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.01 - Soupis prací a do..." sheetId="2" r:id="rId2"/>
    <sheet name="IO.2.1 - Přípojka vody (n..." sheetId="3" r:id="rId3"/>
    <sheet name="IO.3.1 - Přípojka kanaliz..." sheetId="4" r:id="rId4"/>
    <sheet name="06.01 - Vrty pro tepelná ..." sheetId="5" r:id="rId5"/>
    <sheet name="D.1.01_2 - Soupis prací a..." sheetId="6" r:id="rId6"/>
    <sheet name="D.1.4.01.1 - Vodovod" sheetId="7" r:id="rId7"/>
    <sheet name="D.1.4.01.2 - Kanalizace d..." sheetId="8" r:id="rId8"/>
    <sheet name="D.1.4.01.3 - Kanalizace d..." sheetId="9" r:id="rId9"/>
    <sheet name="D.1.4.01.4 - Zařizovací p..." sheetId="10" r:id="rId10"/>
    <sheet name="D.1.4.06 - Zařízení vzduc..." sheetId="11" r:id="rId11"/>
    <sheet name="D.1.4.07 - Zařízení  vytá..." sheetId="12" r:id="rId12"/>
    <sheet name="D.1.4.08 - Zařízení silno..." sheetId="13" r:id="rId13"/>
    <sheet name="D.1.4.09 - Zařízení slabo..." sheetId="14" r:id="rId14"/>
    <sheet name="D.1.4.10 - Zařízení a roz..." sheetId="15" r:id="rId15"/>
    <sheet name="D.1.4.11 - Měření a regulace" sheetId="16" r:id="rId16"/>
    <sheet name="D.1.4.13 - Fotovoltaika" sheetId="17" r:id="rId17"/>
    <sheet name="VON.1 - Vedlejší a ostatn..." sheetId="18" r:id="rId18"/>
    <sheet name="Seznam figur" sheetId="19" r:id="rId19"/>
    <sheet name="Pokyny pro vyplnění" sheetId="20" r:id="rId20"/>
  </sheets>
  <definedNames>
    <definedName name="_xlnm.Print_Area" localSheetId="0">'Rekapitulace stavby'!$D$4:$AO$36,'Rekapitulace stavby'!$C$42:$AQ$78</definedName>
    <definedName name="_xlnm.Print_Titles" localSheetId="0">'Rekapitulace stavby'!$52:$52</definedName>
    <definedName name="_xlnm._FilterDatabase" localSheetId="1" hidden="1">'01.01 - Soupis prací a do...'!$C$95:$K$266</definedName>
    <definedName name="_xlnm.Print_Area" localSheetId="1">'01.01 - Soupis prací a do...'!$C$4:$J$41,'01.01 - Soupis prací a do...'!$C$47:$J$75,'01.01 - Soupis prací a do...'!$C$81:$K$266</definedName>
    <definedName name="_xlnm.Print_Titles" localSheetId="1">'01.01 - Soupis prací a do...'!$95:$95</definedName>
    <definedName name="_xlnm._FilterDatabase" localSheetId="2" hidden="1">'IO.2.1 - Přípojka vody (n...'!$C$94:$K$183</definedName>
    <definedName name="_xlnm.Print_Area" localSheetId="2">'IO.2.1 - Přípojka vody (n...'!$C$4:$J$41,'IO.2.1 - Přípojka vody (n...'!$C$47:$J$74,'IO.2.1 - Přípojka vody (n...'!$C$80:$K$183</definedName>
    <definedName name="_xlnm.Print_Titles" localSheetId="2">'IO.2.1 - Přípojka vody (n...'!$94:$94</definedName>
    <definedName name="_xlnm._FilterDatabase" localSheetId="3" hidden="1">'IO.3.1 - Přípojka kanaliz...'!$C$92:$K$170</definedName>
    <definedName name="_xlnm.Print_Area" localSheetId="3">'IO.3.1 - Přípojka kanaliz...'!$C$4:$J$41,'IO.3.1 - Přípojka kanaliz...'!$C$47:$J$72,'IO.3.1 - Přípojka kanaliz...'!$C$78:$K$170</definedName>
    <definedName name="_xlnm.Print_Titles" localSheetId="3">'IO.3.1 - Přípojka kanaliz...'!$92:$92</definedName>
    <definedName name="_xlnm._FilterDatabase" localSheetId="4" hidden="1">'06.01 - Vrty pro tepelná ...'!$C$89:$K$105</definedName>
    <definedName name="_xlnm.Print_Area" localSheetId="4">'06.01 - Vrty pro tepelná ...'!$C$4:$J$41,'06.01 - Vrty pro tepelná ...'!$C$47:$J$69,'06.01 - Vrty pro tepelná ...'!$C$75:$K$105</definedName>
    <definedName name="_xlnm.Print_Titles" localSheetId="4">'06.01 - Vrty pro tepelná ...'!$89:$89</definedName>
    <definedName name="_xlnm._FilterDatabase" localSheetId="5" hidden="1">'D.1.01_2 - Soupis prací a...'!$C$128:$K$5231</definedName>
    <definedName name="_xlnm.Print_Area" localSheetId="5">'D.1.01_2 - Soupis prací a...'!$C$4:$J$41,'D.1.01_2 - Soupis prací a...'!$C$47:$J$108,'D.1.01_2 - Soupis prací a...'!$C$114:$K$5231</definedName>
    <definedName name="_xlnm.Print_Titles" localSheetId="5">'D.1.01_2 - Soupis prací a...'!$128:$128</definedName>
    <definedName name="_xlnm._FilterDatabase" localSheetId="6" hidden="1">'D.1.4.01.1 - Vodovod'!$C$99:$K$408</definedName>
    <definedName name="_xlnm.Print_Area" localSheetId="6">'D.1.4.01.1 - Vodovod'!$C$4:$J$41,'D.1.4.01.1 - Vodovod'!$C$47:$J$79,'D.1.4.01.1 - Vodovod'!$C$85:$K$408</definedName>
    <definedName name="_xlnm.Print_Titles" localSheetId="6">'D.1.4.01.1 - Vodovod'!$99:$99</definedName>
    <definedName name="_xlnm._FilterDatabase" localSheetId="7" hidden="1">'D.1.4.01.2 - Kanalizace d...'!$C$94:$K$302</definedName>
    <definedName name="_xlnm.Print_Area" localSheetId="7">'D.1.4.01.2 - Kanalizace d...'!$C$4:$J$41,'D.1.4.01.2 - Kanalizace d...'!$C$47:$J$74,'D.1.4.01.2 - Kanalizace d...'!$C$80:$K$302</definedName>
    <definedName name="_xlnm.Print_Titles" localSheetId="7">'D.1.4.01.2 - Kanalizace d...'!$94:$94</definedName>
    <definedName name="_xlnm._FilterDatabase" localSheetId="8" hidden="1">'D.1.4.01.3 - Kanalizace d...'!$C$101:$K$519</definedName>
    <definedName name="_xlnm.Print_Area" localSheetId="8">'D.1.4.01.3 - Kanalizace d...'!$C$4:$J$41,'D.1.4.01.3 - Kanalizace d...'!$C$47:$J$81,'D.1.4.01.3 - Kanalizace d...'!$C$87:$K$519</definedName>
    <definedName name="_xlnm.Print_Titles" localSheetId="8">'D.1.4.01.3 - Kanalizace d...'!$101:$101</definedName>
    <definedName name="_xlnm._FilterDatabase" localSheetId="9" hidden="1">'D.1.4.01.4 - Zařizovací p...'!$C$87:$K$332</definedName>
    <definedName name="_xlnm.Print_Area" localSheetId="9">'D.1.4.01.4 - Zařizovací p...'!$C$4:$J$41,'D.1.4.01.4 - Zařizovací p...'!$C$47:$J$67,'D.1.4.01.4 - Zařizovací p...'!$C$73:$K$332</definedName>
    <definedName name="_xlnm.Print_Titles" localSheetId="9">'D.1.4.01.4 - Zařizovací p...'!$87:$87</definedName>
    <definedName name="_xlnm._FilterDatabase" localSheetId="10" hidden="1">'D.1.4.06 - Zařízení vzduc...'!$C$101:$K$340</definedName>
    <definedName name="_xlnm.Print_Area" localSheetId="10">'D.1.4.06 - Zařízení vzduc...'!$C$4:$J$41,'D.1.4.06 - Zařízení vzduc...'!$C$47:$J$81,'D.1.4.06 - Zařízení vzduc...'!$C$87:$K$340</definedName>
    <definedName name="_xlnm.Print_Titles" localSheetId="10">'D.1.4.06 - Zařízení vzduc...'!$101:$101</definedName>
    <definedName name="_xlnm._FilterDatabase" localSheetId="11" hidden="1">'D.1.4.07 - Zařízení  vytá...'!$C$96:$K$238</definedName>
    <definedName name="_xlnm.Print_Area" localSheetId="11">'D.1.4.07 - Zařízení  vytá...'!$C$4:$J$41,'D.1.4.07 - Zařízení  vytá...'!$C$47:$J$76,'D.1.4.07 - Zařízení  vytá...'!$C$82:$K$238</definedName>
    <definedName name="_xlnm.Print_Titles" localSheetId="11">'D.1.4.07 - Zařízení  vytá...'!$96:$96</definedName>
    <definedName name="_xlnm._FilterDatabase" localSheetId="12" hidden="1">'D.1.4.08 - Zařízení silno...'!$C$111:$K$491</definedName>
    <definedName name="_xlnm.Print_Area" localSheetId="12">'D.1.4.08 - Zařízení silno...'!$C$4:$J$41,'D.1.4.08 - Zařízení silno...'!$C$47:$J$91,'D.1.4.08 - Zařízení silno...'!$C$97:$K$491</definedName>
    <definedName name="_xlnm.Print_Titles" localSheetId="12">'D.1.4.08 - Zařízení silno...'!$111:$111</definedName>
    <definedName name="_xlnm._FilterDatabase" localSheetId="13" hidden="1">'D.1.4.09 - Zařízení slabo...'!$C$96:$K$186</definedName>
    <definedName name="_xlnm.Print_Area" localSheetId="13">'D.1.4.09 - Zařízení slabo...'!$C$4:$J$41,'D.1.4.09 - Zařízení slabo...'!$C$47:$J$76,'D.1.4.09 - Zařízení slabo...'!$C$82:$K$186</definedName>
    <definedName name="_xlnm.Print_Titles" localSheetId="13">'D.1.4.09 - Zařízení slabo...'!$96:$96</definedName>
    <definedName name="_xlnm._FilterDatabase" localSheetId="14" hidden="1">'D.1.4.10 - Zařízení a roz...'!$C$87:$K$119</definedName>
    <definedName name="_xlnm.Print_Area" localSheetId="14">'D.1.4.10 - Zařízení a roz...'!$C$4:$J$41,'D.1.4.10 - Zařízení a roz...'!$C$47:$J$67,'D.1.4.10 - Zařízení a roz...'!$C$73:$K$119</definedName>
    <definedName name="_xlnm.Print_Titles" localSheetId="14">'D.1.4.10 - Zařízení a roz...'!$87:$87</definedName>
    <definedName name="_xlnm._FilterDatabase" localSheetId="15" hidden="1">'D.1.4.11 - Měření a regulace'!$C$109:$K$252</definedName>
    <definedName name="_xlnm.Print_Area" localSheetId="15">'D.1.4.11 - Měření a regulace'!$C$4:$J$41,'D.1.4.11 - Měření a regulace'!$C$47:$J$89,'D.1.4.11 - Měření a regulace'!$C$95:$K$252</definedName>
    <definedName name="_xlnm.Print_Titles" localSheetId="15">'D.1.4.11 - Měření a regulace'!$109:$109</definedName>
    <definedName name="_xlnm._FilterDatabase" localSheetId="16" hidden="1">'D.1.4.13 - Fotovoltaika'!$C$89:$K$133</definedName>
    <definedName name="_xlnm.Print_Area" localSheetId="16">'D.1.4.13 - Fotovoltaika'!$C$4:$J$41,'D.1.4.13 - Fotovoltaika'!$C$47:$J$69,'D.1.4.13 - Fotovoltaika'!$C$75:$K$133</definedName>
    <definedName name="_xlnm.Print_Titles" localSheetId="16">'D.1.4.13 - Fotovoltaika'!$89:$89</definedName>
    <definedName name="_xlnm._FilterDatabase" localSheetId="17" hidden="1">'VON.1 - Vedlejší a ostatn...'!$C$92:$K$162</definedName>
    <definedName name="_xlnm.Print_Area" localSheetId="17">'VON.1 - Vedlejší a ostatn...'!$C$4:$J$41,'VON.1 - Vedlejší a ostatn...'!$C$47:$J$72,'VON.1 - Vedlejší a ostatn...'!$C$78:$K$162</definedName>
    <definedName name="_xlnm.Print_Titles" localSheetId="17">'VON.1 - Vedlejší a ostatn...'!$92:$92</definedName>
    <definedName name="_xlnm.Print_Area" localSheetId="18">'Seznam figur'!$C$4:$G$619</definedName>
    <definedName name="_xlnm.Print_Titles" localSheetId="18">'Seznam figur'!$9:$9</definedName>
    <definedName name="_xlnm.Print_Area" localSheetId="1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9" l="1" r="D7"/>
  <c i="18" r="J39"/>
  <c r="J38"/>
  <c i="1" r="AY77"/>
  <c i="18" r="J37"/>
  <c i="1" r="AX77"/>
  <c i="18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R142"/>
  <c r="P142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BI118"/>
  <c r="BH118"/>
  <c r="BG118"/>
  <c r="BF118"/>
  <c r="T118"/>
  <c r="R118"/>
  <c r="P118"/>
  <c r="BI116"/>
  <c r="BH116"/>
  <c r="BG116"/>
  <c r="BF116"/>
  <c r="T116"/>
  <c r="R116"/>
  <c r="P116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58"/>
  <c r="J16"/>
  <c r="J14"/>
  <c r="J87"/>
  <c r="E7"/>
  <c r="E50"/>
  <c i="17" r="J39"/>
  <c r="J38"/>
  <c i="1" r="AY75"/>
  <c i="17" r="J37"/>
  <c i="1" r="AX75"/>
  <c i="1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84"/>
  <c r="E7"/>
  <c r="E78"/>
  <c i="16" r="J39"/>
  <c r="J38"/>
  <c i="1" r="AY74"/>
  <c i="16" r="J37"/>
  <c i="1" r="AX74"/>
  <c i="16"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T242"/>
  <c r="R243"/>
  <c r="R242"/>
  <c r="P243"/>
  <c r="P242"/>
  <c r="BI241"/>
  <c r="BH241"/>
  <c r="BG241"/>
  <c r="BF241"/>
  <c r="T241"/>
  <c r="T240"/>
  <c r="T239"/>
  <c r="R241"/>
  <c r="R240"/>
  <c r="R239"/>
  <c r="P241"/>
  <c r="P240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F104"/>
  <c r="E102"/>
  <c r="F56"/>
  <c r="E54"/>
  <c r="J26"/>
  <c r="E26"/>
  <c r="J107"/>
  <c r="J25"/>
  <c r="J23"/>
  <c r="E23"/>
  <c r="J106"/>
  <c r="J22"/>
  <c r="J20"/>
  <c r="E20"/>
  <c r="F107"/>
  <c r="J19"/>
  <c r="J17"/>
  <c r="E17"/>
  <c r="F106"/>
  <c r="J16"/>
  <c r="J14"/>
  <c r="J104"/>
  <c r="E7"/>
  <c r="E98"/>
  <c i="15" r="J39"/>
  <c r="J38"/>
  <c i="1" r="AY73"/>
  <c i="15" r="J37"/>
  <c i="1" r="AX73"/>
  <c i="15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84"/>
  <c r="J16"/>
  <c r="J14"/>
  <c r="J82"/>
  <c r="E7"/>
  <c r="E50"/>
  <c i="14" r="J39"/>
  <c r="J38"/>
  <c i="1" r="AY72"/>
  <c i="14" r="J37"/>
  <c i="1" r="AX72"/>
  <c i="14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58"/>
  <c r="J16"/>
  <c r="J14"/>
  <c r="J91"/>
  <c r="E7"/>
  <c r="E85"/>
  <c i="13" r="J39"/>
  <c r="J38"/>
  <c i="1" r="AY71"/>
  <c i="13" r="J37"/>
  <c i="1" r="AX71"/>
  <c i="13"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F106"/>
  <c r="E104"/>
  <c r="F56"/>
  <c r="E54"/>
  <c r="J26"/>
  <c r="E26"/>
  <c r="J109"/>
  <c r="J25"/>
  <c r="J23"/>
  <c r="E23"/>
  <c r="J108"/>
  <c r="J22"/>
  <c r="J20"/>
  <c r="E20"/>
  <c r="F109"/>
  <c r="J19"/>
  <c r="J17"/>
  <c r="E17"/>
  <c r="F108"/>
  <c r="J16"/>
  <c r="J14"/>
  <c r="J106"/>
  <c r="E7"/>
  <c r="E100"/>
  <c i="12" r="J39"/>
  <c r="J38"/>
  <c i="1" r="AY70"/>
  <c i="12" r="J37"/>
  <c i="1" r="AX70"/>
  <c i="12"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94"/>
  <c r="J19"/>
  <c r="J17"/>
  <c r="E17"/>
  <c r="F93"/>
  <c r="J16"/>
  <c r="J14"/>
  <c r="J91"/>
  <c r="E7"/>
  <c r="E50"/>
  <c i="11" r="J39"/>
  <c r="J38"/>
  <c i="1" r="AY69"/>
  <c i="11" r="J37"/>
  <c i="1" r="AX69"/>
  <c i="11"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F96"/>
  <c r="E94"/>
  <c r="F56"/>
  <c r="E54"/>
  <c r="J26"/>
  <c r="E26"/>
  <c r="J99"/>
  <c r="J25"/>
  <c r="J23"/>
  <c r="E23"/>
  <c r="J98"/>
  <c r="J22"/>
  <c r="J20"/>
  <c r="E20"/>
  <c r="F99"/>
  <c r="J19"/>
  <c r="J17"/>
  <c r="E17"/>
  <c r="F98"/>
  <c r="J16"/>
  <c r="J14"/>
  <c r="J96"/>
  <c r="E7"/>
  <c r="E90"/>
  <c i="10" r="J39"/>
  <c r="J38"/>
  <c i="1" r="AY68"/>
  <c i="10" r="J37"/>
  <c i="1" r="AX68"/>
  <c i="10"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6"/>
  <c r="BH296"/>
  <c r="BG296"/>
  <c r="BF296"/>
  <c r="T296"/>
  <c r="R296"/>
  <c r="P296"/>
  <c r="BI293"/>
  <c r="BH293"/>
  <c r="BG293"/>
  <c r="BF293"/>
  <c r="T293"/>
  <c r="R293"/>
  <c r="P293"/>
  <c r="BI287"/>
  <c r="BH287"/>
  <c r="BG287"/>
  <c r="BF287"/>
  <c r="T287"/>
  <c r="R287"/>
  <c r="P287"/>
  <c r="BI285"/>
  <c r="BH285"/>
  <c r="BG285"/>
  <c r="BF285"/>
  <c r="T285"/>
  <c r="R285"/>
  <c r="P285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2"/>
  <c r="BH192"/>
  <c r="BG192"/>
  <c r="BF192"/>
  <c r="T192"/>
  <c r="R192"/>
  <c r="P192"/>
  <c r="BI181"/>
  <c r="BH181"/>
  <c r="BG181"/>
  <c r="BF181"/>
  <c r="T181"/>
  <c r="R181"/>
  <c r="P181"/>
  <c r="BI177"/>
  <c r="BH177"/>
  <c r="BG177"/>
  <c r="BF177"/>
  <c r="T177"/>
  <c r="R177"/>
  <c r="P17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1"/>
  <c r="BH91"/>
  <c r="BG91"/>
  <c r="BF91"/>
  <c r="T91"/>
  <c r="R91"/>
  <c r="P91"/>
  <c r="J85"/>
  <c r="J84"/>
  <c r="F82"/>
  <c r="E80"/>
  <c r="J59"/>
  <c r="J58"/>
  <c r="F56"/>
  <c r="E54"/>
  <c r="J20"/>
  <c r="E20"/>
  <c r="F59"/>
  <c r="J19"/>
  <c r="J17"/>
  <c r="E17"/>
  <c r="F58"/>
  <c r="J16"/>
  <c r="J14"/>
  <c r="J82"/>
  <c r="E7"/>
  <c r="E76"/>
  <c i="9" r="T264"/>
  <c r="R264"/>
  <c r="P264"/>
  <c r="BK264"/>
  <c r="J264"/>
  <c r="J66"/>
  <c r="J39"/>
  <c r="J38"/>
  <c i="1" r="AY67"/>
  <c i="9" r="J37"/>
  <c i="1" r="AX67"/>
  <c i="9" r="BI518"/>
  <c r="BH518"/>
  <c r="BG518"/>
  <c r="BF518"/>
  <c r="T518"/>
  <c r="T517"/>
  <c r="T516"/>
  <c r="R518"/>
  <c r="R517"/>
  <c r="R516"/>
  <c r="P518"/>
  <c r="P517"/>
  <c r="P516"/>
  <c r="BI512"/>
  <c r="BH512"/>
  <c r="BG512"/>
  <c r="BF512"/>
  <c r="T512"/>
  <c r="T511"/>
  <c r="R512"/>
  <c r="R511"/>
  <c r="P512"/>
  <c r="P511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T358"/>
  <c r="R359"/>
  <c r="R358"/>
  <c r="P359"/>
  <c r="P358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265"/>
  <c r="BH265"/>
  <c r="BG265"/>
  <c r="BF265"/>
  <c r="T265"/>
  <c r="R265"/>
  <c r="P265"/>
  <c r="BI261"/>
  <c r="BH261"/>
  <c r="BG261"/>
  <c r="BF261"/>
  <c r="T261"/>
  <c r="R261"/>
  <c r="P261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8"/>
  <c r="BH198"/>
  <c r="BG198"/>
  <c r="BF198"/>
  <c r="T198"/>
  <c r="R198"/>
  <c r="P198"/>
  <c r="BI176"/>
  <c r="BH176"/>
  <c r="BG176"/>
  <c r="BF176"/>
  <c r="T176"/>
  <c r="R176"/>
  <c r="P176"/>
  <c r="BI174"/>
  <c r="BH174"/>
  <c r="BG174"/>
  <c r="BF174"/>
  <c r="T174"/>
  <c r="R174"/>
  <c r="P174"/>
  <c r="BI152"/>
  <c r="BH152"/>
  <c r="BG152"/>
  <c r="BF152"/>
  <c r="T152"/>
  <c r="R152"/>
  <c r="P152"/>
  <c r="BI147"/>
  <c r="BH147"/>
  <c r="BG147"/>
  <c r="BF147"/>
  <c r="T147"/>
  <c r="R147"/>
  <c r="P147"/>
  <c r="BI125"/>
  <c r="BH125"/>
  <c r="BG125"/>
  <c r="BF125"/>
  <c r="T125"/>
  <c r="R125"/>
  <c r="P125"/>
  <c r="BI105"/>
  <c r="BH105"/>
  <c r="BG105"/>
  <c r="BF105"/>
  <c r="T105"/>
  <c r="R105"/>
  <c r="P105"/>
  <c r="J99"/>
  <c r="J98"/>
  <c r="F96"/>
  <c r="E94"/>
  <c r="J59"/>
  <c r="J58"/>
  <c r="F56"/>
  <c r="E54"/>
  <c r="J20"/>
  <c r="E20"/>
  <c r="F99"/>
  <c r="J19"/>
  <c r="J17"/>
  <c r="E17"/>
  <c r="F98"/>
  <c r="J16"/>
  <c r="J14"/>
  <c r="J96"/>
  <c r="E7"/>
  <c r="E90"/>
  <c i="8" r="J39"/>
  <c r="J38"/>
  <c i="1" r="AY66"/>
  <c i="8" r="J37"/>
  <c i="1" r="AX66"/>
  <c i="8" r="BI301"/>
  <c r="BH301"/>
  <c r="BG301"/>
  <c r="BF301"/>
  <c r="T301"/>
  <c r="T300"/>
  <c r="T299"/>
  <c r="R301"/>
  <c r="R300"/>
  <c r="R299"/>
  <c r="P301"/>
  <c r="P300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T288"/>
  <c r="R289"/>
  <c r="R288"/>
  <c r="P289"/>
  <c r="P288"/>
  <c r="BI283"/>
  <c r="BH283"/>
  <c r="BG283"/>
  <c r="BF283"/>
  <c r="T283"/>
  <c r="R283"/>
  <c r="P283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2"/>
  <c r="BH252"/>
  <c r="BG252"/>
  <c r="BF252"/>
  <c r="T252"/>
  <c r="R252"/>
  <c r="P252"/>
  <c r="BI245"/>
  <c r="BH245"/>
  <c r="BG245"/>
  <c r="BF245"/>
  <c r="T245"/>
  <c r="R245"/>
  <c r="P245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J92"/>
  <c r="J91"/>
  <c r="F89"/>
  <c r="E87"/>
  <c r="J59"/>
  <c r="J58"/>
  <c r="F56"/>
  <c r="E54"/>
  <c r="J20"/>
  <c r="E20"/>
  <c r="F92"/>
  <c r="J19"/>
  <c r="J17"/>
  <c r="E17"/>
  <c r="F91"/>
  <c r="J16"/>
  <c r="J14"/>
  <c r="J89"/>
  <c r="E7"/>
  <c r="E50"/>
  <c i="7" r="J39"/>
  <c r="J38"/>
  <c i="1" r="AY65"/>
  <c i="7" r="J37"/>
  <c i="1" r="AX65"/>
  <c i="7" r="BI407"/>
  <c r="BH407"/>
  <c r="BG407"/>
  <c r="BF407"/>
  <c r="T407"/>
  <c r="T406"/>
  <c r="T405"/>
  <c r="R407"/>
  <c r="R406"/>
  <c r="R405"/>
  <c r="P407"/>
  <c r="P406"/>
  <c r="P405"/>
  <c r="BI401"/>
  <c r="BH401"/>
  <c r="BG401"/>
  <c r="BF401"/>
  <c r="T401"/>
  <c r="T400"/>
  <c r="R401"/>
  <c r="R400"/>
  <c r="P401"/>
  <c r="P400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3"/>
  <c r="BH233"/>
  <c r="BG233"/>
  <c r="BF233"/>
  <c r="T233"/>
  <c r="R233"/>
  <c r="P233"/>
  <c r="BI224"/>
  <c r="BH224"/>
  <c r="BG224"/>
  <c r="BF224"/>
  <c r="T224"/>
  <c r="R224"/>
  <c r="P224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2"/>
  <c r="BH182"/>
  <c r="BG182"/>
  <c r="BF182"/>
  <c r="T182"/>
  <c r="R182"/>
  <c r="P182"/>
  <c r="BI169"/>
  <c r="BH169"/>
  <c r="BG169"/>
  <c r="BF169"/>
  <c r="T169"/>
  <c r="R169"/>
  <c r="P169"/>
  <c r="BI156"/>
  <c r="BH156"/>
  <c r="BG156"/>
  <c r="BF156"/>
  <c r="T156"/>
  <c r="R156"/>
  <c r="P156"/>
  <c r="BI146"/>
  <c r="BH146"/>
  <c r="BG146"/>
  <c r="BF146"/>
  <c r="T146"/>
  <c r="R146"/>
  <c r="P146"/>
  <c r="BI141"/>
  <c r="BH141"/>
  <c r="BG141"/>
  <c r="BF141"/>
  <c r="T141"/>
  <c r="R141"/>
  <c r="P141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8"/>
  <c r="BH108"/>
  <c r="BG108"/>
  <c r="BF108"/>
  <c r="T108"/>
  <c r="R108"/>
  <c r="P108"/>
  <c r="BI103"/>
  <c r="BH103"/>
  <c r="BG103"/>
  <c r="BF103"/>
  <c r="T103"/>
  <c r="T102"/>
  <c r="R103"/>
  <c r="R102"/>
  <c r="P103"/>
  <c r="P102"/>
  <c r="J97"/>
  <c r="J96"/>
  <c r="F94"/>
  <c r="E92"/>
  <c r="J59"/>
  <c r="J58"/>
  <c r="F56"/>
  <c r="E54"/>
  <c r="J20"/>
  <c r="E20"/>
  <c r="F59"/>
  <c r="J19"/>
  <c r="J17"/>
  <c r="E17"/>
  <c r="F58"/>
  <c r="J16"/>
  <c r="J14"/>
  <c r="J94"/>
  <c r="E7"/>
  <c r="E88"/>
  <c i="6" r="J39"/>
  <c r="J38"/>
  <c i="1" r="AY64"/>
  <c i="6" r="J37"/>
  <c i="1" r="AX64"/>
  <c i="6" r="BI5231"/>
  <c r="BH5231"/>
  <c r="BG5231"/>
  <c r="BF5231"/>
  <c r="T5231"/>
  <c r="R5231"/>
  <c r="P5231"/>
  <c r="BI5230"/>
  <c r="BH5230"/>
  <c r="BG5230"/>
  <c r="BF5230"/>
  <c r="T5230"/>
  <c r="R5230"/>
  <c r="P5230"/>
  <c r="BI5229"/>
  <c r="BH5229"/>
  <c r="BG5229"/>
  <c r="BF5229"/>
  <c r="T5229"/>
  <c r="R5229"/>
  <c r="P5229"/>
  <c r="BI5228"/>
  <c r="BH5228"/>
  <c r="BG5228"/>
  <c r="BF5228"/>
  <c r="T5228"/>
  <c r="R5228"/>
  <c r="P5228"/>
  <c r="BI5227"/>
  <c r="BH5227"/>
  <c r="BG5227"/>
  <c r="BF5227"/>
  <c r="T5227"/>
  <c r="R5227"/>
  <c r="P5227"/>
  <c r="BI5226"/>
  <c r="BH5226"/>
  <c r="BG5226"/>
  <c r="BF5226"/>
  <c r="T5226"/>
  <c r="R5226"/>
  <c r="P5226"/>
  <c r="BI5225"/>
  <c r="BH5225"/>
  <c r="BG5225"/>
  <c r="BF5225"/>
  <c r="T5225"/>
  <c r="R5225"/>
  <c r="P5225"/>
  <c r="BI5224"/>
  <c r="BH5224"/>
  <c r="BG5224"/>
  <c r="BF5224"/>
  <c r="T5224"/>
  <c r="R5224"/>
  <c r="P5224"/>
  <c r="BI5223"/>
  <c r="BH5223"/>
  <c r="BG5223"/>
  <c r="BF5223"/>
  <c r="T5223"/>
  <c r="R5223"/>
  <c r="P5223"/>
  <c r="BI5221"/>
  <c r="BH5221"/>
  <c r="BG5221"/>
  <c r="BF5221"/>
  <c r="T5221"/>
  <c r="R5221"/>
  <c r="P5221"/>
  <c r="BI5219"/>
  <c r="BH5219"/>
  <c r="BG5219"/>
  <c r="BF5219"/>
  <c r="T5219"/>
  <c r="R5219"/>
  <c r="P5219"/>
  <c r="BI5218"/>
  <c r="BH5218"/>
  <c r="BG5218"/>
  <c r="BF5218"/>
  <c r="T5218"/>
  <c r="R5218"/>
  <c r="P5218"/>
  <c r="BI5217"/>
  <c r="BH5217"/>
  <c r="BG5217"/>
  <c r="BF5217"/>
  <c r="T5217"/>
  <c r="R5217"/>
  <c r="P5217"/>
  <c r="BI5216"/>
  <c r="BH5216"/>
  <c r="BG5216"/>
  <c r="BF5216"/>
  <c r="T5216"/>
  <c r="R5216"/>
  <c r="P5216"/>
  <c r="BI5215"/>
  <c r="BH5215"/>
  <c r="BG5215"/>
  <c r="BF5215"/>
  <c r="T5215"/>
  <c r="R5215"/>
  <c r="P5215"/>
  <c r="BI5214"/>
  <c r="BH5214"/>
  <c r="BG5214"/>
  <c r="BF5214"/>
  <c r="T5214"/>
  <c r="R5214"/>
  <c r="P5214"/>
  <c r="BI5213"/>
  <c r="BH5213"/>
  <c r="BG5213"/>
  <c r="BF5213"/>
  <c r="T5213"/>
  <c r="R5213"/>
  <c r="P5213"/>
  <c r="BI5212"/>
  <c r="BH5212"/>
  <c r="BG5212"/>
  <c r="BF5212"/>
  <c r="T5212"/>
  <c r="R5212"/>
  <c r="P5212"/>
  <c r="BI5211"/>
  <c r="BH5211"/>
  <c r="BG5211"/>
  <c r="BF5211"/>
  <c r="T5211"/>
  <c r="R5211"/>
  <c r="P5211"/>
  <c r="BI5210"/>
  <c r="BH5210"/>
  <c r="BG5210"/>
  <c r="BF5210"/>
  <c r="T5210"/>
  <c r="R5210"/>
  <c r="P5210"/>
  <c r="BI5209"/>
  <c r="BH5209"/>
  <c r="BG5209"/>
  <c r="BF5209"/>
  <c r="T5209"/>
  <c r="R5209"/>
  <c r="P5209"/>
  <c r="BI5208"/>
  <c r="BH5208"/>
  <c r="BG5208"/>
  <c r="BF5208"/>
  <c r="T5208"/>
  <c r="R5208"/>
  <c r="P5208"/>
  <c r="BI5207"/>
  <c r="BH5207"/>
  <c r="BG5207"/>
  <c r="BF5207"/>
  <c r="T5207"/>
  <c r="R5207"/>
  <c r="P5207"/>
  <c r="BI5206"/>
  <c r="BH5206"/>
  <c r="BG5206"/>
  <c r="BF5206"/>
  <c r="T5206"/>
  <c r="R5206"/>
  <c r="P5206"/>
  <c r="BI5205"/>
  <c r="BH5205"/>
  <c r="BG5205"/>
  <c r="BF5205"/>
  <c r="T5205"/>
  <c r="R5205"/>
  <c r="P5205"/>
  <c r="BI5204"/>
  <c r="BH5204"/>
  <c r="BG5204"/>
  <c r="BF5204"/>
  <c r="T5204"/>
  <c r="R5204"/>
  <c r="P5204"/>
  <c r="BI5203"/>
  <c r="BH5203"/>
  <c r="BG5203"/>
  <c r="BF5203"/>
  <c r="T5203"/>
  <c r="R5203"/>
  <c r="P5203"/>
  <c r="BI5202"/>
  <c r="BH5202"/>
  <c r="BG5202"/>
  <c r="BF5202"/>
  <c r="T5202"/>
  <c r="R5202"/>
  <c r="P5202"/>
  <c r="BI5201"/>
  <c r="BH5201"/>
  <c r="BG5201"/>
  <c r="BF5201"/>
  <c r="T5201"/>
  <c r="R5201"/>
  <c r="P5201"/>
  <c r="BI5200"/>
  <c r="BH5200"/>
  <c r="BG5200"/>
  <c r="BF5200"/>
  <c r="T5200"/>
  <c r="R5200"/>
  <c r="P5200"/>
  <c r="BI5199"/>
  <c r="BH5199"/>
  <c r="BG5199"/>
  <c r="BF5199"/>
  <c r="T5199"/>
  <c r="R5199"/>
  <c r="P5199"/>
  <c r="BI5198"/>
  <c r="BH5198"/>
  <c r="BG5198"/>
  <c r="BF5198"/>
  <c r="T5198"/>
  <c r="R5198"/>
  <c r="P5198"/>
  <c r="BI5197"/>
  <c r="BH5197"/>
  <c r="BG5197"/>
  <c r="BF5197"/>
  <c r="T5197"/>
  <c r="R5197"/>
  <c r="P5197"/>
  <c r="BI5196"/>
  <c r="BH5196"/>
  <c r="BG5196"/>
  <c r="BF5196"/>
  <c r="T5196"/>
  <c r="R5196"/>
  <c r="P5196"/>
  <c r="BI5195"/>
  <c r="BH5195"/>
  <c r="BG5195"/>
  <c r="BF5195"/>
  <c r="T5195"/>
  <c r="R5195"/>
  <c r="P5195"/>
  <c r="BI5194"/>
  <c r="BH5194"/>
  <c r="BG5194"/>
  <c r="BF5194"/>
  <c r="T5194"/>
  <c r="R5194"/>
  <c r="P5194"/>
  <c r="BI5193"/>
  <c r="BH5193"/>
  <c r="BG5193"/>
  <c r="BF5193"/>
  <c r="T5193"/>
  <c r="R5193"/>
  <c r="P5193"/>
  <c r="BI5192"/>
  <c r="BH5192"/>
  <c r="BG5192"/>
  <c r="BF5192"/>
  <c r="T5192"/>
  <c r="R5192"/>
  <c r="P5192"/>
  <c r="BI5191"/>
  <c r="BH5191"/>
  <c r="BG5191"/>
  <c r="BF5191"/>
  <c r="T5191"/>
  <c r="R5191"/>
  <c r="P5191"/>
  <c r="BI5190"/>
  <c r="BH5190"/>
  <c r="BG5190"/>
  <c r="BF5190"/>
  <c r="T5190"/>
  <c r="R5190"/>
  <c r="P5190"/>
  <c r="BI5189"/>
  <c r="BH5189"/>
  <c r="BG5189"/>
  <c r="BF5189"/>
  <c r="T5189"/>
  <c r="R5189"/>
  <c r="P5189"/>
  <c r="BI5188"/>
  <c r="BH5188"/>
  <c r="BG5188"/>
  <c r="BF5188"/>
  <c r="T5188"/>
  <c r="R5188"/>
  <c r="P5188"/>
  <c r="BI5187"/>
  <c r="BH5187"/>
  <c r="BG5187"/>
  <c r="BF5187"/>
  <c r="T5187"/>
  <c r="R5187"/>
  <c r="P5187"/>
  <c r="BI5186"/>
  <c r="BH5186"/>
  <c r="BG5186"/>
  <c r="BF5186"/>
  <c r="T5186"/>
  <c r="R5186"/>
  <c r="P5186"/>
  <c r="BI5185"/>
  <c r="BH5185"/>
  <c r="BG5185"/>
  <c r="BF5185"/>
  <c r="T5185"/>
  <c r="R5185"/>
  <c r="P5185"/>
  <c r="BI5180"/>
  <c r="BH5180"/>
  <c r="BG5180"/>
  <c r="BF5180"/>
  <c r="T5180"/>
  <c r="T5179"/>
  <c r="R5180"/>
  <c r="R5179"/>
  <c r="P5180"/>
  <c r="P5179"/>
  <c r="BI5177"/>
  <c r="BH5177"/>
  <c r="BG5177"/>
  <c r="BF5177"/>
  <c r="T5177"/>
  <c r="T5176"/>
  <c r="T5175"/>
  <c r="R5177"/>
  <c r="R5176"/>
  <c r="R5175"/>
  <c r="P5177"/>
  <c r="P5176"/>
  <c r="P5175"/>
  <c r="BI5173"/>
  <c r="BH5173"/>
  <c r="BG5173"/>
  <c r="BF5173"/>
  <c r="T5173"/>
  <c r="R5173"/>
  <c r="P5173"/>
  <c r="BI5172"/>
  <c r="BH5172"/>
  <c r="BG5172"/>
  <c r="BF5172"/>
  <c r="T5172"/>
  <c r="R5172"/>
  <c r="P5172"/>
  <c r="BI5171"/>
  <c r="BH5171"/>
  <c r="BG5171"/>
  <c r="BF5171"/>
  <c r="T5171"/>
  <c r="R5171"/>
  <c r="P5171"/>
  <c r="BI5170"/>
  <c r="BH5170"/>
  <c r="BG5170"/>
  <c r="BF5170"/>
  <c r="T5170"/>
  <c r="R5170"/>
  <c r="P5170"/>
  <c r="BI5169"/>
  <c r="BH5169"/>
  <c r="BG5169"/>
  <c r="BF5169"/>
  <c r="T5169"/>
  <c r="R5169"/>
  <c r="P5169"/>
  <c r="BI5168"/>
  <c r="BH5168"/>
  <c r="BG5168"/>
  <c r="BF5168"/>
  <c r="T5168"/>
  <c r="R5168"/>
  <c r="P5168"/>
  <c r="BI5167"/>
  <c r="BH5167"/>
  <c r="BG5167"/>
  <c r="BF5167"/>
  <c r="T5167"/>
  <c r="R5167"/>
  <c r="P5167"/>
  <c r="BI5166"/>
  <c r="BH5166"/>
  <c r="BG5166"/>
  <c r="BF5166"/>
  <c r="T5166"/>
  <c r="R5166"/>
  <c r="P5166"/>
  <c r="BI5165"/>
  <c r="BH5165"/>
  <c r="BG5165"/>
  <c r="BF5165"/>
  <c r="T5165"/>
  <c r="R5165"/>
  <c r="P5165"/>
  <c r="BI5164"/>
  <c r="BH5164"/>
  <c r="BG5164"/>
  <c r="BF5164"/>
  <c r="T5164"/>
  <c r="R5164"/>
  <c r="P5164"/>
  <c r="BI5163"/>
  <c r="BH5163"/>
  <c r="BG5163"/>
  <c r="BF5163"/>
  <c r="T5163"/>
  <c r="R5163"/>
  <c r="P5163"/>
  <c r="BI5162"/>
  <c r="BH5162"/>
  <c r="BG5162"/>
  <c r="BF5162"/>
  <c r="T5162"/>
  <c r="R5162"/>
  <c r="P5162"/>
  <c r="BI5161"/>
  <c r="BH5161"/>
  <c r="BG5161"/>
  <c r="BF5161"/>
  <c r="T5161"/>
  <c r="R5161"/>
  <c r="P5161"/>
  <c r="BI5160"/>
  <c r="BH5160"/>
  <c r="BG5160"/>
  <c r="BF5160"/>
  <c r="T5160"/>
  <c r="R5160"/>
  <c r="P5160"/>
  <c r="BI5159"/>
  <c r="BH5159"/>
  <c r="BG5159"/>
  <c r="BF5159"/>
  <c r="T5159"/>
  <c r="R5159"/>
  <c r="P5159"/>
  <c r="BI5158"/>
  <c r="BH5158"/>
  <c r="BG5158"/>
  <c r="BF5158"/>
  <c r="T5158"/>
  <c r="R5158"/>
  <c r="P5158"/>
  <c r="BI5157"/>
  <c r="BH5157"/>
  <c r="BG5157"/>
  <c r="BF5157"/>
  <c r="T5157"/>
  <c r="R5157"/>
  <c r="P5157"/>
  <c r="BI5156"/>
  <c r="BH5156"/>
  <c r="BG5156"/>
  <c r="BF5156"/>
  <c r="T5156"/>
  <c r="R5156"/>
  <c r="P5156"/>
  <c r="BI5155"/>
  <c r="BH5155"/>
  <c r="BG5155"/>
  <c r="BF5155"/>
  <c r="T5155"/>
  <c r="R5155"/>
  <c r="P5155"/>
  <c r="BI5154"/>
  <c r="BH5154"/>
  <c r="BG5154"/>
  <c r="BF5154"/>
  <c r="T5154"/>
  <c r="R5154"/>
  <c r="P5154"/>
  <c r="BI5153"/>
  <c r="BH5153"/>
  <c r="BG5153"/>
  <c r="BF5153"/>
  <c r="T5153"/>
  <c r="R5153"/>
  <c r="P5153"/>
  <c r="BI5152"/>
  <c r="BH5152"/>
  <c r="BG5152"/>
  <c r="BF5152"/>
  <c r="T5152"/>
  <c r="R5152"/>
  <c r="P5152"/>
  <c r="BI5151"/>
  <c r="BH5151"/>
  <c r="BG5151"/>
  <c r="BF5151"/>
  <c r="T5151"/>
  <c r="R5151"/>
  <c r="P5151"/>
  <c r="BI5150"/>
  <c r="BH5150"/>
  <c r="BG5150"/>
  <c r="BF5150"/>
  <c r="T5150"/>
  <c r="R5150"/>
  <c r="P5150"/>
  <c r="BI5145"/>
  <c r="BH5145"/>
  <c r="BG5145"/>
  <c r="BF5145"/>
  <c r="T5145"/>
  <c r="R5145"/>
  <c r="P5145"/>
  <c r="BI5141"/>
  <c r="BH5141"/>
  <c r="BG5141"/>
  <c r="BF5141"/>
  <c r="T5141"/>
  <c r="R5141"/>
  <c r="P5141"/>
  <c r="BI5140"/>
  <c r="BH5140"/>
  <c r="BG5140"/>
  <c r="BF5140"/>
  <c r="T5140"/>
  <c r="R5140"/>
  <c r="P5140"/>
  <c r="BI5138"/>
  <c r="BH5138"/>
  <c r="BG5138"/>
  <c r="BF5138"/>
  <c r="T5138"/>
  <c r="R5138"/>
  <c r="P5138"/>
  <c r="BI5136"/>
  <c r="BH5136"/>
  <c r="BG5136"/>
  <c r="BF5136"/>
  <c r="T5136"/>
  <c r="R5136"/>
  <c r="P5136"/>
  <c r="BI5135"/>
  <c r="BH5135"/>
  <c r="BG5135"/>
  <c r="BF5135"/>
  <c r="T5135"/>
  <c r="R5135"/>
  <c r="P5135"/>
  <c r="BI5133"/>
  <c r="BH5133"/>
  <c r="BG5133"/>
  <c r="BF5133"/>
  <c r="T5133"/>
  <c r="R5133"/>
  <c r="P5133"/>
  <c r="BI5132"/>
  <c r="BH5132"/>
  <c r="BG5132"/>
  <c r="BF5132"/>
  <c r="T5132"/>
  <c r="R5132"/>
  <c r="P5132"/>
  <c r="BI5131"/>
  <c r="BH5131"/>
  <c r="BG5131"/>
  <c r="BF5131"/>
  <c r="T5131"/>
  <c r="R5131"/>
  <c r="P5131"/>
  <c r="BI5130"/>
  <c r="BH5130"/>
  <c r="BG5130"/>
  <c r="BF5130"/>
  <c r="T5130"/>
  <c r="R5130"/>
  <c r="P5130"/>
  <c r="BI5129"/>
  <c r="BH5129"/>
  <c r="BG5129"/>
  <c r="BF5129"/>
  <c r="T5129"/>
  <c r="R5129"/>
  <c r="P5129"/>
  <c r="BI5128"/>
  <c r="BH5128"/>
  <c r="BG5128"/>
  <c r="BF5128"/>
  <c r="T5128"/>
  <c r="R5128"/>
  <c r="P5128"/>
  <c r="BI5127"/>
  <c r="BH5127"/>
  <c r="BG5127"/>
  <c r="BF5127"/>
  <c r="T5127"/>
  <c r="R5127"/>
  <c r="P5127"/>
  <c r="BI5126"/>
  <c r="BH5126"/>
  <c r="BG5126"/>
  <c r="BF5126"/>
  <c r="T5126"/>
  <c r="R5126"/>
  <c r="P5126"/>
  <c r="BI5125"/>
  <c r="BH5125"/>
  <c r="BG5125"/>
  <c r="BF5125"/>
  <c r="T5125"/>
  <c r="R5125"/>
  <c r="P5125"/>
  <c r="BI5124"/>
  <c r="BH5124"/>
  <c r="BG5124"/>
  <c r="BF5124"/>
  <c r="T5124"/>
  <c r="R5124"/>
  <c r="P5124"/>
  <c r="BI5123"/>
  <c r="BH5123"/>
  <c r="BG5123"/>
  <c r="BF5123"/>
  <c r="T5123"/>
  <c r="R5123"/>
  <c r="P5123"/>
  <c r="BI5122"/>
  <c r="BH5122"/>
  <c r="BG5122"/>
  <c r="BF5122"/>
  <c r="T5122"/>
  <c r="R5122"/>
  <c r="P5122"/>
  <c r="BI5121"/>
  <c r="BH5121"/>
  <c r="BG5121"/>
  <c r="BF5121"/>
  <c r="T5121"/>
  <c r="R5121"/>
  <c r="P5121"/>
  <c r="BI5120"/>
  <c r="BH5120"/>
  <c r="BG5120"/>
  <c r="BF5120"/>
  <c r="T5120"/>
  <c r="R5120"/>
  <c r="P5120"/>
  <c r="BI5119"/>
  <c r="BH5119"/>
  <c r="BG5119"/>
  <c r="BF5119"/>
  <c r="T5119"/>
  <c r="R5119"/>
  <c r="P5119"/>
  <c r="BI5118"/>
  <c r="BH5118"/>
  <c r="BG5118"/>
  <c r="BF5118"/>
  <c r="T5118"/>
  <c r="R5118"/>
  <c r="P5118"/>
  <c r="BI5117"/>
  <c r="BH5117"/>
  <c r="BG5117"/>
  <c r="BF5117"/>
  <c r="T5117"/>
  <c r="R5117"/>
  <c r="P5117"/>
  <c r="BI5116"/>
  <c r="BH5116"/>
  <c r="BG5116"/>
  <c r="BF5116"/>
  <c r="T5116"/>
  <c r="R5116"/>
  <c r="P5116"/>
  <c r="BI5115"/>
  <c r="BH5115"/>
  <c r="BG5115"/>
  <c r="BF5115"/>
  <c r="T5115"/>
  <c r="R5115"/>
  <c r="P5115"/>
  <c r="BI5114"/>
  <c r="BH5114"/>
  <c r="BG5114"/>
  <c r="BF5114"/>
  <c r="T5114"/>
  <c r="R5114"/>
  <c r="P5114"/>
  <c r="BI5113"/>
  <c r="BH5113"/>
  <c r="BG5113"/>
  <c r="BF5113"/>
  <c r="T5113"/>
  <c r="R5113"/>
  <c r="P5113"/>
  <c r="BI5112"/>
  <c r="BH5112"/>
  <c r="BG5112"/>
  <c r="BF5112"/>
  <c r="T5112"/>
  <c r="R5112"/>
  <c r="P5112"/>
  <c r="BI5111"/>
  <c r="BH5111"/>
  <c r="BG5111"/>
  <c r="BF5111"/>
  <c r="T5111"/>
  <c r="R5111"/>
  <c r="P5111"/>
  <c r="BI5110"/>
  <c r="BH5110"/>
  <c r="BG5110"/>
  <c r="BF5110"/>
  <c r="T5110"/>
  <c r="R5110"/>
  <c r="P5110"/>
  <c r="BI5109"/>
  <c r="BH5109"/>
  <c r="BG5109"/>
  <c r="BF5109"/>
  <c r="T5109"/>
  <c r="R5109"/>
  <c r="P5109"/>
  <c r="BI5108"/>
  <c r="BH5108"/>
  <c r="BG5108"/>
  <c r="BF5108"/>
  <c r="T5108"/>
  <c r="R5108"/>
  <c r="P5108"/>
  <c r="BI5107"/>
  <c r="BH5107"/>
  <c r="BG5107"/>
  <c r="BF5107"/>
  <c r="T5107"/>
  <c r="R5107"/>
  <c r="P5107"/>
  <c r="BI5106"/>
  <c r="BH5106"/>
  <c r="BG5106"/>
  <c r="BF5106"/>
  <c r="T5106"/>
  <c r="R5106"/>
  <c r="P5106"/>
  <c r="BI5105"/>
  <c r="BH5105"/>
  <c r="BG5105"/>
  <c r="BF5105"/>
  <c r="T5105"/>
  <c r="R5105"/>
  <c r="P5105"/>
  <c r="BI5104"/>
  <c r="BH5104"/>
  <c r="BG5104"/>
  <c r="BF5104"/>
  <c r="T5104"/>
  <c r="R5104"/>
  <c r="P5104"/>
  <c r="BI5103"/>
  <c r="BH5103"/>
  <c r="BG5103"/>
  <c r="BF5103"/>
  <c r="T5103"/>
  <c r="R5103"/>
  <c r="P5103"/>
  <c r="BI5102"/>
  <c r="BH5102"/>
  <c r="BG5102"/>
  <c r="BF5102"/>
  <c r="T5102"/>
  <c r="R5102"/>
  <c r="P5102"/>
  <c r="BI5101"/>
  <c r="BH5101"/>
  <c r="BG5101"/>
  <c r="BF5101"/>
  <c r="T5101"/>
  <c r="R5101"/>
  <c r="P5101"/>
  <c r="BI5100"/>
  <c r="BH5100"/>
  <c r="BG5100"/>
  <c r="BF5100"/>
  <c r="T5100"/>
  <c r="R5100"/>
  <c r="P5100"/>
  <c r="BI5099"/>
  <c r="BH5099"/>
  <c r="BG5099"/>
  <c r="BF5099"/>
  <c r="T5099"/>
  <c r="R5099"/>
  <c r="P5099"/>
  <c r="BI5098"/>
  <c r="BH5098"/>
  <c r="BG5098"/>
  <c r="BF5098"/>
  <c r="T5098"/>
  <c r="R5098"/>
  <c r="P5098"/>
  <c r="BI5097"/>
  <c r="BH5097"/>
  <c r="BG5097"/>
  <c r="BF5097"/>
  <c r="T5097"/>
  <c r="R5097"/>
  <c r="P5097"/>
  <c r="BI5096"/>
  <c r="BH5096"/>
  <c r="BG5096"/>
  <c r="BF5096"/>
  <c r="T5096"/>
  <c r="R5096"/>
  <c r="P5096"/>
  <c r="BI5095"/>
  <c r="BH5095"/>
  <c r="BG5095"/>
  <c r="BF5095"/>
  <c r="T5095"/>
  <c r="R5095"/>
  <c r="P5095"/>
  <c r="BI5094"/>
  <c r="BH5094"/>
  <c r="BG5094"/>
  <c r="BF5094"/>
  <c r="T5094"/>
  <c r="R5094"/>
  <c r="P5094"/>
  <c r="BI5093"/>
  <c r="BH5093"/>
  <c r="BG5093"/>
  <c r="BF5093"/>
  <c r="T5093"/>
  <c r="R5093"/>
  <c r="P5093"/>
  <c r="BI5092"/>
  <c r="BH5092"/>
  <c r="BG5092"/>
  <c r="BF5092"/>
  <c r="T5092"/>
  <c r="R5092"/>
  <c r="P5092"/>
  <c r="BI5091"/>
  <c r="BH5091"/>
  <c r="BG5091"/>
  <c r="BF5091"/>
  <c r="T5091"/>
  <c r="R5091"/>
  <c r="P5091"/>
  <c r="BI5090"/>
  <c r="BH5090"/>
  <c r="BG5090"/>
  <c r="BF5090"/>
  <c r="T5090"/>
  <c r="R5090"/>
  <c r="P5090"/>
  <c r="BI5089"/>
  <c r="BH5089"/>
  <c r="BG5089"/>
  <c r="BF5089"/>
  <c r="T5089"/>
  <c r="R5089"/>
  <c r="P5089"/>
  <c r="BI5088"/>
  <c r="BH5088"/>
  <c r="BG5088"/>
  <c r="BF5088"/>
  <c r="T5088"/>
  <c r="R5088"/>
  <c r="P5088"/>
  <c r="BI5087"/>
  <c r="BH5087"/>
  <c r="BG5087"/>
  <c r="BF5087"/>
  <c r="T5087"/>
  <c r="R5087"/>
  <c r="P5087"/>
  <c r="BI5086"/>
  <c r="BH5086"/>
  <c r="BG5086"/>
  <c r="BF5086"/>
  <c r="T5086"/>
  <c r="R5086"/>
  <c r="P5086"/>
  <c r="BI5085"/>
  <c r="BH5085"/>
  <c r="BG5085"/>
  <c r="BF5085"/>
  <c r="T5085"/>
  <c r="R5085"/>
  <c r="P5085"/>
  <c r="BI5084"/>
  <c r="BH5084"/>
  <c r="BG5084"/>
  <c r="BF5084"/>
  <c r="T5084"/>
  <c r="R5084"/>
  <c r="P5084"/>
  <c r="BI5083"/>
  <c r="BH5083"/>
  <c r="BG5083"/>
  <c r="BF5083"/>
  <c r="T5083"/>
  <c r="R5083"/>
  <c r="P5083"/>
  <c r="BI5082"/>
  <c r="BH5082"/>
  <c r="BG5082"/>
  <c r="BF5082"/>
  <c r="T5082"/>
  <c r="R5082"/>
  <c r="P5082"/>
  <c r="BI5081"/>
  <c r="BH5081"/>
  <c r="BG5081"/>
  <c r="BF5081"/>
  <c r="T5081"/>
  <c r="R5081"/>
  <c r="P5081"/>
  <c r="BI5080"/>
  <c r="BH5080"/>
  <c r="BG5080"/>
  <c r="BF5080"/>
  <c r="T5080"/>
  <c r="R5080"/>
  <c r="P5080"/>
  <c r="BI5079"/>
  <c r="BH5079"/>
  <c r="BG5079"/>
  <c r="BF5079"/>
  <c r="T5079"/>
  <c r="R5079"/>
  <c r="P5079"/>
  <c r="BI5078"/>
  <c r="BH5078"/>
  <c r="BG5078"/>
  <c r="BF5078"/>
  <c r="T5078"/>
  <c r="R5078"/>
  <c r="P5078"/>
  <c r="BI5077"/>
  <c r="BH5077"/>
  <c r="BG5077"/>
  <c r="BF5077"/>
  <c r="T5077"/>
  <c r="R5077"/>
  <c r="P5077"/>
  <c r="BI5076"/>
  <c r="BH5076"/>
  <c r="BG5076"/>
  <c r="BF5076"/>
  <c r="T5076"/>
  <c r="R5076"/>
  <c r="P5076"/>
  <c r="BI5075"/>
  <c r="BH5075"/>
  <c r="BG5075"/>
  <c r="BF5075"/>
  <c r="T5075"/>
  <c r="R5075"/>
  <c r="P5075"/>
  <c r="BI5074"/>
  <c r="BH5074"/>
  <c r="BG5074"/>
  <c r="BF5074"/>
  <c r="T5074"/>
  <c r="R5074"/>
  <c r="P5074"/>
  <c r="BI5073"/>
  <c r="BH5073"/>
  <c r="BG5073"/>
  <c r="BF5073"/>
  <c r="T5073"/>
  <c r="R5073"/>
  <c r="P5073"/>
  <c r="BI5072"/>
  <c r="BH5072"/>
  <c r="BG5072"/>
  <c r="BF5072"/>
  <c r="T5072"/>
  <c r="R5072"/>
  <c r="P5072"/>
  <c r="BI5071"/>
  <c r="BH5071"/>
  <c r="BG5071"/>
  <c r="BF5071"/>
  <c r="T5071"/>
  <c r="R5071"/>
  <c r="P5071"/>
  <c r="BI5070"/>
  <c r="BH5070"/>
  <c r="BG5070"/>
  <c r="BF5070"/>
  <c r="T5070"/>
  <c r="R5070"/>
  <c r="P5070"/>
  <c r="BI5069"/>
  <c r="BH5069"/>
  <c r="BG5069"/>
  <c r="BF5069"/>
  <c r="T5069"/>
  <c r="R5069"/>
  <c r="P5069"/>
  <c r="BI5068"/>
  <c r="BH5068"/>
  <c r="BG5068"/>
  <c r="BF5068"/>
  <c r="T5068"/>
  <c r="R5068"/>
  <c r="P5068"/>
  <c r="BI5067"/>
  <c r="BH5067"/>
  <c r="BG5067"/>
  <c r="BF5067"/>
  <c r="T5067"/>
  <c r="R5067"/>
  <c r="P5067"/>
  <c r="BI5066"/>
  <c r="BH5066"/>
  <c r="BG5066"/>
  <c r="BF5066"/>
  <c r="T5066"/>
  <c r="R5066"/>
  <c r="P5066"/>
  <c r="BI5065"/>
  <c r="BH5065"/>
  <c r="BG5065"/>
  <c r="BF5065"/>
  <c r="T5065"/>
  <c r="R5065"/>
  <c r="P5065"/>
  <c r="BI5064"/>
  <c r="BH5064"/>
  <c r="BG5064"/>
  <c r="BF5064"/>
  <c r="T5064"/>
  <c r="R5064"/>
  <c r="P5064"/>
  <c r="BI5063"/>
  <c r="BH5063"/>
  <c r="BG5063"/>
  <c r="BF5063"/>
  <c r="T5063"/>
  <c r="R5063"/>
  <c r="P5063"/>
  <c r="BI5062"/>
  <c r="BH5062"/>
  <c r="BG5062"/>
  <c r="BF5062"/>
  <c r="T5062"/>
  <c r="R5062"/>
  <c r="P5062"/>
  <c r="BI5061"/>
  <c r="BH5061"/>
  <c r="BG5061"/>
  <c r="BF5061"/>
  <c r="T5061"/>
  <c r="R5061"/>
  <c r="P5061"/>
  <c r="BI5060"/>
  <c r="BH5060"/>
  <c r="BG5060"/>
  <c r="BF5060"/>
  <c r="T5060"/>
  <c r="R5060"/>
  <c r="P5060"/>
  <c r="BI5059"/>
  <c r="BH5059"/>
  <c r="BG5059"/>
  <c r="BF5059"/>
  <c r="T5059"/>
  <c r="R5059"/>
  <c r="P5059"/>
  <c r="BI5058"/>
  <c r="BH5058"/>
  <c r="BG5058"/>
  <c r="BF5058"/>
  <c r="T5058"/>
  <c r="R5058"/>
  <c r="P5058"/>
  <c r="BI5057"/>
  <c r="BH5057"/>
  <c r="BG5057"/>
  <c r="BF5057"/>
  <c r="T5057"/>
  <c r="R5057"/>
  <c r="P5057"/>
  <c r="BI5056"/>
  <c r="BH5056"/>
  <c r="BG5056"/>
  <c r="BF5056"/>
  <c r="T5056"/>
  <c r="R5056"/>
  <c r="P5056"/>
  <c r="BI5055"/>
  <c r="BH5055"/>
  <c r="BG5055"/>
  <c r="BF5055"/>
  <c r="T5055"/>
  <c r="R5055"/>
  <c r="P5055"/>
  <c r="BI5054"/>
  <c r="BH5054"/>
  <c r="BG5054"/>
  <c r="BF5054"/>
  <c r="T5054"/>
  <c r="R5054"/>
  <c r="P5054"/>
  <c r="BI5053"/>
  <c r="BH5053"/>
  <c r="BG5053"/>
  <c r="BF5053"/>
  <c r="T5053"/>
  <c r="R5053"/>
  <c r="P5053"/>
  <c r="BI5047"/>
  <c r="BH5047"/>
  <c r="BG5047"/>
  <c r="BF5047"/>
  <c r="T5047"/>
  <c r="R5047"/>
  <c r="P5047"/>
  <c r="BI5042"/>
  <c r="BH5042"/>
  <c r="BG5042"/>
  <c r="BF5042"/>
  <c r="T5042"/>
  <c r="R5042"/>
  <c r="P5042"/>
  <c r="BI4588"/>
  <c r="BH4588"/>
  <c r="BG4588"/>
  <c r="BF4588"/>
  <c r="T4588"/>
  <c r="R4588"/>
  <c r="P4588"/>
  <c r="BI4584"/>
  <c r="BH4584"/>
  <c r="BG4584"/>
  <c r="BF4584"/>
  <c r="T4584"/>
  <c r="R4584"/>
  <c r="P4584"/>
  <c r="BI4582"/>
  <c r="BH4582"/>
  <c r="BG4582"/>
  <c r="BF4582"/>
  <c r="T4582"/>
  <c r="R4582"/>
  <c r="P4582"/>
  <c r="BI4578"/>
  <c r="BH4578"/>
  <c r="BG4578"/>
  <c r="BF4578"/>
  <c r="T4578"/>
  <c r="R4578"/>
  <c r="P4578"/>
  <c r="BI4574"/>
  <c r="BH4574"/>
  <c r="BG4574"/>
  <c r="BF4574"/>
  <c r="T4574"/>
  <c r="R4574"/>
  <c r="P4574"/>
  <c r="BI4572"/>
  <c r="BH4572"/>
  <c r="BG4572"/>
  <c r="BF4572"/>
  <c r="T4572"/>
  <c r="R4572"/>
  <c r="P4572"/>
  <c r="BI4568"/>
  <c r="BH4568"/>
  <c r="BG4568"/>
  <c r="BF4568"/>
  <c r="T4568"/>
  <c r="R4568"/>
  <c r="P4568"/>
  <c r="BI4532"/>
  <c r="BH4532"/>
  <c r="BG4532"/>
  <c r="BF4532"/>
  <c r="T4532"/>
  <c r="T4531"/>
  <c r="R4532"/>
  <c r="R4531"/>
  <c r="P4532"/>
  <c r="P4531"/>
  <c r="BI4529"/>
  <c r="BH4529"/>
  <c r="BG4529"/>
  <c r="BF4529"/>
  <c r="T4529"/>
  <c r="R4529"/>
  <c r="P4529"/>
  <c r="BI4525"/>
  <c r="BH4525"/>
  <c r="BG4525"/>
  <c r="BF4525"/>
  <c r="T4525"/>
  <c r="R4525"/>
  <c r="P4525"/>
  <c r="BI4520"/>
  <c r="BH4520"/>
  <c r="BG4520"/>
  <c r="BF4520"/>
  <c r="T4520"/>
  <c r="R4520"/>
  <c r="P4520"/>
  <c r="BI4484"/>
  <c r="BH4484"/>
  <c r="BG4484"/>
  <c r="BF4484"/>
  <c r="T4484"/>
  <c r="R4484"/>
  <c r="P4484"/>
  <c r="BI4473"/>
  <c r="BH4473"/>
  <c r="BG4473"/>
  <c r="BF4473"/>
  <c r="T4473"/>
  <c r="R4473"/>
  <c r="P4473"/>
  <c r="BI4470"/>
  <c r="BH4470"/>
  <c r="BG4470"/>
  <c r="BF4470"/>
  <c r="T4470"/>
  <c r="R4470"/>
  <c r="P4470"/>
  <c r="BI4361"/>
  <c r="BH4361"/>
  <c r="BG4361"/>
  <c r="BF4361"/>
  <c r="T4361"/>
  <c r="R4361"/>
  <c r="P4361"/>
  <c r="BI4359"/>
  <c r="BH4359"/>
  <c r="BG4359"/>
  <c r="BF4359"/>
  <c r="T4359"/>
  <c r="R4359"/>
  <c r="P4359"/>
  <c r="BI4341"/>
  <c r="BH4341"/>
  <c r="BG4341"/>
  <c r="BF4341"/>
  <c r="T4341"/>
  <c r="R4341"/>
  <c r="P4341"/>
  <c r="BI4278"/>
  <c r="BH4278"/>
  <c r="BG4278"/>
  <c r="BF4278"/>
  <c r="T4278"/>
  <c r="R4278"/>
  <c r="P4278"/>
  <c r="BI4267"/>
  <c r="BH4267"/>
  <c r="BG4267"/>
  <c r="BF4267"/>
  <c r="T4267"/>
  <c r="R4267"/>
  <c r="P4267"/>
  <c r="BI4231"/>
  <c r="BH4231"/>
  <c r="BG4231"/>
  <c r="BF4231"/>
  <c r="T4231"/>
  <c r="R4231"/>
  <c r="P4231"/>
  <c r="BI4165"/>
  <c r="BH4165"/>
  <c r="BG4165"/>
  <c r="BF4165"/>
  <c r="T4165"/>
  <c r="R4165"/>
  <c r="P4165"/>
  <c r="BI4161"/>
  <c r="BH4161"/>
  <c r="BG4161"/>
  <c r="BF4161"/>
  <c r="T4161"/>
  <c r="R4161"/>
  <c r="P4161"/>
  <c r="BI4158"/>
  <c r="BH4158"/>
  <c r="BG4158"/>
  <c r="BF4158"/>
  <c r="T4158"/>
  <c r="R4158"/>
  <c r="P4158"/>
  <c r="BI3999"/>
  <c r="BH3999"/>
  <c r="BG3999"/>
  <c r="BF3999"/>
  <c r="T3999"/>
  <c r="R3999"/>
  <c r="P3999"/>
  <c r="BI3996"/>
  <c r="BH3996"/>
  <c r="BG3996"/>
  <c r="BF3996"/>
  <c r="T3996"/>
  <c r="R3996"/>
  <c r="P3996"/>
  <c r="BI3982"/>
  <c r="BH3982"/>
  <c r="BG3982"/>
  <c r="BF3982"/>
  <c r="T3982"/>
  <c r="R3982"/>
  <c r="P3982"/>
  <c r="BI3964"/>
  <c r="BH3964"/>
  <c r="BG3964"/>
  <c r="BF3964"/>
  <c r="T3964"/>
  <c r="R3964"/>
  <c r="P3964"/>
  <c r="BI3949"/>
  <c r="BH3949"/>
  <c r="BG3949"/>
  <c r="BF3949"/>
  <c r="T3949"/>
  <c r="R3949"/>
  <c r="P3949"/>
  <c r="BI3945"/>
  <c r="BH3945"/>
  <c r="BG3945"/>
  <c r="BF3945"/>
  <c r="T3945"/>
  <c r="R3945"/>
  <c r="P3945"/>
  <c r="BI3930"/>
  <c r="BH3930"/>
  <c r="BG3930"/>
  <c r="BF3930"/>
  <c r="T3930"/>
  <c r="R3930"/>
  <c r="P3930"/>
  <c r="BI3919"/>
  <c r="BH3919"/>
  <c r="BG3919"/>
  <c r="BF3919"/>
  <c r="T3919"/>
  <c r="R3919"/>
  <c r="P3919"/>
  <c r="BI3916"/>
  <c r="BH3916"/>
  <c r="BG3916"/>
  <c r="BF3916"/>
  <c r="T3916"/>
  <c r="R3916"/>
  <c r="P3916"/>
  <c r="BI3914"/>
  <c r="BH3914"/>
  <c r="BG3914"/>
  <c r="BF3914"/>
  <c r="T3914"/>
  <c r="R3914"/>
  <c r="P3914"/>
  <c r="BI3910"/>
  <c r="BH3910"/>
  <c r="BG3910"/>
  <c r="BF3910"/>
  <c r="T3910"/>
  <c r="R3910"/>
  <c r="P3910"/>
  <c r="BI3903"/>
  <c r="BH3903"/>
  <c r="BG3903"/>
  <c r="BF3903"/>
  <c r="T3903"/>
  <c r="R3903"/>
  <c r="P3903"/>
  <c r="BI3899"/>
  <c r="BH3899"/>
  <c r="BG3899"/>
  <c r="BF3899"/>
  <c r="T3899"/>
  <c r="R3899"/>
  <c r="P3899"/>
  <c r="BI3895"/>
  <c r="BH3895"/>
  <c r="BG3895"/>
  <c r="BF3895"/>
  <c r="T3895"/>
  <c r="R3895"/>
  <c r="P3895"/>
  <c r="BI3771"/>
  <c r="BH3771"/>
  <c r="BG3771"/>
  <c r="BF3771"/>
  <c r="T3771"/>
  <c r="R3771"/>
  <c r="P3771"/>
  <c r="BI3769"/>
  <c r="BH3769"/>
  <c r="BG3769"/>
  <c r="BF3769"/>
  <c r="T3769"/>
  <c r="R3769"/>
  <c r="P3769"/>
  <c r="BI3763"/>
  <c r="BH3763"/>
  <c r="BG3763"/>
  <c r="BF3763"/>
  <c r="T3763"/>
  <c r="R3763"/>
  <c r="P3763"/>
  <c r="BI3760"/>
  <c r="BH3760"/>
  <c r="BG3760"/>
  <c r="BF3760"/>
  <c r="T3760"/>
  <c r="R3760"/>
  <c r="P3760"/>
  <c r="BI3756"/>
  <c r="BH3756"/>
  <c r="BG3756"/>
  <c r="BF3756"/>
  <c r="T3756"/>
  <c r="R3756"/>
  <c r="P3756"/>
  <c r="BI3751"/>
  <c r="BH3751"/>
  <c r="BG3751"/>
  <c r="BF3751"/>
  <c r="T3751"/>
  <c r="R3751"/>
  <c r="P3751"/>
  <c r="BI3745"/>
  <c r="BH3745"/>
  <c r="BG3745"/>
  <c r="BF3745"/>
  <c r="T3745"/>
  <c r="R3745"/>
  <c r="P3745"/>
  <c r="BI3739"/>
  <c r="BH3739"/>
  <c r="BG3739"/>
  <c r="BF3739"/>
  <c r="T3739"/>
  <c r="R3739"/>
  <c r="P3739"/>
  <c r="BI3736"/>
  <c r="BH3736"/>
  <c r="BG3736"/>
  <c r="BF3736"/>
  <c r="T3736"/>
  <c r="R3736"/>
  <c r="P3736"/>
  <c r="BI3730"/>
  <c r="BH3730"/>
  <c r="BG3730"/>
  <c r="BF3730"/>
  <c r="T3730"/>
  <c r="R3730"/>
  <c r="P3730"/>
  <c r="BI3692"/>
  <c r="BH3692"/>
  <c r="BG3692"/>
  <c r="BF3692"/>
  <c r="T3692"/>
  <c r="R3692"/>
  <c r="P3692"/>
  <c r="BI3685"/>
  <c r="BH3685"/>
  <c r="BG3685"/>
  <c r="BF3685"/>
  <c r="T3685"/>
  <c r="R3685"/>
  <c r="P3685"/>
  <c r="BI3676"/>
  <c r="BH3676"/>
  <c r="BG3676"/>
  <c r="BF3676"/>
  <c r="T3676"/>
  <c r="R3676"/>
  <c r="P3676"/>
  <c r="BI3670"/>
  <c r="BH3670"/>
  <c r="BG3670"/>
  <c r="BF3670"/>
  <c r="T3670"/>
  <c r="R3670"/>
  <c r="P3670"/>
  <c r="BI3663"/>
  <c r="BH3663"/>
  <c r="BG3663"/>
  <c r="BF3663"/>
  <c r="T3663"/>
  <c r="R3663"/>
  <c r="P3663"/>
  <c r="BI3657"/>
  <c r="BH3657"/>
  <c r="BG3657"/>
  <c r="BF3657"/>
  <c r="T3657"/>
  <c r="R3657"/>
  <c r="P3657"/>
  <c r="BI3651"/>
  <c r="BH3651"/>
  <c r="BG3651"/>
  <c r="BF3651"/>
  <c r="T3651"/>
  <c r="R3651"/>
  <c r="P3651"/>
  <c r="BI3648"/>
  <c r="BH3648"/>
  <c r="BG3648"/>
  <c r="BF3648"/>
  <c r="T3648"/>
  <c r="R3648"/>
  <c r="P3648"/>
  <c r="BI3646"/>
  <c r="BH3646"/>
  <c r="BG3646"/>
  <c r="BF3646"/>
  <c r="T3646"/>
  <c r="R3646"/>
  <c r="P3646"/>
  <c r="BI3644"/>
  <c r="BH3644"/>
  <c r="BG3644"/>
  <c r="BF3644"/>
  <c r="T3644"/>
  <c r="R3644"/>
  <c r="P3644"/>
  <c r="BI3642"/>
  <c r="BH3642"/>
  <c r="BG3642"/>
  <c r="BF3642"/>
  <c r="T3642"/>
  <c r="R3642"/>
  <c r="P3642"/>
  <c r="BI3640"/>
  <c r="BH3640"/>
  <c r="BG3640"/>
  <c r="BF3640"/>
  <c r="T3640"/>
  <c r="R3640"/>
  <c r="P3640"/>
  <c r="BI3638"/>
  <c r="BH3638"/>
  <c r="BG3638"/>
  <c r="BF3638"/>
  <c r="T3638"/>
  <c r="R3638"/>
  <c r="P3638"/>
  <c r="BI3636"/>
  <c r="BH3636"/>
  <c r="BG3636"/>
  <c r="BF3636"/>
  <c r="T3636"/>
  <c r="R3636"/>
  <c r="P3636"/>
  <c r="BI3634"/>
  <c r="BH3634"/>
  <c r="BG3634"/>
  <c r="BF3634"/>
  <c r="T3634"/>
  <c r="R3634"/>
  <c r="P3634"/>
  <c r="BI3632"/>
  <c r="BH3632"/>
  <c r="BG3632"/>
  <c r="BF3632"/>
  <c r="T3632"/>
  <c r="R3632"/>
  <c r="P3632"/>
  <c r="BI3630"/>
  <c r="BH3630"/>
  <c r="BG3630"/>
  <c r="BF3630"/>
  <c r="T3630"/>
  <c r="R3630"/>
  <c r="P3630"/>
  <c r="BI3628"/>
  <c r="BH3628"/>
  <c r="BG3628"/>
  <c r="BF3628"/>
  <c r="T3628"/>
  <c r="R3628"/>
  <c r="P3628"/>
  <c r="BI3626"/>
  <c r="BH3626"/>
  <c r="BG3626"/>
  <c r="BF3626"/>
  <c r="T3626"/>
  <c r="R3626"/>
  <c r="P3626"/>
  <c r="BI3624"/>
  <c r="BH3624"/>
  <c r="BG3624"/>
  <c r="BF3624"/>
  <c r="T3624"/>
  <c r="R3624"/>
  <c r="P3624"/>
  <c r="BI3622"/>
  <c r="BH3622"/>
  <c r="BG3622"/>
  <c r="BF3622"/>
  <c r="T3622"/>
  <c r="R3622"/>
  <c r="P3622"/>
  <c r="BI3620"/>
  <c r="BH3620"/>
  <c r="BG3620"/>
  <c r="BF3620"/>
  <c r="T3620"/>
  <c r="R3620"/>
  <c r="P3620"/>
  <c r="BI3618"/>
  <c r="BH3618"/>
  <c r="BG3618"/>
  <c r="BF3618"/>
  <c r="T3618"/>
  <c r="R3618"/>
  <c r="P3618"/>
  <c r="BI3616"/>
  <c r="BH3616"/>
  <c r="BG3616"/>
  <c r="BF3616"/>
  <c r="T3616"/>
  <c r="R3616"/>
  <c r="P3616"/>
  <c r="BI3614"/>
  <c r="BH3614"/>
  <c r="BG3614"/>
  <c r="BF3614"/>
  <c r="T3614"/>
  <c r="R3614"/>
  <c r="P3614"/>
  <c r="BI3612"/>
  <c r="BH3612"/>
  <c r="BG3612"/>
  <c r="BF3612"/>
  <c r="T3612"/>
  <c r="R3612"/>
  <c r="P3612"/>
  <c r="BI3610"/>
  <c r="BH3610"/>
  <c r="BG3610"/>
  <c r="BF3610"/>
  <c r="T3610"/>
  <c r="R3610"/>
  <c r="P3610"/>
  <c r="BI3608"/>
  <c r="BH3608"/>
  <c r="BG3608"/>
  <c r="BF3608"/>
  <c r="T3608"/>
  <c r="R3608"/>
  <c r="P3608"/>
  <c r="BI3606"/>
  <c r="BH3606"/>
  <c r="BG3606"/>
  <c r="BF3606"/>
  <c r="T3606"/>
  <c r="R3606"/>
  <c r="P3606"/>
  <c r="BI3604"/>
  <c r="BH3604"/>
  <c r="BG3604"/>
  <c r="BF3604"/>
  <c r="T3604"/>
  <c r="R3604"/>
  <c r="P3604"/>
  <c r="BI3602"/>
  <c r="BH3602"/>
  <c r="BG3602"/>
  <c r="BF3602"/>
  <c r="T3602"/>
  <c r="R3602"/>
  <c r="P3602"/>
  <c r="BI3600"/>
  <c r="BH3600"/>
  <c r="BG3600"/>
  <c r="BF3600"/>
  <c r="T3600"/>
  <c r="R3600"/>
  <c r="P3600"/>
  <c r="BI3598"/>
  <c r="BH3598"/>
  <c r="BG3598"/>
  <c r="BF3598"/>
  <c r="T3598"/>
  <c r="R3598"/>
  <c r="P3598"/>
  <c r="BI3596"/>
  <c r="BH3596"/>
  <c r="BG3596"/>
  <c r="BF3596"/>
  <c r="T3596"/>
  <c r="R3596"/>
  <c r="P3596"/>
  <c r="BI3594"/>
  <c r="BH3594"/>
  <c r="BG3594"/>
  <c r="BF3594"/>
  <c r="T3594"/>
  <c r="R3594"/>
  <c r="P3594"/>
  <c r="BI3592"/>
  <c r="BH3592"/>
  <c r="BG3592"/>
  <c r="BF3592"/>
  <c r="T3592"/>
  <c r="R3592"/>
  <c r="P3592"/>
  <c r="BI3590"/>
  <c r="BH3590"/>
  <c r="BG3590"/>
  <c r="BF3590"/>
  <c r="T3590"/>
  <c r="R3590"/>
  <c r="P3590"/>
  <c r="BI3588"/>
  <c r="BH3588"/>
  <c r="BG3588"/>
  <c r="BF3588"/>
  <c r="T3588"/>
  <c r="R3588"/>
  <c r="P3588"/>
  <c r="BI3586"/>
  <c r="BH3586"/>
  <c r="BG3586"/>
  <c r="BF3586"/>
  <c r="T3586"/>
  <c r="R3586"/>
  <c r="P3586"/>
  <c r="BI3584"/>
  <c r="BH3584"/>
  <c r="BG3584"/>
  <c r="BF3584"/>
  <c r="T3584"/>
  <c r="R3584"/>
  <c r="P3584"/>
  <c r="BI3582"/>
  <c r="BH3582"/>
  <c r="BG3582"/>
  <c r="BF3582"/>
  <c r="T3582"/>
  <c r="R3582"/>
  <c r="P3582"/>
  <c r="BI3580"/>
  <c r="BH3580"/>
  <c r="BG3580"/>
  <c r="BF3580"/>
  <c r="T3580"/>
  <c r="R3580"/>
  <c r="P3580"/>
  <c r="BI3578"/>
  <c r="BH3578"/>
  <c r="BG3578"/>
  <c r="BF3578"/>
  <c r="T3578"/>
  <c r="R3578"/>
  <c r="P3578"/>
  <c r="BI3576"/>
  <c r="BH3576"/>
  <c r="BG3576"/>
  <c r="BF3576"/>
  <c r="T3576"/>
  <c r="R3576"/>
  <c r="P3576"/>
  <c r="BI3574"/>
  <c r="BH3574"/>
  <c r="BG3574"/>
  <c r="BF3574"/>
  <c r="T3574"/>
  <c r="R3574"/>
  <c r="P3574"/>
  <c r="BI3572"/>
  <c r="BH3572"/>
  <c r="BG3572"/>
  <c r="BF3572"/>
  <c r="T3572"/>
  <c r="R3572"/>
  <c r="P3572"/>
  <c r="BI3570"/>
  <c r="BH3570"/>
  <c r="BG3570"/>
  <c r="BF3570"/>
  <c r="T3570"/>
  <c r="R3570"/>
  <c r="P3570"/>
  <c r="BI3568"/>
  <c r="BH3568"/>
  <c r="BG3568"/>
  <c r="BF3568"/>
  <c r="T3568"/>
  <c r="R3568"/>
  <c r="P3568"/>
  <c r="BI3566"/>
  <c r="BH3566"/>
  <c r="BG3566"/>
  <c r="BF3566"/>
  <c r="T3566"/>
  <c r="R3566"/>
  <c r="P3566"/>
  <c r="BI3564"/>
  <c r="BH3564"/>
  <c r="BG3564"/>
  <c r="BF3564"/>
  <c r="T3564"/>
  <c r="R3564"/>
  <c r="P3564"/>
  <c r="BI3562"/>
  <c r="BH3562"/>
  <c r="BG3562"/>
  <c r="BF3562"/>
  <c r="T3562"/>
  <c r="R3562"/>
  <c r="P3562"/>
  <c r="BI3560"/>
  <c r="BH3560"/>
  <c r="BG3560"/>
  <c r="BF3560"/>
  <c r="T3560"/>
  <c r="R3560"/>
  <c r="P3560"/>
  <c r="BI3558"/>
  <c r="BH3558"/>
  <c r="BG3558"/>
  <c r="BF3558"/>
  <c r="T3558"/>
  <c r="R3558"/>
  <c r="P3558"/>
  <c r="BI3556"/>
  <c r="BH3556"/>
  <c r="BG3556"/>
  <c r="BF3556"/>
  <c r="T3556"/>
  <c r="R3556"/>
  <c r="P3556"/>
  <c r="BI3554"/>
  <c r="BH3554"/>
  <c r="BG3554"/>
  <c r="BF3554"/>
  <c r="T3554"/>
  <c r="R3554"/>
  <c r="P3554"/>
  <c r="BI3552"/>
  <c r="BH3552"/>
  <c r="BG3552"/>
  <c r="BF3552"/>
  <c r="T3552"/>
  <c r="R3552"/>
  <c r="P3552"/>
  <c r="BI3550"/>
  <c r="BH3550"/>
  <c r="BG3550"/>
  <c r="BF3550"/>
  <c r="T3550"/>
  <c r="R3550"/>
  <c r="P3550"/>
  <c r="BI3548"/>
  <c r="BH3548"/>
  <c r="BG3548"/>
  <c r="BF3548"/>
  <c r="T3548"/>
  <c r="R3548"/>
  <c r="P3548"/>
  <c r="BI3546"/>
  <c r="BH3546"/>
  <c r="BG3546"/>
  <c r="BF3546"/>
  <c r="T3546"/>
  <c r="R3546"/>
  <c r="P3546"/>
  <c r="BI3544"/>
  <c r="BH3544"/>
  <c r="BG3544"/>
  <c r="BF3544"/>
  <c r="T3544"/>
  <c r="R3544"/>
  <c r="P3544"/>
  <c r="BI3542"/>
  <c r="BH3542"/>
  <c r="BG3542"/>
  <c r="BF3542"/>
  <c r="T3542"/>
  <c r="R3542"/>
  <c r="P3542"/>
  <c r="BI3540"/>
  <c r="BH3540"/>
  <c r="BG3540"/>
  <c r="BF3540"/>
  <c r="T3540"/>
  <c r="R3540"/>
  <c r="P3540"/>
  <c r="BI3538"/>
  <c r="BH3538"/>
  <c r="BG3538"/>
  <c r="BF3538"/>
  <c r="T3538"/>
  <c r="R3538"/>
  <c r="P3538"/>
  <c r="BI3536"/>
  <c r="BH3536"/>
  <c r="BG3536"/>
  <c r="BF3536"/>
  <c r="T3536"/>
  <c r="R3536"/>
  <c r="P3536"/>
  <c r="BI3534"/>
  <c r="BH3534"/>
  <c r="BG3534"/>
  <c r="BF3534"/>
  <c r="T3534"/>
  <c r="R3534"/>
  <c r="P3534"/>
  <c r="BI3532"/>
  <c r="BH3532"/>
  <c r="BG3532"/>
  <c r="BF3532"/>
  <c r="T3532"/>
  <c r="R3532"/>
  <c r="P3532"/>
  <c r="BI3530"/>
  <c r="BH3530"/>
  <c r="BG3530"/>
  <c r="BF3530"/>
  <c r="T3530"/>
  <c r="R3530"/>
  <c r="P3530"/>
  <c r="BI3528"/>
  <c r="BH3528"/>
  <c r="BG3528"/>
  <c r="BF3528"/>
  <c r="T3528"/>
  <c r="R3528"/>
  <c r="P3528"/>
  <c r="BI3526"/>
  <c r="BH3526"/>
  <c r="BG3526"/>
  <c r="BF3526"/>
  <c r="T3526"/>
  <c r="R3526"/>
  <c r="P3526"/>
  <c r="BI3524"/>
  <c r="BH3524"/>
  <c r="BG3524"/>
  <c r="BF3524"/>
  <c r="T3524"/>
  <c r="R3524"/>
  <c r="P3524"/>
  <c r="BI3522"/>
  <c r="BH3522"/>
  <c r="BG3522"/>
  <c r="BF3522"/>
  <c r="T3522"/>
  <c r="R3522"/>
  <c r="P3522"/>
  <c r="BI3520"/>
  <c r="BH3520"/>
  <c r="BG3520"/>
  <c r="BF3520"/>
  <c r="T3520"/>
  <c r="R3520"/>
  <c r="P3520"/>
  <c r="BI3518"/>
  <c r="BH3518"/>
  <c r="BG3518"/>
  <c r="BF3518"/>
  <c r="T3518"/>
  <c r="R3518"/>
  <c r="P3518"/>
  <c r="BI3516"/>
  <c r="BH3516"/>
  <c r="BG3516"/>
  <c r="BF3516"/>
  <c r="T3516"/>
  <c r="R3516"/>
  <c r="P3516"/>
  <c r="BI3514"/>
  <c r="BH3514"/>
  <c r="BG3514"/>
  <c r="BF3514"/>
  <c r="T3514"/>
  <c r="R3514"/>
  <c r="P3514"/>
  <c r="BI3512"/>
  <c r="BH3512"/>
  <c r="BG3512"/>
  <c r="BF3512"/>
  <c r="T3512"/>
  <c r="R3512"/>
  <c r="P3512"/>
  <c r="BI3510"/>
  <c r="BH3510"/>
  <c r="BG3510"/>
  <c r="BF3510"/>
  <c r="T3510"/>
  <c r="R3510"/>
  <c r="P3510"/>
  <c r="BI3508"/>
  <c r="BH3508"/>
  <c r="BG3508"/>
  <c r="BF3508"/>
  <c r="T3508"/>
  <c r="R3508"/>
  <c r="P3508"/>
  <c r="BI3506"/>
  <c r="BH3506"/>
  <c r="BG3506"/>
  <c r="BF3506"/>
  <c r="T3506"/>
  <c r="R3506"/>
  <c r="P3506"/>
  <c r="BI3504"/>
  <c r="BH3504"/>
  <c r="BG3504"/>
  <c r="BF3504"/>
  <c r="T3504"/>
  <c r="R3504"/>
  <c r="P3504"/>
  <c r="BI3502"/>
  <c r="BH3502"/>
  <c r="BG3502"/>
  <c r="BF3502"/>
  <c r="T3502"/>
  <c r="R3502"/>
  <c r="P3502"/>
  <c r="BI3500"/>
  <c r="BH3500"/>
  <c r="BG3500"/>
  <c r="BF3500"/>
  <c r="T3500"/>
  <c r="R3500"/>
  <c r="P3500"/>
  <c r="BI3498"/>
  <c r="BH3498"/>
  <c r="BG3498"/>
  <c r="BF3498"/>
  <c r="T3498"/>
  <c r="R3498"/>
  <c r="P3498"/>
  <c r="BI3496"/>
  <c r="BH3496"/>
  <c r="BG3496"/>
  <c r="BF3496"/>
  <c r="T3496"/>
  <c r="R3496"/>
  <c r="P3496"/>
  <c r="BI3494"/>
  <c r="BH3494"/>
  <c r="BG3494"/>
  <c r="BF3494"/>
  <c r="T3494"/>
  <c r="R3494"/>
  <c r="P3494"/>
  <c r="BI3492"/>
  <c r="BH3492"/>
  <c r="BG3492"/>
  <c r="BF3492"/>
  <c r="T3492"/>
  <c r="R3492"/>
  <c r="P3492"/>
  <c r="BI3490"/>
  <c r="BH3490"/>
  <c r="BG3490"/>
  <c r="BF3490"/>
  <c r="T3490"/>
  <c r="R3490"/>
  <c r="P3490"/>
  <c r="BI3488"/>
  <c r="BH3488"/>
  <c r="BG3488"/>
  <c r="BF3488"/>
  <c r="T3488"/>
  <c r="R3488"/>
  <c r="P3488"/>
  <c r="BI3486"/>
  <c r="BH3486"/>
  <c r="BG3486"/>
  <c r="BF3486"/>
  <c r="T3486"/>
  <c r="R3486"/>
  <c r="P3486"/>
  <c r="BI3484"/>
  <c r="BH3484"/>
  <c r="BG3484"/>
  <c r="BF3484"/>
  <c r="T3484"/>
  <c r="R3484"/>
  <c r="P3484"/>
  <c r="BI3482"/>
  <c r="BH3482"/>
  <c r="BG3482"/>
  <c r="BF3482"/>
  <c r="T3482"/>
  <c r="R3482"/>
  <c r="P3482"/>
  <c r="BI3480"/>
  <c r="BH3480"/>
  <c r="BG3480"/>
  <c r="BF3480"/>
  <c r="T3480"/>
  <c r="R3480"/>
  <c r="P3480"/>
  <c r="BI3478"/>
  <c r="BH3478"/>
  <c r="BG3478"/>
  <c r="BF3478"/>
  <c r="T3478"/>
  <c r="R3478"/>
  <c r="P3478"/>
  <c r="BI3476"/>
  <c r="BH3476"/>
  <c r="BG3476"/>
  <c r="BF3476"/>
  <c r="T3476"/>
  <c r="R3476"/>
  <c r="P3476"/>
  <c r="BI3474"/>
  <c r="BH3474"/>
  <c r="BG3474"/>
  <c r="BF3474"/>
  <c r="T3474"/>
  <c r="R3474"/>
  <c r="P3474"/>
  <c r="BI3472"/>
  <c r="BH3472"/>
  <c r="BG3472"/>
  <c r="BF3472"/>
  <c r="T3472"/>
  <c r="R3472"/>
  <c r="P3472"/>
  <c r="BI3470"/>
  <c r="BH3470"/>
  <c r="BG3470"/>
  <c r="BF3470"/>
  <c r="T3470"/>
  <c r="R3470"/>
  <c r="P3470"/>
  <c r="BI3467"/>
  <c r="BH3467"/>
  <c r="BG3467"/>
  <c r="BF3467"/>
  <c r="T3467"/>
  <c r="R3467"/>
  <c r="P3467"/>
  <c r="BI3465"/>
  <c r="BH3465"/>
  <c r="BG3465"/>
  <c r="BF3465"/>
  <c r="T3465"/>
  <c r="R3465"/>
  <c r="P3465"/>
  <c r="BI3463"/>
  <c r="BH3463"/>
  <c r="BG3463"/>
  <c r="BF3463"/>
  <c r="T3463"/>
  <c r="R3463"/>
  <c r="P3463"/>
  <c r="BI3461"/>
  <c r="BH3461"/>
  <c r="BG3461"/>
  <c r="BF3461"/>
  <c r="T3461"/>
  <c r="R3461"/>
  <c r="P3461"/>
  <c r="BI3459"/>
  <c r="BH3459"/>
  <c r="BG3459"/>
  <c r="BF3459"/>
  <c r="T3459"/>
  <c r="R3459"/>
  <c r="P3459"/>
  <c r="BI3457"/>
  <c r="BH3457"/>
  <c r="BG3457"/>
  <c r="BF3457"/>
  <c r="T3457"/>
  <c r="R3457"/>
  <c r="P3457"/>
  <c r="BI3455"/>
  <c r="BH3455"/>
  <c r="BG3455"/>
  <c r="BF3455"/>
  <c r="T3455"/>
  <c r="R3455"/>
  <c r="P3455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47"/>
  <c r="BH3447"/>
  <c r="BG3447"/>
  <c r="BF3447"/>
  <c r="T3447"/>
  <c r="R3447"/>
  <c r="P3447"/>
  <c r="BI3445"/>
  <c r="BH3445"/>
  <c r="BG3445"/>
  <c r="BF3445"/>
  <c r="T3445"/>
  <c r="R3445"/>
  <c r="P3445"/>
  <c r="BI3443"/>
  <c r="BH3443"/>
  <c r="BG3443"/>
  <c r="BF3443"/>
  <c r="T3443"/>
  <c r="R3443"/>
  <c r="P3443"/>
  <c r="BI3441"/>
  <c r="BH3441"/>
  <c r="BG3441"/>
  <c r="BF3441"/>
  <c r="T3441"/>
  <c r="R3441"/>
  <c r="P3441"/>
  <c r="BI3439"/>
  <c r="BH3439"/>
  <c r="BG3439"/>
  <c r="BF3439"/>
  <c r="T3439"/>
  <c r="R3439"/>
  <c r="P3439"/>
  <c r="BI3437"/>
  <c r="BH3437"/>
  <c r="BG3437"/>
  <c r="BF3437"/>
  <c r="T3437"/>
  <c r="R3437"/>
  <c r="P3437"/>
  <c r="BI3435"/>
  <c r="BH3435"/>
  <c r="BG3435"/>
  <c r="BF3435"/>
  <c r="T3435"/>
  <c r="R3435"/>
  <c r="P3435"/>
  <c r="BI3433"/>
  <c r="BH3433"/>
  <c r="BG3433"/>
  <c r="BF3433"/>
  <c r="T3433"/>
  <c r="R3433"/>
  <c r="P3433"/>
  <c r="BI3431"/>
  <c r="BH3431"/>
  <c r="BG3431"/>
  <c r="BF3431"/>
  <c r="T3431"/>
  <c r="R3431"/>
  <c r="P3431"/>
  <c r="BI3429"/>
  <c r="BH3429"/>
  <c r="BG3429"/>
  <c r="BF3429"/>
  <c r="T3429"/>
  <c r="R3429"/>
  <c r="P3429"/>
  <c r="BI3427"/>
  <c r="BH3427"/>
  <c r="BG3427"/>
  <c r="BF3427"/>
  <c r="T3427"/>
  <c r="R3427"/>
  <c r="P3427"/>
  <c r="BI3425"/>
  <c r="BH3425"/>
  <c r="BG3425"/>
  <c r="BF3425"/>
  <c r="T3425"/>
  <c r="R3425"/>
  <c r="P3425"/>
  <c r="BI3423"/>
  <c r="BH3423"/>
  <c r="BG3423"/>
  <c r="BF3423"/>
  <c r="T3423"/>
  <c r="R3423"/>
  <c r="P3423"/>
  <c r="BI3421"/>
  <c r="BH3421"/>
  <c r="BG3421"/>
  <c r="BF3421"/>
  <c r="T3421"/>
  <c r="R3421"/>
  <c r="P3421"/>
  <c r="BI3419"/>
  <c r="BH3419"/>
  <c r="BG3419"/>
  <c r="BF3419"/>
  <c r="T3419"/>
  <c r="R3419"/>
  <c r="P3419"/>
  <c r="BI3417"/>
  <c r="BH3417"/>
  <c r="BG3417"/>
  <c r="BF3417"/>
  <c r="T3417"/>
  <c r="R3417"/>
  <c r="P3417"/>
  <c r="BI3415"/>
  <c r="BH3415"/>
  <c r="BG3415"/>
  <c r="BF3415"/>
  <c r="T3415"/>
  <c r="R3415"/>
  <c r="P3415"/>
  <c r="BI3413"/>
  <c r="BH3413"/>
  <c r="BG3413"/>
  <c r="BF3413"/>
  <c r="T3413"/>
  <c r="R3413"/>
  <c r="P3413"/>
  <c r="BI3411"/>
  <c r="BH3411"/>
  <c r="BG3411"/>
  <c r="BF3411"/>
  <c r="T3411"/>
  <c r="R3411"/>
  <c r="P3411"/>
  <c r="BI3409"/>
  <c r="BH3409"/>
  <c r="BG3409"/>
  <c r="BF3409"/>
  <c r="T3409"/>
  <c r="R3409"/>
  <c r="P3409"/>
  <c r="BI3407"/>
  <c r="BH3407"/>
  <c r="BG3407"/>
  <c r="BF3407"/>
  <c r="T3407"/>
  <c r="R3407"/>
  <c r="P3407"/>
  <c r="BI3405"/>
  <c r="BH3405"/>
  <c r="BG3405"/>
  <c r="BF3405"/>
  <c r="T3405"/>
  <c r="R3405"/>
  <c r="P3405"/>
  <c r="BI3403"/>
  <c r="BH3403"/>
  <c r="BG3403"/>
  <c r="BF3403"/>
  <c r="T3403"/>
  <c r="R3403"/>
  <c r="P3403"/>
  <c r="BI3401"/>
  <c r="BH3401"/>
  <c r="BG3401"/>
  <c r="BF3401"/>
  <c r="T3401"/>
  <c r="R3401"/>
  <c r="P3401"/>
  <c r="BI3399"/>
  <c r="BH3399"/>
  <c r="BG3399"/>
  <c r="BF3399"/>
  <c r="T3399"/>
  <c r="R3399"/>
  <c r="P3399"/>
  <c r="BI3397"/>
  <c r="BH3397"/>
  <c r="BG3397"/>
  <c r="BF3397"/>
  <c r="T3397"/>
  <c r="R3397"/>
  <c r="P3397"/>
  <c r="BI3395"/>
  <c r="BH3395"/>
  <c r="BG3395"/>
  <c r="BF3395"/>
  <c r="T3395"/>
  <c r="R3395"/>
  <c r="P3395"/>
  <c r="BI3393"/>
  <c r="BH3393"/>
  <c r="BG3393"/>
  <c r="BF3393"/>
  <c r="T3393"/>
  <c r="R3393"/>
  <c r="P3393"/>
  <c r="BI3391"/>
  <c r="BH3391"/>
  <c r="BG3391"/>
  <c r="BF3391"/>
  <c r="T3391"/>
  <c r="R3391"/>
  <c r="P3391"/>
  <c r="BI3389"/>
  <c r="BH3389"/>
  <c r="BG3389"/>
  <c r="BF3389"/>
  <c r="T3389"/>
  <c r="R3389"/>
  <c r="P3389"/>
  <c r="BI3387"/>
  <c r="BH3387"/>
  <c r="BG3387"/>
  <c r="BF3387"/>
  <c r="T3387"/>
  <c r="R3387"/>
  <c r="P3387"/>
  <c r="BI3385"/>
  <c r="BH3385"/>
  <c r="BG3385"/>
  <c r="BF3385"/>
  <c r="T3385"/>
  <c r="R3385"/>
  <c r="P3385"/>
  <c r="BI3383"/>
  <c r="BH3383"/>
  <c r="BG3383"/>
  <c r="BF3383"/>
  <c r="T3383"/>
  <c r="R3383"/>
  <c r="P3383"/>
  <c r="BI3381"/>
  <c r="BH3381"/>
  <c r="BG3381"/>
  <c r="BF3381"/>
  <c r="T3381"/>
  <c r="R3381"/>
  <c r="P3381"/>
  <c r="BI3379"/>
  <c r="BH3379"/>
  <c r="BG3379"/>
  <c r="BF3379"/>
  <c r="T3379"/>
  <c r="R3379"/>
  <c r="P3379"/>
  <c r="BI3377"/>
  <c r="BH3377"/>
  <c r="BG3377"/>
  <c r="BF3377"/>
  <c r="T3377"/>
  <c r="R3377"/>
  <c r="P3377"/>
  <c r="BI3375"/>
  <c r="BH3375"/>
  <c r="BG3375"/>
  <c r="BF3375"/>
  <c r="T3375"/>
  <c r="R3375"/>
  <c r="P3375"/>
  <c r="BI3373"/>
  <c r="BH3373"/>
  <c r="BG3373"/>
  <c r="BF3373"/>
  <c r="T3373"/>
  <c r="R3373"/>
  <c r="P3373"/>
  <c r="BI3371"/>
  <c r="BH3371"/>
  <c r="BG3371"/>
  <c r="BF3371"/>
  <c r="T3371"/>
  <c r="R3371"/>
  <c r="P3371"/>
  <c r="BI3369"/>
  <c r="BH3369"/>
  <c r="BG3369"/>
  <c r="BF3369"/>
  <c r="T3369"/>
  <c r="R3369"/>
  <c r="P3369"/>
  <c r="BI3367"/>
  <c r="BH3367"/>
  <c r="BG3367"/>
  <c r="BF3367"/>
  <c r="T3367"/>
  <c r="R3367"/>
  <c r="P3367"/>
  <c r="BI3365"/>
  <c r="BH3365"/>
  <c r="BG3365"/>
  <c r="BF3365"/>
  <c r="T3365"/>
  <c r="R3365"/>
  <c r="P3365"/>
  <c r="BI3363"/>
  <c r="BH3363"/>
  <c r="BG3363"/>
  <c r="BF3363"/>
  <c r="T3363"/>
  <c r="R3363"/>
  <c r="P3363"/>
  <c r="BI3361"/>
  <c r="BH3361"/>
  <c r="BG3361"/>
  <c r="BF3361"/>
  <c r="T3361"/>
  <c r="R3361"/>
  <c r="P3361"/>
  <c r="BI3359"/>
  <c r="BH3359"/>
  <c r="BG3359"/>
  <c r="BF3359"/>
  <c r="T3359"/>
  <c r="R3359"/>
  <c r="P3359"/>
  <c r="BI3357"/>
  <c r="BH3357"/>
  <c r="BG3357"/>
  <c r="BF3357"/>
  <c r="T3357"/>
  <c r="R3357"/>
  <c r="P3357"/>
  <c r="BI3355"/>
  <c r="BH3355"/>
  <c r="BG3355"/>
  <c r="BF3355"/>
  <c r="T3355"/>
  <c r="R3355"/>
  <c r="P3355"/>
  <c r="BI3353"/>
  <c r="BH3353"/>
  <c r="BG3353"/>
  <c r="BF3353"/>
  <c r="T3353"/>
  <c r="R3353"/>
  <c r="P3353"/>
  <c r="BI3351"/>
  <c r="BH3351"/>
  <c r="BG3351"/>
  <c r="BF3351"/>
  <c r="T3351"/>
  <c r="R3351"/>
  <c r="P3351"/>
  <c r="BI3349"/>
  <c r="BH3349"/>
  <c r="BG3349"/>
  <c r="BF3349"/>
  <c r="T3349"/>
  <c r="R3349"/>
  <c r="P3349"/>
  <c r="BI3347"/>
  <c r="BH3347"/>
  <c r="BG3347"/>
  <c r="BF3347"/>
  <c r="T3347"/>
  <c r="R3347"/>
  <c r="P3347"/>
  <c r="BI3345"/>
  <c r="BH3345"/>
  <c r="BG3345"/>
  <c r="BF3345"/>
  <c r="T3345"/>
  <c r="R3345"/>
  <c r="P3345"/>
  <c r="BI3343"/>
  <c r="BH3343"/>
  <c r="BG3343"/>
  <c r="BF3343"/>
  <c r="T3343"/>
  <c r="R3343"/>
  <c r="P3343"/>
  <c r="BI3341"/>
  <c r="BH3341"/>
  <c r="BG3341"/>
  <c r="BF3341"/>
  <c r="T3341"/>
  <c r="R3341"/>
  <c r="P3341"/>
  <c r="BI3339"/>
  <c r="BH3339"/>
  <c r="BG3339"/>
  <c r="BF3339"/>
  <c r="T3339"/>
  <c r="R3339"/>
  <c r="P3339"/>
  <c r="BI3337"/>
  <c r="BH3337"/>
  <c r="BG3337"/>
  <c r="BF3337"/>
  <c r="T3337"/>
  <c r="R3337"/>
  <c r="P3337"/>
  <c r="BI3335"/>
  <c r="BH3335"/>
  <c r="BG3335"/>
  <c r="BF3335"/>
  <c r="T3335"/>
  <c r="R3335"/>
  <c r="P3335"/>
  <c r="BI3333"/>
  <c r="BH3333"/>
  <c r="BG3333"/>
  <c r="BF3333"/>
  <c r="T3333"/>
  <c r="R3333"/>
  <c r="P3333"/>
  <c r="BI3331"/>
  <c r="BH3331"/>
  <c r="BG3331"/>
  <c r="BF3331"/>
  <c r="T3331"/>
  <c r="R3331"/>
  <c r="P3331"/>
  <c r="BI3329"/>
  <c r="BH3329"/>
  <c r="BG3329"/>
  <c r="BF3329"/>
  <c r="T3329"/>
  <c r="R3329"/>
  <c r="P3329"/>
  <c r="BI3327"/>
  <c r="BH3327"/>
  <c r="BG3327"/>
  <c r="BF3327"/>
  <c r="T3327"/>
  <c r="R3327"/>
  <c r="P3327"/>
  <c r="BI3325"/>
  <c r="BH3325"/>
  <c r="BG3325"/>
  <c r="BF3325"/>
  <c r="T3325"/>
  <c r="R3325"/>
  <c r="P3325"/>
  <c r="BI3323"/>
  <c r="BH3323"/>
  <c r="BG3323"/>
  <c r="BF3323"/>
  <c r="T3323"/>
  <c r="R3323"/>
  <c r="P3323"/>
  <c r="BI3321"/>
  <c r="BH3321"/>
  <c r="BG3321"/>
  <c r="BF3321"/>
  <c r="T3321"/>
  <c r="R3321"/>
  <c r="P3321"/>
  <c r="BI3319"/>
  <c r="BH3319"/>
  <c r="BG3319"/>
  <c r="BF3319"/>
  <c r="T3319"/>
  <c r="R3319"/>
  <c r="P3319"/>
  <c r="BI3317"/>
  <c r="BH3317"/>
  <c r="BG3317"/>
  <c r="BF3317"/>
  <c r="T3317"/>
  <c r="R3317"/>
  <c r="P3317"/>
  <c r="BI3315"/>
  <c r="BH3315"/>
  <c r="BG3315"/>
  <c r="BF3315"/>
  <c r="T3315"/>
  <c r="R3315"/>
  <c r="P3315"/>
  <c r="BI3313"/>
  <c r="BH3313"/>
  <c r="BG3313"/>
  <c r="BF3313"/>
  <c r="T3313"/>
  <c r="R3313"/>
  <c r="P3313"/>
  <c r="BI3311"/>
  <c r="BH3311"/>
  <c r="BG3311"/>
  <c r="BF3311"/>
  <c r="T3311"/>
  <c r="R3311"/>
  <c r="P3311"/>
  <c r="BI3309"/>
  <c r="BH3309"/>
  <c r="BG3309"/>
  <c r="BF3309"/>
  <c r="T3309"/>
  <c r="R3309"/>
  <c r="P3309"/>
  <c r="BI3307"/>
  <c r="BH3307"/>
  <c r="BG3307"/>
  <c r="BF3307"/>
  <c r="T3307"/>
  <c r="R3307"/>
  <c r="P3307"/>
  <c r="BI3305"/>
  <c r="BH3305"/>
  <c r="BG3305"/>
  <c r="BF3305"/>
  <c r="T3305"/>
  <c r="R3305"/>
  <c r="P3305"/>
  <c r="BI3303"/>
  <c r="BH3303"/>
  <c r="BG3303"/>
  <c r="BF3303"/>
  <c r="T3303"/>
  <c r="R3303"/>
  <c r="P3303"/>
  <c r="BI3301"/>
  <c r="BH3301"/>
  <c r="BG3301"/>
  <c r="BF3301"/>
  <c r="T3301"/>
  <c r="R3301"/>
  <c r="P3301"/>
  <c r="BI3299"/>
  <c r="BH3299"/>
  <c r="BG3299"/>
  <c r="BF3299"/>
  <c r="T3299"/>
  <c r="R3299"/>
  <c r="P3299"/>
  <c r="BI3297"/>
  <c r="BH3297"/>
  <c r="BG3297"/>
  <c r="BF3297"/>
  <c r="T3297"/>
  <c r="R3297"/>
  <c r="P3297"/>
  <c r="BI3295"/>
  <c r="BH3295"/>
  <c r="BG3295"/>
  <c r="BF3295"/>
  <c r="T3295"/>
  <c r="R3295"/>
  <c r="P3295"/>
  <c r="BI3293"/>
  <c r="BH3293"/>
  <c r="BG3293"/>
  <c r="BF3293"/>
  <c r="T3293"/>
  <c r="R3293"/>
  <c r="P3293"/>
  <c r="BI3291"/>
  <c r="BH3291"/>
  <c r="BG3291"/>
  <c r="BF3291"/>
  <c r="T3291"/>
  <c r="R3291"/>
  <c r="P3291"/>
  <c r="BI3289"/>
  <c r="BH3289"/>
  <c r="BG3289"/>
  <c r="BF3289"/>
  <c r="T3289"/>
  <c r="R3289"/>
  <c r="P3289"/>
  <c r="BI3287"/>
  <c r="BH3287"/>
  <c r="BG3287"/>
  <c r="BF3287"/>
  <c r="T3287"/>
  <c r="R3287"/>
  <c r="P3287"/>
  <c r="BI3285"/>
  <c r="BH3285"/>
  <c r="BG3285"/>
  <c r="BF3285"/>
  <c r="T3285"/>
  <c r="R3285"/>
  <c r="P3285"/>
  <c r="BI3283"/>
  <c r="BH3283"/>
  <c r="BG3283"/>
  <c r="BF3283"/>
  <c r="T3283"/>
  <c r="R3283"/>
  <c r="P3283"/>
  <c r="BI3281"/>
  <c r="BH3281"/>
  <c r="BG3281"/>
  <c r="BF3281"/>
  <c r="T3281"/>
  <c r="R3281"/>
  <c r="P3281"/>
  <c r="BI3279"/>
  <c r="BH3279"/>
  <c r="BG3279"/>
  <c r="BF3279"/>
  <c r="T3279"/>
  <c r="R3279"/>
  <c r="P3279"/>
  <c r="BI3277"/>
  <c r="BH3277"/>
  <c r="BG3277"/>
  <c r="BF3277"/>
  <c r="T3277"/>
  <c r="R3277"/>
  <c r="P3277"/>
  <c r="BI3275"/>
  <c r="BH3275"/>
  <c r="BG3275"/>
  <c r="BF3275"/>
  <c r="T3275"/>
  <c r="R3275"/>
  <c r="P3275"/>
  <c r="BI3272"/>
  <c r="BH3272"/>
  <c r="BG3272"/>
  <c r="BF3272"/>
  <c r="T3272"/>
  <c r="R3272"/>
  <c r="P3272"/>
  <c r="BI3270"/>
  <c r="BH3270"/>
  <c r="BG3270"/>
  <c r="BF3270"/>
  <c r="T3270"/>
  <c r="R3270"/>
  <c r="P3270"/>
  <c r="BI3268"/>
  <c r="BH3268"/>
  <c r="BG3268"/>
  <c r="BF3268"/>
  <c r="T3268"/>
  <c r="R3268"/>
  <c r="P3268"/>
  <c r="BI3266"/>
  <c r="BH3266"/>
  <c r="BG3266"/>
  <c r="BF3266"/>
  <c r="T3266"/>
  <c r="R3266"/>
  <c r="P3266"/>
  <c r="BI3264"/>
  <c r="BH3264"/>
  <c r="BG3264"/>
  <c r="BF3264"/>
  <c r="T3264"/>
  <c r="R3264"/>
  <c r="P3264"/>
  <c r="BI3262"/>
  <c r="BH3262"/>
  <c r="BG3262"/>
  <c r="BF3262"/>
  <c r="T3262"/>
  <c r="R3262"/>
  <c r="P3262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52"/>
  <c r="BH3252"/>
  <c r="BG3252"/>
  <c r="BF3252"/>
  <c r="T3252"/>
  <c r="R3252"/>
  <c r="P3252"/>
  <c r="BI3250"/>
  <c r="BH3250"/>
  <c r="BG3250"/>
  <c r="BF3250"/>
  <c r="T3250"/>
  <c r="R3250"/>
  <c r="P3250"/>
  <c r="BI3248"/>
  <c r="BH3248"/>
  <c r="BG3248"/>
  <c r="BF3248"/>
  <c r="T3248"/>
  <c r="R3248"/>
  <c r="P3248"/>
  <c r="BI3245"/>
  <c r="BH3245"/>
  <c r="BG3245"/>
  <c r="BF3245"/>
  <c r="T3245"/>
  <c r="R3245"/>
  <c r="P3245"/>
  <c r="BI3244"/>
  <c r="BH3244"/>
  <c r="BG3244"/>
  <c r="BF3244"/>
  <c r="T3244"/>
  <c r="R3244"/>
  <c r="P3244"/>
  <c r="BI3243"/>
  <c r="BH3243"/>
  <c r="BG3243"/>
  <c r="BF3243"/>
  <c r="T3243"/>
  <c r="R3243"/>
  <c r="P3243"/>
  <c r="BI3242"/>
  <c r="BH3242"/>
  <c r="BG3242"/>
  <c r="BF3242"/>
  <c r="T3242"/>
  <c r="R3242"/>
  <c r="P3242"/>
  <c r="BI3241"/>
  <c r="BH3241"/>
  <c r="BG3241"/>
  <c r="BF3241"/>
  <c r="T3241"/>
  <c r="R3241"/>
  <c r="P3241"/>
  <c r="BI3240"/>
  <c r="BH3240"/>
  <c r="BG3240"/>
  <c r="BF3240"/>
  <c r="T3240"/>
  <c r="R3240"/>
  <c r="P3240"/>
  <c r="BI3239"/>
  <c r="BH3239"/>
  <c r="BG3239"/>
  <c r="BF3239"/>
  <c r="T3239"/>
  <c r="R3239"/>
  <c r="P3239"/>
  <c r="BI3238"/>
  <c r="BH3238"/>
  <c r="BG3238"/>
  <c r="BF3238"/>
  <c r="T3238"/>
  <c r="R3238"/>
  <c r="P3238"/>
  <c r="BI3235"/>
  <c r="BH3235"/>
  <c r="BG3235"/>
  <c r="BF3235"/>
  <c r="T3235"/>
  <c r="R3235"/>
  <c r="P3235"/>
  <c r="BI3232"/>
  <c r="BH3232"/>
  <c r="BG3232"/>
  <c r="BF3232"/>
  <c r="T3232"/>
  <c r="R3232"/>
  <c r="P3232"/>
  <c r="BI3229"/>
  <c r="BH3229"/>
  <c r="BG3229"/>
  <c r="BF3229"/>
  <c r="T3229"/>
  <c r="R3229"/>
  <c r="P3229"/>
  <c r="BI3227"/>
  <c r="BH3227"/>
  <c r="BG3227"/>
  <c r="BF3227"/>
  <c r="T3227"/>
  <c r="R3227"/>
  <c r="P3227"/>
  <c r="BI3225"/>
  <c r="BH3225"/>
  <c r="BG3225"/>
  <c r="BF3225"/>
  <c r="T3225"/>
  <c r="R3225"/>
  <c r="P3225"/>
  <c r="BI3223"/>
  <c r="BH3223"/>
  <c r="BG3223"/>
  <c r="BF3223"/>
  <c r="T3223"/>
  <c r="R3223"/>
  <c r="P3223"/>
  <c r="BI3221"/>
  <c r="BH3221"/>
  <c r="BG3221"/>
  <c r="BF3221"/>
  <c r="T3221"/>
  <c r="R3221"/>
  <c r="P3221"/>
  <c r="BI3219"/>
  <c r="BH3219"/>
  <c r="BG3219"/>
  <c r="BF3219"/>
  <c r="T3219"/>
  <c r="R3219"/>
  <c r="P3219"/>
  <c r="BI3218"/>
  <c r="BH3218"/>
  <c r="BG3218"/>
  <c r="BF3218"/>
  <c r="T3218"/>
  <c r="R3218"/>
  <c r="P3218"/>
  <c r="BI3214"/>
  <c r="BH3214"/>
  <c r="BG3214"/>
  <c r="BF3214"/>
  <c r="T3214"/>
  <c r="R3214"/>
  <c r="P3214"/>
  <c r="BI3211"/>
  <c r="BH3211"/>
  <c r="BG3211"/>
  <c r="BF3211"/>
  <c r="T3211"/>
  <c r="R3211"/>
  <c r="P3211"/>
  <c r="BI3209"/>
  <c r="BH3209"/>
  <c r="BG3209"/>
  <c r="BF3209"/>
  <c r="T3209"/>
  <c r="R3209"/>
  <c r="P3209"/>
  <c r="BI3033"/>
  <c r="BH3033"/>
  <c r="BG3033"/>
  <c r="BF3033"/>
  <c r="T3033"/>
  <c r="R3033"/>
  <c r="P3033"/>
  <c r="BI3003"/>
  <c r="BH3003"/>
  <c r="BG3003"/>
  <c r="BF3003"/>
  <c r="T3003"/>
  <c r="R3003"/>
  <c r="P3003"/>
  <c r="BI3000"/>
  <c r="BH3000"/>
  <c r="BG3000"/>
  <c r="BF3000"/>
  <c r="T3000"/>
  <c r="R3000"/>
  <c r="P3000"/>
  <c r="BI2999"/>
  <c r="BH2999"/>
  <c r="BG2999"/>
  <c r="BF2999"/>
  <c r="T2999"/>
  <c r="R2999"/>
  <c r="P2999"/>
  <c r="BI2892"/>
  <c r="BH2892"/>
  <c r="BG2892"/>
  <c r="BF2892"/>
  <c r="T2892"/>
  <c r="R2892"/>
  <c r="P2892"/>
  <c r="BI2794"/>
  <c r="BH2794"/>
  <c r="BG2794"/>
  <c r="BF2794"/>
  <c r="T2794"/>
  <c r="R2794"/>
  <c r="P2794"/>
  <c r="BI2726"/>
  <c r="BH2726"/>
  <c r="BG2726"/>
  <c r="BF2726"/>
  <c r="T2726"/>
  <c r="R2726"/>
  <c r="P2726"/>
  <c r="BI2723"/>
  <c r="BH2723"/>
  <c r="BG2723"/>
  <c r="BF2723"/>
  <c r="T2723"/>
  <c r="R2723"/>
  <c r="P2723"/>
  <c r="BI2711"/>
  <c r="BH2711"/>
  <c r="BG2711"/>
  <c r="BF2711"/>
  <c r="T2711"/>
  <c r="R2711"/>
  <c r="P2711"/>
  <c r="BI2702"/>
  <c r="BH2702"/>
  <c r="BG2702"/>
  <c r="BF2702"/>
  <c r="T2702"/>
  <c r="R2702"/>
  <c r="P2702"/>
  <c r="BI2701"/>
  <c r="BH2701"/>
  <c r="BG2701"/>
  <c r="BF2701"/>
  <c r="T2701"/>
  <c r="R2701"/>
  <c r="P2701"/>
  <c r="BI2698"/>
  <c r="BH2698"/>
  <c r="BG2698"/>
  <c r="BF2698"/>
  <c r="T2698"/>
  <c r="R2698"/>
  <c r="P2698"/>
  <c r="BI2692"/>
  <c r="BH2692"/>
  <c r="BG2692"/>
  <c r="BF2692"/>
  <c r="T2692"/>
  <c r="R2692"/>
  <c r="P2692"/>
  <c r="BI2689"/>
  <c r="BH2689"/>
  <c r="BG2689"/>
  <c r="BF2689"/>
  <c r="T2689"/>
  <c r="R2689"/>
  <c r="P2689"/>
  <c r="BI2684"/>
  <c r="BH2684"/>
  <c r="BG2684"/>
  <c r="BF2684"/>
  <c r="T2684"/>
  <c r="R2684"/>
  <c r="P2684"/>
  <c r="BI2678"/>
  <c r="BH2678"/>
  <c r="BG2678"/>
  <c r="BF2678"/>
  <c r="T2678"/>
  <c r="R2678"/>
  <c r="P2678"/>
  <c r="BI2675"/>
  <c r="BH2675"/>
  <c r="BG2675"/>
  <c r="BF2675"/>
  <c r="T2675"/>
  <c r="R2675"/>
  <c r="P2675"/>
  <c r="BI2672"/>
  <c r="BH2672"/>
  <c r="BG2672"/>
  <c r="BF2672"/>
  <c r="T2672"/>
  <c r="R2672"/>
  <c r="P2672"/>
  <c r="BI2668"/>
  <c r="BH2668"/>
  <c r="BG2668"/>
  <c r="BF2668"/>
  <c r="T2668"/>
  <c r="R2668"/>
  <c r="P2668"/>
  <c r="BI2628"/>
  <c r="BH2628"/>
  <c r="BG2628"/>
  <c r="BF2628"/>
  <c r="T2628"/>
  <c r="R2628"/>
  <c r="P2628"/>
  <c r="BI2622"/>
  <c r="BH2622"/>
  <c r="BG2622"/>
  <c r="BF2622"/>
  <c r="T2622"/>
  <c r="R2622"/>
  <c r="P2622"/>
  <c r="BI2619"/>
  <c r="BH2619"/>
  <c r="BG2619"/>
  <c r="BF2619"/>
  <c r="T2619"/>
  <c r="R2619"/>
  <c r="P2619"/>
  <c r="BI2616"/>
  <c r="BH2616"/>
  <c r="BG2616"/>
  <c r="BF2616"/>
  <c r="T2616"/>
  <c r="R2616"/>
  <c r="P2616"/>
  <c r="BI2607"/>
  <c r="BH2607"/>
  <c r="BG2607"/>
  <c r="BF2607"/>
  <c r="T2607"/>
  <c r="R2607"/>
  <c r="P2607"/>
  <c r="BI2604"/>
  <c r="BH2604"/>
  <c r="BG2604"/>
  <c r="BF2604"/>
  <c r="T2604"/>
  <c r="R2604"/>
  <c r="P2604"/>
  <c r="BI2603"/>
  <c r="BH2603"/>
  <c r="BG2603"/>
  <c r="BF2603"/>
  <c r="T2603"/>
  <c r="R2603"/>
  <c r="P2603"/>
  <c r="BI2598"/>
  <c r="BH2598"/>
  <c r="BG2598"/>
  <c r="BF2598"/>
  <c r="T2598"/>
  <c r="R2598"/>
  <c r="P2598"/>
  <c r="BI2595"/>
  <c r="BH2595"/>
  <c r="BG2595"/>
  <c r="BF2595"/>
  <c r="T2595"/>
  <c r="R2595"/>
  <c r="P2595"/>
  <c r="BI2588"/>
  <c r="BH2588"/>
  <c r="BG2588"/>
  <c r="BF2588"/>
  <c r="T2588"/>
  <c r="R2588"/>
  <c r="P2588"/>
  <c r="BI2580"/>
  <c r="BH2580"/>
  <c r="BG2580"/>
  <c r="BF2580"/>
  <c r="T2580"/>
  <c r="R2580"/>
  <c r="P2580"/>
  <c r="BI2577"/>
  <c r="BH2577"/>
  <c r="BG2577"/>
  <c r="BF2577"/>
  <c r="T2577"/>
  <c r="R2577"/>
  <c r="P2577"/>
  <c r="BI2574"/>
  <c r="BH2574"/>
  <c r="BG2574"/>
  <c r="BF2574"/>
  <c r="T2574"/>
  <c r="R2574"/>
  <c r="P2574"/>
  <c r="BI2572"/>
  <c r="BH2572"/>
  <c r="BG2572"/>
  <c r="BF2572"/>
  <c r="T2572"/>
  <c r="R2572"/>
  <c r="P2572"/>
  <c r="BI2559"/>
  <c r="BH2559"/>
  <c r="BG2559"/>
  <c r="BF2559"/>
  <c r="T2559"/>
  <c r="R2559"/>
  <c r="P2559"/>
  <c r="BI2556"/>
  <c r="BH2556"/>
  <c r="BG2556"/>
  <c r="BF2556"/>
  <c r="T2556"/>
  <c r="R2556"/>
  <c r="P2556"/>
  <c r="BI2551"/>
  <c r="BH2551"/>
  <c r="BG2551"/>
  <c r="BF2551"/>
  <c r="T2551"/>
  <c r="R2551"/>
  <c r="P2551"/>
  <c r="BI2547"/>
  <c r="BH2547"/>
  <c r="BG2547"/>
  <c r="BF2547"/>
  <c r="T2547"/>
  <c r="R2547"/>
  <c r="P2547"/>
  <c r="BI2545"/>
  <c r="BH2545"/>
  <c r="BG2545"/>
  <c r="BF2545"/>
  <c r="T2545"/>
  <c r="R2545"/>
  <c r="P2545"/>
  <c r="BI2539"/>
  <c r="BH2539"/>
  <c r="BG2539"/>
  <c r="BF2539"/>
  <c r="T2539"/>
  <c r="R2539"/>
  <c r="P2539"/>
  <c r="BI2535"/>
  <c r="BH2535"/>
  <c r="BG2535"/>
  <c r="BF2535"/>
  <c r="T2535"/>
  <c r="R2535"/>
  <c r="P2535"/>
  <c r="BI2519"/>
  <c r="BH2519"/>
  <c r="BG2519"/>
  <c r="BF2519"/>
  <c r="T2519"/>
  <c r="R2519"/>
  <c r="P2519"/>
  <c r="BI2515"/>
  <c r="BH2515"/>
  <c r="BG2515"/>
  <c r="BF2515"/>
  <c r="T2515"/>
  <c r="R2515"/>
  <c r="P2515"/>
  <c r="BI2508"/>
  <c r="BH2508"/>
  <c r="BG2508"/>
  <c r="BF2508"/>
  <c r="T2508"/>
  <c r="R2508"/>
  <c r="P2508"/>
  <c r="BI2506"/>
  <c r="BH2506"/>
  <c r="BG2506"/>
  <c r="BF2506"/>
  <c r="T2506"/>
  <c r="R2506"/>
  <c r="P2506"/>
  <c r="BI2498"/>
  <c r="BH2498"/>
  <c r="BG2498"/>
  <c r="BF2498"/>
  <c r="T2498"/>
  <c r="R2498"/>
  <c r="P2498"/>
  <c r="BI2496"/>
  <c r="BH2496"/>
  <c r="BG2496"/>
  <c r="BF2496"/>
  <c r="T2496"/>
  <c r="R2496"/>
  <c r="P2496"/>
  <c r="BI2493"/>
  <c r="BH2493"/>
  <c r="BG2493"/>
  <c r="BF2493"/>
  <c r="T2493"/>
  <c r="R2493"/>
  <c r="P2493"/>
  <c r="BI2491"/>
  <c r="BH2491"/>
  <c r="BG2491"/>
  <c r="BF2491"/>
  <c r="T2491"/>
  <c r="R2491"/>
  <c r="P2491"/>
  <c r="BI2486"/>
  <c r="BH2486"/>
  <c r="BG2486"/>
  <c r="BF2486"/>
  <c r="T2486"/>
  <c r="R2486"/>
  <c r="P2486"/>
  <c r="BI2484"/>
  <c r="BH2484"/>
  <c r="BG2484"/>
  <c r="BF2484"/>
  <c r="T2484"/>
  <c r="R2484"/>
  <c r="P2484"/>
  <c r="BI2478"/>
  <c r="BH2478"/>
  <c r="BG2478"/>
  <c r="BF2478"/>
  <c r="T2478"/>
  <c r="R2478"/>
  <c r="P2478"/>
  <c r="BI2476"/>
  <c r="BH2476"/>
  <c r="BG2476"/>
  <c r="BF2476"/>
  <c r="T2476"/>
  <c r="R2476"/>
  <c r="P2476"/>
  <c r="BI2461"/>
  <c r="BH2461"/>
  <c r="BG2461"/>
  <c r="BF2461"/>
  <c r="T2461"/>
  <c r="R2461"/>
  <c r="P2461"/>
  <c r="BI2442"/>
  <c r="BH2442"/>
  <c r="BG2442"/>
  <c r="BF2442"/>
  <c r="T2442"/>
  <c r="R2442"/>
  <c r="P2442"/>
  <c r="BI2437"/>
  <c r="BH2437"/>
  <c r="BG2437"/>
  <c r="BF2437"/>
  <c r="T2437"/>
  <c r="R2437"/>
  <c r="P2437"/>
  <c r="BI2424"/>
  <c r="BH2424"/>
  <c r="BG2424"/>
  <c r="BF2424"/>
  <c r="T2424"/>
  <c r="R2424"/>
  <c r="P2424"/>
  <c r="BI2421"/>
  <c r="BH2421"/>
  <c r="BG2421"/>
  <c r="BF2421"/>
  <c r="T2421"/>
  <c r="R2421"/>
  <c r="P2421"/>
  <c r="BI2420"/>
  <c r="BH2420"/>
  <c r="BG2420"/>
  <c r="BF2420"/>
  <c r="T2420"/>
  <c r="R2420"/>
  <c r="P2420"/>
  <c r="BI2413"/>
  <c r="BH2413"/>
  <c r="BG2413"/>
  <c r="BF2413"/>
  <c r="T2413"/>
  <c r="R2413"/>
  <c r="P2413"/>
  <c r="BI2409"/>
  <c r="BH2409"/>
  <c r="BG2409"/>
  <c r="BF2409"/>
  <c r="T2409"/>
  <c r="R2409"/>
  <c r="P2409"/>
  <c r="BI2406"/>
  <c r="BH2406"/>
  <c r="BG2406"/>
  <c r="BF2406"/>
  <c r="T2406"/>
  <c r="R2406"/>
  <c r="P2406"/>
  <c r="BI2402"/>
  <c r="BH2402"/>
  <c r="BG2402"/>
  <c r="BF2402"/>
  <c r="T2402"/>
  <c r="R2402"/>
  <c r="P2402"/>
  <c r="BI2399"/>
  <c r="BH2399"/>
  <c r="BG2399"/>
  <c r="BF2399"/>
  <c r="T2399"/>
  <c r="R2399"/>
  <c r="P2399"/>
  <c r="BI2395"/>
  <c r="BH2395"/>
  <c r="BG2395"/>
  <c r="BF2395"/>
  <c r="T2395"/>
  <c r="R2395"/>
  <c r="P2395"/>
  <c r="BI2392"/>
  <c r="BH2392"/>
  <c r="BG2392"/>
  <c r="BF2392"/>
  <c r="T2392"/>
  <c r="R2392"/>
  <c r="P2392"/>
  <c r="BI2388"/>
  <c r="BH2388"/>
  <c r="BG2388"/>
  <c r="BF2388"/>
  <c r="T2388"/>
  <c r="R2388"/>
  <c r="P2388"/>
  <c r="BI2383"/>
  <c r="BH2383"/>
  <c r="BG2383"/>
  <c r="BF2383"/>
  <c r="T2383"/>
  <c r="R2383"/>
  <c r="P2383"/>
  <c r="BI2380"/>
  <c r="BH2380"/>
  <c r="BG2380"/>
  <c r="BF2380"/>
  <c r="T2380"/>
  <c r="R2380"/>
  <c r="P2380"/>
  <c r="BI2377"/>
  <c r="BH2377"/>
  <c r="BG2377"/>
  <c r="BF2377"/>
  <c r="T2377"/>
  <c r="R2377"/>
  <c r="P2377"/>
  <c r="BI2374"/>
  <c r="BH2374"/>
  <c r="BG2374"/>
  <c r="BF2374"/>
  <c r="T2374"/>
  <c r="R2374"/>
  <c r="P2374"/>
  <c r="BI2363"/>
  <c r="BH2363"/>
  <c r="BG2363"/>
  <c r="BF2363"/>
  <c r="T2363"/>
  <c r="R2363"/>
  <c r="P2363"/>
  <c r="BI2352"/>
  <c r="BH2352"/>
  <c r="BG2352"/>
  <c r="BF2352"/>
  <c r="T2352"/>
  <c r="R2352"/>
  <c r="P2352"/>
  <c r="BI2335"/>
  <c r="BH2335"/>
  <c r="BG2335"/>
  <c r="BF2335"/>
  <c r="T2335"/>
  <c r="R2335"/>
  <c r="P2335"/>
  <c r="BI2333"/>
  <c r="BH2333"/>
  <c r="BG2333"/>
  <c r="BF2333"/>
  <c r="T2333"/>
  <c r="R2333"/>
  <c r="P2333"/>
  <c r="BI2325"/>
  <c r="BH2325"/>
  <c r="BG2325"/>
  <c r="BF2325"/>
  <c r="T2325"/>
  <c r="R2325"/>
  <c r="P2325"/>
  <c r="BI2322"/>
  <c r="BH2322"/>
  <c r="BG2322"/>
  <c r="BF2322"/>
  <c r="T2322"/>
  <c r="R2322"/>
  <c r="P2322"/>
  <c r="BI2319"/>
  <c r="BH2319"/>
  <c r="BG2319"/>
  <c r="BF2319"/>
  <c r="T2319"/>
  <c r="R2319"/>
  <c r="P2319"/>
  <c r="BI2316"/>
  <c r="BH2316"/>
  <c r="BG2316"/>
  <c r="BF2316"/>
  <c r="T2316"/>
  <c r="R2316"/>
  <c r="P2316"/>
  <c r="BI2311"/>
  <c r="BH2311"/>
  <c r="BG2311"/>
  <c r="BF2311"/>
  <c r="T2311"/>
  <c r="R2311"/>
  <c r="P2311"/>
  <c r="BI2306"/>
  <c r="BH2306"/>
  <c r="BG2306"/>
  <c r="BF2306"/>
  <c r="T2306"/>
  <c r="R2306"/>
  <c r="P2306"/>
  <c r="BI2272"/>
  <c r="BH2272"/>
  <c r="BG2272"/>
  <c r="BF2272"/>
  <c r="T2272"/>
  <c r="R2272"/>
  <c r="P2272"/>
  <c r="BI2270"/>
  <c r="BH2270"/>
  <c r="BG2270"/>
  <c r="BF2270"/>
  <c r="T2270"/>
  <c r="R2270"/>
  <c r="P2270"/>
  <c r="BI2241"/>
  <c r="BH2241"/>
  <c r="BG2241"/>
  <c r="BF2241"/>
  <c r="T2241"/>
  <c r="R2241"/>
  <c r="P2241"/>
  <c r="BI2238"/>
  <c r="BH2238"/>
  <c r="BG2238"/>
  <c r="BF2238"/>
  <c r="T2238"/>
  <c r="R2238"/>
  <c r="P2238"/>
  <c r="BI2235"/>
  <c r="BH2235"/>
  <c r="BG2235"/>
  <c r="BF2235"/>
  <c r="T2235"/>
  <c r="R2235"/>
  <c r="P2235"/>
  <c r="BI2231"/>
  <c r="BH2231"/>
  <c r="BG2231"/>
  <c r="BF2231"/>
  <c r="T2231"/>
  <c r="R2231"/>
  <c r="P2231"/>
  <c r="BI2183"/>
  <c r="BH2183"/>
  <c r="BG2183"/>
  <c r="BF2183"/>
  <c r="T2183"/>
  <c r="R2183"/>
  <c r="P2183"/>
  <c r="BI2174"/>
  <c r="BH2174"/>
  <c r="BG2174"/>
  <c r="BF2174"/>
  <c r="T2174"/>
  <c r="R2174"/>
  <c r="P2174"/>
  <c r="BI2170"/>
  <c r="BH2170"/>
  <c r="BG2170"/>
  <c r="BF2170"/>
  <c r="T2170"/>
  <c r="T2169"/>
  <c r="R2170"/>
  <c r="R2169"/>
  <c r="P2170"/>
  <c r="P2169"/>
  <c r="BI2165"/>
  <c r="BH2165"/>
  <c r="BG2165"/>
  <c r="BF2165"/>
  <c r="T2165"/>
  <c r="R2165"/>
  <c r="P2165"/>
  <c r="BI2162"/>
  <c r="BH2162"/>
  <c r="BG2162"/>
  <c r="BF2162"/>
  <c r="T2162"/>
  <c r="R2162"/>
  <c r="P2162"/>
  <c r="BI2158"/>
  <c r="BH2158"/>
  <c r="BG2158"/>
  <c r="BF2158"/>
  <c r="T2158"/>
  <c r="R2158"/>
  <c r="P2158"/>
  <c r="BI2157"/>
  <c r="BH2157"/>
  <c r="BG2157"/>
  <c r="BF2157"/>
  <c r="T2157"/>
  <c r="R2157"/>
  <c r="P2157"/>
  <c r="BI2154"/>
  <c r="BH2154"/>
  <c r="BG2154"/>
  <c r="BF2154"/>
  <c r="T2154"/>
  <c r="R2154"/>
  <c r="P2154"/>
  <c r="BI2152"/>
  <c r="BH2152"/>
  <c r="BG2152"/>
  <c r="BF2152"/>
  <c r="T2152"/>
  <c r="R2152"/>
  <c r="P2152"/>
  <c r="BI2151"/>
  <c r="BH2151"/>
  <c r="BG2151"/>
  <c r="BF2151"/>
  <c r="T2151"/>
  <c r="R2151"/>
  <c r="P2151"/>
  <c r="BI2148"/>
  <c r="BH2148"/>
  <c r="BG2148"/>
  <c r="BF2148"/>
  <c r="T2148"/>
  <c r="R2148"/>
  <c r="P2148"/>
  <c r="BI2146"/>
  <c r="BH2146"/>
  <c r="BG2146"/>
  <c r="BF2146"/>
  <c r="T2146"/>
  <c r="R2146"/>
  <c r="P2146"/>
  <c r="BI2140"/>
  <c r="BH2140"/>
  <c r="BG2140"/>
  <c r="BF2140"/>
  <c r="T2140"/>
  <c r="R2140"/>
  <c r="P2140"/>
  <c r="BI2135"/>
  <c r="BH2135"/>
  <c r="BG2135"/>
  <c r="BF2135"/>
  <c r="T2135"/>
  <c r="R2135"/>
  <c r="P2135"/>
  <c r="BI2128"/>
  <c r="BH2128"/>
  <c r="BG2128"/>
  <c r="BF2128"/>
  <c r="T2128"/>
  <c r="R2128"/>
  <c r="P2128"/>
  <c r="BI2120"/>
  <c r="BH2120"/>
  <c r="BG2120"/>
  <c r="BF2120"/>
  <c r="T2120"/>
  <c r="R2120"/>
  <c r="P2120"/>
  <c r="BI2116"/>
  <c r="BH2116"/>
  <c r="BG2116"/>
  <c r="BF2116"/>
  <c r="T2116"/>
  <c r="R2116"/>
  <c r="P2116"/>
  <c r="BI2113"/>
  <c r="BH2113"/>
  <c r="BG2113"/>
  <c r="BF2113"/>
  <c r="T2113"/>
  <c r="R2113"/>
  <c r="P2113"/>
  <c r="BI2110"/>
  <c r="BH2110"/>
  <c r="BG2110"/>
  <c r="BF2110"/>
  <c r="T2110"/>
  <c r="R2110"/>
  <c r="P2110"/>
  <c r="BI2106"/>
  <c r="BH2106"/>
  <c r="BG2106"/>
  <c r="BF2106"/>
  <c r="T2106"/>
  <c r="R2106"/>
  <c r="P2106"/>
  <c r="BI2104"/>
  <c r="BH2104"/>
  <c r="BG2104"/>
  <c r="BF2104"/>
  <c r="T2104"/>
  <c r="R2104"/>
  <c r="P2104"/>
  <c r="BI2101"/>
  <c r="BH2101"/>
  <c r="BG2101"/>
  <c r="BF2101"/>
  <c r="T2101"/>
  <c r="R2101"/>
  <c r="P2101"/>
  <c r="BI2087"/>
  <c r="BH2087"/>
  <c r="BG2087"/>
  <c r="BF2087"/>
  <c r="T2087"/>
  <c r="R2087"/>
  <c r="P2087"/>
  <c r="BI2068"/>
  <c r="BH2068"/>
  <c r="BG2068"/>
  <c r="BF2068"/>
  <c r="T2068"/>
  <c r="R2068"/>
  <c r="P2068"/>
  <c r="BI2064"/>
  <c r="BH2064"/>
  <c r="BG2064"/>
  <c r="BF2064"/>
  <c r="T2064"/>
  <c r="R2064"/>
  <c r="P2064"/>
  <c r="BI2062"/>
  <c r="BH2062"/>
  <c r="BG2062"/>
  <c r="BF2062"/>
  <c r="T2062"/>
  <c r="R2062"/>
  <c r="P2062"/>
  <c r="BI2059"/>
  <c r="BH2059"/>
  <c r="BG2059"/>
  <c r="BF2059"/>
  <c r="T2059"/>
  <c r="R2059"/>
  <c r="P2059"/>
  <c r="BI2055"/>
  <c r="BH2055"/>
  <c r="BG2055"/>
  <c r="BF2055"/>
  <c r="T2055"/>
  <c r="R2055"/>
  <c r="P2055"/>
  <c r="BI2053"/>
  <c r="BH2053"/>
  <c r="BG2053"/>
  <c r="BF2053"/>
  <c r="T2053"/>
  <c r="R2053"/>
  <c r="P2053"/>
  <c r="BI2051"/>
  <c r="BH2051"/>
  <c r="BG2051"/>
  <c r="BF2051"/>
  <c r="T2051"/>
  <c r="R2051"/>
  <c r="P2051"/>
  <c r="BI2048"/>
  <c r="BH2048"/>
  <c r="BG2048"/>
  <c r="BF2048"/>
  <c r="T2048"/>
  <c r="R2048"/>
  <c r="P2048"/>
  <c r="BI2039"/>
  <c r="BH2039"/>
  <c r="BG2039"/>
  <c r="BF2039"/>
  <c r="T2039"/>
  <c r="R2039"/>
  <c r="P2039"/>
  <c r="BI2028"/>
  <c r="BH2028"/>
  <c r="BG2028"/>
  <c r="BF2028"/>
  <c r="T2028"/>
  <c r="R2028"/>
  <c r="P2028"/>
  <c r="BI2022"/>
  <c r="BH2022"/>
  <c r="BG2022"/>
  <c r="BF2022"/>
  <c r="T2022"/>
  <c r="R2022"/>
  <c r="P2022"/>
  <c r="BI2016"/>
  <c r="BH2016"/>
  <c r="BG2016"/>
  <c r="BF2016"/>
  <c r="T2016"/>
  <c r="R2016"/>
  <c r="P2016"/>
  <c r="BI2011"/>
  <c r="BH2011"/>
  <c r="BG2011"/>
  <c r="BF2011"/>
  <c r="T2011"/>
  <c r="R2011"/>
  <c r="P2011"/>
  <c r="BI2002"/>
  <c r="BH2002"/>
  <c r="BG2002"/>
  <c r="BF2002"/>
  <c r="T2002"/>
  <c r="R2002"/>
  <c r="P2002"/>
  <c r="BI2000"/>
  <c r="BH2000"/>
  <c r="BG2000"/>
  <c r="BF2000"/>
  <c r="T2000"/>
  <c r="R2000"/>
  <c r="P2000"/>
  <c r="BI1993"/>
  <c r="BH1993"/>
  <c r="BG1993"/>
  <c r="BF1993"/>
  <c r="T1993"/>
  <c r="R1993"/>
  <c r="P1993"/>
  <c r="BI1990"/>
  <c r="BH1990"/>
  <c r="BG1990"/>
  <c r="BF1990"/>
  <c r="T1990"/>
  <c r="R1990"/>
  <c r="P1990"/>
  <c r="BI1986"/>
  <c r="BH1986"/>
  <c r="BG1986"/>
  <c r="BF1986"/>
  <c r="T1986"/>
  <c r="R1986"/>
  <c r="P1986"/>
  <c r="BI1969"/>
  <c r="BH1969"/>
  <c r="BG1969"/>
  <c r="BF1969"/>
  <c r="T1969"/>
  <c r="R1969"/>
  <c r="P1969"/>
  <c r="BI1952"/>
  <c r="BH1952"/>
  <c r="BG1952"/>
  <c r="BF1952"/>
  <c r="T1952"/>
  <c r="R1952"/>
  <c r="P1952"/>
  <c r="BI1939"/>
  <c r="BH1939"/>
  <c r="BG1939"/>
  <c r="BF1939"/>
  <c r="T1939"/>
  <c r="R1939"/>
  <c r="P1939"/>
  <c r="BI1936"/>
  <c r="BH1936"/>
  <c r="BG1936"/>
  <c r="BF1936"/>
  <c r="T1936"/>
  <c r="R1936"/>
  <c r="P1936"/>
  <c r="BI1923"/>
  <c r="BH1923"/>
  <c r="BG1923"/>
  <c r="BF1923"/>
  <c r="T1923"/>
  <c r="R1923"/>
  <c r="P1923"/>
  <c r="BI1910"/>
  <c r="BH1910"/>
  <c r="BG1910"/>
  <c r="BF1910"/>
  <c r="T1910"/>
  <c r="R1910"/>
  <c r="P1910"/>
  <c r="BI1900"/>
  <c r="BH1900"/>
  <c r="BG1900"/>
  <c r="BF1900"/>
  <c r="T1900"/>
  <c r="R1900"/>
  <c r="P1900"/>
  <c r="BI1894"/>
  <c r="BH1894"/>
  <c r="BG1894"/>
  <c r="BF1894"/>
  <c r="T1894"/>
  <c r="R1894"/>
  <c r="P1894"/>
  <c r="BI1891"/>
  <c r="BH1891"/>
  <c r="BG1891"/>
  <c r="BF1891"/>
  <c r="T1891"/>
  <c r="R1891"/>
  <c r="P1891"/>
  <c r="BI1886"/>
  <c r="BH1886"/>
  <c r="BG1886"/>
  <c r="BF1886"/>
  <c r="T1886"/>
  <c r="R1886"/>
  <c r="P1886"/>
  <c r="BI1883"/>
  <c r="BH1883"/>
  <c r="BG1883"/>
  <c r="BF1883"/>
  <c r="T1883"/>
  <c r="R1883"/>
  <c r="P1883"/>
  <c r="BI1878"/>
  <c r="BH1878"/>
  <c r="BG1878"/>
  <c r="BF1878"/>
  <c r="T1878"/>
  <c r="R1878"/>
  <c r="P1878"/>
  <c r="BI1845"/>
  <c r="BH1845"/>
  <c r="BG1845"/>
  <c r="BF1845"/>
  <c r="T1845"/>
  <c r="R1845"/>
  <c r="P1845"/>
  <c r="BI1842"/>
  <c r="BH1842"/>
  <c r="BG1842"/>
  <c r="BF1842"/>
  <c r="T1842"/>
  <c r="R1842"/>
  <c r="P1842"/>
  <c r="BI1829"/>
  <c r="BH1829"/>
  <c r="BG1829"/>
  <c r="BF1829"/>
  <c r="T1829"/>
  <c r="R1829"/>
  <c r="P1829"/>
  <c r="BI1823"/>
  <c r="BH1823"/>
  <c r="BG1823"/>
  <c r="BF1823"/>
  <c r="T1823"/>
  <c r="R1823"/>
  <c r="P1823"/>
  <c r="BI1815"/>
  <c r="BH1815"/>
  <c r="BG1815"/>
  <c r="BF1815"/>
  <c r="T1815"/>
  <c r="R1815"/>
  <c r="P1815"/>
  <c r="BI1813"/>
  <c r="BH1813"/>
  <c r="BG1813"/>
  <c r="BF1813"/>
  <c r="T1813"/>
  <c r="R1813"/>
  <c r="P1813"/>
  <c r="BI1795"/>
  <c r="BH1795"/>
  <c r="BG1795"/>
  <c r="BF1795"/>
  <c r="T1795"/>
  <c r="R1795"/>
  <c r="P1795"/>
  <c r="BI1790"/>
  <c r="BH1790"/>
  <c r="BG1790"/>
  <c r="BF1790"/>
  <c r="T1790"/>
  <c r="R1790"/>
  <c r="P1790"/>
  <c r="BI1785"/>
  <c r="BH1785"/>
  <c r="BG1785"/>
  <c r="BF1785"/>
  <c r="T1785"/>
  <c r="R1785"/>
  <c r="P1785"/>
  <c r="BI1779"/>
  <c r="BH1779"/>
  <c r="BG1779"/>
  <c r="BF1779"/>
  <c r="T1779"/>
  <c r="R1779"/>
  <c r="P1779"/>
  <c r="BI1774"/>
  <c r="BH1774"/>
  <c r="BG1774"/>
  <c r="BF1774"/>
  <c r="T1774"/>
  <c r="R1774"/>
  <c r="P1774"/>
  <c r="BI1769"/>
  <c r="BH1769"/>
  <c r="BG1769"/>
  <c r="BF1769"/>
  <c r="T1769"/>
  <c r="R1769"/>
  <c r="P1769"/>
  <c r="BI1764"/>
  <c r="BH1764"/>
  <c r="BG1764"/>
  <c r="BF1764"/>
  <c r="T1764"/>
  <c r="R1764"/>
  <c r="P1764"/>
  <c r="BI1760"/>
  <c r="BH1760"/>
  <c r="BG1760"/>
  <c r="BF1760"/>
  <c r="T1760"/>
  <c r="R1760"/>
  <c r="P1760"/>
  <c r="BI1756"/>
  <c r="BH1756"/>
  <c r="BG1756"/>
  <c r="BF1756"/>
  <c r="T1756"/>
  <c r="R1756"/>
  <c r="P1756"/>
  <c r="BI1741"/>
  <c r="BH1741"/>
  <c r="BG1741"/>
  <c r="BF1741"/>
  <c r="T1741"/>
  <c r="R1741"/>
  <c r="P1741"/>
  <c r="BI1706"/>
  <c r="BH1706"/>
  <c r="BG1706"/>
  <c r="BF1706"/>
  <c r="T1706"/>
  <c r="R1706"/>
  <c r="P1706"/>
  <c r="BI1703"/>
  <c r="BH1703"/>
  <c r="BG1703"/>
  <c r="BF1703"/>
  <c r="T1703"/>
  <c r="R1703"/>
  <c r="P1703"/>
  <c r="BI1333"/>
  <c r="BH1333"/>
  <c r="BG1333"/>
  <c r="BF1333"/>
  <c r="T1333"/>
  <c r="R1333"/>
  <c r="P1333"/>
  <c r="BI1329"/>
  <c r="BH1329"/>
  <c r="BG1329"/>
  <c r="BF1329"/>
  <c r="T1329"/>
  <c r="R1329"/>
  <c r="P1329"/>
  <c r="BI1325"/>
  <c r="BH1325"/>
  <c r="BG1325"/>
  <c r="BF1325"/>
  <c r="T1325"/>
  <c r="R1325"/>
  <c r="P1325"/>
  <c r="BI1318"/>
  <c r="BH1318"/>
  <c r="BG1318"/>
  <c r="BF1318"/>
  <c r="T1318"/>
  <c r="R1318"/>
  <c r="P1318"/>
  <c r="BI1314"/>
  <c r="BH1314"/>
  <c r="BG1314"/>
  <c r="BF1314"/>
  <c r="T1314"/>
  <c r="R1314"/>
  <c r="P1314"/>
  <c r="BI1310"/>
  <c r="BH1310"/>
  <c r="BG1310"/>
  <c r="BF1310"/>
  <c r="T1310"/>
  <c r="R1310"/>
  <c r="P1310"/>
  <c r="BI1295"/>
  <c r="BH1295"/>
  <c r="BG1295"/>
  <c r="BF1295"/>
  <c r="T1295"/>
  <c r="R1295"/>
  <c r="P1295"/>
  <c r="BI1279"/>
  <c r="BH1279"/>
  <c r="BG1279"/>
  <c r="BF1279"/>
  <c r="T1279"/>
  <c r="R1279"/>
  <c r="P1279"/>
  <c r="BI1277"/>
  <c r="BH1277"/>
  <c r="BG1277"/>
  <c r="BF1277"/>
  <c r="T1277"/>
  <c r="R1277"/>
  <c r="P1277"/>
  <c r="BI1253"/>
  <c r="BH1253"/>
  <c r="BG1253"/>
  <c r="BF1253"/>
  <c r="T1253"/>
  <c r="R1253"/>
  <c r="P1253"/>
  <c r="BI1249"/>
  <c r="BH1249"/>
  <c r="BG1249"/>
  <c r="BF1249"/>
  <c r="T1249"/>
  <c r="R1249"/>
  <c r="P1249"/>
  <c r="BI1225"/>
  <c r="BH1225"/>
  <c r="BG1225"/>
  <c r="BF1225"/>
  <c r="T1225"/>
  <c r="R1225"/>
  <c r="P1225"/>
  <c r="BI1214"/>
  <c r="BH1214"/>
  <c r="BG1214"/>
  <c r="BF1214"/>
  <c r="T1214"/>
  <c r="R1214"/>
  <c r="P1214"/>
  <c r="BI1212"/>
  <c r="BH1212"/>
  <c r="BG1212"/>
  <c r="BF1212"/>
  <c r="T1212"/>
  <c r="R1212"/>
  <c r="P1212"/>
  <c r="BI1195"/>
  <c r="BH1195"/>
  <c r="BG1195"/>
  <c r="BF1195"/>
  <c r="T1195"/>
  <c r="R1195"/>
  <c r="P1195"/>
  <c r="BI1193"/>
  <c r="BH1193"/>
  <c r="BG1193"/>
  <c r="BF1193"/>
  <c r="T1193"/>
  <c r="R1193"/>
  <c r="P1193"/>
  <c r="BI1158"/>
  <c r="BH1158"/>
  <c r="BG1158"/>
  <c r="BF1158"/>
  <c r="T1158"/>
  <c r="R1158"/>
  <c r="P1158"/>
  <c r="BI1154"/>
  <c r="BH1154"/>
  <c r="BG1154"/>
  <c r="BF1154"/>
  <c r="T1154"/>
  <c r="R1154"/>
  <c r="P1154"/>
  <c r="BI1152"/>
  <c r="BH1152"/>
  <c r="BG1152"/>
  <c r="BF1152"/>
  <c r="T1152"/>
  <c r="R1152"/>
  <c r="P1152"/>
  <c r="BI1109"/>
  <c r="BH1109"/>
  <c r="BG1109"/>
  <c r="BF1109"/>
  <c r="T1109"/>
  <c r="R1109"/>
  <c r="P1109"/>
  <c r="BI1107"/>
  <c r="BH1107"/>
  <c r="BG1107"/>
  <c r="BF1107"/>
  <c r="T1107"/>
  <c r="R1107"/>
  <c r="P1107"/>
  <c r="BI1015"/>
  <c r="BH1015"/>
  <c r="BG1015"/>
  <c r="BF1015"/>
  <c r="T1015"/>
  <c r="R1015"/>
  <c r="P1015"/>
  <c r="BI1011"/>
  <c r="BH1011"/>
  <c r="BG1011"/>
  <c r="BF1011"/>
  <c r="T1011"/>
  <c r="R1011"/>
  <c r="P1011"/>
  <c r="BI966"/>
  <c r="BH966"/>
  <c r="BG966"/>
  <c r="BF966"/>
  <c r="T966"/>
  <c r="R966"/>
  <c r="P966"/>
  <c r="BI949"/>
  <c r="BH949"/>
  <c r="BG949"/>
  <c r="BF949"/>
  <c r="T949"/>
  <c r="R949"/>
  <c r="P949"/>
  <c r="BI944"/>
  <c r="BH944"/>
  <c r="BG944"/>
  <c r="BF944"/>
  <c r="T944"/>
  <c r="R944"/>
  <c r="P944"/>
  <c r="BI942"/>
  <c r="BH942"/>
  <c r="BG942"/>
  <c r="BF942"/>
  <c r="T942"/>
  <c r="R942"/>
  <c r="P942"/>
  <c r="BI924"/>
  <c r="BH924"/>
  <c r="BG924"/>
  <c r="BF924"/>
  <c r="T924"/>
  <c r="R924"/>
  <c r="P924"/>
  <c r="BI911"/>
  <c r="BH911"/>
  <c r="BG911"/>
  <c r="BF911"/>
  <c r="T911"/>
  <c r="R911"/>
  <c r="P911"/>
  <c r="BI906"/>
  <c r="BH906"/>
  <c r="BG906"/>
  <c r="BF906"/>
  <c r="T906"/>
  <c r="R906"/>
  <c r="P906"/>
  <c r="BI904"/>
  <c r="BH904"/>
  <c r="BG904"/>
  <c r="BF904"/>
  <c r="T904"/>
  <c r="R904"/>
  <c r="P904"/>
  <c r="BI894"/>
  <c r="BH894"/>
  <c r="BG894"/>
  <c r="BF894"/>
  <c r="T894"/>
  <c r="R894"/>
  <c r="P894"/>
  <c r="BI883"/>
  <c r="BH883"/>
  <c r="BG883"/>
  <c r="BF883"/>
  <c r="T883"/>
  <c r="R883"/>
  <c r="P883"/>
  <c r="BI877"/>
  <c r="BH877"/>
  <c r="BG877"/>
  <c r="BF877"/>
  <c r="T877"/>
  <c r="R877"/>
  <c r="P877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1"/>
  <c r="BH851"/>
  <c r="BG851"/>
  <c r="BF851"/>
  <c r="T851"/>
  <c r="R851"/>
  <c r="P851"/>
  <c r="BI793"/>
  <c r="BH793"/>
  <c r="BG793"/>
  <c r="BF793"/>
  <c r="T793"/>
  <c r="R793"/>
  <c r="P793"/>
  <c r="BI740"/>
  <c r="BH740"/>
  <c r="BG740"/>
  <c r="BF740"/>
  <c r="T740"/>
  <c r="R740"/>
  <c r="P740"/>
  <c r="BI735"/>
  <c r="BH735"/>
  <c r="BG735"/>
  <c r="BF735"/>
  <c r="T735"/>
  <c r="R735"/>
  <c r="P735"/>
  <c r="BI733"/>
  <c r="BH733"/>
  <c r="BG733"/>
  <c r="BF733"/>
  <c r="T733"/>
  <c r="R733"/>
  <c r="P733"/>
  <c r="BI725"/>
  <c r="BH725"/>
  <c r="BG725"/>
  <c r="BF725"/>
  <c r="T725"/>
  <c r="R725"/>
  <c r="P725"/>
  <c r="BI717"/>
  <c r="BH717"/>
  <c r="BG717"/>
  <c r="BF717"/>
  <c r="T717"/>
  <c r="R717"/>
  <c r="P717"/>
  <c r="BI710"/>
  <c r="BH710"/>
  <c r="BG710"/>
  <c r="BF710"/>
  <c r="T710"/>
  <c r="R710"/>
  <c r="P710"/>
  <c r="BI706"/>
  <c r="BH706"/>
  <c r="BG706"/>
  <c r="BF706"/>
  <c r="T706"/>
  <c r="R706"/>
  <c r="P706"/>
  <c r="BI704"/>
  <c r="BH704"/>
  <c r="BG704"/>
  <c r="BF704"/>
  <c r="T704"/>
  <c r="R704"/>
  <c r="P704"/>
  <c r="BI696"/>
  <c r="BH696"/>
  <c r="BG696"/>
  <c r="BF696"/>
  <c r="T696"/>
  <c r="R696"/>
  <c r="P696"/>
  <c r="BI688"/>
  <c r="BH688"/>
  <c r="BG688"/>
  <c r="BF688"/>
  <c r="T688"/>
  <c r="R688"/>
  <c r="P688"/>
  <c r="BI681"/>
  <c r="BH681"/>
  <c r="BG681"/>
  <c r="BF681"/>
  <c r="T681"/>
  <c r="R681"/>
  <c r="P681"/>
  <c r="BI676"/>
  <c r="BH676"/>
  <c r="BG676"/>
  <c r="BF676"/>
  <c r="T676"/>
  <c r="R676"/>
  <c r="P676"/>
  <c r="BI671"/>
  <c r="BH671"/>
  <c r="BG671"/>
  <c r="BF671"/>
  <c r="T671"/>
  <c r="R671"/>
  <c r="P671"/>
  <c r="BI660"/>
  <c r="BH660"/>
  <c r="BG660"/>
  <c r="BF660"/>
  <c r="T660"/>
  <c r="R660"/>
  <c r="P660"/>
  <c r="BI655"/>
  <c r="BH655"/>
  <c r="BG655"/>
  <c r="BF655"/>
  <c r="T655"/>
  <c r="R655"/>
  <c r="P655"/>
  <c r="BI648"/>
  <c r="BH648"/>
  <c r="BG648"/>
  <c r="BF648"/>
  <c r="T648"/>
  <c r="R648"/>
  <c r="P648"/>
  <c r="BI631"/>
  <c r="BH631"/>
  <c r="BG631"/>
  <c r="BF631"/>
  <c r="T631"/>
  <c r="R631"/>
  <c r="P631"/>
  <c r="BI620"/>
  <c r="BH620"/>
  <c r="BG620"/>
  <c r="BF620"/>
  <c r="T620"/>
  <c r="R620"/>
  <c r="P620"/>
  <c r="BI615"/>
  <c r="BH615"/>
  <c r="BG615"/>
  <c r="BF615"/>
  <c r="T615"/>
  <c r="R615"/>
  <c r="P615"/>
  <c r="BI602"/>
  <c r="BH602"/>
  <c r="BG602"/>
  <c r="BF602"/>
  <c r="T602"/>
  <c r="R602"/>
  <c r="P602"/>
  <c r="BI597"/>
  <c r="BH597"/>
  <c r="BG597"/>
  <c r="BF597"/>
  <c r="T597"/>
  <c r="R597"/>
  <c r="P597"/>
  <c r="BI592"/>
  <c r="BH592"/>
  <c r="BG592"/>
  <c r="BF592"/>
  <c r="T592"/>
  <c r="R592"/>
  <c r="P592"/>
  <c r="BI585"/>
  <c r="BH585"/>
  <c r="BG585"/>
  <c r="BF585"/>
  <c r="T585"/>
  <c r="R585"/>
  <c r="P585"/>
  <c r="BI579"/>
  <c r="BH579"/>
  <c r="BG579"/>
  <c r="BF579"/>
  <c r="T579"/>
  <c r="R579"/>
  <c r="P579"/>
  <c r="BI577"/>
  <c r="BH577"/>
  <c r="BG577"/>
  <c r="BF577"/>
  <c r="T577"/>
  <c r="R577"/>
  <c r="P577"/>
  <c r="BI484"/>
  <c r="BH484"/>
  <c r="BG484"/>
  <c r="BF484"/>
  <c r="T484"/>
  <c r="R484"/>
  <c r="P484"/>
  <c r="BI427"/>
  <c r="BH427"/>
  <c r="BG427"/>
  <c r="BF427"/>
  <c r="T427"/>
  <c r="R427"/>
  <c r="P427"/>
  <c r="BI389"/>
  <c r="BH389"/>
  <c r="BG389"/>
  <c r="BF389"/>
  <c r="T389"/>
  <c r="R389"/>
  <c r="P389"/>
  <c r="BI368"/>
  <c r="BH368"/>
  <c r="BG368"/>
  <c r="BF368"/>
  <c r="T368"/>
  <c r="R368"/>
  <c r="P368"/>
  <c r="BI360"/>
  <c r="BH360"/>
  <c r="BG360"/>
  <c r="BF360"/>
  <c r="T360"/>
  <c r="R360"/>
  <c r="P360"/>
  <c r="BI345"/>
  <c r="BH345"/>
  <c r="BG345"/>
  <c r="BF345"/>
  <c r="T345"/>
  <c r="R345"/>
  <c r="P345"/>
  <c r="BI340"/>
  <c r="BH340"/>
  <c r="BG340"/>
  <c r="BF340"/>
  <c r="T340"/>
  <c r="R340"/>
  <c r="P340"/>
  <c r="BI338"/>
  <c r="BH338"/>
  <c r="BG338"/>
  <c r="BF338"/>
  <c r="T338"/>
  <c r="R338"/>
  <c r="P338"/>
  <c r="BI329"/>
  <c r="BH329"/>
  <c r="BG329"/>
  <c r="BF329"/>
  <c r="T329"/>
  <c r="R329"/>
  <c r="P329"/>
  <c r="BI319"/>
  <c r="BH319"/>
  <c r="BG319"/>
  <c r="BF319"/>
  <c r="T319"/>
  <c r="R319"/>
  <c r="P31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0"/>
  <c r="BH290"/>
  <c r="BG290"/>
  <c r="BF290"/>
  <c r="T290"/>
  <c r="R290"/>
  <c r="P290"/>
  <c r="BI288"/>
  <c r="BH288"/>
  <c r="BG288"/>
  <c r="BF288"/>
  <c r="T288"/>
  <c r="R288"/>
  <c r="P288"/>
  <c r="BI276"/>
  <c r="BH276"/>
  <c r="BG276"/>
  <c r="BF276"/>
  <c r="T276"/>
  <c r="R276"/>
  <c r="P276"/>
  <c r="BI263"/>
  <c r="BH263"/>
  <c r="BG263"/>
  <c r="BF263"/>
  <c r="T263"/>
  <c r="R263"/>
  <c r="P263"/>
  <c r="BI257"/>
  <c r="BH257"/>
  <c r="BG257"/>
  <c r="BF257"/>
  <c r="T257"/>
  <c r="R257"/>
  <c r="P257"/>
  <c r="BI249"/>
  <c r="BH249"/>
  <c r="BG249"/>
  <c r="BF249"/>
  <c r="T249"/>
  <c r="R249"/>
  <c r="P249"/>
  <c r="BI241"/>
  <c r="BH241"/>
  <c r="BG241"/>
  <c r="BF241"/>
  <c r="T241"/>
  <c r="R241"/>
  <c r="P24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59"/>
  <c r="J58"/>
  <c r="F58"/>
  <c r="F56"/>
  <c r="E54"/>
  <c r="J20"/>
  <c r="E20"/>
  <c r="F126"/>
  <c r="J19"/>
  <c r="J14"/>
  <c r="J56"/>
  <c r="E7"/>
  <c r="E50"/>
  <c i="5" r="J39"/>
  <c r="J38"/>
  <c i="1" r="AY62"/>
  <c i="5" r="J37"/>
  <c i="1" r="AX62"/>
  <c i="5" r="BI103"/>
  <c r="BH103"/>
  <c r="BG103"/>
  <c r="BF103"/>
  <c r="T103"/>
  <c r="T102"/>
  <c r="T101"/>
  <c r="R103"/>
  <c r="R102"/>
  <c r="R101"/>
  <c r="P103"/>
  <c r="P102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4" r="J39"/>
  <c r="J38"/>
  <c i="1" r="AY60"/>
  <c i="4" r="J37"/>
  <c i="1" r="AX60"/>
  <c i="4"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J90"/>
  <c r="J89"/>
  <c r="F87"/>
  <c r="E85"/>
  <c r="J59"/>
  <c r="J58"/>
  <c r="F56"/>
  <c r="E54"/>
  <c r="J20"/>
  <c r="E20"/>
  <c r="F90"/>
  <c r="J19"/>
  <c r="J17"/>
  <c r="E17"/>
  <c r="F58"/>
  <c r="J16"/>
  <c r="J14"/>
  <c r="J87"/>
  <c r="E7"/>
  <c r="E81"/>
  <c i="3" r="J39"/>
  <c r="J38"/>
  <c i="1" r="AY58"/>
  <c i="3" r="J37"/>
  <c i="1" r="AX58"/>
  <c i="3"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T134"/>
  <c r="R135"/>
  <c r="R134"/>
  <c r="P135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8"/>
  <c r="BH98"/>
  <c r="BG98"/>
  <c r="BF98"/>
  <c r="T98"/>
  <c r="R98"/>
  <c r="P98"/>
  <c r="J92"/>
  <c r="J91"/>
  <c r="F89"/>
  <c r="E87"/>
  <c r="J59"/>
  <c r="J58"/>
  <c r="F56"/>
  <c r="E54"/>
  <c r="J20"/>
  <c r="E20"/>
  <c r="F92"/>
  <c r="J19"/>
  <c r="J17"/>
  <c r="E17"/>
  <c r="F91"/>
  <c r="J16"/>
  <c r="J14"/>
  <c r="J89"/>
  <c r="E7"/>
  <c r="E83"/>
  <c i="2" r="J39"/>
  <c r="J38"/>
  <c i="1" r="AY56"/>
  <c i="2" r="J37"/>
  <c i="1" r="AX56"/>
  <c i="2"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T255"/>
  <c r="R256"/>
  <c r="R255"/>
  <c r="P256"/>
  <c r="P255"/>
  <c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212"/>
  <c r="BH212"/>
  <c r="BG212"/>
  <c r="BF212"/>
  <c r="T212"/>
  <c r="R212"/>
  <c r="P212"/>
  <c r="BI200"/>
  <c r="BH200"/>
  <c r="BG200"/>
  <c r="BF200"/>
  <c r="T200"/>
  <c r="R200"/>
  <c r="P200"/>
  <c r="BI196"/>
  <c r="BH196"/>
  <c r="BG196"/>
  <c r="BF196"/>
  <c r="T196"/>
  <c r="R196"/>
  <c r="P196"/>
  <c r="BI180"/>
  <c r="BH180"/>
  <c r="BG180"/>
  <c r="BF180"/>
  <c r="T180"/>
  <c r="R180"/>
  <c r="P180"/>
  <c r="BI167"/>
  <c r="BH167"/>
  <c r="BG167"/>
  <c r="BF167"/>
  <c r="T167"/>
  <c r="R167"/>
  <c r="P167"/>
  <c r="BI165"/>
  <c r="BH165"/>
  <c r="BG165"/>
  <c r="BF165"/>
  <c r="T165"/>
  <c r="R165"/>
  <c r="P165"/>
  <c r="BI154"/>
  <c r="BH154"/>
  <c r="BG154"/>
  <c r="BF154"/>
  <c r="T154"/>
  <c r="R154"/>
  <c r="P154"/>
  <c r="BI142"/>
  <c r="BH142"/>
  <c r="BG142"/>
  <c r="BF142"/>
  <c r="T142"/>
  <c r="R142"/>
  <c r="P142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92"/>
  <c r="J16"/>
  <c r="J14"/>
  <c r="J56"/>
  <c r="E7"/>
  <c r="E84"/>
  <c i="1" r="L50"/>
  <c r="AM50"/>
  <c r="AM49"/>
  <c r="L49"/>
  <c r="AM47"/>
  <c r="L47"/>
  <c r="L45"/>
  <c r="L44"/>
  <c i="2" r="J263"/>
  <c r="J256"/>
  <c r="BK241"/>
  <c r="J229"/>
  <c r="BK200"/>
  <c r="BK142"/>
  <c r="BK119"/>
  <c r="J106"/>
  <c i="1" r="AS63"/>
  <c i="2" r="BK115"/>
  <c r="J109"/>
  <c r="BK99"/>
  <c i="3" r="BK172"/>
  <c r="BK161"/>
  <c r="J150"/>
  <c r="J141"/>
  <c r="J135"/>
  <c r="BK119"/>
  <c r="BK109"/>
  <c r="BK98"/>
  <c r="J176"/>
  <c r="J161"/>
  <c r="BK153"/>
  <c r="J149"/>
  <c r="J139"/>
  <c r="BK128"/>
  <c r="BK114"/>
  <c r="BK104"/>
  <c i="4" r="J159"/>
  <c r="BK150"/>
  <c r="BK146"/>
  <c r="BK136"/>
  <c r="BK123"/>
  <c r="BK113"/>
  <c r="J106"/>
  <c r="BK163"/>
  <c r="J152"/>
  <c r="BK144"/>
  <c r="J136"/>
  <c r="BK125"/>
  <c r="BK116"/>
  <c r="BK106"/>
  <c r="J96"/>
  <c i="5" r="J98"/>
  <c r="J103"/>
  <c r="J95"/>
  <c i="6" r="J5230"/>
  <c r="BK5227"/>
  <c r="BK5225"/>
  <c r="BK5223"/>
  <c r="BK5219"/>
  <c r="J5217"/>
  <c r="J5216"/>
  <c r="BK5214"/>
  <c r="J5212"/>
  <c r="J5210"/>
  <c r="BK5207"/>
  <c r="BK5205"/>
  <c r="BK5203"/>
  <c r="BK5201"/>
  <c r="BK5199"/>
  <c r="J5197"/>
  <c r="J5195"/>
  <c r="BK5194"/>
  <c r="BK5192"/>
  <c r="BK5190"/>
  <c r="J5187"/>
  <c r="BK5185"/>
  <c r="J5177"/>
  <c r="J5172"/>
  <c r="J5170"/>
  <c r="BK5168"/>
  <c r="J5166"/>
  <c r="J5165"/>
  <c r="BK5163"/>
  <c r="BK5161"/>
  <c r="J5159"/>
  <c r="BK5151"/>
  <c r="J5150"/>
  <c r="BK5141"/>
  <c r="J5138"/>
  <c r="BK5133"/>
  <c r="BK5131"/>
  <c r="BK5129"/>
  <c r="BK5128"/>
  <c r="J5125"/>
  <c r="J5123"/>
  <c r="BK5120"/>
  <c r="J5119"/>
  <c r="J5118"/>
  <c r="BK5116"/>
  <c r="J5113"/>
  <c r="J5111"/>
  <c r="J5109"/>
  <c r="BK5107"/>
  <c r="J5105"/>
  <c r="BK5103"/>
  <c r="BK5101"/>
  <c r="J5099"/>
  <c r="J5097"/>
  <c r="J5095"/>
  <c r="J5093"/>
  <c r="J5091"/>
  <c r="J5089"/>
  <c r="J5087"/>
  <c r="J5085"/>
  <c r="BK5083"/>
  <c r="BK5081"/>
  <c r="J5079"/>
  <c r="BK5077"/>
  <c r="J5076"/>
  <c r="BK5073"/>
  <c r="BK5071"/>
  <c r="BK5061"/>
  <c r="J5057"/>
  <c r="J5047"/>
  <c r="BK4582"/>
  <c r="BK4568"/>
  <c r="J4529"/>
  <c r="J4361"/>
  <c r="BK4267"/>
  <c r="J3999"/>
  <c r="BK3903"/>
  <c r="J3769"/>
  <c r="J3745"/>
  <c r="BK3730"/>
  <c r="J3670"/>
  <c r="J3648"/>
  <c r="J3638"/>
  <c r="BK3630"/>
  <c r="J3622"/>
  <c r="J3616"/>
  <c r="J3608"/>
  <c r="BK3596"/>
  <c r="BK3594"/>
  <c r="BK3586"/>
  <c r="BK3578"/>
  <c r="BK3556"/>
  <c r="BK3550"/>
  <c r="J3540"/>
  <c r="BK3532"/>
  <c r="BK3524"/>
  <c r="BK3520"/>
  <c r="BK3512"/>
  <c r="BK3504"/>
  <c r="BK3500"/>
  <c r="BK3494"/>
  <c r="J3480"/>
  <c r="J3474"/>
  <c r="J3465"/>
  <c r="BK3457"/>
  <c r="J3451"/>
  <c r="BK3443"/>
  <c r="BK3435"/>
  <c r="BK3429"/>
  <c r="J3417"/>
  <c r="J3409"/>
  <c r="J3405"/>
  <c r="J3397"/>
  <c r="J3389"/>
  <c r="J3381"/>
  <c r="BK3375"/>
  <c r="BK3367"/>
  <c r="J3363"/>
  <c r="BK3355"/>
  <c r="BK3349"/>
  <c r="BK3335"/>
  <c r="J3331"/>
  <c r="J3325"/>
  <c r="J3321"/>
  <c r="J2616"/>
  <c r="J2595"/>
  <c r="BK2577"/>
  <c r="J2556"/>
  <c r="BK2539"/>
  <c r="J2515"/>
  <c r="J2498"/>
  <c r="J2478"/>
  <c r="BK2437"/>
  <c r="BK2420"/>
  <c r="BK2406"/>
  <c r="J2395"/>
  <c r="BK2388"/>
  <c r="BK2377"/>
  <c r="J2335"/>
  <c r="J2319"/>
  <c r="BK2306"/>
  <c r="BK2241"/>
  <c r="BK2183"/>
  <c r="J2162"/>
  <c r="J2152"/>
  <c r="BK2140"/>
  <c r="BK2116"/>
  <c r="BK2104"/>
  <c r="BK2064"/>
  <c r="J2053"/>
  <c r="BK2039"/>
  <c r="BK2002"/>
  <c r="BK1969"/>
  <c r="J1923"/>
  <c r="BK1891"/>
  <c r="J1845"/>
  <c r="J1815"/>
  <c r="BK1785"/>
  <c r="BK1756"/>
  <c r="BK1706"/>
  <c r="J1333"/>
  <c r="BK1325"/>
  <c r="J329"/>
  <c r="BK307"/>
  <c r="J288"/>
  <c r="J249"/>
  <c r="BK227"/>
  <c r="BK197"/>
  <c r="BK178"/>
  <c r="BK163"/>
  <c r="J144"/>
  <c r="BK132"/>
  <c r="BK5064"/>
  <c r="J5060"/>
  <c r="J5058"/>
  <c r="J5055"/>
  <c r="BK5042"/>
  <c r="J4582"/>
  <c r="J4532"/>
  <c r="BK4525"/>
  <c r="BK4361"/>
  <c r="J4267"/>
  <c r="BK4158"/>
  <c r="J3964"/>
  <c r="J3949"/>
  <c r="J3919"/>
  <c r="J3916"/>
  <c r="J3910"/>
  <c r="J3895"/>
  <c r="BK3760"/>
  <c r="BK3745"/>
  <c r="J3692"/>
  <c r="J3676"/>
  <c r="J3651"/>
  <c r="BK3644"/>
  <c r="BK3634"/>
  <c r="BK3622"/>
  <c r="J3614"/>
  <c r="BK3606"/>
  <c r="BK3600"/>
  <c r="J3590"/>
  <c r="J3586"/>
  <c r="J3576"/>
  <c r="BK3570"/>
  <c r="J3566"/>
  <c r="BK3562"/>
  <c r="BK3554"/>
  <c r="BK3546"/>
  <c r="BK3540"/>
  <c r="J3532"/>
  <c r="J3524"/>
  <c r="J3516"/>
  <c r="BK3506"/>
  <c r="BK3496"/>
  <c r="J3488"/>
  <c r="BK3480"/>
  <c r="BK3470"/>
  <c r="BK3465"/>
  <c r="J3461"/>
  <c r="J3457"/>
  <c r="BK3453"/>
  <c r="BK3447"/>
  <c r="J3443"/>
  <c r="BK3441"/>
  <c r="BK3437"/>
  <c r="BK3433"/>
  <c r="J3429"/>
  <c r="BK3425"/>
  <c r="BK3421"/>
  <c r="BK3417"/>
  <c r="J3413"/>
  <c r="BK3409"/>
  <c r="BK3405"/>
  <c r="J3401"/>
  <c r="BK3397"/>
  <c r="J3393"/>
  <c r="BK3389"/>
  <c r="BK3385"/>
  <c r="BK3381"/>
  <c r="J3375"/>
  <c r="J3369"/>
  <c r="J3365"/>
  <c r="J3361"/>
  <c r="BK3359"/>
  <c r="J3351"/>
  <c r="BK3343"/>
  <c r="J3335"/>
  <c r="J3327"/>
  <c r="J3305"/>
  <c r="J3295"/>
  <c r="BK3291"/>
  <c r="J3283"/>
  <c r="J3275"/>
  <c r="BK3264"/>
  <c r="J3250"/>
  <c r="BK3243"/>
  <c r="BK3240"/>
  <c r="J3227"/>
  <c r="BK3223"/>
  <c r="J3214"/>
  <c r="J3003"/>
  <c r="J2711"/>
  <c r="BK2692"/>
  <c r="BK2672"/>
  <c r="J2619"/>
  <c r="BK2603"/>
  <c r="BK2595"/>
  <c r="J2577"/>
  <c r="BK2556"/>
  <c r="BK2535"/>
  <c r="BK2508"/>
  <c r="BK2491"/>
  <c r="J2461"/>
  <c r="J2421"/>
  <c r="J2413"/>
  <c r="BK2380"/>
  <c r="J2352"/>
  <c r="J2316"/>
  <c r="J2306"/>
  <c r="J2241"/>
  <c r="J2183"/>
  <c r="BK2158"/>
  <c r="BK2152"/>
  <c r="BK2135"/>
  <c r="BK2110"/>
  <c r="BK2068"/>
  <c r="BK2055"/>
  <c r="J2051"/>
  <c r="J2022"/>
  <c r="J2002"/>
  <c r="BK1986"/>
  <c r="BK1936"/>
  <c r="J1891"/>
  <c r="BK1845"/>
  <c r="BK1815"/>
  <c r="J1785"/>
  <c r="BK1764"/>
  <c r="J1706"/>
  <c r="BK1318"/>
  <c r="J1295"/>
  <c r="J1225"/>
  <c r="J1154"/>
  <c r="J1107"/>
  <c r="J966"/>
  <c r="J911"/>
  <c r="BK883"/>
  <c r="BK861"/>
  <c r="J793"/>
  <c r="BK735"/>
  <c r="BK725"/>
  <c r="BK710"/>
  <c r="J704"/>
  <c r="J688"/>
  <c r="J676"/>
  <c r="BK648"/>
  <c r="BK602"/>
  <c r="J579"/>
  <c r="BK427"/>
  <c r="J340"/>
  <c r="J307"/>
  <c r="J298"/>
  <c r="BK263"/>
  <c r="BK249"/>
  <c r="BK209"/>
  <c r="J189"/>
  <c r="J174"/>
  <c r="BK157"/>
  <c r="J140"/>
  <c i="7" r="BK392"/>
  <c r="J382"/>
  <c r="BK370"/>
  <c r="J360"/>
  <c r="BK348"/>
  <c r="J343"/>
  <c r="BK336"/>
  <c r="J322"/>
  <c r="BK318"/>
  <c r="BK313"/>
  <c r="BK303"/>
  <c r="BK298"/>
  <c r="BK290"/>
  <c r="J272"/>
  <c r="BK256"/>
  <c r="BK233"/>
  <c r="J200"/>
  <c r="BK156"/>
  <c r="J126"/>
  <c r="BK119"/>
  <c r="BK407"/>
  <c r="BK394"/>
  <c r="J385"/>
  <c r="J370"/>
  <c r="BK363"/>
  <c r="BK360"/>
  <c r="J355"/>
  <c r="J351"/>
  <c r="BK343"/>
  <c r="BK326"/>
  <c r="J319"/>
  <c r="BK315"/>
  <c r="J309"/>
  <c r="J301"/>
  <c r="BK292"/>
  <c r="J286"/>
  <c r="BK272"/>
  <c r="J256"/>
  <c r="J242"/>
  <c r="BK200"/>
  <c r="J156"/>
  <c r="BK129"/>
  <c r="J119"/>
  <c i="8" r="BK301"/>
  <c r="J289"/>
  <c r="J274"/>
  <c r="J258"/>
  <c r="BK232"/>
  <c r="BK222"/>
  <c r="BK215"/>
  <c r="BK156"/>
  <c r="BK147"/>
  <c r="J137"/>
  <c r="J117"/>
  <c r="BK98"/>
  <c r="J297"/>
  <c r="BK289"/>
  <c r="BK262"/>
  <c r="J229"/>
  <c r="J222"/>
  <c r="J213"/>
  <c r="J207"/>
  <c r="BK203"/>
  <c r="J202"/>
  <c r="J199"/>
  <c r="J196"/>
  <c r="J191"/>
  <c r="J186"/>
  <c r="BK181"/>
  <c r="BK177"/>
  <c r="J170"/>
  <c r="BK151"/>
  <c r="BK145"/>
  <c r="J124"/>
  <c r="J98"/>
  <c i="9" r="J512"/>
  <c r="J509"/>
  <c r="BK506"/>
  <c r="BK497"/>
  <c r="BK484"/>
  <c r="BK478"/>
  <c r="J468"/>
  <c r="BK462"/>
  <c r="BK457"/>
  <c r="BK454"/>
  <c r="J450"/>
  <c r="J448"/>
  <c r="BK443"/>
  <c r="J440"/>
  <c r="BK439"/>
  <c r="J434"/>
  <c r="J422"/>
  <c r="BK414"/>
  <c r="J406"/>
  <c r="BK396"/>
  <c r="BK392"/>
  <c r="J390"/>
  <c r="BK381"/>
  <c r="BK365"/>
  <c r="J351"/>
  <c r="J346"/>
  <c r="J334"/>
  <c r="BK322"/>
  <c r="J308"/>
  <c r="BK222"/>
  <c r="J202"/>
  <c r="J176"/>
  <c r="J125"/>
  <c r="BK503"/>
  <c r="BK491"/>
  <c r="BK480"/>
  <c r="BK470"/>
  <c r="BK464"/>
  <c r="BK438"/>
  <c r="J436"/>
  <c r="BK432"/>
  <c r="BK428"/>
  <c r="BK420"/>
  <c r="BK412"/>
  <c r="J404"/>
  <c r="J395"/>
  <c r="J392"/>
  <c r="BK386"/>
  <c r="BK375"/>
  <c r="J359"/>
  <c r="J352"/>
  <c r="J349"/>
  <c r="BK334"/>
  <c r="BK319"/>
  <c r="J310"/>
  <c r="J306"/>
  <c r="BK218"/>
  <c r="BK211"/>
  <c r="BK176"/>
  <c r="BK125"/>
  <c i="10" r="BK314"/>
  <c r="J305"/>
  <c r="J285"/>
  <c r="J274"/>
  <c r="J260"/>
  <c r="J251"/>
  <c r="J242"/>
  <c r="J228"/>
  <c r="J207"/>
  <c r="BK177"/>
  <c r="BK156"/>
  <c r="BK143"/>
  <c r="BK124"/>
  <c r="J116"/>
  <c r="BK109"/>
  <c r="J98"/>
  <c r="BK331"/>
  <c r="J322"/>
  <c r="J314"/>
  <c r="J302"/>
  <c r="BK277"/>
  <c r="J262"/>
  <c r="BK248"/>
  <c r="J244"/>
  <c r="J221"/>
  <c r="BK212"/>
  <c r="J192"/>
  <c r="J158"/>
  <c r="J143"/>
  <c r="BK134"/>
  <c r="BK122"/>
  <c r="J114"/>
  <c r="J107"/>
  <c r="J91"/>
  <c i="11" r="J339"/>
  <c r="J335"/>
  <c r="BK333"/>
  <c r="J329"/>
  <c r="BK322"/>
  <c r="BK317"/>
  <c r="J312"/>
  <c r="BK309"/>
  <c r="J305"/>
  <c r="J301"/>
  <c r="BK296"/>
  <c r="J291"/>
  <c r="J287"/>
  <c r="J283"/>
  <c r="BK277"/>
  <c r="BK276"/>
  <c r="J268"/>
  <c r="J265"/>
  <c r="J263"/>
  <c r="J259"/>
  <c r="J255"/>
  <c r="BK251"/>
  <c r="J247"/>
  <c r="J242"/>
  <c r="BK236"/>
  <c r="J231"/>
  <c r="BK227"/>
  <c r="J222"/>
  <c r="J221"/>
  <c r="BK217"/>
  <c r="BK216"/>
  <c r="BK215"/>
  <c r="J213"/>
  <c r="J211"/>
  <c r="BK209"/>
  <c r="J207"/>
  <c r="J205"/>
  <c r="J203"/>
  <c r="J200"/>
  <c r="BK198"/>
  <c r="J196"/>
  <c r="J195"/>
  <c r="BK191"/>
  <c r="BK189"/>
  <c r="BK187"/>
  <c r="BK185"/>
  <c r="BK183"/>
  <c r="J181"/>
  <c r="J179"/>
  <c r="BK177"/>
  <c r="BK175"/>
  <c r="BK174"/>
  <c r="BK171"/>
  <c r="J169"/>
  <c r="BK167"/>
  <c r="BK165"/>
  <c r="J162"/>
  <c r="J160"/>
  <c r="J158"/>
  <c r="BK156"/>
  <c r="BK154"/>
  <c r="BK152"/>
  <c r="BK150"/>
  <c r="BK149"/>
  <c r="BK147"/>
  <c r="J145"/>
  <c r="J143"/>
  <c r="BK141"/>
  <c r="BK139"/>
  <c r="J137"/>
  <c r="BK135"/>
  <c r="BK133"/>
  <c r="J131"/>
  <c r="BK129"/>
  <c r="BK126"/>
  <c r="BK124"/>
  <c r="J123"/>
  <c r="BK120"/>
  <c r="BK118"/>
  <c r="BK116"/>
  <c r="J114"/>
  <c r="BK339"/>
  <c r="BK337"/>
  <c r="BK335"/>
  <c r="J333"/>
  <c r="BK331"/>
  <c r="BK329"/>
  <c r="J326"/>
  <c r="J324"/>
  <c r="J322"/>
  <c r="J319"/>
  <c r="J317"/>
  <c r="BK314"/>
  <c r="J311"/>
  <c r="BK308"/>
  <c r="BK307"/>
  <c r="BK305"/>
  <c r="J303"/>
  <c r="J300"/>
  <c r="BK298"/>
  <c r="BK295"/>
  <c r="J293"/>
  <c r="BK291"/>
  <c r="J289"/>
  <c r="BK287"/>
  <c r="J284"/>
  <c r="J282"/>
  <c r="J280"/>
  <c r="J278"/>
  <c r="J276"/>
  <c r="BK274"/>
  <c r="J272"/>
  <c r="BK269"/>
  <c r="BK267"/>
  <c r="BK265"/>
  <c r="BK263"/>
  <c r="J260"/>
  <c r="J257"/>
  <c r="BK255"/>
  <c r="J253"/>
  <c r="J251"/>
  <c r="BK249"/>
  <c r="BK247"/>
  <c r="BK244"/>
  <c r="BK243"/>
  <c r="BK241"/>
  <c r="BK239"/>
  <c r="J236"/>
  <c r="J233"/>
  <c r="BK231"/>
  <c r="J229"/>
  <c r="J227"/>
  <c r="J224"/>
  <c r="BK222"/>
  <c r="BK220"/>
  <c r="BK218"/>
  <c r="J215"/>
  <c r="BK212"/>
  <c r="BK210"/>
  <c r="BK208"/>
  <c r="J206"/>
  <c r="J204"/>
  <c r="J202"/>
  <c r="BK200"/>
  <c r="J198"/>
  <c r="BK196"/>
  <c r="BK173"/>
  <c r="BK170"/>
  <c r="BK146"/>
  <c r="J144"/>
  <c r="J142"/>
  <c r="J140"/>
  <c r="J139"/>
  <c r="BK137"/>
  <c r="J135"/>
  <c r="J132"/>
  <c r="BK131"/>
  <c r="J129"/>
  <c r="BK127"/>
  <c r="J125"/>
  <c r="BK123"/>
  <c r="BK121"/>
  <c r="BK119"/>
  <c r="BK117"/>
  <c r="J115"/>
  <c r="J113"/>
  <c r="J112"/>
  <c r="J111"/>
  <c r="BK110"/>
  <c r="BK109"/>
  <c r="BK108"/>
  <c r="BK107"/>
  <c r="BK106"/>
  <c i="12" r="J237"/>
  <c r="BK236"/>
  <c r="BK235"/>
  <c r="J233"/>
  <c r="J231"/>
  <c r="BK229"/>
  <c r="J228"/>
  <c r="BK226"/>
  <c r="J223"/>
  <c r="J221"/>
  <c r="J220"/>
  <c r="J218"/>
  <c r="J216"/>
  <c r="J214"/>
  <c r="J212"/>
  <c r="J210"/>
  <c r="BK208"/>
  <c r="BK205"/>
  <c r="J203"/>
  <c r="J201"/>
  <c r="BK199"/>
  <c r="J197"/>
  <c r="BK194"/>
  <c r="J192"/>
  <c r="BK190"/>
  <c r="J187"/>
  <c r="BK185"/>
  <c r="J181"/>
  <c r="J180"/>
  <c r="BK178"/>
  <c r="BK176"/>
  <c r="BK174"/>
  <c r="J172"/>
  <c r="J170"/>
  <c r="J167"/>
  <c r="BK165"/>
  <c r="J163"/>
  <c r="BK161"/>
  <c r="J159"/>
  <c r="BK157"/>
  <c r="BK152"/>
  <c r="BK148"/>
  <c r="J144"/>
  <c r="BK141"/>
  <c r="BK139"/>
  <c r="J137"/>
  <c r="BK135"/>
  <c r="BK132"/>
  <c r="BK130"/>
  <c r="BK128"/>
  <c r="BK126"/>
  <c r="J124"/>
  <c r="J120"/>
  <c r="J118"/>
  <c r="J116"/>
  <c r="BK114"/>
  <c r="BK112"/>
  <c r="J110"/>
  <c r="J108"/>
  <c r="J106"/>
  <c r="J104"/>
  <c r="BK102"/>
  <c r="J100"/>
  <c r="BK237"/>
  <c r="J234"/>
  <c r="BK233"/>
  <c r="BK231"/>
  <c r="BK228"/>
  <c r="BK224"/>
  <c r="J222"/>
  <c r="BK221"/>
  <c r="BK219"/>
  <c r="J217"/>
  <c r="J215"/>
  <c r="J213"/>
  <c r="J211"/>
  <c r="J209"/>
  <c r="BK207"/>
  <c r="J202"/>
  <c r="J199"/>
  <c r="J194"/>
  <c r="J190"/>
  <c r="BK186"/>
  <c r="BK180"/>
  <c r="J174"/>
  <c r="BK170"/>
  <c r="BK163"/>
  <c r="J160"/>
  <c r="J156"/>
  <c r="J148"/>
  <c r="J141"/>
  <c r="J138"/>
  <c r="J132"/>
  <c r="J128"/>
  <c r="J126"/>
  <c r="BK125"/>
  <c r="J121"/>
  <c r="BK119"/>
  <c r="J117"/>
  <c r="BK115"/>
  <c r="J113"/>
  <c r="BK111"/>
  <c r="J109"/>
  <c r="BK108"/>
  <c r="BK106"/>
  <c r="BK104"/>
  <c r="J102"/>
  <c r="BK100"/>
  <c i="13" r="BK491"/>
  <c r="BK490"/>
  <c r="J489"/>
  <c r="J487"/>
  <c r="BK485"/>
  <c r="BK482"/>
  <c r="J480"/>
  <c r="BK478"/>
  <c r="J476"/>
  <c r="J472"/>
  <c r="BK470"/>
  <c r="BK466"/>
  <c r="J462"/>
  <c r="BK458"/>
  <c r="BK454"/>
  <c r="J448"/>
  <c r="J444"/>
  <c r="J439"/>
  <c r="J434"/>
  <c r="J429"/>
  <c r="J425"/>
  <c r="BK421"/>
  <c r="BK416"/>
  <c r="J413"/>
  <c r="BK409"/>
  <c r="J408"/>
  <c r="J406"/>
  <c r="J404"/>
  <c r="BK400"/>
  <c r="BK398"/>
  <c r="BK396"/>
  <c r="BK394"/>
  <c r="J390"/>
  <c r="BK389"/>
  <c r="J387"/>
  <c r="BK384"/>
  <c r="J379"/>
  <c r="BK374"/>
  <c r="BK368"/>
  <c r="J364"/>
  <c r="BK360"/>
  <c r="BK356"/>
  <c r="BK352"/>
  <c r="BK347"/>
  <c r="J343"/>
  <c r="BK338"/>
  <c r="J334"/>
  <c r="BK330"/>
  <c r="J325"/>
  <c r="BK321"/>
  <c r="BK316"/>
  <c r="BK314"/>
  <c r="J310"/>
  <c r="BK307"/>
  <c r="BK303"/>
  <c r="BK299"/>
  <c r="J295"/>
  <c r="J291"/>
  <c r="J287"/>
  <c r="BK281"/>
  <c r="BK277"/>
  <c r="J273"/>
  <c r="BK269"/>
  <c r="BK263"/>
  <c r="BK259"/>
  <c r="J255"/>
  <c r="J254"/>
  <c r="J253"/>
  <c r="J252"/>
  <c r="J250"/>
  <c r="J249"/>
  <c r="BK246"/>
  <c r="BK245"/>
  <c r="J245"/>
  <c r="J244"/>
  <c r="J241"/>
  <c r="J239"/>
  <c r="BK236"/>
  <c r="BK234"/>
  <c r="J233"/>
  <c r="BK231"/>
  <c r="J228"/>
  <c r="J226"/>
  <c r="BK223"/>
  <c r="J220"/>
  <c r="J216"/>
  <c r="J213"/>
  <c r="BK208"/>
  <c r="BK203"/>
  <c r="BK200"/>
  <c r="J195"/>
  <c r="BK191"/>
  <c r="BK185"/>
  <c r="J183"/>
  <c r="BK176"/>
  <c r="J172"/>
  <c r="J160"/>
  <c r="J157"/>
  <c r="J153"/>
  <c r="J149"/>
  <c r="J144"/>
  <c r="J141"/>
  <c r="BK136"/>
  <c r="J131"/>
  <c r="BK128"/>
  <c r="J125"/>
  <c r="BK121"/>
  <c r="J118"/>
  <c r="J485"/>
  <c r="J483"/>
  <c r="BK479"/>
  <c r="BK476"/>
  <c r="BK469"/>
  <c r="J465"/>
  <c r="BK462"/>
  <c r="BK457"/>
  <c r="BK453"/>
  <c r="BK449"/>
  <c r="J445"/>
  <c r="BK440"/>
  <c r="J436"/>
  <c r="J431"/>
  <c r="BK426"/>
  <c r="J422"/>
  <c r="J417"/>
  <c r="J415"/>
  <c r="BK411"/>
  <c r="BK380"/>
  <c r="J375"/>
  <c r="J368"/>
  <c r="BK364"/>
  <c r="J360"/>
  <c r="BK355"/>
  <c r="BK353"/>
  <c r="BK346"/>
  <c r="J341"/>
  <c r="J338"/>
  <c r="BK335"/>
  <c r="J331"/>
  <c r="BK325"/>
  <c r="J321"/>
  <c r="J313"/>
  <c r="BK309"/>
  <c r="J305"/>
  <c r="J303"/>
  <c r="BK297"/>
  <c r="BK293"/>
  <c r="BK290"/>
  <c r="BK286"/>
  <c r="BK279"/>
  <c r="J277"/>
  <c r="BK273"/>
  <c r="J268"/>
  <c r="J264"/>
  <c r="J261"/>
  <c r="J257"/>
  <c r="BK255"/>
  <c r="BK243"/>
  <c r="BK239"/>
  <c r="BK233"/>
  <c r="BK228"/>
  <c r="J224"/>
  <c r="J222"/>
  <c r="BK216"/>
  <c r="BK212"/>
  <c r="BK210"/>
  <c r="J204"/>
  <c r="J201"/>
  <c r="BK194"/>
  <c r="BK190"/>
  <c r="J185"/>
  <c r="BK183"/>
  <c r="J180"/>
  <c r="BK174"/>
  <c r="J171"/>
  <c r="BK166"/>
  <c r="BK161"/>
  <c r="J158"/>
  <c r="J156"/>
  <c r="J151"/>
  <c r="BK146"/>
  <c r="BK144"/>
  <c r="J139"/>
  <c r="BK135"/>
  <c r="BK131"/>
  <c r="J124"/>
  <c r="J121"/>
  <c r="J117"/>
  <c i="14" r="BK180"/>
  <c r="J179"/>
  <c r="BK175"/>
  <c r="J169"/>
  <c r="BK165"/>
  <c r="J156"/>
  <c r="J154"/>
  <c r="J151"/>
  <c r="J142"/>
  <c r="J136"/>
  <c r="BK132"/>
  <c r="J126"/>
  <c r="BK122"/>
  <c r="J116"/>
  <c r="BK111"/>
  <c r="J108"/>
  <c r="J104"/>
  <c r="J102"/>
  <c r="J183"/>
  <c r="J180"/>
  <c r="BK174"/>
  <c r="J168"/>
  <c r="BK164"/>
  <c r="BK160"/>
  <c r="BK154"/>
  <c r="J150"/>
  <c r="J148"/>
  <c r="J146"/>
  <c r="J143"/>
  <c r="J137"/>
  <c r="J134"/>
  <c r="J127"/>
  <c r="J123"/>
  <c r="J119"/>
  <c r="J117"/>
  <c r="BK113"/>
  <c r="J109"/>
  <c r="BK105"/>
  <c r="BK100"/>
  <c i="15" r="BK116"/>
  <c r="BK111"/>
  <c r="J107"/>
  <c r="J103"/>
  <c r="J101"/>
  <c r="BK97"/>
  <c r="J90"/>
  <c r="BK117"/>
  <c r="J111"/>
  <c r="BK107"/>
  <c r="BK105"/>
  <c r="BK102"/>
  <c r="BK98"/>
  <c r="J93"/>
  <c i="16" r="J251"/>
  <c r="J243"/>
  <c r="J236"/>
  <c r="BK230"/>
  <c r="BK226"/>
  <c r="J225"/>
  <c r="J223"/>
  <c r="BK219"/>
  <c r="J215"/>
  <c r="BK210"/>
  <c r="J205"/>
  <c r="J198"/>
  <c r="BK192"/>
  <c r="BK188"/>
  <c r="BK183"/>
  <c r="BK179"/>
  <c r="J174"/>
  <c r="BK170"/>
  <c r="J166"/>
  <c r="J158"/>
  <c r="BK156"/>
  <c r="BK152"/>
  <c r="BK146"/>
  <c r="BK141"/>
  <c r="J137"/>
  <c r="BK130"/>
  <c r="J126"/>
  <c r="BK121"/>
  <c r="BK118"/>
  <c r="BK113"/>
  <c r="BK249"/>
  <c r="J241"/>
  <c r="BK235"/>
  <c r="J231"/>
  <c r="BK227"/>
  <c r="BK223"/>
  <c r="BK218"/>
  <c r="J214"/>
  <c r="BK209"/>
  <c r="J206"/>
  <c r="J200"/>
  <c r="J195"/>
  <c r="J191"/>
  <c r="J186"/>
  <c r="J183"/>
  <c r="J179"/>
  <c r="BK173"/>
  <c r="J168"/>
  <c r="J162"/>
  <c r="J157"/>
  <c r="BK155"/>
  <c r="J154"/>
  <c r="J152"/>
  <c r="BK147"/>
  <c r="J142"/>
  <c r="BK140"/>
  <c r="BK135"/>
  <c r="J130"/>
  <c r="J125"/>
  <c r="J120"/>
  <c r="BK116"/>
  <c i="17" r="J133"/>
  <c r="J130"/>
  <c r="BK128"/>
  <c r="J126"/>
  <c r="BK125"/>
  <c r="J122"/>
  <c r="J121"/>
  <c r="J118"/>
  <c r="J116"/>
  <c r="J114"/>
  <c r="BK112"/>
  <c r="J110"/>
  <c r="BK107"/>
  <c r="BK104"/>
  <c r="J103"/>
  <c r="BK98"/>
  <c r="BK97"/>
  <c r="BK96"/>
  <c r="J95"/>
  <c r="J93"/>
  <c r="BK118"/>
  <c r="BK116"/>
  <c r="BK114"/>
  <c r="J112"/>
  <c r="BK110"/>
  <c r="J107"/>
  <c r="J105"/>
  <c r="BK103"/>
  <c r="BK101"/>
  <c r="J101"/>
  <c r="BK95"/>
  <c r="BK93"/>
  <c i="18" r="BK161"/>
  <c r="J159"/>
  <c r="J157"/>
  <c r="BK150"/>
  <c r="BK137"/>
  <c r="BK132"/>
  <c r="BK123"/>
  <c r="J116"/>
  <c r="J107"/>
  <c r="BK100"/>
  <c r="J161"/>
  <c r="BK157"/>
  <c r="J137"/>
  <c r="J123"/>
  <c r="BK107"/>
  <c i="2" r="J264"/>
  <c r="BK247"/>
  <c r="J244"/>
  <c r="J225"/>
  <c r="J196"/>
  <c r="BK167"/>
  <c r="J122"/>
  <c r="J115"/>
  <c r="J104"/>
  <c i="1" r="AS76"/>
  <c r="AS59"/>
  <c i="2" r="BK264"/>
  <c r="BK263"/>
  <c r="J238"/>
  <c r="BK216"/>
  <c r="J165"/>
  <c r="J125"/>
  <c r="J112"/>
  <c r="J101"/>
  <c i="3" r="BK176"/>
  <c r="BK164"/>
  <c r="J155"/>
  <c r="J148"/>
  <c r="BK139"/>
  <c r="J126"/>
  <c r="BK116"/>
  <c r="BK107"/>
  <c r="J172"/>
  <c r="BK170"/>
  <c r="J159"/>
  <c r="BK152"/>
  <c r="BK148"/>
  <c r="BK141"/>
  <c r="BK126"/>
  <c r="J116"/>
  <c r="J107"/>
  <c i="4" r="J163"/>
  <c r="J148"/>
  <c r="J142"/>
  <c r="BK132"/>
  <c r="J125"/>
  <c r="BK109"/>
  <c r="J101"/>
  <c r="BK96"/>
  <c r="J154"/>
  <c r="J146"/>
  <c r="J138"/>
  <c r="J123"/>
  <c r="J113"/>
  <c r="J104"/>
  <c i="5" r="J99"/>
  <c i="6" r="BK5231"/>
  <c r="BK5230"/>
  <c r="BK5229"/>
  <c r="J5229"/>
  <c r="J5228"/>
  <c r="J5227"/>
  <c r="J5226"/>
  <c r="J5225"/>
  <c r="J5224"/>
  <c r="J5223"/>
  <c r="J5221"/>
  <c r="J5219"/>
  <c r="J5218"/>
  <c r="BK5217"/>
  <c r="BK5216"/>
  <c r="BK5215"/>
  <c r="J5214"/>
  <c r="BK5213"/>
  <c r="BK5212"/>
  <c r="BK5211"/>
  <c r="BK5210"/>
  <c r="BK5209"/>
  <c r="J5208"/>
  <c r="J5207"/>
  <c r="J5206"/>
  <c r="J5205"/>
  <c r="J5204"/>
  <c r="J5203"/>
  <c r="J5202"/>
  <c r="J5201"/>
  <c r="J5200"/>
  <c r="J5199"/>
  <c r="J5198"/>
  <c r="BK5197"/>
  <c r="BK5196"/>
  <c r="BK5195"/>
  <c r="J5194"/>
  <c r="J5193"/>
  <c r="J5192"/>
  <c r="J5191"/>
  <c r="J5190"/>
  <c r="J5189"/>
  <c r="BK5188"/>
  <c r="BK5187"/>
  <c r="J5186"/>
  <c r="J5185"/>
  <c r="J5180"/>
  <c r="BK5177"/>
  <c r="BK5173"/>
  <c r="BK5172"/>
  <c r="BK5171"/>
  <c r="BK5170"/>
  <c r="BK5169"/>
  <c r="J5168"/>
  <c r="J5167"/>
  <c r="BK5166"/>
  <c r="BK5165"/>
  <c r="BK5164"/>
  <c r="J5163"/>
  <c r="J5162"/>
  <c r="J5161"/>
  <c r="BK5160"/>
  <c r="BK5159"/>
  <c r="BK5158"/>
  <c r="J5157"/>
  <c r="J5156"/>
  <c r="BK5155"/>
  <c r="BK5154"/>
  <c r="BK5153"/>
  <c r="BK5152"/>
  <c r="J5151"/>
  <c r="BK5150"/>
  <c r="J5145"/>
  <c r="J5141"/>
  <c r="J5140"/>
  <c r="BK5138"/>
  <c r="J5136"/>
  <c r="J5135"/>
  <c r="J5133"/>
  <c r="J5132"/>
  <c r="J5131"/>
  <c r="BK5130"/>
  <c r="J5129"/>
  <c r="J5128"/>
  <c r="BK5127"/>
  <c r="BK5126"/>
  <c r="BK5125"/>
  <c r="BK5124"/>
  <c r="BK5123"/>
  <c r="BK5122"/>
  <c r="J5122"/>
  <c r="J5121"/>
  <c r="BK5119"/>
  <c r="BK5118"/>
  <c r="BK5117"/>
  <c r="J5116"/>
  <c r="BK5115"/>
  <c r="BK5114"/>
  <c r="BK5113"/>
  <c r="BK5112"/>
  <c r="J5112"/>
  <c r="BK5110"/>
  <c r="BK5109"/>
  <c r="J5108"/>
  <c r="J5107"/>
  <c r="J5106"/>
  <c r="BK5105"/>
  <c r="BK5104"/>
  <c r="J5103"/>
  <c r="BK5102"/>
  <c r="J5101"/>
  <c r="J5100"/>
  <c r="BK5099"/>
  <c r="BK5098"/>
  <c r="BK5097"/>
  <c r="BK5096"/>
  <c r="BK5095"/>
  <c r="BK5094"/>
  <c r="BK5093"/>
  <c r="BK5092"/>
  <c r="BK5091"/>
  <c r="BK5090"/>
  <c r="BK5089"/>
  <c r="BK5088"/>
  <c r="BK5087"/>
  <c r="BK5086"/>
  <c r="BK5085"/>
  <c r="BK5084"/>
  <c r="J5083"/>
  <c r="J5082"/>
  <c r="J5081"/>
  <c r="J5080"/>
  <c r="BK5079"/>
  <c r="BK5078"/>
  <c r="J5077"/>
  <c r="BK5076"/>
  <c r="J5075"/>
  <c r="BK5074"/>
  <c r="J5073"/>
  <c r="J5072"/>
  <c r="J5071"/>
  <c r="BK5070"/>
  <c r="J5070"/>
  <c r="BK5069"/>
  <c r="J5069"/>
  <c r="BK5068"/>
  <c r="J5068"/>
  <c r="BK5067"/>
  <c r="J5067"/>
  <c r="BK5066"/>
  <c r="J5065"/>
  <c r="J5064"/>
  <c r="BK5062"/>
  <c r="J5059"/>
  <c r="J5056"/>
  <c r="BK5053"/>
  <c r="J5042"/>
  <c r="BK4584"/>
  <c r="BK4578"/>
  <c r="J4572"/>
  <c r="BK4532"/>
  <c r="BK4520"/>
  <c r="J4484"/>
  <c r="J4470"/>
  <c r="BK4359"/>
  <c r="BK4278"/>
  <c r="BK4231"/>
  <c r="BK4161"/>
  <c r="J4158"/>
  <c r="J3996"/>
  <c r="BK3964"/>
  <c r="J3899"/>
  <c r="BK3769"/>
  <c r="BK3763"/>
  <c r="J3756"/>
  <c r="J3736"/>
  <c r="BK3692"/>
  <c r="BK3676"/>
  <c r="J3663"/>
  <c r="BK3651"/>
  <c r="BK3646"/>
  <c r="J3642"/>
  <c r="BK3640"/>
  <c r="J3636"/>
  <c r="J3632"/>
  <c r="J3628"/>
  <c r="BK3624"/>
  <c r="J3618"/>
  <c r="BK3614"/>
  <c r="BK3610"/>
  <c r="J3606"/>
  <c r="BK3602"/>
  <c r="J3598"/>
  <c r="BK3592"/>
  <c r="J3588"/>
  <c r="BK3584"/>
  <c r="J3584"/>
  <c r="J3580"/>
  <c r="J3578"/>
  <c r="J3574"/>
  <c r="J3556"/>
  <c r="BK3552"/>
  <c r="J3548"/>
  <c r="BK3542"/>
  <c r="J3538"/>
  <c r="J3534"/>
  <c r="J3530"/>
  <c r="BK3526"/>
  <c r="J3522"/>
  <c r="BK3518"/>
  <c r="BK3514"/>
  <c r="J3510"/>
  <c r="J3506"/>
  <c r="J3502"/>
  <c r="BK3498"/>
  <c r="J3496"/>
  <c r="BK3492"/>
  <c r="J3490"/>
  <c r="BK3484"/>
  <c r="BK3478"/>
  <c r="J3476"/>
  <c r="BK3472"/>
  <c r="J3467"/>
  <c r="J3463"/>
  <c r="BK3459"/>
  <c r="BK3455"/>
  <c r="BK3451"/>
  <c r="J3449"/>
  <c r="J3445"/>
  <c r="BK3439"/>
  <c r="J3437"/>
  <c r="J3431"/>
  <c r="BK3427"/>
  <c r="J3423"/>
  <c r="J3419"/>
  <c r="BK3415"/>
  <c r="BK3411"/>
  <c r="J3407"/>
  <c r="BK3403"/>
  <c r="BK3399"/>
  <c r="J3395"/>
  <c r="J3391"/>
  <c r="J3387"/>
  <c r="J3383"/>
  <c r="BK3379"/>
  <c r="J3377"/>
  <c r="BK3373"/>
  <c r="BK3369"/>
  <c r="BK3365"/>
  <c r="BK3361"/>
  <c r="BK3357"/>
  <c r="BK3353"/>
  <c r="J3347"/>
  <c r="J3343"/>
  <c r="J3339"/>
  <c r="J3337"/>
  <c r="J3333"/>
  <c r="J3329"/>
  <c r="BK3325"/>
  <c r="BK3323"/>
  <c r="BK3321"/>
  <c r="BK3319"/>
  <c r="BK3317"/>
  <c r="BK3315"/>
  <c r="J3315"/>
  <c r="BK3313"/>
  <c r="J3313"/>
  <c r="BK3311"/>
  <c r="J3311"/>
  <c r="BK3307"/>
  <c r="BK3305"/>
  <c r="J3303"/>
  <c r="BK3299"/>
  <c r="BK3297"/>
  <c r="J3291"/>
  <c r="J3289"/>
  <c r="BK3285"/>
  <c r="BK3283"/>
  <c r="J3277"/>
  <c r="J3272"/>
  <c r="BK3268"/>
  <c r="J3264"/>
  <c r="BK3259"/>
  <c r="J3254"/>
  <c r="BK3250"/>
  <c r="J3245"/>
  <c r="J3243"/>
  <c r="BK3241"/>
  <c r="J3239"/>
  <c r="J3235"/>
  <c r="BK3229"/>
  <c r="J3225"/>
  <c r="BK3221"/>
  <c r="BK3218"/>
  <c r="J3211"/>
  <c r="J3033"/>
  <c r="BK3000"/>
  <c r="J2892"/>
  <c r="BK2726"/>
  <c r="BK2711"/>
  <c r="J2701"/>
  <c r="J2692"/>
  <c r="BK2684"/>
  <c r="J2672"/>
  <c r="J2628"/>
  <c r="BK2619"/>
  <c r="J2604"/>
  <c r="J2580"/>
  <c r="J2559"/>
  <c r="J2535"/>
  <c r="BK2498"/>
  <c r="J2491"/>
  <c r="BK2476"/>
  <c r="BK2421"/>
  <c r="J2409"/>
  <c r="J2402"/>
  <c r="BK2395"/>
  <c r="BK2383"/>
  <c r="BK2352"/>
  <c r="BK2322"/>
  <c r="BK2316"/>
  <c r="J2238"/>
  <c r="BK2174"/>
  <c r="J2158"/>
  <c r="J2151"/>
  <c r="J2135"/>
  <c r="BK2113"/>
  <c r="J2101"/>
  <c r="BK2062"/>
  <c r="BK2051"/>
  <c r="BK2022"/>
  <c r="J2000"/>
  <c r="J1936"/>
  <c r="J1894"/>
  <c r="BK1878"/>
  <c r="J1823"/>
  <c r="BK1790"/>
  <c r="J1769"/>
  <c r="BK1741"/>
  <c r="BK1329"/>
  <c r="BK1310"/>
  <c r="BK1253"/>
  <c r="BK1214"/>
  <c r="J1158"/>
  <c r="BK1015"/>
  <c r="J944"/>
  <c r="BK906"/>
  <c r="J877"/>
  <c r="BK851"/>
  <c r="BK631"/>
  <c r="BK597"/>
  <c r="BK585"/>
  <c r="J427"/>
  <c r="J360"/>
  <c r="BK319"/>
  <c r="BK302"/>
  <c r="BK276"/>
  <c r="J229"/>
  <c r="J205"/>
  <c r="J182"/>
  <c r="J166"/>
  <c r="J148"/>
  <c r="BK5065"/>
  <c r="J5063"/>
  <c r="BK5059"/>
  <c r="BK5055"/>
  <c r="BK5047"/>
  <c r="J4584"/>
  <c r="J4568"/>
  <c r="J4525"/>
  <c r="BK4470"/>
  <c r="J4278"/>
  <c r="J4161"/>
  <c r="J3982"/>
  <c r="BK3945"/>
  <c r="BK3919"/>
  <c r="BK3914"/>
  <c r="J3903"/>
  <c r="J3763"/>
  <c r="J3751"/>
  <c r="J3730"/>
  <c r="BK3670"/>
  <c r="BK3648"/>
  <c r="J3640"/>
  <c r="J3630"/>
  <c r="BK3628"/>
  <c r="BK3616"/>
  <c r="J3612"/>
  <c r="J3602"/>
  <c r="J3594"/>
  <c r="BK3588"/>
  <c r="BK3574"/>
  <c r="J3570"/>
  <c r="BK3566"/>
  <c r="J3562"/>
  <c r="J3558"/>
  <c r="BK3548"/>
  <c r="J3542"/>
  <c r="BK3534"/>
  <c r="J3526"/>
  <c r="J3518"/>
  <c r="J3512"/>
  <c r="BK3502"/>
  <c r="BK3490"/>
  <c r="J3484"/>
  <c r="BK3476"/>
  <c r="J3353"/>
  <c r="J3349"/>
  <c r="J3341"/>
  <c r="BK3333"/>
  <c r="BK3309"/>
  <c r="BK3303"/>
  <c r="BK3289"/>
  <c r="J3285"/>
  <c r="BK3277"/>
  <c r="J3268"/>
  <c r="J3259"/>
  <c r="J3252"/>
  <c r="J3244"/>
  <c r="J3241"/>
  <c r="BK3235"/>
  <c r="BK3225"/>
  <c r="J3218"/>
  <c r="BK3033"/>
  <c r="BK2892"/>
  <c r="J2723"/>
  <c r="J2698"/>
  <c r="J2684"/>
  <c r="BK2668"/>
  <c r="BK2616"/>
  <c r="BK2598"/>
  <c r="J2574"/>
  <c r="J2551"/>
  <c r="J2539"/>
  <c r="J2506"/>
  <c r="J2486"/>
  <c r="J2476"/>
  <c r="BK2424"/>
  <c r="J2383"/>
  <c r="J2377"/>
  <c r="BK2335"/>
  <c r="BK2319"/>
  <c r="BK2272"/>
  <c r="BK2231"/>
  <c r="J2165"/>
  <c r="J2157"/>
  <c r="J2148"/>
  <c r="J2128"/>
  <c r="J2106"/>
  <c r="BK2087"/>
  <c r="J2059"/>
  <c r="BK2048"/>
  <c r="BK2028"/>
  <c r="BK2000"/>
  <c r="J1969"/>
  <c r="J1900"/>
  <c r="J1886"/>
  <c r="J1878"/>
  <c r="BK1813"/>
  <c r="J1790"/>
  <c r="BK1760"/>
  <c r="BK1703"/>
  <c r="J1325"/>
  <c r="J1279"/>
  <c r="BK1249"/>
  <c r="J1195"/>
  <c r="J1152"/>
  <c r="J1011"/>
  <c r="BK942"/>
  <c r="J924"/>
  <c r="J894"/>
  <c r="BK868"/>
  <c r="BK740"/>
  <c r="J733"/>
  <c r="J717"/>
  <c r="J706"/>
  <c r="BK696"/>
  <c r="BK681"/>
  <c r="J660"/>
  <c r="J615"/>
  <c r="J585"/>
  <c r="BK389"/>
  <c r="BK345"/>
  <c r="J338"/>
  <c r="BK290"/>
  <c r="J276"/>
  <c r="J241"/>
  <c r="J225"/>
  <c r="J197"/>
  <c r="J178"/>
  <c r="J163"/>
  <c r="BK144"/>
  <c r="BK136"/>
  <c i="7" r="J394"/>
  <c r="BK385"/>
  <c r="BK373"/>
  <c r="J362"/>
  <c r="J353"/>
  <c r="J344"/>
  <c r="J332"/>
  <c r="J321"/>
  <c r="J317"/>
  <c r="BK311"/>
  <c r="BK305"/>
  <c r="BK296"/>
  <c r="BK288"/>
  <c r="BK276"/>
  <c r="J268"/>
  <c r="BK252"/>
  <c r="BK224"/>
  <c r="BK169"/>
  <c r="J141"/>
  <c r="BK121"/>
  <c r="J108"/>
  <c r="J407"/>
  <c r="J398"/>
  <c r="BK382"/>
  <c r="J373"/>
  <c r="BK362"/>
  <c r="BK353"/>
  <c r="J348"/>
  <c r="BK340"/>
  <c r="BK328"/>
  <c r="J320"/>
  <c r="J316"/>
  <c r="BK307"/>
  <c r="J299"/>
  <c r="J294"/>
  <c r="J284"/>
  <c r="J276"/>
  <c r="BK268"/>
  <c r="BK247"/>
  <c r="J195"/>
  <c r="J169"/>
  <c r="BK141"/>
  <c r="J121"/>
  <c i="8" r="J165"/>
  <c r="BK142"/>
  <c r="J119"/>
  <c r="J101"/>
  <c i="9" r="BK512"/>
  <c r="BK509"/>
  <c r="J507"/>
  <c r="BK499"/>
  <c r="BK481"/>
  <c r="J475"/>
  <c r="J464"/>
  <c r="BK460"/>
  <c r="J458"/>
  <c r="J456"/>
  <c r="BK453"/>
  <c r="BK449"/>
  <c r="BK448"/>
  <c r="J443"/>
  <c r="BK441"/>
  <c r="BK436"/>
  <c r="J428"/>
  <c r="J420"/>
  <c r="J412"/>
  <c r="J402"/>
  <c r="BK395"/>
  <c r="BK391"/>
  <c r="J388"/>
  <c r="BK378"/>
  <c r="J368"/>
  <c r="J354"/>
  <c r="BK344"/>
  <c r="BK337"/>
  <c r="BK325"/>
  <c r="BK310"/>
  <c r="J261"/>
  <c r="BK216"/>
  <c r="BK208"/>
  <c r="J174"/>
  <c r="J105"/>
  <c r="BK500"/>
  <c r="J488"/>
  <c r="BK475"/>
  <c r="BK468"/>
  <c r="J462"/>
  <c r="BK440"/>
  <c r="BK434"/>
  <c r="BK426"/>
  <c r="BK418"/>
  <c r="BK406"/>
  <c r="J400"/>
  <c r="BK394"/>
  <c r="J391"/>
  <c r="BK384"/>
  <c r="BK372"/>
  <c r="BK363"/>
  <c r="BK351"/>
  <c r="J344"/>
  <c r="BK331"/>
  <c r="J317"/>
  <c r="BK308"/>
  <c r="J222"/>
  <c r="J216"/>
  <c r="J213"/>
  <c i="10" r="J318"/>
  <c r="BK308"/>
  <c r="BK293"/>
  <c r="J277"/>
  <c r="BK258"/>
  <c r="J253"/>
  <c r="BK230"/>
  <c r="BK221"/>
  <c r="BK203"/>
  <c r="J163"/>
  <c r="BK150"/>
  <c r="BK136"/>
  <c r="J122"/>
  <c r="BK114"/>
  <c r="BK107"/>
  <c r="BK96"/>
  <c r="BK327"/>
  <c r="BK322"/>
  <c r="J311"/>
  <c r="J296"/>
  <c r="BK285"/>
  <c r="J268"/>
  <c r="J246"/>
  <c r="J230"/>
  <c r="J216"/>
  <c r="BK181"/>
  <c r="BK161"/>
  <c r="J156"/>
  <c r="J136"/>
  <c r="BK126"/>
  <c r="J120"/>
  <c r="J111"/>
  <c r="J100"/>
  <c i="11" r="BK340"/>
  <c r="BK336"/>
  <c r="J332"/>
  <c r="J331"/>
  <c r="BK325"/>
  <c r="J320"/>
  <c r="J315"/>
  <c r="J308"/>
  <c r="J304"/>
  <c r="BK302"/>
  <c r="J298"/>
  <c r="BK293"/>
  <c r="BK289"/>
  <c r="BK284"/>
  <c r="BK278"/>
  <c r="J274"/>
  <c r="BK272"/>
  <c r="J267"/>
  <c r="BK259"/>
  <c r="J256"/>
  <c r="J252"/>
  <c r="J248"/>
  <c r="J243"/>
  <c r="BK238"/>
  <c r="BK233"/>
  <c r="J230"/>
  <c r="BK226"/>
  <c r="BK219"/>
  <c r="J193"/>
  <c r="J191"/>
  <c r="J189"/>
  <c r="J187"/>
  <c r="J185"/>
  <c r="J182"/>
  <c r="J180"/>
  <c r="J178"/>
  <c r="BK176"/>
  <c r="J174"/>
  <c r="J168"/>
  <c r="J165"/>
  <c r="J159"/>
  <c r="J156"/>
  <c r="J152"/>
  <c r="J149"/>
  <c r="J147"/>
  <c r="BK143"/>
  <c r="J138"/>
  <c r="BK134"/>
  <c r="BK130"/>
  <c r="J126"/>
  <c r="J122"/>
  <c r="J118"/>
  <c r="BK114"/>
  <c r="BK111"/>
  <c r="J108"/>
  <c r="J106"/>
  <c i="12" r="BK234"/>
  <c r="J230"/>
  <c r="J229"/>
  <c r="BK222"/>
  <c r="BK217"/>
  <c r="BK213"/>
  <c r="BK209"/>
  <c r="BK204"/>
  <c r="J200"/>
  <c r="BK196"/>
  <c r="J191"/>
  <c r="J186"/>
  <c r="BK179"/>
  <c r="J175"/>
  <c r="BK171"/>
  <c r="J166"/>
  <c r="J162"/>
  <c r="J158"/>
  <c r="BK154"/>
  <c r="BK146"/>
  <c r="J127"/>
  <c r="BK121"/>
  <c r="BK117"/>
  <c r="BK113"/>
  <c r="BK109"/>
  <c r="J105"/>
  <c r="BK101"/>
  <c r="J236"/>
  <c r="BK232"/>
  <c r="BK227"/>
  <c r="J226"/>
  <c r="BK220"/>
  <c r="BK216"/>
  <c r="BK212"/>
  <c r="J205"/>
  <c r="BK201"/>
  <c r="J196"/>
  <c r="BK191"/>
  <c r="BK187"/>
  <c r="BK181"/>
  <c r="BK177"/>
  <c r="BK173"/>
  <c r="BK169"/>
  <c r="J164"/>
  <c r="J161"/>
  <c r="J157"/>
  <c r="BK150"/>
  <c r="J146"/>
  <c r="J139"/>
  <c r="J134"/>
  <c r="J130"/>
  <c r="BK127"/>
  <c r="BK120"/>
  <c r="BK116"/>
  <c r="J112"/>
  <c r="J107"/>
  <c r="BK103"/>
  <c i="13" r="J491"/>
  <c r="J486"/>
  <c r="BK484"/>
  <c r="BK481"/>
  <c r="BK477"/>
  <c r="J471"/>
  <c r="BK465"/>
  <c r="J461"/>
  <c r="J457"/>
  <c r="J453"/>
  <c r="J447"/>
  <c r="J440"/>
  <c r="BK436"/>
  <c r="BK433"/>
  <c r="BK428"/>
  <c r="J426"/>
  <c r="BK422"/>
  <c r="BK417"/>
  <c r="BK414"/>
  <c r="J410"/>
  <c r="BK407"/>
  <c r="BK405"/>
  <c r="BK404"/>
  <c r="BK401"/>
  <c r="J399"/>
  <c r="J398"/>
  <c r="J396"/>
  <c r="J394"/>
  <c r="BK391"/>
  <c r="J389"/>
  <c r="BK387"/>
  <c r="BK385"/>
  <c r="J380"/>
  <c r="BK376"/>
  <c r="BK371"/>
  <c r="J367"/>
  <c r="J363"/>
  <c r="J359"/>
  <c r="J355"/>
  <c r="J350"/>
  <c r="J346"/>
  <c r="J342"/>
  <c r="BK337"/>
  <c r="J333"/>
  <c r="BK326"/>
  <c r="J324"/>
  <c r="J320"/>
  <c r="J316"/>
  <c r="J314"/>
  <c r="J311"/>
  <c r="J306"/>
  <c r="J302"/>
  <c r="BK298"/>
  <c r="BK294"/>
  <c r="J290"/>
  <c r="J286"/>
  <c r="BK282"/>
  <c r="J278"/>
  <c r="BK275"/>
  <c r="BK270"/>
  <c r="BK266"/>
  <c r="J262"/>
  <c r="J256"/>
  <c r="BK222"/>
  <c r="BK218"/>
  <c r="BK215"/>
  <c r="J210"/>
  <c r="BK206"/>
  <c r="BK204"/>
  <c r="J198"/>
  <c r="J193"/>
  <c r="BK189"/>
  <c r="BK184"/>
  <c r="J179"/>
  <c r="BK175"/>
  <c r="J173"/>
  <c r="BK169"/>
  <c r="J165"/>
  <c r="J161"/>
  <c r="J154"/>
  <c r="J150"/>
  <c r="BK148"/>
  <c r="BK145"/>
  <c r="J140"/>
  <c r="J135"/>
  <c r="BK130"/>
  <c r="J128"/>
  <c r="BK124"/>
  <c r="J120"/>
  <c r="BK117"/>
  <c r="BK486"/>
  <c r="J482"/>
  <c r="J477"/>
  <c r="BK472"/>
  <c r="J470"/>
  <c r="J466"/>
  <c r="BK461"/>
  <c r="J458"/>
  <c r="J454"/>
  <c r="BK448"/>
  <c r="J442"/>
  <c r="J437"/>
  <c r="BK434"/>
  <c r="BK429"/>
  <c r="BK425"/>
  <c r="J421"/>
  <c r="J414"/>
  <c r="J385"/>
  <c r="J381"/>
  <c r="J377"/>
  <c r="J372"/>
  <c r="BK367"/>
  <c r="BK363"/>
  <c r="BK359"/>
  <c r="J356"/>
  <c r="J352"/>
  <c r="J347"/>
  <c r="J344"/>
  <c r="BK340"/>
  <c r="BK334"/>
  <c r="J330"/>
  <c r="J326"/>
  <c r="BK322"/>
  <c r="BK317"/>
  <c r="BK310"/>
  <c r="BK306"/>
  <c r="BK302"/>
  <c r="J298"/>
  <c r="J294"/>
  <c r="BK289"/>
  <c r="BK287"/>
  <c r="J282"/>
  <c r="BK278"/>
  <c r="BK274"/>
  <c r="J270"/>
  <c r="J267"/>
  <c r="BK262"/>
  <c r="J258"/>
  <c r="J248"/>
  <c r="BK242"/>
  <c r="BK237"/>
  <c r="J234"/>
  <c r="BK230"/>
  <c r="BK225"/>
  <c r="J221"/>
  <c r="BK217"/>
  <c r="BK213"/>
  <c r="J208"/>
  <c r="J205"/>
  <c r="BK197"/>
  <c r="BK193"/>
  <c r="J189"/>
  <c r="BK187"/>
  <c r="BK182"/>
  <c r="BK179"/>
  <c r="J175"/>
  <c r="J170"/>
  <c r="BK165"/>
  <c r="BK162"/>
  <c r="BK157"/>
  <c r="BK154"/>
  <c r="BK150"/>
  <c r="J145"/>
  <c r="BK142"/>
  <c r="BK138"/>
  <c r="BK132"/>
  <c r="BK126"/>
  <c r="BK122"/>
  <c r="BK118"/>
  <c r="J116"/>
  <c r="J115"/>
  <c i="14" r="BK185"/>
  <c r="BK183"/>
  <c r="BK181"/>
  <c r="J174"/>
  <c r="BK168"/>
  <c r="J164"/>
  <c r="BK157"/>
  <c r="J155"/>
  <c r="BK150"/>
  <c r="BK137"/>
  <c r="J133"/>
  <c r="J131"/>
  <c r="BK125"/>
  <c r="BK121"/>
  <c r="BK115"/>
  <c r="J112"/>
  <c r="BK107"/>
  <c r="J105"/>
  <c i="16" r="J249"/>
  <c r="BK241"/>
  <c r="BK237"/>
  <c r="J234"/>
  <c r="J229"/>
  <c r="J227"/>
  <c r="J218"/>
  <c r="BK216"/>
  <c r="BK214"/>
  <c r="J211"/>
  <c r="J209"/>
  <c r="J208"/>
  <c r="BK204"/>
  <c r="BK197"/>
  <c r="J193"/>
  <c r="J189"/>
  <c r="BK184"/>
  <c r="J180"/>
  <c r="BK175"/>
  <c r="BK171"/>
  <c r="J169"/>
  <c r="BK163"/>
  <c r="J160"/>
  <c r="J155"/>
  <c r="J153"/>
  <c r="J147"/>
  <c r="BK142"/>
  <c r="BK133"/>
  <c r="J129"/>
  <c r="BK125"/>
  <c r="BK119"/>
  <c r="J116"/>
  <c r="BK252"/>
  <c r="BK248"/>
  <c r="BK238"/>
  <c r="BK236"/>
  <c r="J230"/>
  <c r="J226"/>
  <c r="BK221"/>
  <c r="J217"/>
  <c r="BK213"/>
  <c r="BK208"/>
  <c r="BK205"/>
  <c r="BK198"/>
  <c r="J194"/>
  <c r="BK190"/>
  <c r="BK185"/>
  <c r="BK180"/>
  <c r="J177"/>
  <c r="J171"/>
  <c r="BK167"/>
  <c r="J161"/>
  <c r="BK148"/>
  <c r="BK143"/>
  <c r="J138"/>
  <c r="J133"/>
  <c r="BK129"/>
  <c r="BK126"/>
  <c r="J121"/>
  <c r="J117"/>
  <c r="J113"/>
  <c i="17" r="BK132"/>
  <c r="BK130"/>
  <c r="BK129"/>
  <c r="BK126"/>
  <c r="BK124"/>
  <c r="J123"/>
  <c i="18" r="BK162"/>
  <c r="J158"/>
  <c r="BK142"/>
  <c r="BK126"/>
  <c r="BK110"/>
  <c r="J96"/>
  <c i="2" r="J265"/>
  <c r="BK244"/>
  <c r="BK232"/>
  <c r="J216"/>
  <c r="BK180"/>
  <c r="BK165"/>
  <c r="BK125"/>
  <c r="BK112"/>
  <c r="BK101"/>
  <c r="J260"/>
  <c r="J241"/>
  <c r="J232"/>
  <c r="BK225"/>
  <c r="J212"/>
  <c r="BK196"/>
  <c r="J167"/>
  <c r="J154"/>
  <c r="J130"/>
  <c r="BK122"/>
  <c r="BK104"/>
  <c i="1" r="AS55"/>
  <c i="3" r="J166"/>
  <c r="BK157"/>
  <c r="J153"/>
  <c r="BK146"/>
  <c r="J128"/>
  <c r="J124"/>
  <c r="J114"/>
  <c r="J104"/>
  <c r="J180"/>
  <c r="BK166"/>
  <c r="J157"/>
  <c r="BK150"/>
  <c r="J146"/>
  <c r="BK131"/>
  <c r="BK124"/>
  <c r="J119"/>
  <c r="J109"/>
  <c i="4" r="BK167"/>
  <c r="BK154"/>
  <c r="BK141"/>
  <c r="BK128"/>
  <c r="J118"/>
  <c r="BK111"/>
  <c r="J99"/>
  <c r="J167"/>
  <c r="BK157"/>
  <c r="BK148"/>
  <c r="J141"/>
  <c r="J132"/>
  <c r="BK118"/>
  <c r="J111"/>
  <c r="BK101"/>
  <c i="5" r="BK100"/>
  <c r="BK94"/>
  <c r="BK99"/>
  <c i="6" r="J5231"/>
  <c r="BK5228"/>
  <c r="BK5226"/>
  <c r="BK5224"/>
  <c r="BK5221"/>
  <c r="BK5218"/>
  <c r="J5215"/>
  <c r="J5213"/>
  <c r="J5211"/>
  <c r="J5209"/>
  <c r="BK5208"/>
  <c r="BK5206"/>
  <c r="BK5204"/>
  <c r="BK5202"/>
  <c r="BK5200"/>
  <c r="BK5198"/>
  <c r="J5196"/>
  <c r="BK5193"/>
  <c r="BK5191"/>
  <c r="BK5189"/>
  <c r="J5188"/>
  <c r="BK5186"/>
  <c r="BK5180"/>
  <c r="J5173"/>
  <c r="J5171"/>
  <c r="J5169"/>
  <c r="BK5167"/>
  <c r="J5164"/>
  <c r="BK5162"/>
  <c r="J5160"/>
  <c r="J5158"/>
  <c r="BK5157"/>
  <c r="BK5156"/>
  <c r="J5155"/>
  <c r="J5154"/>
  <c r="J5153"/>
  <c r="J5152"/>
  <c r="BK5145"/>
  <c r="BK5140"/>
  <c r="BK5136"/>
  <c r="BK5135"/>
  <c r="BK5132"/>
  <c r="J5130"/>
  <c r="J5127"/>
  <c r="J5126"/>
  <c r="J5124"/>
  <c r="BK5121"/>
  <c r="J5120"/>
  <c r="J5117"/>
  <c r="J5115"/>
  <c r="J5114"/>
  <c r="BK5111"/>
  <c r="J5110"/>
  <c r="BK5108"/>
  <c r="BK5106"/>
  <c r="J5104"/>
  <c r="J5102"/>
  <c r="BK5100"/>
  <c r="J5098"/>
  <c r="J5096"/>
  <c r="J5094"/>
  <c r="J5092"/>
  <c r="J5090"/>
  <c r="J5088"/>
  <c r="J5086"/>
  <c r="J5084"/>
  <c r="BK5082"/>
  <c r="BK5080"/>
  <c r="J5078"/>
  <c r="BK5075"/>
  <c r="J5074"/>
  <c r="BK5072"/>
  <c r="BK5063"/>
  <c r="BK5060"/>
  <c r="BK5054"/>
  <c r="J4588"/>
  <c r="J4574"/>
  <c r="BK4484"/>
  <c r="J4473"/>
  <c r="BK4341"/>
  <c r="BK4165"/>
  <c r="BK3982"/>
  <c r="J3771"/>
  <c r="J3760"/>
  <c r="J3739"/>
  <c r="BK3685"/>
  <c r="BK3657"/>
  <c r="J3644"/>
  <c r="J3634"/>
  <c r="J3626"/>
  <c r="J3620"/>
  <c r="BK3612"/>
  <c r="BK3604"/>
  <c r="J3600"/>
  <c r="BK3590"/>
  <c r="BK3582"/>
  <c r="BK3576"/>
  <c r="J3554"/>
  <c r="BK3544"/>
  <c r="BK3536"/>
  <c r="J3528"/>
  <c r="BK3516"/>
  <c r="BK3508"/>
  <c r="J3504"/>
  <c r="J3498"/>
  <c r="J3492"/>
  <c r="BK3486"/>
  <c r="J3478"/>
  <c r="J3470"/>
  <c r="BK3461"/>
  <c r="J3453"/>
  <c r="J3447"/>
  <c r="J3441"/>
  <c r="J3433"/>
  <c r="J3425"/>
  <c r="J3421"/>
  <c r="BK3413"/>
  <c r="BK3401"/>
  <c r="BK3393"/>
  <c r="J3385"/>
  <c r="J3379"/>
  <c r="J3371"/>
  <c r="J3359"/>
  <c r="BK3351"/>
  <c r="J3345"/>
  <c r="BK3341"/>
  <c r="BK3327"/>
  <c r="J3323"/>
  <c r="J3319"/>
  <c r="J3317"/>
  <c r="J2603"/>
  <c r="J2588"/>
  <c r="BK2572"/>
  <c r="J2547"/>
  <c r="BK2519"/>
  <c r="BK2506"/>
  <c r="BK2493"/>
  <c r="BK2486"/>
  <c r="BK2461"/>
  <c r="J2424"/>
  <c r="BK2402"/>
  <c r="BK2399"/>
  <c r="J2380"/>
  <c r="BK2363"/>
  <c r="J2325"/>
  <c r="J2311"/>
  <c r="J2235"/>
  <c r="BK2170"/>
  <c r="BK2157"/>
  <c r="BK2148"/>
  <c r="BK2128"/>
  <c r="J2110"/>
  <c r="J2087"/>
  <c r="BK2059"/>
  <c r="J2048"/>
  <c r="J2016"/>
  <c r="J1990"/>
  <c r="J1986"/>
  <c r="BK1939"/>
  <c r="BK1900"/>
  <c r="BK1883"/>
  <c r="BK1829"/>
  <c r="BK1795"/>
  <c r="BK1774"/>
  <c r="J1764"/>
  <c r="BK1314"/>
  <c r="BK1295"/>
  <c r="BK1277"/>
  <c r="BK1225"/>
  <c r="BK1212"/>
  <c r="J1193"/>
  <c r="BK1154"/>
  <c r="J1109"/>
  <c r="BK966"/>
  <c r="BK949"/>
  <c r="J942"/>
  <c r="BK911"/>
  <c r="J904"/>
  <c r="J883"/>
  <c r="J875"/>
  <c r="J861"/>
  <c r="BK793"/>
  <c r="BK660"/>
  <c r="J648"/>
  <c r="BK620"/>
  <c r="J602"/>
  <c r="BK592"/>
  <c r="BK579"/>
  <c r="J484"/>
  <c r="BK368"/>
  <c r="J345"/>
  <c r="BK338"/>
  <c r="BK298"/>
  <c r="J263"/>
  <c r="BK241"/>
  <c r="J209"/>
  <c r="J187"/>
  <c r="BK170"/>
  <c r="BK152"/>
  <c r="J136"/>
  <c r="J5066"/>
  <c r="J5062"/>
  <c r="BK5058"/>
  <c r="BK5056"/>
  <c r="J5053"/>
  <c r="J4578"/>
  <c r="BK4572"/>
  <c r="BK4473"/>
  <c r="J4341"/>
  <c r="J4165"/>
  <c r="BK3996"/>
  <c r="J3945"/>
  <c r="J3930"/>
  <c r="J3914"/>
  <c r="BK3899"/>
  <c r="BK3771"/>
  <c r="BK3751"/>
  <c r="BK3736"/>
  <c r="BK3663"/>
  <c r="J3646"/>
  <c r="BK3638"/>
  <c r="BK3632"/>
  <c r="BK3626"/>
  <c r="BK3618"/>
  <c r="J3610"/>
  <c r="J3604"/>
  <c r="J3596"/>
  <c r="BK3580"/>
  <c r="BK3572"/>
  <c r="J3568"/>
  <c r="J3564"/>
  <c r="BK3560"/>
  <c r="BK3558"/>
  <c r="J3550"/>
  <c r="J3544"/>
  <c r="J3536"/>
  <c r="BK3528"/>
  <c r="J3520"/>
  <c r="BK3510"/>
  <c r="J3500"/>
  <c r="BK3488"/>
  <c r="BK3482"/>
  <c r="BK3474"/>
  <c r="BK3467"/>
  <c r="BK3463"/>
  <c r="J3459"/>
  <c r="J3455"/>
  <c r="BK3449"/>
  <c r="BK3445"/>
  <c r="J3439"/>
  <c r="J3435"/>
  <c r="BK3431"/>
  <c r="J3427"/>
  <c r="BK3423"/>
  <c r="BK3419"/>
  <c r="J3415"/>
  <c r="J3411"/>
  <c r="BK3407"/>
  <c r="J3403"/>
  <c r="J3399"/>
  <c r="BK3395"/>
  <c r="BK3391"/>
  <c r="BK3387"/>
  <c r="BK3383"/>
  <c r="BK3377"/>
  <c r="J3373"/>
  <c r="BK3371"/>
  <c r="J3367"/>
  <c r="BK3363"/>
  <c r="J3357"/>
  <c r="BK3347"/>
  <c r="BK3339"/>
  <c r="BK3331"/>
  <c r="J3309"/>
  <c r="BK3301"/>
  <c r="BK3287"/>
  <c r="BK3279"/>
  <c r="J3270"/>
  <c r="BK3262"/>
  <c r="BK3254"/>
  <c r="BK3245"/>
  <c r="BK3239"/>
  <c r="BK3232"/>
  <c r="J3219"/>
  <c r="J3209"/>
  <c r="J2999"/>
  <c r="J2726"/>
  <c r="BK2701"/>
  <c r="J2678"/>
  <c r="BK2628"/>
  <c r="J2607"/>
  <c r="BK2588"/>
  <c r="J2572"/>
  <c r="BK2547"/>
  <c r="J2519"/>
  <c r="BK2496"/>
  <c r="BK2478"/>
  <c r="J2437"/>
  <c r="J2420"/>
  <c r="J2388"/>
  <c r="J2374"/>
  <c r="BK2333"/>
  <c r="J2322"/>
  <c r="BK2270"/>
  <c r="BK2235"/>
  <c r="J2170"/>
  <c r="J2154"/>
  <c r="BK2146"/>
  <c r="J2120"/>
  <c r="J2116"/>
  <c r="BK2101"/>
  <c r="J2062"/>
  <c r="J2039"/>
  <c r="BK2016"/>
  <c r="BK1993"/>
  <c r="BK1952"/>
  <c r="BK1910"/>
  <c r="J1883"/>
  <c r="J1829"/>
  <c r="J1795"/>
  <c r="J1774"/>
  <c r="J1756"/>
  <c r="BK1333"/>
  <c r="J1314"/>
  <c r="J1253"/>
  <c r="J1212"/>
  <c r="BK1193"/>
  <c r="BK1109"/>
  <c r="J1015"/>
  <c r="BK944"/>
  <c r="BK904"/>
  <c r="BK875"/>
  <c r="J740"/>
  <c r="BK733"/>
  <c r="BK717"/>
  <c r="BK706"/>
  <c r="J696"/>
  <c r="J681"/>
  <c r="BK671"/>
  <c r="J620"/>
  <c r="J592"/>
  <c r="BK484"/>
  <c r="BK360"/>
  <c r="BK329"/>
  <c r="BK305"/>
  <c r="BK288"/>
  <c r="J227"/>
  <c r="BK202"/>
  <c r="BK187"/>
  <c r="BK166"/>
  <c r="BK148"/>
  <c r="J132"/>
  <c i="7" r="BK398"/>
  <c r="J388"/>
  <c r="J376"/>
  <c r="J363"/>
  <c r="BK355"/>
  <c r="BK346"/>
  <c r="J328"/>
  <c r="BK320"/>
  <c r="BK316"/>
  <c r="BK309"/>
  <c r="BK301"/>
  <c r="BK294"/>
  <c r="BK286"/>
  <c r="J282"/>
  <c r="BK264"/>
  <c r="J247"/>
  <c r="J205"/>
  <c r="BK182"/>
  <c r="J133"/>
  <c r="BK123"/>
  <c r="BK110"/>
  <c r="J401"/>
  <c r="BK390"/>
  <c r="J379"/>
  <c r="BK352"/>
  <c r="J346"/>
  <c r="J336"/>
  <c r="BK321"/>
  <c r="BK317"/>
  <c r="J313"/>
  <c r="J305"/>
  <c r="J298"/>
  <c r="J290"/>
  <c r="J280"/>
  <c r="J264"/>
  <c r="J252"/>
  <c r="J224"/>
  <c r="J182"/>
  <c r="BK133"/>
  <c r="J123"/>
  <c r="BK108"/>
  <c i="8" r="BK295"/>
  <c r="J283"/>
  <c r="J262"/>
  <c r="J245"/>
  <c r="BK229"/>
  <c r="BK160"/>
  <c r="J151"/>
  <c r="J142"/>
  <c r="BK124"/>
  <c r="BK106"/>
  <c r="J295"/>
  <c r="BK274"/>
  <c r="BK258"/>
  <c r="BK245"/>
  <c r="J234"/>
  <c r="BK227"/>
  <c r="J215"/>
  <c r="BK207"/>
  <c r="BK205"/>
  <c r="J203"/>
  <c r="J200"/>
  <c r="J198"/>
  <c r="J193"/>
  <c r="J188"/>
  <c r="J183"/>
  <c r="BK178"/>
  <c r="BK174"/>
  <c r="J160"/>
  <c r="BK137"/>
  <c r="BK117"/>
  <c r="J106"/>
  <c i="9" r="J518"/>
  <c r="J508"/>
  <c r="J500"/>
  <c r="J491"/>
  <c r="J480"/>
  <c r="J473"/>
  <c r="J465"/>
  <c r="BK458"/>
  <c r="BK456"/>
  <c r="BK455"/>
  <c r="J453"/>
  <c r="J449"/>
  <c r="BK445"/>
  <c r="J442"/>
  <c r="BK437"/>
  <c r="J430"/>
  <c r="J426"/>
  <c r="J418"/>
  <c r="J410"/>
  <c r="BK400"/>
  <c r="J394"/>
  <c r="J386"/>
  <c r="J375"/>
  <c r="J363"/>
  <c r="BK355"/>
  <c r="J340"/>
  <c r="J328"/>
  <c r="BK317"/>
  <c r="BK312"/>
  <c r="J265"/>
  <c r="J211"/>
  <c r="BK152"/>
  <c r="BK507"/>
  <c r="J497"/>
  <c r="J484"/>
  <c r="J478"/>
  <c r="J466"/>
  <c r="J441"/>
  <c r="J439"/>
  <c r="BK424"/>
  <c r="BK416"/>
  <c r="J408"/>
  <c r="BK398"/>
  <c r="BK393"/>
  <c r="BK390"/>
  <c r="J381"/>
  <c r="J365"/>
  <c r="J355"/>
  <c r="BK340"/>
  <c r="BK328"/>
  <c r="J322"/>
  <c r="BK315"/>
  <c r="BK261"/>
  <c r="BK213"/>
  <c r="BK202"/>
  <c r="J147"/>
  <c i="10" r="BK320"/>
  <c r="BK311"/>
  <c r="BK296"/>
  <c r="BK268"/>
  <c r="BK253"/>
  <c r="BK246"/>
  <c r="J238"/>
  <c r="BK216"/>
  <c r="BK192"/>
  <c r="J161"/>
  <c r="J152"/>
  <c r="J138"/>
  <c r="J134"/>
  <c r="BK120"/>
  <c r="J105"/>
  <c r="BK91"/>
  <c r="J327"/>
  <c r="BK318"/>
  <c r="J308"/>
  <c r="J293"/>
  <c r="J271"/>
  <c r="J258"/>
  <c r="BK238"/>
  <c r="BK228"/>
  <c r="J203"/>
  <c r="BK163"/>
  <c r="J154"/>
  <c r="J150"/>
  <c r="BK138"/>
  <c r="J132"/>
  <c r="J118"/>
  <c r="J109"/>
  <c r="BK98"/>
  <c i="11" r="J340"/>
  <c r="J337"/>
  <c r="BK330"/>
  <c r="BK326"/>
  <c r="BK324"/>
  <c r="BK319"/>
  <c r="J314"/>
  <c r="J307"/>
  <c r="BK303"/>
  <c r="J299"/>
  <c r="J294"/>
  <c r="J290"/>
  <c r="BK285"/>
  <c r="J281"/>
  <c r="BK279"/>
  <c r="J273"/>
  <c r="J270"/>
  <c r="BK266"/>
  <c r="BK260"/>
  <c r="BK257"/>
  <c r="BK253"/>
  <c r="J249"/>
  <c r="J244"/>
  <c r="J241"/>
  <c r="J239"/>
  <c r="BK234"/>
  <c r="BK229"/>
  <c r="BK224"/>
  <c r="J218"/>
  <c r="J217"/>
  <c r="J216"/>
  <c r="J214"/>
  <c r="J212"/>
  <c r="J210"/>
  <c r="J208"/>
  <c r="BK206"/>
  <c r="BK204"/>
  <c r="BK202"/>
  <c r="J201"/>
  <c r="BK199"/>
  <c r="BK197"/>
  <c r="BK194"/>
  <c r="BK193"/>
  <c r="BK190"/>
  <c r="J188"/>
  <c r="J186"/>
  <c r="BK182"/>
  <c r="BK180"/>
  <c r="BK178"/>
  <c r="J176"/>
  <c r="J173"/>
  <c r="J170"/>
  <c r="BK168"/>
  <c r="BK166"/>
  <c r="BK164"/>
  <c r="BK161"/>
  <c r="BK159"/>
  <c r="J157"/>
  <c r="J155"/>
  <c r="BK153"/>
  <c r="J151"/>
  <c r="J148"/>
  <c r="J146"/>
  <c r="BK144"/>
  <c r="BK142"/>
  <c r="BK140"/>
  <c r="BK138"/>
  <c r="J136"/>
  <c r="J134"/>
  <c r="BK132"/>
  <c r="J130"/>
  <c r="BK128"/>
  <c r="J127"/>
  <c r="BK125"/>
  <c r="BK122"/>
  <c r="J121"/>
  <c r="J119"/>
  <c r="J117"/>
  <c r="BK115"/>
  <c r="BK113"/>
  <c r="J338"/>
  <c r="J336"/>
  <c r="BK334"/>
  <c r="BK332"/>
  <c r="J330"/>
  <c r="J327"/>
  <c r="J325"/>
  <c r="BK323"/>
  <c r="BK320"/>
  <c r="BK318"/>
  <c r="BK315"/>
  <c r="J313"/>
  <c r="BK312"/>
  <c r="J309"/>
  <c r="J306"/>
  <c r="BK304"/>
  <c r="J302"/>
  <c r="BK301"/>
  <c r="BK299"/>
  <c r="J296"/>
  <c r="BK294"/>
  <c r="BK292"/>
  <c r="BK290"/>
  <c r="J288"/>
  <c r="J285"/>
  <c r="BK283"/>
  <c r="BK281"/>
  <c r="J279"/>
  <c r="J277"/>
  <c r="BK275"/>
  <c r="BK273"/>
  <c r="BK270"/>
  <c r="BK268"/>
  <c r="J266"/>
  <c r="J264"/>
  <c r="J261"/>
  <c r="J258"/>
  <c r="BK256"/>
  <c r="J254"/>
  <c r="BK252"/>
  <c r="BK250"/>
  <c r="BK248"/>
  <c r="J246"/>
  <c r="BK242"/>
  <c r="J240"/>
  <c r="J238"/>
  <c r="BK235"/>
  <c r="J234"/>
  <c r="BK232"/>
  <c r="BK230"/>
  <c r="BK228"/>
  <c r="J226"/>
  <c r="BK223"/>
  <c r="BK221"/>
  <c r="J219"/>
  <c r="BK214"/>
  <c r="BK213"/>
  <c r="BK211"/>
  <c r="J209"/>
  <c r="BK207"/>
  <c r="BK205"/>
  <c r="BK203"/>
  <c r="BK201"/>
  <c r="J199"/>
  <c r="J197"/>
  <c r="BK195"/>
  <c r="BK169"/>
  <c r="J166"/>
  <c r="J164"/>
  <c r="BK163"/>
  <c r="J161"/>
  <c r="BK160"/>
  <c r="BK158"/>
  <c r="BK155"/>
  <c r="J153"/>
  <c r="BK151"/>
  <c r="BK148"/>
  <c i="12" r="J204"/>
  <c r="BK200"/>
  <c r="BK197"/>
  <c r="BK192"/>
  <c r="J188"/>
  <c r="J182"/>
  <c r="J178"/>
  <c r="J176"/>
  <c r="BK172"/>
  <c r="BK167"/>
  <c r="J165"/>
  <c r="BK158"/>
  <c r="J152"/>
  <c r="BK144"/>
  <c r="J140"/>
  <c r="BK136"/>
  <c r="BK131"/>
  <c i="13" r="BK468"/>
  <c r="BK464"/>
  <c r="J460"/>
  <c r="J456"/>
  <c r="J452"/>
  <c r="BK445"/>
  <c r="BK441"/>
  <c r="BK437"/>
  <c r="J432"/>
  <c r="BK427"/>
  <c r="J423"/>
  <c r="BK419"/>
  <c r="BK415"/>
  <c r="J411"/>
  <c r="BK408"/>
  <c r="J407"/>
  <c r="J405"/>
  <c r="J402"/>
  <c r="BK399"/>
  <c r="BK397"/>
  <c r="J395"/>
  <c r="BK392"/>
  <c r="J391"/>
  <c r="J388"/>
  <c r="J386"/>
  <c r="BK381"/>
  <c r="BK377"/>
  <c r="BK375"/>
  <c r="BK372"/>
  <c r="J366"/>
  <c r="BK362"/>
  <c r="J358"/>
  <c r="J354"/>
  <c r="J349"/>
  <c r="BK345"/>
  <c r="BK341"/>
  <c r="BK336"/>
  <c r="J332"/>
  <c r="BK327"/>
  <c r="BK323"/>
  <c r="BK318"/>
  <c r="BK315"/>
  <c r="BK313"/>
  <c r="J309"/>
  <c r="BK305"/>
  <c r="J301"/>
  <c r="J297"/>
  <c r="J293"/>
  <c r="J289"/>
  <c r="BK283"/>
  <c r="J279"/>
  <c r="J274"/>
  <c r="J271"/>
  <c r="BK267"/>
  <c r="J265"/>
  <c r="BK261"/>
  <c r="BK257"/>
  <c r="BK254"/>
  <c r="BK253"/>
  <c r="BK252"/>
  <c r="BK250"/>
  <c r="BK249"/>
  <c r="BK248"/>
  <c r="J246"/>
  <c r="BK244"/>
  <c r="J243"/>
  <c r="J242"/>
  <c r="J240"/>
  <c r="J237"/>
  <c r="BK235"/>
  <c r="J232"/>
  <c r="J230"/>
  <c r="BK229"/>
  <c r="BK227"/>
  <c r="BK224"/>
  <c r="J219"/>
  <c r="BK214"/>
  <c r="BK211"/>
  <c r="BK205"/>
  <c r="J202"/>
  <c r="J197"/>
  <c r="BK192"/>
  <c r="J188"/>
  <c r="BK181"/>
  <c r="BK178"/>
  <c r="J174"/>
  <c r="BK170"/>
  <c r="J168"/>
  <c r="J166"/>
  <c r="J162"/>
  <c r="BK159"/>
  <c r="BK155"/>
  <c r="BK151"/>
  <c r="J146"/>
  <c r="J142"/>
  <c r="J138"/>
  <c r="BK133"/>
  <c r="BK129"/>
  <c r="J127"/>
  <c r="J122"/>
  <c r="BK489"/>
  <c r="BK487"/>
  <c r="J481"/>
  <c r="J478"/>
  <c r="BK471"/>
  <c r="BK467"/>
  <c r="BK463"/>
  <c r="J459"/>
  <c r="BK455"/>
  <c r="BK447"/>
  <c r="J441"/>
  <c r="J438"/>
  <c r="J433"/>
  <c r="J428"/>
  <c r="BK424"/>
  <c r="J420"/>
  <c r="BK413"/>
  <c r="BK383"/>
  <c r="J378"/>
  <c r="J376"/>
  <c r="J373"/>
  <c r="J369"/>
  <c r="BK366"/>
  <c r="J362"/>
  <c r="J357"/>
  <c r="BK350"/>
  <c r="J348"/>
  <c r="BK343"/>
  <c r="J336"/>
  <c r="BK333"/>
  <c r="BK329"/>
  <c r="J323"/>
  <c r="BK320"/>
  <c r="BK311"/>
  <c r="J307"/>
  <c r="BK301"/>
  <c r="J299"/>
  <c r="BK295"/>
  <c r="BK292"/>
  <c r="BK288"/>
  <c r="J281"/>
  <c r="J275"/>
  <c r="BK271"/>
  <c r="J266"/>
  <c r="J263"/>
  <c r="J259"/>
  <c r="BK247"/>
  <c r="BK241"/>
  <c r="J236"/>
  <c r="J231"/>
  <c r="J229"/>
  <c r="BK226"/>
  <c r="BK219"/>
  <c r="J218"/>
  <c r="J214"/>
  <c r="J206"/>
  <c r="J203"/>
  <c r="BK198"/>
  <c r="BK196"/>
  <c r="J192"/>
  <c r="BK188"/>
  <c r="J181"/>
  <c r="J178"/>
  <c r="J176"/>
  <c r="BK173"/>
  <c r="BK168"/>
  <c r="BK163"/>
  <c r="J159"/>
  <c r="BK153"/>
  <c r="BK149"/>
  <c r="J147"/>
  <c r="BK141"/>
  <c r="BK137"/>
  <c r="J133"/>
  <c r="BK127"/>
  <c r="J123"/>
  <c r="J119"/>
  <c i="14" r="J173"/>
  <c r="J167"/>
  <c r="J163"/>
  <c r="J160"/>
  <c r="J153"/>
  <c r="BK144"/>
  <c r="J138"/>
  <c r="BK134"/>
  <c r="J130"/>
  <c r="J124"/>
  <c r="BK120"/>
  <c r="BK114"/>
  <c r="BK110"/>
  <c r="BK106"/>
  <c r="J100"/>
  <c r="J185"/>
  <c r="BK176"/>
  <c r="BK172"/>
  <c r="BK166"/>
  <c r="BK162"/>
  <c r="BK156"/>
  <c r="J152"/>
  <c r="J149"/>
  <c r="J147"/>
  <c r="J145"/>
  <c r="BK139"/>
  <c r="BK135"/>
  <c r="BK131"/>
  <c r="J125"/>
  <c r="J122"/>
  <c r="J118"/>
  <c r="BK116"/>
  <c r="J111"/>
  <c r="J107"/>
  <c r="BK103"/>
  <c i="15" r="BK118"/>
  <c r="J115"/>
  <c r="J109"/>
  <c r="J105"/>
  <c r="BK99"/>
  <c r="J94"/>
  <c r="BK92"/>
  <c r="J119"/>
  <c r="BK115"/>
  <c r="BK109"/>
  <c r="BK104"/>
  <c r="BK100"/>
  <c r="J96"/>
  <c r="BK90"/>
  <c i="16" r="BK250"/>
  <c r="J245"/>
  <c r="J238"/>
  <c r="BK233"/>
  <c r="J228"/>
  <c r="J224"/>
  <c r="BK220"/>
  <c r="BK217"/>
  <c r="J213"/>
  <c r="J207"/>
  <c r="J203"/>
  <c r="J196"/>
  <c r="BK194"/>
  <c r="J190"/>
  <c r="J185"/>
  <c r="J182"/>
  <c r="BK177"/>
  <c r="J172"/>
  <c r="BK168"/>
  <c r="BK161"/>
  <c r="BK154"/>
  <c r="J148"/>
  <c r="J143"/>
  <c r="BK138"/>
  <c r="J135"/>
  <c r="BK132"/>
  <c r="BK128"/>
  <c r="J124"/>
  <c r="BK120"/>
  <c r="BK115"/>
  <c r="BK251"/>
  <c r="BK245"/>
  <c r="J237"/>
  <c r="BK234"/>
  <c r="BK229"/>
  <c r="BK225"/>
  <c r="J220"/>
  <c r="J216"/>
  <c r="BK211"/>
  <c r="J204"/>
  <c r="J197"/>
  <c r="BK193"/>
  <c r="BK189"/>
  <c r="J184"/>
  <c r="BK181"/>
  <c r="J175"/>
  <c r="BK172"/>
  <c r="J170"/>
  <c r="BK166"/>
  <c r="BK158"/>
  <c r="J156"/>
  <c r="BK153"/>
  <c r="J150"/>
  <c r="BK145"/>
  <c r="BK137"/>
  <c r="J132"/>
  <c r="J128"/>
  <c r="J122"/>
  <c r="J118"/>
  <c r="J114"/>
  <c i="17" r="J132"/>
  <c r="J131"/>
  <c r="J129"/>
  <c r="J127"/>
  <c r="J124"/>
  <c r="BK121"/>
  <c r="J120"/>
  <c r="J117"/>
  <c r="BK115"/>
  <c r="BK113"/>
  <c r="BK111"/>
  <c r="J109"/>
  <c r="BK106"/>
  <c r="BK105"/>
  <c r="J102"/>
  <c r="J100"/>
  <c r="J98"/>
  <c r="J97"/>
  <c r="J96"/>
  <c r="BK94"/>
  <c r="BK120"/>
  <c r="BK117"/>
  <c r="J115"/>
  <c r="J113"/>
  <c r="J111"/>
  <c r="BK109"/>
  <c r="J106"/>
  <c r="J104"/>
  <c r="BK102"/>
  <c r="BK100"/>
  <c r="J94"/>
  <c i="18" r="J162"/>
  <c r="J160"/>
  <c r="BK158"/>
  <c r="BK153"/>
  <c r="J142"/>
  <c r="BK134"/>
  <c r="J126"/>
  <c r="J118"/>
  <c r="J110"/>
  <c r="BK103"/>
  <c r="BK96"/>
  <c r="BK159"/>
  <c r="J150"/>
  <c r="J132"/>
  <c r="BK116"/>
  <c r="J100"/>
  <c i="2" r="BK260"/>
  <c r="J247"/>
  <c r="BK238"/>
  <c r="BK212"/>
  <c r="BK154"/>
  <c r="BK130"/>
  <c r="BK109"/>
  <c r="J99"/>
  <c i="1" r="AS61"/>
  <c i="2" r="BK265"/>
  <c r="BK256"/>
  <c r="BK229"/>
  <c r="J200"/>
  <c r="J180"/>
  <c r="J142"/>
  <c r="J119"/>
  <c r="BK106"/>
  <c i="1" r="AS57"/>
  <c i="3" r="J170"/>
  <c r="BK159"/>
  <c r="J152"/>
  <c r="J144"/>
  <c r="J131"/>
  <c r="BK121"/>
  <c r="J112"/>
  <c r="BK102"/>
  <c r="BK180"/>
  <c r="J164"/>
  <c r="BK155"/>
  <c r="BK149"/>
  <c r="BK144"/>
  <c r="BK135"/>
  <c r="J121"/>
  <c r="BK112"/>
  <c r="J102"/>
  <c r="J98"/>
  <c i="4" r="J157"/>
  <c r="BK152"/>
  <c r="J144"/>
  <c r="BK138"/>
  <c r="J121"/>
  <c r="J116"/>
  <c r="BK104"/>
  <c r="BK159"/>
  <c r="J150"/>
  <c r="BK142"/>
  <c r="J128"/>
  <c r="BK121"/>
  <c r="J109"/>
  <c r="BK99"/>
  <c i="5" r="BK95"/>
  <c r="BK103"/>
  <c r="J100"/>
  <c r="BK98"/>
  <c r="J94"/>
  <c i="6" r="J3301"/>
  <c r="J3299"/>
  <c r="BK3295"/>
  <c r="BK3293"/>
  <c r="J3287"/>
  <c r="J3281"/>
  <c r="J3279"/>
  <c r="BK3275"/>
  <c r="BK3270"/>
  <c r="BK3266"/>
  <c r="J3262"/>
  <c r="J3257"/>
  <c r="BK3252"/>
  <c r="BK3248"/>
  <c r="BK3244"/>
  <c r="BK3242"/>
  <c r="J3240"/>
  <c r="BK3238"/>
  <c r="J3232"/>
  <c r="BK3227"/>
  <c r="J3223"/>
  <c r="BK3219"/>
  <c r="BK3214"/>
  <c r="BK3209"/>
  <c r="BK3003"/>
  <c r="BK2999"/>
  <c r="J2794"/>
  <c r="BK2723"/>
  <c r="J2702"/>
  <c r="BK2698"/>
  <c r="J2689"/>
  <c r="BK2678"/>
  <c r="J2675"/>
  <c r="J2668"/>
  <c r="J2622"/>
  <c r="BK2607"/>
  <c r="J2598"/>
  <c r="BK2574"/>
  <c r="BK2551"/>
  <c r="BK2545"/>
  <c r="J2508"/>
  <c r="J2496"/>
  <c r="J2484"/>
  <c r="BK2442"/>
  <c r="BK2409"/>
  <c r="J2406"/>
  <c r="J2399"/>
  <c r="BK2392"/>
  <c r="BK2374"/>
  <c r="J2333"/>
  <c r="J2272"/>
  <c r="J2270"/>
  <c r="J2231"/>
  <c r="BK2165"/>
  <c r="BK2154"/>
  <c r="J2146"/>
  <c r="BK2120"/>
  <c r="BK2106"/>
  <c r="J2068"/>
  <c r="J2055"/>
  <c r="J2028"/>
  <c r="BK2011"/>
  <c r="J1993"/>
  <c r="J1952"/>
  <c r="J1910"/>
  <c r="BK1886"/>
  <c r="BK1842"/>
  <c r="J1813"/>
  <c r="BK1779"/>
  <c r="J1760"/>
  <c r="J1703"/>
  <c r="J1318"/>
  <c r="BK1279"/>
  <c r="J1249"/>
  <c r="BK1195"/>
  <c r="BK1152"/>
  <c r="BK1011"/>
  <c r="BK924"/>
  <c r="BK894"/>
  <c r="J868"/>
  <c r="J671"/>
  <c r="BK655"/>
  <c r="BK615"/>
  <c r="BK577"/>
  <c r="J389"/>
  <c r="BK340"/>
  <c r="J305"/>
  <c r="J290"/>
  <c r="BK257"/>
  <c r="BK225"/>
  <c r="J202"/>
  <c r="BK189"/>
  <c r="BK174"/>
  <c r="J157"/>
  <c r="BK140"/>
  <c r="J5061"/>
  <c r="BK5057"/>
  <c r="J5054"/>
  <c r="BK4588"/>
  <c r="BK4574"/>
  <c r="BK4529"/>
  <c r="J4520"/>
  <c r="J4359"/>
  <c r="J4231"/>
  <c r="BK3999"/>
  <c r="BK3949"/>
  <c r="BK3930"/>
  <c r="BK3916"/>
  <c r="BK3910"/>
  <c r="BK3895"/>
  <c r="BK3756"/>
  <c r="BK3739"/>
  <c r="J3685"/>
  <c r="J3657"/>
  <c r="BK3642"/>
  <c r="BK3636"/>
  <c r="J3624"/>
  <c r="BK3620"/>
  <c r="BK3608"/>
  <c r="BK3598"/>
  <c r="J3592"/>
  <c r="J3582"/>
  <c r="J3572"/>
  <c r="BK3568"/>
  <c r="BK3564"/>
  <c r="J3560"/>
  <c r="J3552"/>
  <c r="J3546"/>
  <c r="BK3538"/>
  <c r="BK3530"/>
  <c r="BK3522"/>
  <c r="J3514"/>
  <c r="J3508"/>
  <c r="J3494"/>
  <c r="J3486"/>
  <c r="J3482"/>
  <c r="J3472"/>
  <c r="J3355"/>
  <c r="BK3345"/>
  <c r="BK3337"/>
  <c r="BK3329"/>
  <c r="J3307"/>
  <c r="J3297"/>
  <c r="J3293"/>
  <c r="BK3281"/>
  <c r="BK3272"/>
  <c r="J3266"/>
  <c r="BK3257"/>
  <c r="J3248"/>
  <c r="J3242"/>
  <c r="J3238"/>
  <c r="J3229"/>
  <c r="J3221"/>
  <c r="BK3211"/>
  <c r="J3000"/>
  <c r="BK2794"/>
  <c r="BK2702"/>
  <c r="BK2689"/>
  <c r="BK2675"/>
  <c r="BK2622"/>
  <c r="BK2604"/>
  <c r="BK2580"/>
  <c r="BK2559"/>
  <c r="J2545"/>
  <c r="BK2515"/>
  <c r="J2493"/>
  <c r="BK2484"/>
  <c r="J2442"/>
  <c r="BK2413"/>
  <c r="J2392"/>
  <c r="J2363"/>
  <c r="BK2325"/>
  <c r="BK2311"/>
  <c r="BK2238"/>
  <c r="J2174"/>
  <c r="BK2162"/>
  <c r="BK2151"/>
  <c r="J2140"/>
  <c r="J2113"/>
  <c r="J2104"/>
  <c r="J2064"/>
  <c r="BK2053"/>
  <c r="J2011"/>
  <c r="BK1990"/>
  <c r="J1939"/>
  <c r="BK1923"/>
  <c r="BK1894"/>
  <c r="J1842"/>
  <c r="BK1823"/>
  <c r="J1779"/>
  <c r="BK1769"/>
  <c r="J1741"/>
  <c r="J1329"/>
  <c r="J1310"/>
  <c r="J1277"/>
  <c r="J1214"/>
  <c r="BK1158"/>
  <c r="BK1107"/>
  <c r="J949"/>
  <c r="J906"/>
  <c r="BK877"/>
  <c r="J851"/>
  <c r="J735"/>
  <c r="J725"/>
  <c r="J710"/>
  <c r="BK704"/>
  <c r="BK688"/>
  <c r="BK676"/>
  <c r="J655"/>
  <c r="J631"/>
  <c r="J597"/>
  <c r="J577"/>
  <c r="J368"/>
  <c r="J319"/>
  <c r="J302"/>
  <c r="J257"/>
  <c r="BK229"/>
  <c r="BK205"/>
  <c r="BK182"/>
  <c r="J170"/>
  <c r="J152"/>
  <c i="7" r="BK401"/>
  <c r="J390"/>
  <c r="BK379"/>
  <c r="J366"/>
  <c r="J357"/>
  <c r="BK351"/>
  <c r="J340"/>
  <c r="J326"/>
  <c r="BK319"/>
  <c r="J315"/>
  <c r="J307"/>
  <c r="BK299"/>
  <c r="J292"/>
  <c r="BK284"/>
  <c r="BK280"/>
  <c r="BK260"/>
  <c r="BK242"/>
  <c r="BK195"/>
  <c r="BK146"/>
  <c r="J129"/>
  <c r="BK114"/>
  <c r="BK103"/>
  <c r="J392"/>
  <c r="BK388"/>
  <c r="BK376"/>
  <c r="BK366"/>
  <c r="BK357"/>
  <c r="J352"/>
  <c r="BK344"/>
  <c r="BK332"/>
  <c r="BK322"/>
  <c r="J318"/>
  <c r="J311"/>
  <c r="J303"/>
  <c r="J296"/>
  <c r="J288"/>
  <c r="BK282"/>
  <c r="J260"/>
  <c r="J233"/>
  <c r="BK205"/>
  <c r="J146"/>
  <c r="BK126"/>
  <c r="J114"/>
  <c r="J110"/>
  <c r="J103"/>
  <c i="8" r="BK297"/>
  <c r="J293"/>
  <c r="J277"/>
  <c r="J268"/>
  <c r="J259"/>
  <c r="J252"/>
  <c r="J240"/>
  <c r="BK234"/>
  <c r="J227"/>
  <c r="BK224"/>
  <c r="J220"/>
  <c r="BK165"/>
  <c r="J145"/>
  <c r="J140"/>
  <c r="BK128"/>
  <c r="BK119"/>
  <c r="BK112"/>
  <c r="BK101"/>
  <c r="J301"/>
  <c r="BK293"/>
  <c r="BK283"/>
  <c r="BK277"/>
  <c r="BK268"/>
  <c r="BK259"/>
  <c r="BK252"/>
  <c r="BK240"/>
  <c r="J232"/>
  <c r="J224"/>
  <c r="BK220"/>
  <c r="BK213"/>
  <c r="BK209"/>
  <c r="J209"/>
  <c r="BK206"/>
  <c r="J206"/>
  <c r="J205"/>
  <c r="BK202"/>
  <c r="BK200"/>
  <c r="BK199"/>
  <c r="BK198"/>
  <c r="BK196"/>
  <c r="BK193"/>
  <c r="BK191"/>
  <c r="BK188"/>
  <c r="BK186"/>
  <c r="BK183"/>
  <c r="J181"/>
  <c r="J178"/>
  <c r="J177"/>
  <c r="J174"/>
  <c r="BK172"/>
  <c r="J172"/>
  <c r="BK170"/>
  <c r="J156"/>
  <c r="J147"/>
  <c r="BK140"/>
  <c r="J128"/>
  <c r="J112"/>
  <c i="9" r="BK518"/>
  <c r="BK508"/>
  <c r="J503"/>
  <c r="J494"/>
  <c r="BK488"/>
  <c r="J470"/>
  <c r="BK466"/>
  <c r="J460"/>
  <c r="J457"/>
  <c r="J455"/>
  <c r="J454"/>
  <c r="BK450"/>
  <c r="J445"/>
  <c r="BK442"/>
  <c r="J438"/>
  <c r="J432"/>
  <c r="J424"/>
  <c r="J416"/>
  <c r="BK408"/>
  <c r="BK404"/>
  <c r="J398"/>
  <c r="J393"/>
  <c r="J384"/>
  <c r="J372"/>
  <c r="BK359"/>
  <c r="BK352"/>
  <c r="BK349"/>
  <c r="J331"/>
  <c r="J319"/>
  <c r="J315"/>
  <c r="BK306"/>
  <c r="J218"/>
  <c r="BK198"/>
  <c r="BK147"/>
  <c r="J506"/>
  <c r="J499"/>
  <c r="BK494"/>
  <c r="J481"/>
  <c r="BK473"/>
  <c r="BK465"/>
  <c r="J437"/>
  <c r="BK430"/>
  <c r="BK422"/>
  <c r="J414"/>
  <c r="BK410"/>
  <c r="BK402"/>
  <c r="J396"/>
  <c r="BK388"/>
  <c r="J378"/>
  <c r="BK368"/>
  <c r="BK354"/>
  <c r="BK346"/>
  <c r="J337"/>
  <c r="J325"/>
  <c r="J312"/>
  <c r="BK265"/>
  <c r="J208"/>
  <c r="J198"/>
  <c r="BK174"/>
  <c r="J152"/>
  <c r="BK105"/>
  <c i="10" r="BK316"/>
  <c r="BK302"/>
  <c r="J287"/>
  <c r="BK271"/>
  <c r="BK262"/>
  <c r="J248"/>
  <c r="BK244"/>
  <c r="BK225"/>
  <c r="J212"/>
  <c r="J181"/>
  <c r="BK158"/>
  <c r="BK154"/>
  <c r="BK141"/>
  <c r="J126"/>
  <c r="BK118"/>
  <c r="BK111"/>
  <c r="BK100"/>
  <c r="J331"/>
  <c r="J320"/>
  <c r="J316"/>
  <c r="BK305"/>
  <c r="BK287"/>
  <c r="BK274"/>
  <c r="BK260"/>
  <c r="BK251"/>
  <c r="BK242"/>
  <c r="J225"/>
  <c r="BK207"/>
  <c r="J177"/>
  <c r="BK152"/>
  <c r="J141"/>
  <c r="BK132"/>
  <c r="J124"/>
  <c r="BK116"/>
  <c r="BK105"/>
  <c r="J96"/>
  <c i="11" r="BK338"/>
  <c r="J334"/>
  <c r="BK327"/>
  <c r="J323"/>
  <c r="J318"/>
  <c r="BK313"/>
  <c r="BK311"/>
  <c r="BK306"/>
  <c r="BK300"/>
  <c r="J295"/>
  <c r="J292"/>
  <c r="BK288"/>
  <c r="BK282"/>
  <c r="BK280"/>
  <c r="J275"/>
  <c r="J269"/>
  <c r="BK264"/>
  <c r="BK261"/>
  <c r="BK258"/>
  <c r="BK254"/>
  <c r="J250"/>
  <c r="BK246"/>
  <c r="BK240"/>
  <c r="J235"/>
  <c r="J232"/>
  <c r="J228"/>
  <c r="J223"/>
  <c r="J220"/>
  <c r="J194"/>
  <c r="J190"/>
  <c r="BK188"/>
  <c r="BK186"/>
  <c r="J183"/>
  <c r="BK181"/>
  <c r="BK179"/>
  <c r="J177"/>
  <c r="J175"/>
  <c r="J171"/>
  <c r="J167"/>
  <c r="J163"/>
  <c r="BK162"/>
  <c r="BK157"/>
  <c r="J154"/>
  <c r="J150"/>
  <c r="BK145"/>
  <c r="J141"/>
  <c r="BK136"/>
  <c r="J133"/>
  <c r="J128"/>
  <c r="J124"/>
  <c r="J120"/>
  <c r="J116"/>
  <c r="BK112"/>
  <c r="J110"/>
  <c r="J109"/>
  <c r="J107"/>
  <c i="12" r="BK238"/>
  <c r="J232"/>
  <c r="J227"/>
  <c r="J224"/>
  <c r="J219"/>
  <c r="BK215"/>
  <c r="BK211"/>
  <c r="J207"/>
  <c r="BK202"/>
  <c r="BK198"/>
  <c r="J193"/>
  <c r="BK189"/>
  <c r="BK188"/>
  <c r="BK182"/>
  <c r="J177"/>
  <c r="J173"/>
  <c r="J169"/>
  <c r="BK164"/>
  <c r="BK160"/>
  <c r="BK156"/>
  <c r="J150"/>
  <c r="J142"/>
  <c r="BK140"/>
  <c r="BK138"/>
  <c r="J136"/>
  <c r="BK134"/>
  <c r="J131"/>
  <c r="J129"/>
  <c r="J125"/>
  <c r="J119"/>
  <c r="J115"/>
  <c r="J111"/>
  <c r="BK107"/>
  <c r="J103"/>
  <c r="J238"/>
  <c r="J235"/>
  <c r="BK230"/>
  <c r="BK223"/>
  <c r="BK218"/>
  <c r="BK214"/>
  <c r="BK210"/>
  <c r="J208"/>
  <c r="BK203"/>
  <c r="J198"/>
  <c r="BK193"/>
  <c r="J189"/>
  <c r="J185"/>
  <c r="J179"/>
  <c r="BK175"/>
  <c r="J171"/>
  <c r="BK166"/>
  <c r="BK162"/>
  <c r="BK159"/>
  <c r="J154"/>
  <c r="BK142"/>
  <c r="BK137"/>
  <c r="J135"/>
  <c r="BK129"/>
  <c r="BK124"/>
  <c r="BK118"/>
  <c r="J114"/>
  <c r="BK110"/>
  <c r="BK105"/>
  <c r="J101"/>
  <c i="13" r="J490"/>
  <c r="J488"/>
  <c r="BK483"/>
  <c r="J479"/>
  <c r="BK475"/>
  <c r="J469"/>
  <c r="J467"/>
  <c r="J463"/>
  <c r="BK459"/>
  <c r="J455"/>
  <c r="J449"/>
  <c r="BK442"/>
  <c r="BK438"/>
  <c r="J435"/>
  <c r="BK431"/>
  <c r="J424"/>
  <c r="BK420"/>
  <c r="J416"/>
  <c r="J412"/>
  <c r="BK410"/>
  <c r="J409"/>
  <c r="BK406"/>
  <c r="BK402"/>
  <c r="J401"/>
  <c r="J400"/>
  <c r="J397"/>
  <c r="BK395"/>
  <c r="J392"/>
  <c r="BK390"/>
  <c r="BK388"/>
  <c r="BK386"/>
  <c r="J383"/>
  <c r="BK378"/>
  <c r="BK373"/>
  <c r="BK369"/>
  <c r="J365"/>
  <c r="BK361"/>
  <c r="BK357"/>
  <c r="J353"/>
  <c r="BK348"/>
  <c r="BK344"/>
  <c r="J340"/>
  <c r="J335"/>
  <c r="BK331"/>
  <c r="J329"/>
  <c r="J322"/>
  <c r="J317"/>
  <c r="J315"/>
  <c r="BK312"/>
  <c r="J308"/>
  <c r="J304"/>
  <c r="BK300"/>
  <c r="BK296"/>
  <c r="J292"/>
  <c r="J288"/>
  <c r="J280"/>
  <c r="BK276"/>
  <c r="J272"/>
  <c r="BK268"/>
  <c r="BK264"/>
  <c r="BK260"/>
  <c r="BK258"/>
  <c r="J225"/>
  <c r="BK221"/>
  <c r="J217"/>
  <c r="J212"/>
  <c r="J207"/>
  <c r="BK201"/>
  <c r="J196"/>
  <c r="J194"/>
  <c r="J190"/>
  <c r="J187"/>
  <c r="J182"/>
  <c r="BK177"/>
  <c r="BK171"/>
  <c r="BK167"/>
  <c r="J163"/>
  <c r="BK158"/>
  <c r="BK156"/>
  <c r="BK152"/>
  <c r="BK147"/>
  <c r="BK143"/>
  <c r="BK139"/>
  <c r="J137"/>
  <c r="J132"/>
  <c r="J129"/>
  <c r="J126"/>
  <c r="BK123"/>
  <c r="BK119"/>
  <c r="BK488"/>
  <c r="J484"/>
  <c r="BK480"/>
  <c r="J475"/>
  <c r="J468"/>
  <c r="J464"/>
  <c r="BK460"/>
  <c r="BK456"/>
  <c r="BK452"/>
  <c r="BK444"/>
  <c r="BK439"/>
  <c r="BK435"/>
  <c r="BK432"/>
  <c r="J427"/>
  <c r="BK423"/>
  <c r="J419"/>
  <c r="BK412"/>
  <c r="J384"/>
  <c r="BK379"/>
  <c r="J374"/>
  <c r="J371"/>
  <c r="BK365"/>
  <c r="J361"/>
  <c r="BK358"/>
  <c r="BK354"/>
  <c r="BK349"/>
  <c r="J345"/>
  <c r="BK342"/>
  <c r="J337"/>
  <c r="BK332"/>
  <c r="J327"/>
  <c r="BK324"/>
  <c r="J318"/>
  <c r="J312"/>
  <c r="BK308"/>
  <c r="BK304"/>
  <c r="J300"/>
  <c r="J296"/>
  <c r="BK291"/>
  <c r="J283"/>
  <c r="BK280"/>
  <c r="J276"/>
  <c r="BK272"/>
  <c r="J269"/>
  <c r="BK265"/>
  <c r="J260"/>
  <c r="BK256"/>
  <c r="J247"/>
  <c r="BK240"/>
  <c r="J235"/>
  <c r="BK232"/>
  <c r="J227"/>
  <c r="J223"/>
  <c r="BK220"/>
  <c r="J215"/>
  <c r="J211"/>
  <c r="BK207"/>
  <c r="BK202"/>
  <c r="J200"/>
  <c r="BK195"/>
  <c r="J191"/>
  <c r="J184"/>
  <c r="BK180"/>
  <c r="J177"/>
  <c r="BK172"/>
  <c r="J169"/>
  <c r="J167"/>
  <c r="BK160"/>
  <c r="J155"/>
  <c r="J152"/>
  <c r="J148"/>
  <c r="J143"/>
  <c r="BK140"/>
  <c r="J136"/>
  <c r="J130"/>
  <c r="BK125"/>
  <c r="BK120"/>
  <c r="BK116"/>
  <c r="BK115"/>
  <c i="14" r="BK186"/>
  <c r="J184"/>
  <c r="BK182"/>
  <c r="J176"/>
  <c r="J172"/>
  <c r="J166"/>
  <c r="J162"/>
  <c r="BK152"/>
  <c r="BK143"/>
  <c r="J139"/>
  <c r="J135"/>
  <c r="BK127"/>
  <c r="BK123"/>
  <c r="J121"/>
  <c r="J113"/>
  <c r="BK109"/>
  <c r="J103"/>
  <c r="J101"/>
  <c r="J186"/>
  <c r="BK184"/>
  <c r="J182"/>
  <c r="J181"/>
  <c r="BK179"/>
  <c r="J175"/>
  <c r="BK173"/>
  <c r="BK169"/>
  <c r="BK167"/>
  <c r="J165"/>
  <c r="BK163"/>
  <c r="J157"/>
  <c r="BK155"/>
  <c r="BK153"/>
  <c r="BK151"/>
  <c r="BK149"/>
  <c r="BK148"/>
  <c r="BK147"/>
  <c r="BK146"/>
  <c r="BK145"/>
  <c r="J144"/>
  <c r="BK142"/>
  <c r="BK138"/>
  <c r="BK136"/>
  <c r="BK133"/>
  <c r="J132"/>
  <c r="BK130"/>
  <c r="BK126"/>
  <c r="BK124"/>
  <c r="J120"/>
  <c r="BK119"/>
  <c r="BK118"/>
  <c r="BK117"/>
  <c r="J115"/>
  <c r="J114"/>
  <c r="BK112"/>
  <c r="J110"/>
  <c r="BK108"/>
  <c r="J106"/>
  <c r="BK104"/>
  <c r="BK102"/>
  <c r="BK101"/>
  <c i="15" r="BK119"/>
  <c r="J117"/>
  <c r="J114"/>
  <c r="J113"/>
  <c r="J110"/>
  <c r="BK108"/>
  <c r="BK106"/>
  <c r="J104"/>
  <c r="J102"/>
  <c r="J100"/>
  <c r="J98"/>
  <c r="BK96"/>
  <c r="BK93"/>
  <c r="J91"/>
  <c r="J118"/>
  <c r="J116"/>
  <c r="BK114"/>
  <c r="BK113"/>
  <c r="BK110"/>
  <c r="J108"/>
  <c r="J106"/>
  <c r="BK103"/>
  <c r="BK101"/>
  <c r="J99"/>
  <c r="J97"/>
  <c r="BK94"/>
  <c r="J92"/>
  <c r="BK91"/>
  <c i="16" r="J252"/>
  <c r="J248"/>
  <c r="J235"/>
  <c r="BK231"/>
  <c r="J221"/>
  <c r="BK206"/>
  <c r="BK200"/>
  <c r="BK195"/>
  <c r="BK191"/>
  <c r="BK186"/>
  <c r="J181"/>
  <c r="BK178"/>
  <c r="J173"/>
  <c r="J167"/>
  <c r="BK162"/>
  <c r="BK157"/>
  <c r="BK150"/>
  <c r="J145"/>
  <c r="J140"/>
  <c r="J136"/>
  <c r="BK131"/>
  <c r="J127"/>
  <c r="BK122"/>
  <c r="BK117"/>
  <c r="BK114"/>
  <c r="J250"/>
  <c r="BK243"/>
  <c r="J233"/>
  <c r="BK228"/>
  <c r="BK224"/>
  <c r="J219"/>
  <c r="BK215"/>
  <c r="J210"/>
  <c r="BK207"/>
  <c r="BK203"/>
  <c r="BK196"/>
  <c r="J192"/>
  <c r="J188"/>
  <c r="BK182"/>
  <c r="J178"/>
  <c r="BK174"/>
  <c r="BK169"/>
  <c r="J163"/>
  <c r="BK160"/>
  <c r="J146"/>
  <c r="J141"/>
  <c r="BK136"/>
  <c r="J131"/>
  <c r="BK127"/>
  <c r="BK124"/>
  <c r="J119"/>
  <c r="J115"/>
  <c i="17" r="BK133"/>
  <c r="BK131"/>
  <c r="J128"/>
  <c r="BK127"/>
  <c r="J125"/>
  <c r="BK123"/>
  <c r="BK122"/>
  <c i="18" r="BK160"/>
  <c r="J153"/>
  <c r="J134"/>
  <c r="BK118"/>
  <c r="J103"/>
  <c i="2" l="1" r="BK111"/>
  <c r="J111"/>
  <c r="J66"/>
  <c r="R111"/>
  <c r="R98"/>
  <c r="BK129"/>
  <c r="J129"/>
  <c r="J68"/>
  <c r="T129"/>
  <c r="BK179"/>
  <c r="J179"/>
  <c r="J69"/>
  <c r="R179"/>
  <c r="BK215"/>
  <c r="J215"/>
  <c r="J70"/>
  <c r="T215"/>
  <c r="P259"/>
  <c r="P258"/>
  <c r="R259"/>
  <c r="R258"/>
  <c i="3" r="BK97"/>
  <c r="J97"/>
  <c r="J65"/>
  <c r="R97"/>
  <c r="BK138"/>
  <c r="J138"/>
  <c r="J67"/>
  <c r="T138"/>
  <c r="BK169"/>
  <c r="J169"/>
  <c r="J71"/>
  <c r="R169"/>
  <c r="R168"/>
  <c r="P175"/>
  <c r="P174"/>
  <c r="R175"/>
  <c r="R174"/>
  <c i="4" r="BK95"/>
  <c r="J95"/>
  <c r="J65"/>
  <c r="P95"/>
  <c r="R95"/>
  <c r="T95"/>
  <c r="BK135"/>
  <c r="J135"/>
  <c r="J67"/>
  <c r="P135"/>
  <c r="R135"/>
  <c r="T135"/>
  <c r="BK162"/>
  <c r="J162"/>
  <c r="J71"/>
  <c r="P162"/>
  <c r="P161"/>
  <c r="R162"/>
  <c r="R161"/>
  <c r="T162"/>
  <c r="T161"/>
  <c i="5" r="P93"/>
  <c r="P92"/>
  <c r="P91"/>
  <c r="P90"/>
  <c i="1" r="AU62"/>
  <c i="5" r="T93"/>
  <c r="T92"/>
  <c r="T91"/>
  <c r="T90"/>
  <c i="6" r="P131"/>
  <c r="T131"/>
  <c r="BK208"/>
  <c r="J208"/>
  <c r="J68"/>
  <c r="R208"/>
  <c r="T208"/>
  <c r="BK882"/>
  <c r="J882"/>
  <c r="J70"/>
  <c r="P882"/>
  <c r="P359"/>
  <c r="R882"/>
  <c r="R359"/>
  <c r="T882"/>
  <c r="T359"/>
  <c r="BK1224"/>
  <c r="J1224"/>
  <c r="J72"/>
  <c r="P1224"/>
  <c r="P965"/>
  <c r="R1224"/>
  <c r="R965"/>
  <c r="T1224"/>
  <c r="T965"/>
  <c r="BK1313"/>
  <c r="R1313"/>
  <c r="BK1740"/>
  <c r="J1740"/>
  <c r="J75"/>
  <c r="T1740"/>
  <c r="P1877"/>
  <c r="R1877"/>
  <c r="BK1992"/>
  <c r="J1992"/>
  <c r="J77"/>
  <c r="P1992"/>
  <c r="T1992"/>
  <c r="P2027"/>
  <c r="T2027"/>
  <c r="P2115"/>
  <c r="T2115"/>
  <c r="P2150"/>
  <c r="R2150"/>
  <c r="BK2173"/>
  <c r="J2173"/>
  <c r="J84"/>
  <c r="R2173"/>
  <c r="BK2318"/>
  <c r="J2318"/>
  <c r="J85"/>
  <c r="P2318"/>
  <c r="R2318"/>
  <c r="T2318"/>
  <c r="BK2423"/>
  <c r="J2423"/>
  <c r="J86"/>
  <c r="P2423"/>
  <c r="R2423"/>
  <c r="T2423"/>
  <c r="BK2597"/>
  <c r="J2597"/>
  <c r="J87"/>
  <c r="P2597"/>
  <c r="R2597"/>
  <c r="T2597"/>
  <c r="BK2606"/>
  <c r="J2606"/>
  <c r="J88"/>
  <c r="P2606"/>
  <c r="R2606"/>
  <c r="T2606"/>
  <c r="BK2621"/>
  <c r="J2621"/>
  <c r="J89"/>
  <c r="P2621"/>
  <c r="R2621"/>
  <c r="T2621"/>
  <c r="BK2725"/>
  <c r="J2725"/>
  <c r="J90"/>
  <c r="P2725"/>
  <c r="T2725"/>
  <c r="P3002"/>
  <c r="T3002"/>
  <c r="P3213"/>
  <c r="BK3274"/>
  <c r="J3274"/>
  <c r="J93"/>
  <c r="R3274"/>
  <c r="BK3469"/>
  <c r="J3469"/>
  <c r="J94"/>
  <c r="R3469"/>
  <c r="BK3650"/>
  <c r="J3650"/>
  <c r="J95"/>
  <c r="R3650"/>
  <c r="BK3738"/>
  <c r="J3738"/>
  <c r="J96"/>
  <c r="R3738"/>
  <c r="BK3918"/>
  <c r="J3918"/>
  <c r="J97"/>
  <c r="R3918"/>
  <c r="T3918"/>
  <c r="P4160"/>
  <c r="R4160"/>
  <c r="T4160"/>
  <c r="BK4567"/>
  <c r="J4567"/>
  <c r="J100"/>
  <c r="T4567"/>
  <c r="P5046"/>
  <c r="R5046"/>
  <c r="BK5137"/>
  <c r="J5137"/>
  <c r="J102"/>
  <c r="T5137"/>
  <c r="P5184"/>
  <c r="T5184"/>
  <c r="P5220"/>
  <c r="T5220"/>
  <c i="7" r="BK107"/>
  <c r="J107"/>
  <c r="J66"/>
  <c r="R107"/>
  <c r="BK118"/>
  <c r="J118"/>
  <c r="J67"/>
  <c r="R118"/>
  <c r="P132"/>
  <c r="T132"/>
  <c r="P342"/>
  <c r="R342"/>
  <c r="BK350"/>
  <c r="J350"/>
  <c r="J72"/>
  <c r="R350"/>
  <c r="BK354"/>
  <c r="J354"/>
  <c r="J73"/>
  <c r="T354"/>
  <c r="P359"/>
  <c r="T359"/>
  <c r="P365"/>
  <c r="R365"/>
  <c i="8" r="BK97"/>
  <c r="J97"/>
  <c r="J65"/>
  <c r="R97"/>
  <c r="BK159"/>
  <c r="J159"/>
  <c r="J66"/>
  <c r="R159"/>
  <c r="BK176"/>
  <c r="J176"/>
  <c r="J67"/>
  <c r="R176"/>
  <c r="BK273"/>
  <c r="J273"/>
  <c r="J68"/>
  <c r="R273"/>
  <c r="BK292"/>
  <c r="J292"/>
  <c r="J71"/>
  <c r="R292"/>
  <c r="R291"/>
  <c i="9" r="P104"/>
  <c r="T104"/>
  <c r="P305"/>
  <c r="T305"/>
  <c r="P309"/>
  <c r="R309"/>
  <c r="BK343"/>
  <c r="J343"/>
  <c r="J69"/>
  <c r="T343"/>
  <c r="P362"/>
  <c r="P383"/>
  <c r="T383"/>
  <c r="BK472"/>
  <c r="J472"/>
  <c r="J74"/>
  <c r="R472"/>
  <c r="BK483"/>
  <c r="J483"/>
  <c r="J75"/>
  <c r="T483"/>
  <c r="P496"/>
  <c r="R496"/>
  <c r="BK502"/>
  <c r="J502"/>
  <c r="J77"/>
  <c r="R502"/>
  <c i="10" r="BK90"/>
  <c r="R90"/>
  <c r="BK295"/>
  <c r="J295"/>
  <c r="J66"/>
  <c r="T295"/>
  <c i="11" r="BK105"/>
  <c r="J105"/>
  <c r="J66"/>
  <c r="R105"/>
  <c r="BK172"/>
  <c r="J172"/>
  <c r="J67"/>
  <c r="R172"/>
  <c r="T271"/>
  <c r="BK286"/>
  <c r="J286"/>
  <c r="J75"/>
  <c r="T286"/>
  <c r="P297"/>
  <c r="R297"/>
  <c r="BK310"/>
  <c r="J310"/>
  <c r="J77"/>
  <c r="T310"/>
  <c r="P316"/>
  <c r="R316"/>
  <c r="BK321"/>
  <c r="J321"/>
  <c r="J79"/>
  <c r="R321"/>
  <c r="P328"/>
  <c r="T328"/>
  <c i="12" r="P99"/>
  <c r="R99"/>
  <c r="P123"/>
  <c r="T123"/>
  <c r="P133"/>
  <c r="T133"/>
  <c r="P143"/>
  <c r="R143"/>
  <c r="P168"/>
  <c r="T168"/>
  <c r="BK184"/>
  <c r="J184"/>
  <c r="J72"/>
  <c r="T184"/>
  <c r="P195"/>
  <c r="T195"/>
  <c r="P206"/>
  <c r="T206"/>
  <c r="T183"/>
  <c r="P225"/>
  <c r="R225"/>
  <c i="13" r="P114"/>
  <c r="T114"/>
  <c r="P134"/>
  <c r="T134"/>
  <c r="P164"/>
  <c r="T164"/>
  <c r="R186"/>
  <c r="T186"/>
  <c r="P199"/>
  <c r="BK209"/>
  <c r="J209"/>
  <c r="J70"/>
  <c r="R209"/>
  <c r="BK238"/>
  <c r="J238"/>
  <c r="J71"/>
  <c r="R238"/>
  <c r="BK251"/>
  <c r="J251"/>
  <c r="J72"/>
  <c r="T251"/>
  <c r="BK285"/>
  <c r="J285"/>
  <c r="J74"/>
  <c r="R285"/>
  <c r="BK319"/>
  <c r="J319"/>
  <c r="J75"/>
  <c r="R319"/>
  <c r="BK328"/>
  <c r="J328"/>
  <c r="J76"/>
  <c r="T328"/>
  <c r="P339"/>
  <c r="T339"/>
  <c r="P351"/>
  <c r="T351"/>
  <c r="P370"/>
  <c r="T370"/>
  <c r="P382"/>
  <c r="R382"/>
  <c r="BK393"/>
  <c r="J393"/>
  <c r="J81"/>
  <c r="T393"/>
  <c r="P403"/>
  <c r="R403"/>
  <c r="P418"/>
  <c r="T418"/>
  <c r="P430"/>
  <c r="R430"/>
  <c r="BK443"/>
  <c r="J443"/>
  <c r="J85"/>
  <c r="T443"/>
  <c r="BK446"/>
  <c r="J446"/>
  <c r="J86"/>
  <c r="T446"/>
  <c r="P451"/>
  <c r="P450"/>
  <c r="R451"/>
  <c r="R450"/>
  <c r="P474"/>
  <c r="P473"/>
  <c r="R474"/>
  <c r="R473"/>
  <c i="14" r="BK99"/>
  <c r="J99"/>
  <c r="J65"/>
  <c r="R99"/>
  <c r="R98"/>
  <c r="P129"/>
  <c r="P128"/>
  <c r="T129"/>
  <c r="T128"/>
  <c r="P141"/>
  <c r="P140"/>
  <c r="R141"/>
  <c r="R140"/>
  <c r="BK159"/>
  <c r="J159"/>
  <c r="J71"/>
  <c r="T159"/>
  <c r="T158"/>
  <c r="P171"/>
  <c r="P170"/>
  <c r="R171"/>
  <c r="R170"/>
  <c r="BK178"/>
  <c r="J178"/>
  <c r="J75"/>
  <c r="R178"/>
  <c r="R177"/>
  <c i="15" r="BK89"/>
  <c r="J89"/>
  <c r="J64"/>
  <c r="R89"/>
  <c r="BK95"/>
  <c r="J95"/>
  <c r="J65"/>
  <c r="T95"/>
  <c r="P112"/>
  <c r="T112"/>
  <c i="16" r="BK112"/>
  <c r="J112"/>
  <c r="J65"/>
  <c r="T112"/>
  <c r="P123"/>
  <c r="T123"/>
  <c r="P134"/>
  <c r="R134"/>
  <c r="P139"/>
  <c r="R139"/>
  <c r="BK144"/>
  <c r="J144"/>
  <c r="J69"/>
  <c r="R144"/>
  <c r="BK151"/>
  <c r="J151"/>
  <c r="J71"/>
  <c r="R151"/>
  <c r="P159"/>
  <c r="T159"/>
  <c r="BK165"/>
  <c r="J165"/>
  <c r="J74"/>
  <c r="T165"/>
  <c r="P176"/>
  <c r="T176"/>
  <c r="P187"/>
  <c r="R187"/>
  <c r="BK202"/>
  <c r="J202"/>
  <c r="J79"/>
  <c r="T202"/>
  <c r="BK212"/>
  <c r="J212"/>
  <c r="J80"/>
  <c r="T212"/>
  <c r="P222"/>
  <c r="T222"/>
  <c r="P232"/>
  <c r="R232"/>
  <c r="BK247"/>
  <c r="J247"/>
  <c r="J88"/>
  <c r="T247"/>
  <c r="T246"/>
  <c i="17" r="P92"/>
  <c r="R92"/>
  <c r="BK99"/>
  <c r="J99"/>
  <c r="J66"/>
  <c r="R99"/>
  <c r="BK108"/>
  <c r="J108"/>
  <c r="J67"/>
  <c r="T108"/>
  <c r="P119"/>
  <c r="R119"/>
  <c i="18" r="P95"/>
  <c r="T95"/>
  <c r="BK115"/>
  <c r="J115"/>
  <c r="J67"/>
  <c r="R115"/>
  <c r="R125"/>
  <c r="P141"/>
  <c r="T141"/>
  <c i="2" r="P111"/>
  <c r="P98"/>
  <c r="T111"/>
  <c r="T98"/>
  <c r="P129"/>
  <c r="R129"/>
  <c r="R128"/>
  <c r="P179"/>
  <c r="T179"/>
  <c r="P215"/>
  <c r="R215"/>
  <c r="BK259"/>
  <c r="J259"/>
  <c r="J74"/>
  <c r="T259"/>
  <c r="T258"/>
  <c i="3" r="P97"/>
  <c r="T97"/>
  <c r="T96"/>
  <c r="P138"/>
  <c r="R138"/>
  <c r="P169"/>
  <c r="P168"/>
  <c r="T169"/>
  <c r="T168"/>
  <c r="BK175"/>
  <c r="J175"/>
  <c r="J73"/>
  <c r="T175"/>
  <c r="T174"/>
  <c i="5" r="BK93"/>
  <c r="J93"/>
  <c r="J66"/>
  <c r="R93"/>
  <c r="R92"/>
  <c r="R91"/>
  <c r="R90"/>
  <c i="6" r="BK131"/>
  <c r="J131"/>
  <c r="J65"/>
  <c r="R131"/>
  <c r="BK201"/>
  <c r="J201"/>
  <c r="J67"/>
  <c r="P201"/>
  <c r="R201"/>
  <c r="R200"/>
  <c r="T201"/>
  <c r="T200"/>
  <c r="P208"/>
  <c r="P1313"/>
  <c r="T1313"/>
  <c r="P1740"/>
  <c r="R1740"/>
  <c r="BK1877"/>
  <c r="J1877"/>
  <c r="J76"/>
  <c r="T1877"/>
  <c r="R1992"/>
  <c r="BK2027"/>
  <c r="J2027"/>
  <c r="J79"/>
  <c r="R2027"/>
  <c r="BK2115"/>
  <c r="J2115"/>
  <c r="J80"/>
  <c r="R2115"/>
  <c r="BK2150"/>
  <c r="J2150"/>
  <c r="J81"/>
  <c r="T2150"/>
  <c r="P2173"/>
  <c r="T2173"/>
  <c r="R2725"/>
  <c r="BK3002"/>
  <c r="J3002"/>
  <c r="J91"/>
  <c r="R3002"/>
  <c r="BK3213"/>
  <c r="J3213"/>
  <c r="J92"/>
  <c r="R3213"/>
  <c r="T3213"/>
  <c r="P3274"/>
  <c r="T3274"/>
  <c r="P3469"/>
  <c r="T3469"/>
  <c r="P3650"/>
  <c r="T3650"/>
  <c r="P3738"/>
  <c r="T3738"/>
  <c r="P3918"/>
  <c r="BK4160"/>
  <c r="J4160"/>
  <c r="J98"/>
  <c r="P4567"/>
  <c r="R4567"/>
  <c r="BK5046"/>
  <c r="J5046"/>
  <c r="J101"/>
  <c r="T5046"/>
  <c r="P5137"/>
  <c r="R5137"/>
  <c r="BK5184"/>
  <c r="J5184"/>
  <c r="J106"/>
  <c r="R5184"/>
  <c r="BK5220"/>
  <c r="J5220"/>
  <c r="J107"/>
  <c r="R5220"/>
  <c i="7" r="P107"/>
  <c r="T107"/>
  <c r="P118"/>
  <c r="T118"/>
  <c r="BK132"/>
  <c r="R132"/>
  <c r="BK342"/>
  <c r="J342"/>
  <c r="J71"/>
  <c r="T342"/>
  <c r="P350"/>
  <c r="T350"/>
  <c r="P354"/>
  <c r="R354"/>
  <c r="BK359"/>
  <c r="J359"/>
  <c r="J74"/>
  <c r="R359"/>
  <c r="BK365"/>
  <c r="J365"/>
  <c r="J75"/>
  <c r="T365"/>
  <c i="8" r="P97"/>
  <c r="T97"/>
  <c r="P159"/>
  <c r="T159"/>
  <c r="P176"/>
  <c r="T176"/>
  <c r="P273"/>
  <c r="T273"/>
  <c r="P292"/>
  <c r="P291"/>
  <c r="T292"/>
  <c r="T291"/>
  <c i="9" r="BK104"/>
  <c r="R104"/>
  <c r="BK305"/>
  <c r="J305"/>
  <c r="J67"/>
  <c r="R305"/>
  <c r="BK309"/>
  <c r="J309"/>
  <c r="J68"/>
  <c r="T309"/>
  <c r="P343"/>
  <c r="R343"/>
  <c r="BK362"/>
  <c r="J362"/>
  <c r="J72"/>
  <c r="R362"/>
  <c r="T362"/>
  <c r="BK383"/>
  <c r="J383"/>
  <c r="J73"/>
  <c r="R383"/>
  <c r="P472"/>
  <c r="T472"/>
  <c r="P483"/>
  <c r="R483"/>
  <c r="BK496"/>
  <c r="J496"/>
  <c r="J76"/>
  <c r="T496"/>
  <c r="P502"/>
  <c r="T502"/>
  <c i="10" r="P90"/>
  <c r="T90"/>
  <c r="T89"/>
  <c r="T88"/>
  <c r="P295"/>
  <c r="R295"/>
  <c i="11" r="P105"/>
  <c r="T105"/>
  <c r="P172"/>
  <c r="T172"/>
  <c r="BK184"/>
  <c r="J184"/>
  <c r="J68"/>
  <c r="P184"/>
  <c r="R184"/>
  <c r="T184"/>
  <c r="BK192"/>
  <c r="J192"/>
  <c r="J69"/>
  <c r="P192"/>
  <c r="R192"/>
  <c r="T192"/>
  <c r="BK225"/>
  <c r="J225"/>
  <c r="J70"/>
  <c r="P225"/>
  <c r="R225"/>
  <c r="T225"/>
  <c r="BK237"/>
  <c r="J237"/>
  <c r="J71"/>
  <c r="P237"/>
  <c r="R237"/>
  <c r="T237"/>
  <c r="BK245"/>
  <c r="J245"/>
  <c r="J72"/>
  <c r="P245"/>
  <c r="R245"/>
  <c r="T245"/>
  <c r="BK262"/>
  <c r="J262"/>
  <c r="J73"/>
  <c r="P262"/>
  <c r="R262"/>
  <c r="T262"/>
  <c r="BK271"/>
  <c r="J271"/>
  <c r="J74"/>
  <c r="P271"/>
  <c r="R271"/>
  <c r="P286"/>
  <c r="R286"/>
  <c r="BK297"/>
  <c r="J297"/>
  <c r="J76"/>
  <c r="T297"/>
  <c r="P310"/>
  <c r="R310"/>
  <c r="BK316"/>
  <c r="J316"/>
  <c r="J78"/>
  <c r="T316"/>
  <c r="P321"/>
  <c r="T321"/>
  <c r="BK328"/>
  <c r="J328"/>
  <c r="J80"/>
  <c r="R328"/>
  <c i="12" r="BK99"/>
  <c r="J99"/>
  <c r="J65"/>
  <c r="T99"/>
  <c r="BK123"/>
  <c r="J123"/>
  <c r="J67"/>
  <c r="R123"/>
  <c r="BK133"/>
  <c r="J133"/>
  <c r="J68"/>
  <c r="R133"/>
  <c r="BK143"/>
  <c r="J143"/>
  <c r="J69"/>
  <c r="T143"/>
  <c r="BK168"/>
  <c r="J168"/>
  <c r="J70"/>
  <c r="R168"/>
  <c r="P184"/>
  <c r="P183"/>
  <c r="R184"/>
  <c r="BK195"/>
  <c r="J195"/>
  <c r="J73"/>
  <c r="R195"/>
  <c r="BK206"/>
  <c r="J206"/>
  <c r="J74"/>
  <c r="R206"/>
  <c r="BK225"/>
  <c r="J225"/>
  <c r="J75"/>
  <c r="T225"/>
  <c i="13" r="BK114"/>
  <c r="J114"/>
  <c r="J65"/>
  <c r="R114"/>
  <c r="BK134"/>
  <c r="J134"/>
  <c r="J66"/>
  <c r="R134"/>
  <c r="BK164"/>
  <c r="J164"/>
  <c r="J67"/>
  <c r="R164"/>
  <c r="BK186"/>
  <c r="J186"/>
  <c r="J68"/>
  <c r="P186"/>
  <c r="BK199"/>
  <c r="J199"/>
  <c r="J69"/>
  <c r="R199"/>
  <c r="T199"/>
  <c r="P209"/>
  <c r="T209"/>
  <c r="P238"/>
  <c r="T238"/>
  <c r="P251"/>
  <c r="R251"/>
  <c r="P285"/>
  <c r="T285"/>
  <c r="P319"/>
  <c r="T319"/>
  <c r="P328"/>
  <c r="R328"/>
  <c r="BK339"/>
  <c r="J339"/>
  <c r="J77"/>
  <c r="R339"/>
  <c r="BK351"/>
  <c r="J351"/>
  <c r="J78"/>
  <c r="R351"/>
  <c r="BK370"/>
  <c r="J370"/>
  <c r="J79"/>
  <c r="R370"/>
  <c r="BK382"/>
  <c r="J382"/>
  <c r="J80"/>
  <c r="T382"/>
  <c r="P393"/>
  <c r="R393"/>
  <c r="BK403"/>
  <c r="J403"/>
  <c r="J82"/>
  <c r="T403"/>
  <c r="BK418"/>
  <c r="J418"/>
  <c r="J83"/>
  <c r="R418"/>
  <c r="BK430"/>
  <c r="J430"/>
  <c r="J84"/>
  <c r="T430"/>
  <c r="P443"/>
  <c r="R443"/>
  <c r="P446"/>
  <c r="R446"/>
  <c r="BK451"/>
  <c r="J451"/>
  <c r="J88"/>
  <c r="T451"/>
  <c r="T450"/>
  <c r="BK474"/>
  <c r="J474"/>
  <c r="J90"/>
  <c r="T474"/>
  <c r="T473"/>
  <c i="14" r="P99"/>
  <c r="P98"/>
  <c r="T99"/>
  <c r="T98"/>
  <c r="BK129"/>
  <c r="J129"/>
  <c r="J67"/>
  <c r="R129"/>
  <c r="R128"/>
  <c r="BK141"/>
  <c r="J141"/>
  <c r="J69"/>
  <c r="T141"/>
  <c r="T140"/>
  <c r="P159"/>
  <c r="P158"/>
  <c r="R159"/>
  <c r="R158"/>
  <c r="BK171"/>
  <c r="J171"/>
  <c r="J73"/>
  <c r="T171"/>
  <c r="T170"/>
  <c r="P178"/>
  <c r="P177"/>
  <c r="T178"/>
  <c r="T177"/>
  <c i="15" r="P89"/>
  <c r="T89"/>
  <c r="T88"/>
  <c r="P95"/>
  <c r="R95"/>
  <c r="BK112"/>
  <c r="J112"/>
  <c r="J66"/>
  <c r="R112"/>
  <c i="16" r="P112"/>
  <c r="R112"/>
  <c r="BK123"/>
  <c r="J123"/>
  <c r="J66"/>
  <c r="R123"/>
  <c r="BK134"/>
  <c r="J134"/>
  <c r="J67"/>
  <c r="T134"/>
  <c r="BK139"/>
  <c r="J139"/>
  <c r="J68"/>
  <c r="T139"/>
  <c r="P144"/>
  <c r="T144"/>
  <c r="P151"/>
  <c r="T151"/>
  <c r="BK159"/>
  <c r="J159"/>
  <c r="J72"/>
  <c r="R159"/>
  <c r="P165"/>
  <c r="P164"/>
  <c r="R165"/>
  <c r="BK176"/>
  <c r="J176"/>
  <c r="J75"/>
  <c r="R176"/>
  <c r="BK187"/>
  <c r="J187"/>
  <c r="J76"/>
  <c r="T187"/>
  <c r="P202"/>
  <c r="R202"/>
  <c r="P212"/>
  <c r="R212"/>
  <c r="BK222"/>
  <c r="J222"/>
  <c r="J81"/>
  <c r="R222"/>
  <c r="BK232"/>
  <c r="J232"/>
  <c r="J82"/>
  <c r="T232"/>
  <c r="P247"/>
  <c r="P246"/>
  <c r="R247"/>
  <c r="R246"/>
  <c i="17" r="BK92"/>
  <c r="J92"/>
  <c r="J65"/>
  <c r="T92"/>
  <c r="P99"/>
  <c r="T99"/>
  <c r="P108"/>
  <c r="R108"/>
  <c r="BK119"/>
  <c r="J119"/>
  <c r="J68"/>
  <c r="T119"/>
  <c i="18" r="BK95"/>
  <c r="J95"/>
  <c r="J65"/>
  <c r="R95"/>
  <c r="P115"/>
  <c r="T115"/>
  <c r="BK125"/>
  <c r="J125"/>
  <c r="J69"/>
  <c r="P125"/>
  <c r="T125"/>
  <c r="BK141"/>
  <c r="J141"/>
  <c r="J71"/>
  <c r="R141"/>
  <c i="2" r="BK255"/>
  <c r="J255"/>
  <c r="J72"/>
  <c i="3" r="BK134"/>
  <c r="J134"/>
  <c r="J66"/>
  <c r="BK165"/>
  <c r="J165"/>
  <c r="J69"/>
  <c i="4" r="BK131"/>
  <c r="J131"/>
  <c r="J66"/>
  <c r="BK156"/>
  <c r="J156"/>
  <c r="J68"/>
  <c r="BK158"/>
  <c r="J158"/>
  <c r="J69"/>
  <c i="5" r="BK102"/>
  <c r="J102"/>
  <c r="J68"/>
  <c i="6" r="BK359"/>
  <c r="J359"/>
  <c r="J69"/>
  <c r="BK965"/>
  <c r="J965"/>
  <c r="J71"/>
  <c r="BK2001"/>
  <c r="J2001"/>
  <c r="J78"/>
  <c r="BK2169"/>
  <c r="J2169"/>
  <c r="J82"/>
  <c r="BK4531"/>
  <c r="J4531"/>
  <c r="J99"/>
  <c i="7" r="BK128"/>
  <c r="J128"/>
  <c r="J68"/>
  <c r="BK406"/>
  <c r="J406"/>
  <c r="J78"/>
  <c i="8" r="BK288"/>
  <c r="J288"/>
  <c r="J69"/>
  <c i="9" r="BK511"/>
  <c r="J511"/>
  <c r="J78"/>
  <c i="16" r="BK149"/>
  <c r="J149"/>
  <c r="J70"/>
  <c r="BK199"/>
  <c r="J199"/>
  <c r="J77"/>
  <c i="18" r="BK122"/>
  <c r="J122"/>
  <c r="J68"/>
  <c r="BK136"/>
  <c r="J136"/>
  <c r="J70"/>
  <c i="2" r="BK98"/>
  <c r="J98"/>
  <c r="J65"/>
  <c r="BK246"/>
  <c r="J246"/>
  <c r="J71"/>
  <c i="3" r="BK163"/>
  <c r="J163"/>
  <c r="J68"/>
  <c i="6" r="BK5176"/>
  <c r="J5176"/>
  <c r="J104"/>
  <c r="BK5179"/>
  <c r="J5179"/>
  <c r="J105"/>
  <c i="7" r="BK102"/>
  <c r="J102"/>
  <c r="J65"/>
  <c r="BK400"/>
  <c r="J400"/>
  <c r="J76"/>
  <c i="8" r="BK300"/>
  <c r="J300"/>
  <c r="J73"/>
  <c i="9" r="BK358"/>
  <c r="J358"/>
  <c r="J70"/>
  <c r="BK517"/>
  <c r="J517"/>
  <c r="J80"/>
  <c i="16" r="BK240"/>
  <c r="J240"/>
  <c r="J84"/>
  <c r="BK242"/>
  <c r="J242"/>
  <c r="J85"/>
  <c r="BK244"/>
  <c r="J244"/>
  <c r="J86"/>
  <c i="18" r="BK109"/>
  <c r="J109"/>
  <c r="J66"/>
  <c r="J56"/>
  <c r="J58"/>
  <c r="F59"/>
  <c r="E81"/>
  <c r="F89"/>
  <c r="BE103"/>
  <c r="BE116"/>
  <c r="BE118"/>
  <c r="BE132"/>
  <c r="BE134"/>
  <c r="BE142"/>
  <c r="BE153"/>
  <c r="BE158"/>
  <c r="BE159"/>
  <c r="BE161"/>
  <c r="J59"/>
  <c r="BE96"/>
  <c r="BE100"/>
  <c r="BE107"/>
  <c r="BE110"/>
  <c r="BE123"/>
  <c r="BE126"/>
  <c r="BE137"/>
  <c r="BE150"/>
  <c r="BE157"/>
  <c r="BE160"/>
  <c r="BE162"/>
  <c i="17" r="J56"/>
  <c r="J58"/>
  <c r="J59"/>
  <c r="BE93"/>
  <c r="BE100"/>
  <c r="BE101"/>
  <c r="BE103"/>
  <c r="BE105"/>
  <c r="BE106"/>
  <c r="BE107"/>
  <c r="BE109"/>
  <c r="BE113"/>
  <c r="BE115"/>
  <c r="BE117"/>
  <c r="E50"/>
  <c r="F58"/>
  <c r="F59"/>
  <c r="BE94"/>
  <c r="BE95"/>
  <c r="BE96"/>
  <c r="BE97"/>
  <c r="BE98"/>
  <c r="BE102"/>
  <c r="BE104"/>
  <c r="BE110"/>
  <c r="BE111"/>
  <c r="BE112"/>
  <c r="BE114"/>
  <c r="BE116"/>
  <c r="BE118"/>
  <c r="BE120"/>
  <c r="BE121"/>
  <c r="BE122"/>
  <c r="BE123"/>
  <c r="BE124"/>
  <c r="BE125"/>
  <c r="BE126"/>
  <c r="BE127"/>
  <c r="BE128"/>
  <c r="BE129"/>
  <c r="BE130"/>
  <c r="BE131"/>
  <c r="BE132"/>
  <c r="BE133"/>
  <c i="16" r="E50"/>
  <c r="F58"/>
  <c r="F59"/>
  <c r="J59"/>
  <c r="BE115"/>
  <c r="BE116"/>
  <c r="BE117"/>
  <c r="BE122"/>
  <c r="BE124"/>
  <c r="BE125"/>
  <c r="BE128"/>
  <c r="BE132"/>
  <c r="BE135"/>
  <c r="BE136"/>
  <c r="BE137"/>
  <c r="BE145"/>
  <c r="BE147"/>
  <c r="BE150"/>
  <c r="BE155"/>
  <c r="BE158"/>
  <c r="BE163"/>
  <c r="BE166"/>
  <c r="BE167"/>
  <c r="BE170"/>
  <c r="BE172"/>
  <c r="BE178"/>
  <c r="BE180"/>
  <c r="BE181"/>
  <c r="BE182"/>
  <c r="BE186"/>
  <c r="BE188"/>
  <c r="BE189"/>
  <c r="BE191"/>
  <c r="BE192"/>
  <c r="BE195"/>
  <c r="BE196"/>
  <c r="BE198"/>
  <c r="BE204"/>
  <c r="BE206"/>
  <c r="BE211"/>
  <c r="BE214"/>
  <c r="BE215"/>
  <c r="BE220"/>
  <c r="BE221"/>
  <c r="BE223"/>
  <c r="BE227"/>
  <c r="BE228"/>
  <c r="BE233"/>
  <c r="BE235"/>
  <c r="BE237"/>
  <c r="BE238"/>
  <c r="BE245"/>
  <c r="BE248"/>
  <c r="BE251"/>
  <c r="BE252"/>
  <c r="J56"/>
  <c r="J58"/>
  <c r="BE113"/>
  <c r="BE114"/>
  <c r="BE118"/>
  <c r="BE119"/>
  <c r="BE120"/>
  <c r="BE121"/>
  <c r="BE126"/>
  <c r="BE127"/>
  <c r="BE129"/>
  <c r="BE130"/>
  <c r="BE131"/>
  <c r="BE133"/>
  <c r="BE138"/>
  <c r="BE140"/>
  <c r="BE141"/>
  <c r="BE142"/>
  <c r="BE143"/>
  <c r="BE146"/>
  <c r="BE148"/>
  <c r="BE152"/>
  <c r="BE153"/>
  <c r="BE154"/>
  <c r="BE156"/>
  <c r="BE157"/>
  <c r="BE160"/>
  <c r="BE161"/>
  <c r="BE162"/>
  <c r="BE168"/>
  <c r="BE169"/>
  <c r="BE171"/>
  <c r="BE173"/>
  <c r="BE174"/>
  <c r="BE175"/>
  <c r="BE177"/>
  <c r="BE179"/>
  <c r="BE183"/>
  <c r="BE184"/>
  <c r="BE185"/>
  <c r="BE190"/>
  <c r="BE193"/>
  <c r="BE194"/>
  <c r="BE197"/>
  <c r="BE200"/>
  <c r="BE203"/>
  <c r="BE205"/>
  <c r="BE207"/>
  <c r="BE208"/>
  <c r="BE209"/>
  <c r="BE210"/>
  <c r="BE213"/>
  <c r="BE216"/>
  <c r="BE217"/>
  <c r="BE218"/>
  <c r="BE219"/>
  <c r="BE224"/>
  <c r="BE225"/>
  <c r="BE226"/>
  <c r="BE229"/>
  <c r="BE230"/>
  <c r="BE231"/>
  <c r="BE234"/>
  <c r="BE236"/>
  <c r="BE241"/>
  <c r="BE243"/>
  <c r="BE249"/>
  <c r="BE250"/>
  <c i="15" r="F58"/>
  <c r="J59"/>
  <c r="E76"/>
  <c r="J84"/>
  <c r="BE90"/>
  <c r="BE93"/>
  <c r="BE97"/>
  <c r="BE98"/>
  <c r="BE99"/>
  <c r="BE100"/>
  <c r="BE101"/>
  <c r="BE102"/>
  <c r="BE104"/>
  <c r="BE105"/>
  <c r="BE106"/>
  <c r="BE107"/>
  <c r="BE114"/>
  <c r="BE116"/>
  <c r="BE118"/>
  <c r="J56"/>
  <c r="F59"/>
  <c r="BE91"/>
  <c r="BE92"/>
  <c r="BE94"/>
  <c r="BE96"/>
  <c r="BE103"/>
  <c r="BE108"/>
  <c r="BE109"/>
  <c r="BE110"/>
  <c r="BE111"/>
  <c r="BE113"/>
  <c r="BE115"/>
  <c r="BE117"/>
  <c r="BE119"/>
  <c i="14" r="E50"/>
  <c r="J58"/>
  <c r="J59"/>
  <c r="F93"/>
  <c r="F94"/>
  <c r="BE101"/>
  <c r="BE103"/>
  <c r="BE107"/>
  <c r="BE109"/>
  <c r="BE111"/>
  <c r="BE112"/>
  <c r="BE113"/>
  <c r="BE115"/>
  <c r="BE116"/>
  <c r="BE117"/>
  <c r="BE118"/>
  <c r="BE119"/>
  <c r="BE123"/>
  <c r="BE125"/>
  <c r="BE126"/>
  <c r="BE130"/>
  <c r="BE133"/>
  <c r="BE134"/>
  <c r="BE138"/>
  <c r="BE143"/>
  <c r="BE144"/>
  <c r="BE145"/>
  <c r="BE146"/>
  <c r="BE147"/>
  <c r="BE148"/>
  <c r="BE149"/>
  <c r="BE150"/>
  <c r="BE152"/>
  <c r="BE155"/>
  <c r="BE157"/>
  <c r="BE160"/>
  <c r="BE163"/>
  <c r="BE164"/>
  <c r="BE165"/>
  <c r="BE168"/>
  <c r="BE172"/>
  <c r="BE175"/>
  <c r="BE185"/>
  <c r="BE186"/>
  <c r="J56"/>
  <c r="BE100"/>
  <c r="BE102"/>
  <c r="BE104"/>
  <c r="BE105"/>
  <c r="BE106"/>
  <c r="BE108"/>
  <c r="BE110"/>
  <c r="BE114"/>
  <c r="BE120"/>
  <c r="BE121"/>
  <c r="BE122"/>
  <c r="BE124"/>
  <c r="BE127"/>
  <c r="BE131"/>
  <c r="BE132"/>
  <c r="BE135"/>
  <c r="BE136"/>
  <c r="BE137"/>
  <c r="BE139"/>
  <c r="BE142"/>
  <c r="BE151"/>
  <c r="BE153"/>
  <c r="BE154"/>
  <c r="BE156"/>
  <c r="BE162"/>
  <c r="BE166"/>
  <c r="BE167"/>
  <c r="BE169"/>
  <c r="BE173"/>
  <c r="BE174"/>
  <c r="BE176"/>
  <c r="BE179"/>
  <c r="BE180"/>
  <c r="BE181"/>
  <c r="BE182"/>
  <c r="BE183"/>
  <c r="BE184"/>
  <c i="13" r="E50"/>
  <c r="J56"/>
  <c r="F58"/>
  <c r="J58"/>
  <c r="F59"/>
  <c r="J59"/>
  <c r="BE115"/>
  <c r="BE116"/>
  <c r="BE118"/>
  <c r="BE120"/>
  <c r="BE124"/>
  <c r="BE125"/>
  <c r="BE126"/>
  <c r="BE127"/>
  <c r="BE130"/>
  <c r="BE131"/>
  <c r="BE136"/>
  <c r="BE137"/>
  <c r="BE139"/>
  <c r="BE142"/>
  <c r="BE145"/>
  <c r="BE147"/>
  <c r="BE148"/>
  <c r="BE149"/>
  <c r="BE152"/>
  <c r="BE153"/>
  <c r="BE155"/>
  <c r="BE156"/>
  <c r="BE159"/>
  <c r="BE160"/>
  <c r="BE162"/>
  <c r="BE163"/>
  <c r="BE165"/>
  <c r="BE166"/>
  <c r="BE167"/>
  <c r="BE169"/>
  <c r="BE173"/>
  <c r="BE174"/>
  <c r="BE176"/>
  <c r="BE177"/>
  <c r="BE180"/>
  <c r="BE181"/>
  <c r="BE182"/>
  <c r="BE184"/>
  <c r="BE185"/>
  <c r="BE187"/>
  <c r="BE189"/>
  <c r="BE190"/>
  <c r="BE192"/>
  <c r="BE194"/>
  <c r="BE195"/>
  <c r="BE196"/>
  <c r="BE197"/>
  <c r="BE198"/>
  <c r="BE201"/>
  <c r="BE204"/>
  <c r="BE206"/>
  <c r="BE207"/>
  <c r="BE211"/>
  <c r="BE216"/>
  <c r="BE219"/>
  <c r="BE220"/>
  <c r="BE222"/>
  <c r="BE225"/>
  <c r="BE226"/>
  <c r="BE227"/>
  <c r="BE228"/>
  <c r="BE229"/>
  <c r="BE230"/>
  <c r="BE232"/>
  <c r="BE233"/>
  <c r="BE239"/>
  <c r="BE240"/>
  <c r="BE247"/>
  <c r="BE255"/>
  <c r="BE256"/>
  <c r="BE261"/>
  <c r="BE265"/>
  <c r="BE266"/>
  <c r="BE272"/>
  <c r="BE273"/>
  <c r="BE279"/>
  <c r="BE280"/>
  <c r="BE283"/>
  <c r="BE287"/>
  <c r="BE288"/>
  <c r="BE289"/>
  <c r="BE290"/>
  <c r="BE291"/>
  <c r="BE292"/>
  <c r="BE294"/>
  <c r="BE303"/>
  <c r="BE304"/>
  <c r="BE305"/>
  <c r="BE307"/>
  <c r="BE308"/>
  <c r="BE312"/>
  <c r="BE317"/>
  <c r="BE318"/>
  <c r="BE320"/>
  <c r="BE322"/>
  <c r="BE324"/>
  <c r="BE325"/>
  <c r="BE332"/>
  <c r="BE333"/>
  <c r="BE334"/>
  <c r="BE338"/>
  <c r="BE343"/>
  <c r="BE346"/>
  <c r="BE347"/>
  <c r="BE348"/>
  <c r="BE349"/>
  <c r="BE352"/>
  <c r="BE354"/>
  <c r="BE358"/>
  <c r="BE359"/>
  <c r="BE363"/>
  <c r="BE365"/>
  <c r="BE366"/>
  <c r="BE369"/>
  <c r="BE378"/>
  <c r="BE380"/>
  <c r="BE383"/>
  <c r="BE412"/>
  <c r="BE417"/>
  <c r="BE419"/>
  <c r="BE421"/>
  <c r="BE423"/>
  <c r="BE424"/>
  <c r="BE425"/>
  <c r="BE426"/>
  <c r="BE428"/>
  <c r="BE429"/>
  <c r="BE431"/>
  <c r="BE434"/>
  <c r="BE436"/>
  <c r="BE438"/>
  <c r="BE439"/>
  <c r="BE440"/>
  <c r="BE441"/>
  <c r="BE444"/>
  <c r="BE447"/>
  <c r="BE448"/>
  <c r="BE449"/>
  <c r="BE452"/>
  <c r="BE453"/>
  <c r="BE455"/>
  <c r="BE456"/>
  <c r="BE459"/>
  <c r="BE461"/>
  <c r="BE462"/>
  <c r="BE463"/>
  <c r="BE466"/>
  <c r="BE469"/>
  <c r="BE471"/>
  <c r="BE472"/>
  <c r="BE476"/>
  <c r="BE477"/>
  <c r="BE478"/>
  <c r="BE479"/>
  <c r="BE484"/>
  <c r="BE485"/>
  <c r="BE487"/>
  <c r="BE117"/>
  <c r="BE119"/>
  <c r="BE121"/>
  <c r="BE122"/>
  <c r="BE123"/>
  <c r="BE128"/>
  <c r="BE129"/>
  <c r="BE132"/>
  <c r="BE133"/>
  <c r="BE135"/>
  <c r="BE138"/>
  <c r="BE140"/>
  <c r="BE141"/>
  <c r="BE143"/>
  <c r="BE144"/>
  <c r="BE146"/>
  <c r="BE150"/>
  <c r="BE151"/>
  <c r="BE154"/>
  <c r="BE157"/>
  <c r="BE158"/>
  <c r="BE161"/>
  <c r="BE168"/>
  <c r="BE170"/>
  <c r="BE171"/>
  <c r="BE172"/>
  <c r="BE175"/>
  <c r="BE178"/>
  <c r="BE179"/>
  <c r="BE183"/>
  <c r="BE188"/>
  <c r="BE191"/>
  <c r="BE193"/>
  <c r="BE200"/>
  <c r="BE202"/>
  <c r="BE203"/>
  <c r="BE205"/>
  <c r="BE208"/>
  <c r="BE210"/>
  <c r="BE212"/>
  <c r="BE213"/>
  <c r="BE214"/>
  <c r="BE215"/>
  <c r="BE217"/>
  <c r="BE218"/>
  <c r="BE221"/>
  <c r="BE223"/>
  <c r="BE224"/>
  <c r="BE231"/>
  <c r="BE234"/>
  <c r="BE235"/>
  <c r="BE236"/>
  <c r="BE237"/>
  <c r="BE241"/>
  <c r="BE242"/>
  <c r="BE243"/>
  <c r="BE244"/>
  <c r="BE245"/>
  <c r="BE246"/>
  <c r="BE248"/>
  <c r="BE249"/>
  <c r="BE250"/>
  <c r="BE252"/>
  <c r="BE253"/>
  <c r="BE254"/>
  <c r="BE257"/>
  <c r="BE258"/>
  <c r="BE259"/>
  <c r="BE260"/>
  <c r="BE262"/>
  <c r="BE263"/>
  <c r="BE264"/>
  <c r="BE267"/>
  <c r="BE268"/>
  <c r="BE269"/>
  <c r="BE270"/>
  <c r="BE271"/>
  <c r="BE274"/>
  <c r="BE275"/>
  <c r="BE276"/>
  <c r="BE277"/>
  <c r="BE278"/>
  <c r="BE281"/>
  <c r="BE282"/>
  <c r="BE286"/>
  <c r="BE293"/>
  <c r="BE295"/>
  <c r="BE296"/>
  <c r="BE297"/>
  <c r="BE298"/>
  <c r="BE299"/>
  <c r="BE300"/>
  <c r="BE301"/>
  <c r="BE302"/>
  <c r="BE306"/>
  <c r="BE309"/>
  <c r="BE310"/>
  <c r="BE311"/>
  <c r="BE313"/>
  <c r="BE314"/>
  <c r="BE315"/>
  <c r="BE316"/>
  <c r="BE321"/>
  <c r="BE323"/>
  <c r="BE326"/>
  <c r="BE327"/>
  <c r="BE329"/>
  <c r="BE330"/>
  <c r="BE331"/>
  <c r="BE335"/>
  <c r="BE336"/>
  <c r="BE337"/>
  <c r="BE340"/>
  <c r="BE341"/>
  <c r="BE342"/>
  <c r="BE344"/>
  <c r="BE345"/>
  <c r="BE350"/>
  <c r="BE353"/>
  <c r="BE355"/>
  <c r="BE356"/>
  <c r="BE357"/>
  <c r="BE360"/>
  <c r="BE361"/>
  <c r="BE362"/>
  <c r="BE364"/>
  <c r="BE367"/>
  <c r="BE368"/>
  <c r="BE371"/>
  <c r="BE372"/>
  <c r="BE373"/>
  <c r="BE374"/>
  <c r="BE375"/>
  <c r="BE376"/>
  <c r="BE377"/>
  <c r="BE379"/>
  <c r="BE381"/>
  <c r="BE384"/>
  <c r="BE385"/>
  <c r="BE386"/>
  <c r="BE387"/>
  <c r="BE388"/>
  <c r="BE389"/>
  <c r="BE390"/>
  <c r="BE391"/>
  <c r="BE392"/>
  <c r="BE394"/>
  <c r="BE395"/>
  <c r="BE396"/>
  <c r="BE397"/>
  <c r="BE398"/>
  <c r="BE399"/>
  <c r="BE400"/>
  <c r="BE401"/>
  <c r="BE402"/>
  <c r="BE404"/>
  <c r="BE405"/>
  <c r="BE406"/>
  <c r="BE407"/>
  <c r="BE408"/>
  <c r="BE409"/>
  <c r="BE410"/>
  <c r="BE411"/>
  <c r="BE413"/>
  <c r="BE414"/>
  <c r="BE415"/>
  <c r="BE416"/>
  <c r="BE420"/>
  <c r="BE422"/>
  <c r="BE427"/>
  <c r="BE432"/>
  <c r="BE433"/>
  <c r="BE435"/>
  <c r="BE437"/>
  <c r="BE442"/>
  <c r="BE445"/>
  <c r="BE454"/>
  <c r="BE457"/>
  <c r="BE458"/>
  <c r="BE460"/>
  <c r="BE464"/>
  <c r="BE465"/>
  <c r="BE467"/>
  <c r="BE468"/>
  <c r="BE470"/>
  <c r="BE475"/>
  <c r="BE480"/>
  <c r="BE481"/>
  <c r="BE482"/>
  <c r="BE483"/>
  <c r="BE486"/>
  <c r="BE488"/>
  <c r="BE489"/>
  <c r="BE490"/>
  <c r="BE491"/>
  <c i="12" r="F58"/>
  <c r="F59"/>
  <c r="E85"/>
  <c r="BE103"/>
  <c r="BE104"/>
  <c r="BE105"/>
  <c r="BE108"/>
  <c r="BE109"/>
  <c r="BE113"/>
  <c r="BE114"/>
  <c r="BE115"/>
  <c r="BE116"/>
  <c r="BE117"/>
  <c r="BE119"/>
  <c r="BE125"/>
  <c r="BE126"/>
  <c r="BE128"/>
  <c r="BE130"/>
  <c r="BE132"/>
  <c r="BE134"/>
  <c r="BE135"/>
  <c r="BE137"/>
  <c r="BE139"/>
  <c r="BE141"/>
  <c r="BE142"/>
  <c r="BE146"/>
  <c r="BE148"/>
  <c r="BE156"/>
  <c r="BE157"/>
  <c r="BE158"/>
  <c r="BE160"/>
  <c r="BE161"/>
  <c r="BE162"/>
  <c r="BE164"/>
  <c r="BE165"/>
  <c r="BE166"/>
  <c r="BE169"/>
  <c r="BE171"/>
  <c r="BE174"/>
  <c r="BE175"/>
  <c r="BE176"/>
  <c r="BE180"/>
  <c r="BE182"/>
  <c r="BE185"/>
  <c r="BE187"/>
  <c r="BE189"/>
  <c r="BE190"/>
  <c r="BE192"/>
  <c r="BE193"/>
  <c r="BE194"/>
  <c r="BE196"/>
  <c r="BE197"/>
  <c r="BE198"/>
  <c r="BE200"/>
  <c r="BE201"/>
  <c r="BE208"/>
  <c r="BE209"/>
  <c r="BE211"/>
  <c r="BE214"/>
  <c r="BE215"/>
  <c r="BE217"/>
  <c r="BE218"/>
  <c r="BE219"/>
  <c r="BE221"/>
  <c r="BE222"/>
  <c r="BE224"/>
  <c r="BE226"/>
  <c r="BE227"/>
  <c r="BE228"/>
  <c r="BE230"/>
  <c r="BE231"/>
  <c r="BE232"/>
  <c r="BE233"/>
  <c r="BE235"/>
  <c r="BE236"/>
  <c r="BE237"/>
  <c r="J56"/>
  <c r="J58"/>
  <c r="J59"/>
  <c r="BE100"/>
  <c r="BE101"/>
  <c r="BE102"/>
  <c r="BE106"/>
  <c r="BE107"/>
  <c r="BE110"/>
  <c r="BE111"/>
  <c r="BE112"/>
  <c r="BE118"/>
  <c r="BE120"/>
  <c r="BE121"/>
  <c r="BE124"/>
  <c r="BE127"/>
  <c r="BE129"/>
  <c r="BE131"/>
  <c r="BE136"/>
  <c r="BE138"/>
  <c r="BE140"/>
  <c r="BE144"/>
  <c r="BE150"/>
  <c r="BE152"/>
  <c r="BE154"/>
  <c r="BE159"/>
  <c r="BE163"/>
  <c r="BE167"/>
  <c r="BE170"/>
  <c r="BE172"/>
  <c r="BE173"/>
  <c r="BE177"/>
  <c r="BE178"/>
  <c r="BE179"/>
  <c r="BE181"/>
  <c r="BE186"/>
  <c r="BE188"/>
  <c r="BE191"/>
  <c r="BE199"/>
  <c r="BE202"/>
  <c r="BE203"/>
  <c r="BE204"/>
  <c r="BE205"/>
  <c r="BE207"/>
  <c r="BE210"/>
  <c r="BE212"/>
  <c r="BE213"/>
  <c r="BE216"/>
  <c r="BE220"/>
  <c r="BE223"/>
  <c r="BE229"/>
  <c r="BE234"/>
  <c r="BE238"/>
  <c i="10" r="J90"/>
  <c r="J65"/>
  <c i="11" r="E50"/>
  <c r="J56"/>
  <c r="F58"/>
  <c r="J58"/>
  <c r="F59"/>
  <c r="J59"/>
  <c r="BE106"/>
  <c r="BE107"/>
  <c r="BE108"/>
  <c r="BE109"/>
  <c r="BE110"/>
  <c r="BE111"/>
  <c r="BE112"/>
  <c r="BE113"/>
  <c r="BE116"/>
  <c r="BE120"/>
  <c r="BE123"/>
  <c r="BE125"/>
  <c r="BE130"/>
  <c r="BE131"/>
  <c r="BE132"/>
  <c r="BE134"/>
  <c r="BE135"/>
  <c r="BE136"/>
  <c r="BE140"/>
  <c r="BE143"/>
  <c r="BE144"/>
  <c r="BE147"/>
  <c r="BE150"/>
  <c r="BE153"/>
  <c r="BE154"/>
  <c r="BE157"/>
  <c r="BE158"/>
  <c r="BE160"/>
  <c r="BE161"/>
  <c r="BE163"/>
  <c r="BE169"/>
  <c r="BE173"/>
  <c r="BE178"/>
  <c r="BE183"/>
  <c r="BE187"/>
  <c r="BE191"/>
  <c r="BE195"/>
  <c r="BE196"/>
  <c r="BE198"/>
  <c r="BE200"/>
  <c r="BE201"/>
  <c r="BE205"/>
  <c r="BE207"/>
  <c r="BE208"/>
  <c r="BE209"/>
  <c r="BE210"/>
  <c r="BE217"/>
  <c r="BE219"/>
  <c r="BE220"/>
  <c r="BE221"/>
  <c r="BE222"/>
  <c r="BE223"/>
  <c r="BE227"/>
  <c r="BE230"/>
  <c r="BE233"/>
  <c r="BE235"/>
  <c r="BE238"/>
  <c r="BE241"/>
  <c r="BE242"/>
  <c r="BE243"/>
  <c r="BE244"/>
  <c r="BE248"/>
  <c r="BE249"/>
  <c r="BE251"/>
  <c r="BE254"/>
  <c r="BE255"/>
  <c r="BE257"/>
  <c r="BE259"/>
  <c r="BE261"/>
  <c r="BE263"/>
  <c r="BE264"/>
  <c r="BE266"/>
  <c r="BE267"/>
  <c r="BE268"/>
  <c r="BE269"/>
  <c r="BE270"/>
  <c r="BE273"/>
  <c r="BE275"/>
  <c r="BE277"/>
  <c r="BE279"/>
  <c r="BE282"/>
  <c r="BE284"/>
  <c r="BE287"/>
  <c r="BE291"/>
  <c r="BE292"/>
  <c r="BE294"/>
  <c r="BE298"/>
  <c r="BE299"/>
  <c r="BE300"/>
  <c r="BE304"/>
  <c r="BE307"/>
  <c r="BE309"/>
  <c r="BE312"/>
  <c r="BE314"/>
  <c r="BE315"/>
  <c r="BE318"/>
  <c r="BE319"/>
  <c r="BE320"/>
  <c r="BE327"/>
  <c r="BE329"/>
  <c r="BE330"/>
  <c r="BE333"/>
  <c r="BE337"/>
  <c r="BE114"/>
  <c r="BE115"/>
  <c r="BE117"/>
  <c r="BE118"/>
  <c r="BE119"/>
  <c r="BE121"/>
  <c r="BE122"/>
  <c r="BE124"/>
  <c r="BE126"/>
  <c r="BE127"/>
  <c r="BE128"/>
  <c r="BE129"/>
  <c r="BE133"/>
  <c r="BE137"/>
  <c r="BE138"/>
  <c r="BE139"/>
  <c r="BE141"/>
  <c r="BE142"/>
  <c r="BE145"/>
  <c r="BE146"/>
  <c r="BE148"/>
  <c r="BE149"/>
  <c r="BE151"/>
  <c r="BE152"/>
  <c r="BE155"/>
  <c r="BE156"/>
  <c r="BE159"/>
  <c r="BE162"/>
  <c r="BE164"/>
  <c r="BE165"/>
  <c r="BE166"/>
  <c r="BE167"/>
  <c r="BE168"/>
  <c r="BE170"/>
  <c r="BE171"/>
  <c r="BE174"/>
  <c r="BE175"/>
  <c r="BE176"/>
  <c r="BE177"/>
  <c r="BE179"/>
  <c r="BE180"/>
  <c r="BE181"/>
  <c r="BE182"/>
  <c r="BE185"/>
  <c r="BE186"/>
  <c r="BE188"/>
  <c r="BE189"/>
  <c r="BE190"/>
  <c r="BE193"/>
  <c r="BE194"/>
  <c r="BE197"/>
  <c r="BE199"/>
  <c r="BE202"/>
  <c r="BE203"/>
  <c r="BE204"/>
  <c r="BE206"/>
  <c r="BE211"/>
  <c r="BE212"/>
  <c r="BE213"/>
  <c r="BE214"/>
  <c r="BE215"/>
  <c r="BE216"/>
  <c r="BE218"/>
  <c r="BE224"/>
  <c r="BE226"/>
  <c r="BE228"/>
  <c r="BE229"/>
  <c r="BE231"/>
  <c r="BE232"/>
  <c r="BE234"/>
  <c r="BE236"/>
  <c r="BE239"/>
  <c r="BE240"/>
  <c r="BE246"/>
  <c r="BE247"/>
  <c r="BE250"/>
  <c r="BE252"/>
  <c r="BE253"/>
  <c r="BE256"/>
  <c r="BE258"/>
  <c r="BE260"/>
  <c r="BE265"/>
  <c r="BE272"/>
  <c r="BE274"/>
  <c r="BE276"/>
  <c r="BE278"/>
  <c r="BE280"/>
  <c r="BE281"/>
  <c r="BE283"/>
  <c r="BE285"/>
  <c r="BE288"/>
  <c r="BE289"/>
  <c r="BE290"/>
  <c r="BE293"/>
  <c r="BE295"/>
  <c r="BE296"/>
  <c r="BE301"/>
  <c r="BE302"/>
  <c r="BE303"/>
  <c r="BE305"/>
  <c r="BE306"/>
  <c r="BE308"/>
  <c r="BE311"/>
  <c r="BE313"/>
  <c r="BE317"/>
  <c r="BE322"/>
  <c r="BE323"/>
  <c r="BE324"/>
  <c r="BE325"/>
  <c r="BE326"/>
  <c r="BE331"/>
  <c r="BE332"/>
  <c r="BE334"/>
  <c r="BE335"/>
  <c r="BE336"/>
  <c r="BE338"/>
  <c r="BE339"/>
  <c r="BE340"/>
  <c i="9" r="J104"/>
  <c r="J65"/>
  <c i="10" r="J56"/>
  <c r="F84"/>
  <c r="F85"/>
  <c r="BE98"/>
  <c r="BE100"/>
  <c r="BE107"/>
  <c r="BE120"/>
  <c r="BE124"/>
  <c r="BE132"/>
  <c r="BE152"/>
  <c r="BE158"/>
  <c r="BE161"/>
  <c r="BE177"/>
  <c r="BE181"/>
  <c r="BE203"/>
  <c r="BE207"/>
  <c r="BE230"/>
  <c r="BE238"/>
  <c r="BE242"/>
  <c r="BE244"/>
  <c r="BE246"/>
  <c r="BE248"/>
  <c r="BE251"/>
  <c r="BE271"/>
  <c r="BE277"/>
  <c r="BE285"/>
  <c r="BE302"/>
  <c r="BE305"/>
  <c r="BE308"/>
  <c r="BE316"/>
  <c r="BE320"/>
  <c r="BE322"/>
  <c r="BE327"/>
  <c r="BE331"/>
  <c r="E50"/>
  <c r="BE91"/>
  <c r="BE96"/>
  <c r="BE105"/>
  <c r="BE109"/>
  <c r="BE111"/>
  <c r="BE114"/>
  <c r="BE116"/>
  <c r="BE118"/>
  <c r="BE122"/>
  <c r="BE126"/>
  <c r="BE134"/>
  <c r="BE136"/>
  <c r="BE138"/>
  <c r="BE141"/>
  <c r="BE143"/>
  <c r="BE150"/>
  <c r="BE154"/>
  <c r="BE156"/>
  <c r="BE163"/>
  <c r="BE192"/>
  <c r="BE212"/>
  <c r="BE216"/>
  <c r="BE221"/>
  <c r="BE225"/>
  <c r="BE228"/>
  <c r="BE253"/>
  <c r="BE258"/>
  <c r="BE260"/>
  <c r="BE262"/>
  <c r="BE268"/>
  <c r="BE274"/>
  <c r="BE287"/>
  <c r="BE293"/>
  <c r="BE296"/>
  <c r="BE311"/>
  <c r="BE314"/>
  <c r="BE318"/>
  <c i="9" r="E50"/>
  <c r="F58"/>
  <c r="BE105"/>
  <c r="BE125"/>
  <c r="BE152"/>
  <c r="BE198"/>
  <c r="BE202"/>
  <c r="BE208"/>
  <c r="BE218"/>
  <c r="BE265"/>
  <c r="BE310"/>
  <c r="BE312"/>
  <c r="BE317"/>
  <c r="BE328"/>
  <c r="BE331"/>
  <c r="BE340"/>
  <c r="BE349"/>
  <c r="BE351"/>
  <c r="BE352"/>
  <c r="BE365"/>
  <c r="BE368"/>
  <c r="BE388"/>
  <c r="BE392"/>
  <c r="BE393"/>
  <c r="BE396"/>
  <c r="BE400"/>
  <c r="BE402"/>
  <c r="BE408"/>
  <c r="BE410"/>
  <c r="BE418"/>
  <c r="BE420"/>
  <c r="BE422"/>
  <c r="BE424"/>
  <c r="BE428"/>
  <c r="BE430"/>
  <c r="BE432"/>
  <c r="BE434"/>
  <c r="BE437"/>
  <c r="BE440"/>
  <c r="BE460"/>
  <c r="BE465"/>
  <c r="BE466"/>
  <c r="BE468"/>
  <c r="BE473"/>
  <c r="BE481"/>
  <c r="BE491"/>
  <c r="BE497"/>
  <c r="BE503"/>
  <c r="J56"/>
  <c r="F59"/>
  <c r="BE147"/>
  <c r="BE174"/>
  <c r="BE176"/>
  <c r="BE211"/>
  <c r="BE213"/>
  <c r="BE216"/>
  <c r="BE222"/>
  <c r="BE261"/>
  <c r="BE306"/>
  <c r="BE308"/>
  <c r="BE315"/>
  <c r="BE319"/>
  <c r="BE322"/>
  <c r="BE325"/>
  <c r="BE334"/>
  <c r="BE337"/>
  <c r="BE344"/>
  <c r="BE346"/>
  <c r="BE354"/>
  <c r="BE355"/>
  <c r="BE359"/>
  <c r="BE363"/>
  <c r="BE372"/>
  <c r="BE375"/>
  <c r="BE378"/>
  <c r="BE381"/>
  <c r="BE384"/>
  <c r="BE386"/>
  <c r="BE390"/>
  <c r="BE391"/>
  <c r="BE394"/>
  <c r="BE395"/>
  <c r="BE398"/>
  <c r="BE404"/>
  <c r="BE406"/>
  <c r="BE412"/>
  <c r="BE414"/>
  <c r="BE416"/>
  <c r="BE426"/>
  <c r="BE436"/>
  <c r="BE438"/>
  <c r="BE439"/>
  <c r="BE441"/>
  <c r="BE442"/>
  <c r="BE443"/>
  <c r="BE445"/>
  <c r="BE448"/>
  <c r="BE449"/>
  <c r="BE450"/>
  <c r="BE453"/>
  <c r="BE454"/>
  <c r="BE455"/>
  <c r="BE456"/>
  <c r="BE457"/>
  <c r="BE458"/>
  <c r="BE462"/>
  <c r="BE464"/>
  <c r="BE470"/>
  <c r="BE475"/>
  <c r="BE478"/>
  <c r="BE480"/>
  <c r="BE484"/>
  <c r="BE488"/>
  <c r="BE494"/>
  <c r="BE499"/>
  <c r="BE500"/>
  <c r="BE506"/>
  <c r="BE507"/>
  <c r="BE508"/>
  <c r="BE509"/>
  <c r="BE512"/>
  <c r="BE518"/>
  <c i="7" r="J132"/>
  <c r="J70"/>
  <c i="8" r="F58"/>
  <c r="E83"/>
  <c r="BE98"/>
  <c r="BE106"/>
  <c r="BE112"/>
  <c r="BE140"/>
  <c r="BE142"/>
  <c r="BE147"/>
  <c r="BE165"/>
  <c r="BE170"/>
  <c r="BE172"/>
  <c r="BE174"/>
  <c r="BE177"/>
  <c r="BE178"/>
  <c r="BE181"/>
  <c r="BE183"/>
  <c r="BE186"/>
  <c r="BE188"/>
  <c r="BE191"/>
  <c r="BE193"/>
  <c r="BE196"/>
  <c r="BE198"/>
  <c r="BE199"/>
  <c r="BE200"/>
  <c r="BE202"/>
  <c r="BE203"/>
  <c r="BE205"/>
  <c r="BE206"/>
  <c r="BE207"/>
  <c r="BE209"/>
  <c r="BE213"/>
  <c r="BE224"/>
  <c r="BE229"/>
  <c r="BE232"/>
  <c r="BE234"/>
  <c r="BE240"/>
  <c r="BE245"/>
  <c r="BE258"/>
  <c r="BE259"/>
  <c r="BE268"/>
  <c r="BE274"/>
  <c r="BE277"/>
  <c r="BE283"/>
  <c r="BE295"/>
  <c r="J56"/>
  <c r="F59"/>
  <c r="BE101"/>
  <c r="BE117"/>
  <c r="BE119"/>
  <c r="BE124"/>
  <c r="BE128"/>
  <c r="BE137"/>
  <c r="BE145"/>
  <c r="BE151"/>
  <c r="BE156"/>
  <c r="BE160"/>
  <c r="BE215"/>
  <c r="BE220"/>
  <c r="BE222"/>
  <c r="BE227"/>
  <c r="BE252"/>
  <c r="BE262"/>
  <c r="BE289"/>
  <c r="BE293"/>
  <c r="BE297"/>
  <c r="BE301"/>
  <c i="6" r="J1313"/>
  <c r="J74"/>
  <c i="7" r="E50"/>
  <c r="J56"/>
  <c r="F96"/>
  <c r="F97"/>
  <c r="BE110"/>
  <c r="BE114"/>
  <c r="BE119"/>
  <c r="BE129"/>
  <c r="BE141"/>
  <c r="BE169"/>
  <c r="BE205"/>
  <c r="BE233"/>
  <c r="BE256"/>
  <c r="BE264"/>
  <c r="BE268"/>
  <c r="BE272"/>
  <c r="BE276"/>
  <c r="BE286"/>
  <c r="BE290"/>
  <c r="BE292"/>
  <c r="BE303"/>
  <c r="BE305"/>
  <c r="BE311"/>
  <c r="BE315"/>
  <c r="BE316"/>
  <c r="BE317"/>
  <c r="BE318"/>
  <c r="BE320"/>
  <c r="BE321"/>
  <c r="BE322"/>
  <c r="BE326"/>
  <c r="BE328"/>
  <c r="BE340"/>
  <c r="BE343"/>
  <c r="BE344"/>
  <c r="BE348"/>
  <c r="BE351"/>
  <c r="BE353"/>
  <c r="BE355"/>
  <c r="BE363"/>
  <c r="BE373"/>
  <c r="BE379"/>
  <c r="BE385"/>
  <c r="BE388"/>
  <c r="BE394"/>
  <c r="BE398"/>
  <c r="BE401"/>
  <c r="BE407"/>
  <c r="BE103"/>
  <c r="BE108"/>
  <c r="BE121"/>
  <c r="BE123"/>
  <c r="BE126"/>
  <c r="BE133"/>
  <c r="BE146"/>
  <c r="BE156"/>
  <c r="BE182"/>
  <c r="BE195"/>
  <c r="BE200"/>
  <c r="BE224"/>
  <c r="BE242"/>
  <c r="BE247"/>
  <c r="BE252"/>
  <c r="BE260"/>
  <c r="BE280"/>
  <c r="BE282"/>
  <c r="BE284"/>
  <c r="BE288"/>
  <c r="BE294"/>
  <c r="BE296"/>
  <c r="BE298"/>
  <c r="BE299"/>
  <c r="BE301"/>
  <c r="BE307"/>
  <c r="BE309"/>
  <c r="BE313"/>
  <c r="BE319"/>
  <c r="BE332"/>
  <c r="BE336"/>
  <c r="BE346"/>
  <c r="BE352"/>
  <c r="BE357"/>
  <c r="BE360"/>
  <c r="BE362"/>
  <c r="BE366"/>
  <c r="BE370"/>
  <c r="BE376"/>
  <c r="BE382"/>
  <c r="BE390"/>
  <c r="BE392"/>
  <c i="6" r="E117"/>
  <c r="J123"/>
  <c r="BE136"/>
  <c r="BE148"/>
  <c r="BE152"/>
  <c r="BE157"/>
  <c r="BE163"/>
  <c r="BE166"/>
  <c r="BE174"/>
  <c r="BE178"/>
  <c r="BE202"/>
  <c r="BE209"/>
  <c r="BE225"/>
  <c r="BE257"/>
  <c r="BE263"/>
  <c r="BE288"/>
  <c r="BE290"/>
  <c r="BE298"/>
  <c r="BE305"/>
  <c r="BE319"/>
  <c r="BE329"/>
  <c r="BE345"/>
  <c r="BE368"/>
  <c r="BE389"/>
  <c r="BE484"/>
  <c r="BE585"/>
  <c r="BE602"/>
  <c r="BE631"/>
  <c r="BE648"/>
  <c r="BE655"/>
  <c r="BE671"/>
  <c r="BE676"/>
  <c r="BE681"/>
  <c r="BE688"/>
  <c r="BE696"/>
  <c r="BE704"/>
  <c r="BE706"/>
  <c r="BE710"/>
  <c r="BE717"/>
  <c r="BE725"/>
  <c r="BE733"/>
  <c r="BE735"/>
  <c r="BE740"/>
  <c r="BE851"/>
  <c r="BE861"/>
  <c r="BE868"/>
  <c r="BE875"/>
  <c r="BE904"/>
  <c r="BE924"/>
  <c r="BE942"/>
  <c r="BE944"/>
  <c r="BE1011"/>
  <c r="BE1107"/>
  <c r="BE1154"/>
  <c r="BE1193"/>
  <c r="BE1249"/>
  <c r="BE1318"/>
  <c r="BE1325"/>
  <c r="BE1333"/>
  <c r="BE1703"/>
  <c r="BE1760"/>
  <c r="BE1764"/>
  <c r="BE1769"/>
  <c r="BE1790"/>
  <c r="BE1795"/>
  <c r="BE1813"/>
  <c r="BE1815"/>
  <c r="BE1823"/>
  <c r="BE1894"/>
  <c r="BE1900"/>
  <c r="BE1923"/>
  <c r="BE1936"/>
  <c r="BE1939"/>
  <c r="BE1969"/>
  <c r="BE1986"/>
  <c r="BE1993"/>
  <c r="BE2000"/>
  <c r="BE2011"/>
  <c r="BE2016"/>
  <c r="BE2048"/>
  <c r="BE2053"/>
  <c r="BE2055"/>
  <c r="BE2064"/>
  <c r="BE2101"/>
  <c r="BE2104"/>
  <c r="BE2113"/>
  <c r="BE2128"/>
  <c r="BE2135"/>
  <c r="BE2146"/>
  <c r="BE2151"/>
  <c r="BE2158"/>
  <c r="BE2170"/>
  <c r="BE2183"/>
  <c r="BE2231"/>
  <c r="BE2235"/>
  <c r="BE2306"/>
  <c r="BE2316"/>
  <c r="BE2325"/>
  <c r="BE2333"/>
  <c r="BE2335"/>
  <c r="BE2380"/>
  <c r="BE2409"/>
  <c r="BE2413"/>
  <c r="BE2424"/>
  <c r="BE2437"/>
  <c r="BE2442"/>
  <c r="BE2476"/>
  <c r="BE2478"/>
  <c r="BE2486"/>
  <c r="BE2491"/>
  <c r="BE2498"/>
  <c r="BE2508"/>
  <c r="BE2535"/>
  <c r="BE2551"/>
  <c r="BE2556"/>
  <c r="BE2588"/>
  <c r="BE2595"/>
  <c r="BE2598"/>
  <c r="BE2603"/>
  <c r="BE2604"/>
  <c r="BE2616"/>
  <c r="BE2672"/>
  <c r="BE2675"/>
  <c r="BE2678"/>
  <c r="BE2684"/>
  <c r="BE2689"/>
  <c r="BE2692"/>
  <c r="BE2701"/>
  <c r="BE2702"/>
  <c r="BE2794"/>
  <c r="BE3209"/>
  <c r="BE3211"/>
  <c r="BE3219"/>
  <c r="BE3223"/>
  <c r="BE3227"/>
  <c r="BE3232"/>
  <c r="BE3235"/>
  <c r="BE3239"/>
  <c r="BE3241"/>
  <c r="BE3244"/>
  <c r="BE3248"/>
  <c r="BE3252"/>
  <c r="BE3254"/>
  <c r="BE3257"/>
  <c r="BE3259"/>
  <c r="BE3262"/>
  <c r="BE3264"/>
  <c r="BE3266"/>
  <c r="BE3272"/>
  <c r="BE3275"/>
  <c r="BE3279"/>
  <c r="BE3283"/>
  <c r="BE3285"/>
  <c r="BE3289"/>
  <c r="BE3295"/>
  <c r="BE3297"/>
  <c r="BE3303"/>
  <c r="BE3305"/>
  <c r="BE3307"/>
  <c r="BE3329"/>
  <c r="BE3331"/>
  <c r="BE3337"/>
  <c r="BE3339"/>
  <c r="BE3341"/>
  <c r="BE3345"/>
  <c r="BE3347"/>
  <c r="BE3349"/>
  <c r="BE3353"/>
  <c r="BE3359"/>
  <c r="BE3361"/>
  <c r="BE3365"/>
  <c r="BE3369"/>
  <c r="BE3373"/>
  <c r="BE3375"/>
  <c r="BE3377"/>
  <c r="BE3379"/>
  <c r="BE3387"/>
  <c r="BE3389"/>
  <c r="BE3391"/>
  <c r="BE3395"/>
  <c r="BE3405"/>
  <c r="BE3409"/>
  <c r="BE3413"/>
  <c r="BE3419"/>
  <c r="BE3421"/>
  <c r="BE3423"/>
  <c r="BE3425"/>
  <c r="BE3431"/>
  <c r="BE3437"/>
  <c r="BE3441"/>
  <c r="BE3443"/>
  <c r="BE3447"/>
  <c r="BE3459"/>
  <c r="BE3463"/>
  <c r="BE3467"/>
  <c r="BE3472"/>
  <c r="BE3478"/>
  <c r="BE3484"/>
  <c r="BE3492"/>
  <c r="BE3496"/>
  <c r="BE3498"/>
  <c r="BE3502"/>
  <c r="BE3504"/>
  <c r="BE3510"/>
  <c r="BE3520"/>
  <c r="BE3528"/>
  <c r="BE3530"/>
  <c r="BE3532"/>
  <c r="BE3536"/>
  <c r="BE3542"/>
  <c r="BE3544"/>
  <c r="BE3546"/>
  <c r="BE3548"/>
  <c r="BE3550"/>
  <c r="BE3554"/>
  <c r="BE3558"/>
  <c r="BE3560"/>
  <c r="BE3562"/>
  <c r="BE3564"/>
  <c r="BE3566"/>
  <c r="BE3568"/>
  <c r="BE3570"/>
  <c r="BE3576"/>
  <c r="BE3578"/>
  <c r="BE3580"/>
  <c r="BE3582"/>
  <c r="BE3584"/>
  <c r="BE3596"/>
  <c r="BE3598"/>
  <c r="BE3600"/>
  <c r="BE3604"/>
  <c r="BE3606"/>
  <c r="BE3608"/>
  <c r="BE3612"/>
  <c r="BE3614"/>
  <c r="BE3616"/>
  <c r="BE3620"/>
  <c r="BE3622"/>
  <c r="BE3626"/>
  <c r="BE3628"/>
  <c r="BE3636"/>
  <c r="BE3638"/>
  <c r="BE3642"/>
  <c r="BE3644"/>
  <c r="BE3648"/>
  <c r="BE3657"/>
  <c r="BE3663"/>
  <c r="BE3685"/>
  <c r="BE3739"/>
  <c r="BE3745"/>
  <c r="BE3763"/>
  <c r="BE3769"/>
  <c r="BE3899"/>
  <c r="BE3910"/>
  <c r="BE3914"/>
  <c r="BE3916"/>
  <c r="BE3919"/>
  <c r="BE3930"/>
  <c r="BE3945"/>
  <c r="BE3949"/>
  <c r="BE3964"/>
  <c r="BE3982"/>
  <c r="BE4158"/>
  <c r="BE4161"/>
  <c r="BE4231"/>
  <c r="BE4267"/>
  <c r="BE4278"/>
  <c r="BE4341"/>
  <c r="BE4359"/>
  <c r="BE4470"/>
  <c r="BE4473"/>
  <c r="BE4484"/>
  <c r="BE4520"/>
  <c r="BE4525"/>
  <c r="BE4532"/>
  <c r="BE4574"/>
  <c r="BE4584"/>
  <c r="BE4588"/>
  <c r="BE5042"/>
  <c r="BE5053"/>
  <c r="BE5054"/>
  <c r="BE5055"/>
  <c r="BE5056"/>
  <c r="BE5059"/>
  <c r="BE5060"/>
  <c r="BE5063"/>
  <c r="BE5064"/>
  <c r="BE5065"/>
  <c r="BE5066"/>
  <c r="F59"/>
  <c r="BE132"/>
  <c r="BE140"/>
  <c r="BE144"/>
  <c r="BE170"/>
  <c r="BE182"/>
  <c r="BE187"/>
  <c r="BE189"/>
  <c r="BE197"/>
  <c r="BE205"/>
  <c r="BE227"/>
  <c r="BE229"/>
  <c r="BE241"/>
  <c r="BE249"/>
  <c r="BE276"/>
  <c r="BE302"/>
  <c r="BE307"/>
  <c r="BE338"/>
  <c r="BE340"/>
  <c r="BE360"/>
  <c r="BE427"/>
  <c r="BE577"/>
  <c r="BE579"/>
  <c r="BE592"/>
  <c r="BE597"/>
  <c r="BE615"/>
  <c r="BE620"/>
  <c r="BE660"/>
  <c r="BE793"/>
  <c r="BE877"/>
  <c r="BE883"/>
  <c r="BE894"/>
  <c r="BE906"/>
  <c r="BE911"/>
  <c r="BE949"/>
  <c r="BE966"/>
  <c r="BE1015"/>
  <c r="BE1109"/>
  <c r="BE1152"/>
  <c r="BE1158"/>
  <c r="BE1195"/>
  <c r="BE1212"/>
  <c r="BE1214"/>
  <c r="BE1225"/>
  <c r="BE1253"/>
  <c r="BE1277"/>
  <c r="BE1279"/>
  <c r="BE1295"/>
  <c r="BE1310"/>
  <c r="BE1314"/>
  <c r="BE1329"/>
  <c r="BE1706"/>
  <c r="BE1741"/>
  <c r="BE1756"/>
  <c r="BE1774"/>
  <c r="BE1779"/>
  <c r="BE1785"/>
  <c r="BE1829"/>
  <c r="BE1842"/>
  <c r="BE1845"/>
  <c r="BE1878"/>
  <c r="BE1883"/>
  <c r="BE1886"/>
  <c r="BE1891"/>
  <c r="BE1910"/>
  <c r="BE1952"/>
  <c r="BE1990"/>
  <c r="BE2002"/>
  <c r="BE2022"/>
  <c r="BE2028"/>
  <c r="BE2039"/>
  <c r="BE2051"/>
  <c r="BE2059"/>
  <c r="BE2062"/>
  <c r="BE2068"/>
  <c r="BE2087"/>
  <c r="BE2106"/>
  <c r="BE2110"/>
  <c r="BE2116"/>
  <c r="BE2120"/>
  <c r="BE2140"/>
  <c r="BE2148"/>
  <c r="BE2152"/>
  <c r="BE2154"/>
  <c r="BE2157"/>
  <c r="BE2162"/>
  <c r="BE2165"/>
  <c r="BE2174"/>
  <c r="BE2238"/>
  <c r="BE2241"/>
  <c r="BE2270"/>
  <c r="BE2272"/>
  <c r="BE2311"/>
  <c r="BE2319"/>
  <c r="BE2322"/>
  <c r="BE2352"/>
  <c r="BE2363"/>
  <c r="BE2374"/>
  <c r="BE2377"/>
  <c r="BE2383"/>
  <c r="BE2388"/>
  <c r="BE2392"/>
  <c r="BE2395"/>
  <c r="BE2399"/>
  <c r="BE2402"/>
  <c r="BE2406"/>
  <c r="BE2420"/>
  <c r="BE2421"/>
  <c r="BE2461"/>
  <c r="BE2484"/>
  <c r="BE2493"/>
  <c r="BE2496"/>
  <c r="BE2506"/>
  <c r="BE2515"/>
  <c r="BE2519"/>
  <c r="BE2539"/>
  <c r="BE2545"/>
  <c r="BE2547"/>
  <c r="BE2559"/>
  <c r="BE2572"/>
  <c r="BE2574"/>
  <c r="BE2577"/>
  <c r="BE2580"/>
  <c r="BE2607"/>
  <c r="BE2619"/>
  <c r="BE2622"/>
  <c r="BE2628"/>
  <c r="BE2668"/>
  <c r="BE2698"/>
  <c r="BE2711"/>
  <c r="BE2723"/>
  <c r="BE2726"/>
  <c r="BE2892"/>
  <c r="BE2999"/>
  <c r="BE3000"/>
  <c r="BE3003"/>
  <c r="BE3033"/>
  <c r="BE3214"/>
  <c r="BE3218"/>
  <c r="BE3221"/>
  <c r="BE3225"/>
  <c r="BE3229"/>
  <c r="BE3238"/>
  <c r="BE3240"/>
  <c r="BE3242"/>
  <c r="BE3243"/>
  <c r="BE3245"/>
  <c r="BE3250"/>
  <c r="BE3268"/>
  <c r="BE3270"/>
  <c r="BE3277"/>
  <c r="BE3281"/>
  <c r="BE3287"/>
  <c r="BE3291"/>
  <c r="BE3293"/>
  <c r="BE3299"/>
  <c r="BE3301"/>
  <c r="BE3309"/>
  <c r="BE3311"/>
  <c r="BE3313"/>
  <c r="BE3315"/>
  <c r="BE3317"/>
  <c r="BE3319"/>
  <c r="BE3321"/>
  <c r="BE3323"/>
  <c r="BE3325"/>
  <c r="BE3327"/>
  <c r="BE3333"/>
  <c r="BE3335"/>
  <c r="BE3343"/>
  <c r="BE3351"/>
  <c r="BE3355"/>
  <c r="BE3357"/>
  <c r="BE3363"/>
  <c r="BE3367"/>
  <c r="BE3371"/>
  <c r="BE3381"/>
  <c r="BE3383"/>
  <c r="BE3385"/>
  <c r="BE3393"/>
  <c r="BE3397"/>
  <c r="BE3399"/>
  <c r="BE3401"/>
  <c r="BE3403"/>
  <c r="BE3407"/>
  <c r="BE3411"/>
  <c r="BE3415"/>
  <c r="BE3417"/>
  <c r="BE3427"/>
  <c r="BE3429"/>
  <c r="BE3433"/>
  <c r="BE3435"/>
  <c r="BE3439"/>
  <c r="BE3445"/>
  <c r="BE3449"/>
  <c r="BE3451"/>
  <c r="BE3453"/>
  <c r="BE3455"/>
  <c r="BE3457"/>
  <c r="BE3461"/>
  <c r="BE3465"/>
  <c r="BE3470"/>
  <c r="BE3474"/>
  <c r="BE3476"/>
  <c r="BE3480"/>
  <c r="BE3482"/>
  <c r="BE3486"/>
  <c r="BE3488"/>
  <c r="BE3490"/>
  <c r="BE3494"/>
  <c r="BE3500"/>
  <c r="BE3506"/>
  <c r="BE3508"/>
  <c r="BE3512"/>
  <c r="BE3514"/>
  <c r="BE3516"/>
  <c r="BE3518"/>
  <c r="BE3522"/>
  <c r="BE3524"/>
  <c r="BE3526"/>
  <c r="BE3534"/>
  <c r="BE3538"/>
  <c r="BE3540"/>
  <c r="BE3552"/>
  <c r="BE3556"/>
  <c r="BE3572"/>
  <c r="BE3574"/>
  <c r="BE3586"/>
  <c r="BE3588"/>
  <c r="BE3590"/>
  <c r="BE3592"/>
  <c r="BE3594"/>
  <c r="BE3602"/>
  <c r="BE3610"/>
  <c r="BE3618"/>
  <c r="BE3624"/>
  <c r="BE3630"/>
  <c r="BE3632"/>
  <c r="BE3634"/>
  <c r="BE3640"/>
  <c r="BE3646"/>
  <c r="BE3651"/>
  <c r="BE3670"/>
  <c r="BE3676"/>
  <c r="BE3692"/>
  <c r="BE3730"/>
  <c r="BE3736"/>
  <c r="BE3751"/>
  <c r="BE3756"/>
  <c r="BE3760"/>
  <c r="BE3771"/>
  <c r="BE3895"/>
  <c r="BE3903"/>
  <c r="BE3996"/>
  <c r="BE3999"/>
  <c r="BE4165"/>
  <c r="BE4361"/>
  <c r="BE4529"/>
  <c r="BE4568"/>
  <c r="BE4572"/>
  <c r="BE4578"/>
  <c r="BE4582"/>
  <c r="BE5047"/>
  <c r="BE5057"/>
  <c r="BE5058"/>
  <c r="BE5061"/>
  <c r="BE5062"/>
  <c r="BE5067"/>
  <c r="BE5068"/>
  <c r="BE5069"/>
  <c r="BE5070"/>
  <c r="BE5071"/>
  <c r="BE5072"/>
  <c r="BE5073"/>
  <c r="BE5074"/>
  <c r="BE5075"/>
  <c r="BE5076"/>
  <c r="BE5077"/>
  <c r="BE5078"/>
  <c r="BE5079"/>
  <c r="BE5080"/>
  <c r="BE5081"/>
  <c r="BE5082"/>
  <c r="BE5083"/>
  <c r="BE5084"/>
  <c r="BE5085"/>
  <c r="BE5086"/>
  <c r="BE5087"/>
  <c r="BE5088"/>
  <c r="BE5089"/>
  <c r="BE5090"/>
  <c r="BE5091"/>
  <c r="BE5092"/>
  <c r="BE5093"/>
  <c r="BE5094"/>
  <c r="BE5095"/>
  <c r="BE5096"/>
  <c r="BE5097"/>
  <c r="BE5098"/>
  <c r="BE5099"/>
  <c r="BE5100"/>
  <c r="BE5101"/>
  <c r="BE5102"/>
  <c r="BE5103"/>
  <c r="BE5104"/>
  <c r="BE5105"/>
  <c r="BE5106"/>
  <c r="BE5107"/>
  <c r="BE5108"/>
  <c r="BE5109"/>
  <c r="BE5110"/>
  <c r="BE5111"/>
  <c r="BE5112"/>
  <c r="BE5113"/>
  <c r="BE5114"/>
  <c r="BE5115"/>
  <c r="BE5116"/>
  <c r="BE5117"/>
  <c r="BE5118"/>
  <c r="BE5119"/>
  <c r="BE5120"/>
  <c r="BE5121"/>
  <c r="BE5122"/>
  <c r="BE5123"/>
  <c r="BE5124"/>
  <c r="BE5125"/>
  <c r="BE5126"/>
  <c r="BE5127"/>
  <c r="BE5128"/>
  <c r="BE5129"/>
  <c r="BE5130"/>
  <c r="BE5131"/>
  <c r="BE5132"/>
  <c r="BE5133"/>
  <c r="BE5135"/>
  <c r="BE5136"/>
  <c r="BE5138"/>
  <c r="BE5140"/>
  <c r="BE5141"/>
  <c r="BE5145"/>
  <c r="BE5150"/>
  <c r="BE5151"/>
  <c r="BE5152"/>
  <c r="BE5153"/>
  <c r="BE5154"/>
  <c r="BE5155"/>
  <c r="BE5156"/>
  <c r="BE5157"/>
  <c r="BE5158"/>
  <c r="BE5159"/>
  <c r="BE5160"/>
  <c r="BE5161"/>
  <c r="BE5162"/>
  <c r="BE5163"/>
  <c r="BE5164"/>
  <c r="BE5165"/>
  <c r="BE5166"/>
  <c r="BE5167"/>
  <c r="BE5168"/>
  <c r="BE5169"/>
  <c r="BE5170"/>
  <c r="BE5171"/>
  <c r="BE5172"/>
  <c r="BE5173"/>
  <c r="BE5177"/>
  <c r="BE5180"/>
  <c r="BE5185"/>
  <c r="BE5186"/>
  <c r="BE5187"/>
  <c r="BE5188"/>
  <c r="BE5189"/>
  <c r="BE5190"/>
  <c r="BE5191"/>
  <c r="BE5192"/>
  <c r="BE5193"/>
  <c r="BE5194"/>
  <c r="BE5195"/>
  <c r="BE5196"/>
  <c r="BE5197"/>
  <c r="BE5198"/>
  <c r="BE5199"/>
  <c r="BE5200"/>
  <c r="BE5201"/>
  <c r="BE5202"/>
  <c r="BE5203"/>
  <c r="BE5204"/>
  <c r="BE5205"/>
  <c r="BE5206"/>
  <c r="BE5207"/>
  <c r="BE5208"/>
  <c r="BE5209"/>
  <c r="BE5210"/>
  <c r="BE5211"/>
  <c r="BE5212"/>
  <c r="BE5213"/>
  <c r="BE5214"/>
  <c r="BE5215"/>
  <c r="BE5216"/>
  <c r="BE5217"/>
  <c r="BE5218"/>
  <c r="BE5219"/>
  <c r="BE5221"/>
  <c r="BE5223"/>
  <c r="BE5224"/>
  <c r="BE5225"/>
  <c r="BE5226"/>
  <c r="BE5227"/>
  <c r="BE5228"/>
  <c r="BE5229"/>
  <c r="BE5230"/>
  <c r="BE5231"/>
  <c i="5" r="J56"/>
  <c r="BE95"/>
  <c r="BE99"/>
  <c r="BE100"/>
  <c r="BE103"/>
  <c r="E50"/>
  <c r="F59"/>
  <c r="BE94"/>
  <c r="BE98"/>
  <c i="4" r="J56"/>
  <c r="F89"/>
  <c r="BE96"/>
  <c r="BE104"/>
  <c r="BE113"/>
  <c r="BE116"/>
  <c r="BE118"/>
  <c r="BE121"/>
  <c r="BE123"/>
  <c r="BE128"/>
  <c r="BE132"/>
  <c r="BE136"/>
  <c r="BE141"/>
  <c r="BE142"/>
  <c r="BE144"/>
  <c r="BE146"/>
  <c r="BE154"/>
  <c r="E50"/>
  <c r="F59"/>
  <c r="BE99"/>
  <c r="BE101"/>
  <c r="BE106"/>
  <c r="BE109"/>
  <c r="BE111"/>
  <c r="BE125"/>
  <c r="BE138"/>
  <c r="BE148"/>
  <c r="BE150"/>
  <c r="BE152"/>
  <c r="BE157"/>
  <c r="BE159"/>
  <c r="BE163"/>
  <c r="BE167"/>
  <c i="3" r="F58"/>
  <c r="F59"/>
  <c r="BE112"/>
  <c r="BE124"/>
  <c r="BE128"/>
  <c r="BE131"/>
  <c r="BE135"/>
  <c r="BE139"/>
  <c r="BE141"/>
  <c r="BE146"/>
  <c r="BE148"/>
  <c r="BE149"/>
  <c r="BE150"/>
  <c r="BE152"/>
  <c r="BE153"/>
  <c r="BE172"/>
  <c r="BE180"/>
  <c r="E50"/>
  <c r="J56"/>
  <c r="BE98"/>
  <c r="BE102"/>
  <c r="BE104"/>
  <c r="BE107"/>
  <c r="BE109"/>
  <c r="BE114"/>
  <c r="BE116"/>
  <c r="BE119"/>
  <c r="BE121"/>
  <c r="BE126"/>
  <c r="BE144"/>
  <c r="BE155"/>
  <c r="BE157"/>
  <c r="BE159"/>
  <c r="BE161"/>
  <c r="BE164"/>
  <c r="BE166"/>
  <c r="BE170"/>
  <c r="BE176"/>
  <c i="2" r="J59"/>
  <c r="J90"/>
  <c r="J92"/>
  <c r="BE101"/>
  <c r="BE104"/>
  <c r="BE112"/>
  <c r="BE115"/>
  <c r="BE119"/>
  <c r="BE165"/>
  <c r="BE167"/>
  <c r="BE180"/>
  <c r="BE200"/>
  <c r="BE216"/>
  <c r="BE229"/>
  <c r="BE238"/>
  <c r="BE241"/>
  <c r="BE247"/>
  <c r="BE256"/>
  <c r="BE265"/>
  <c r="E50"/>
  <c r="F58"/>
  <c r="F59"/>
  <c r="BE99"/>
  <c r="BE106"/>
  <c r="BE109"/>
  <c r="BE122"/>
  <c r="BE125"/>
  <c r="BE130"/>
  <c r="BE142"/>
  <c r="BE154"/>
  <c r="BE196"/>
  <c r="BE212"/>
  <c r="BE225"/>
  <c r="BE232"/>
  <c r="BE244"/>
  <c r="BE260"/>
  <c r="BE263"/>
  <c r="BE264"/>
  <c r="J36"/>
  <c i="1" r="AW56"/>
  <c r="AS54"/>
  <c i="3" r="J36"/>
  <c i="1" r="AW58"/>
  <c i="3" r="F37"/>
  <c i="1" r="BB58"/>
  <c r="BB57"/>
  <c r="AX57"/>
  <c i="4" r="F39"/>
  <c i="1" r="BD60"/>
  <c r="BD59"/>
  <c i="5" r="F37"/>
  <c i="1" r="BB62"/>
  <c r="BB61"/>
  <c r="AX61"/>
  <c i="5" r="F38"/>
  <c i="1" r="BC62"/>
  <c r="BC61"/>
  <c r="AY61"/>
  <c i="6" r="J36"/>
  <c i="1" r="AW64"/>
  <c i="7" r="F38"/>
  <c i="1" r="BC65"/>
  <c i="7" r="F37"/>
  <c i="1" r="BB65"/>
  <c i="8" r="F36"/>
  <c i="1" r="BA66"/>
  <c i="8" r="J36"/>
  <c i="1" r="AW66"/>
  <c i="8" r="F39"/>
  <c i="1" r="BD66"/>
  <c i="9" r="F38"/>
  <c i="1" r="BC67"/>
  <c i="9" r="F39"/>
  <c i="1" r="BD67"/>
  <c i="10" r="J36"/>
  <c i="1" r="AW68"/>
  <c i="10" r="F37"/>
  <c i="1" r="BB68"/>
  <c i="11" r="F36"/>
  <c i="1" r="BA69"/>
  <c i="11" r="F38"/>
  <c i="1" r="BC69"/>
  <c i="11" r="J36"/>
  <c i="1" r="AW69"/>
  <c i="12" r="F38"/>
  <c i="1" r="BC70"/>
  <c i="12" r="J36"/>
  <c i="1" r="AW70"/>
  <c i="12" r="F37"/>
  <c i="1" r="BB70"/>
  <c i="13" r="F38"/>
  <c i="1" r="BC71"/>
  <c i="13" r="J36"/>
  <c i="1" r="AW71"/>
  <c i="14" r="J36"/>
  <c i="1" r="AW72"/>
  <c i="14" r="F37"/>
  <c i="1" r="BB72"/>
  <c i="15" r="F38"/>
  <c i="1" r="BC73"/>
  <c i="16" r="F37"/>
  <c i="1" r="BB74"/>
  <c i="17" r="J36"/>
  <c i="1" r="AW75"/>
  <c i="18" r="F38"/>
  <c i="1" r="BC77"/>
  <c r="BC76"/>
  <c r="AY76"/>
  <c i="18" r="F37"/>
  <c i="1" r="BB77"/>
  <c r="BB76"/>
  <c r="AX76"/>
  <c i="2" r="F37"/>
  <c i="1" r="BB56"/>
  <c r="BB55"/>
  <c i="3" r="F39"/>
  <c i="1" r="BD58"/>
  <c r="BD57"/>
  <c i="4" r="F38"/>
  <c i="1" r="BC60"/>
  <c r="BC59"/>
  <c r="AY59"/>
  <c i="6" r="F37"/>
  <c i="1" r="BB64"/>
  <c i="7" r="F36"/>
  <c i="1" r="BA65"/>
  <c i="7" r="J36"/>
  <c i="1" r="AW65"/>
  <c i="7" r="F39"/>
  <c i="1" r="BD65"/>
  <c i="8" r="F38"/>
  <c i="1" r="BC66"/>
  <c i="9" r="F36"/>
  <c i="1" r="BA67"/>
  <c i="9" r="F37"/>
  <c i="1" r="BB67"/>
  <c i="11" r="F37"/>
  <c i="1" r="BB69"/>
  <c i="12" r="F36"/>
  <c i="1" r="BA70"/>
  <c i="13" r="F36"/>
  <c i="1" r="BA71"/>
  <c i="13" r="F39"/>
  <c i="1" r="BD71"/>
  <c i="16" r="F36"/>
  <c i="1" r="BA74"/>
  <c i="16" r="F39"/>
  <c i="1" r="BD74"/>
  <c i="2" r="F38"/>
  <c i="1" r="BC56"/>
  <c r="BC55"/>
  <c r="AY55"/>
  <c i="3" r="F36"/>
  <c i="1" r="BA58"/>
  <c r="BA57"/>
  <c r="AW57"/>
  <c i="4" r="J36"/>
  <c i="1" r="AW60"/>
  <c i="4" r="F36"/>
  <c i="1" r="BA60"/>
  <c r="BA59"/>
  <c r="AW59"/>
  <c i="4" r="F37"/>
  <c i="1" r="BB60"/>
  <c r="BB59"/>
  <c r="AX59"/>
  <c i="6" r="F36"/>
  <c i="1" r="BA64"/>
  <c i="6" r="F39"/>
  <c i="1" r="BD64"/>
  <c i="13" r="F37"/>
  <c i="1" r="BB71"/>
  <c i="14" r="F38"/>
  <c i="1" r="BC72"/>
  <c i="15" r="F39"/>
  <c i="1" r="BD73"/>
  <c i="16" r="F38"/>
  <c i="1" r="BC74"/>
  <c i="17" r="F36"/>
  <c i="1" r="BA75"/>
  <c i="17" r="F39"/>
  <c i="1" r="BD75"/>
  <c i="18" r="J36"/>
  <c i="1" r="AW77"/>
  <c r="AU61"/>
  <c i="2" r="F36"/>
  <c i="1" r="BA56"/>
  <c r="BA55"/>
  <c r="AW55"/>
  <c i="2" r="F39"/>
  <c i="1" r="BD56"/>
  <c r="BD55"/>
  <c i="3" r="F38"/>
  <c i="1" r="BC58"/>
  <c r="BC57"/>
  <c r="AY57"/>
  <c i="5" r="F36"/>
  <c i="1" r="BA62"/>
  <c r="BA61"/>
  <c r="AW61"/>
  <c i="5" r="J36"/>
  <c i="1" r="AW62"/>
  <c i="5" r="F39"/>
  <c i="1" r="BD62"/>
  <c r="BD61"/>
  <c i="6" r="F38"/>
  <c i="1" r="BC64"/>
  <c i="8" r="F37"/>
  <c i="1" r="BB66"/>
  <c i="9" r="J36"/>
  <c i="1" r="AW67"/>
  <c i="10" r="F38"/>
  <c i="1" r="BC68"/>
  <c i="10" r="F36"/>
  <c i="1" r="BA68"/>
  <c i="10" r="F39"/>
  <c i="1" r="BD68"/>
  <c i="11" r="F39"/>
  <c i="1" r="BD69"/>
  <c i="12" r="F39"/>
  <c i="1" r="BD70"/>
  <c i="14" r="F36"/>
  <c i="1" r="BA72"/>
  <c i="14" r="F39"/>
  <c i="1" r="BD72"/>
  <c i="15" r="F36"/>
  <c i="1" r="BA73"/>
  <c i="15" r="J36"/>
  <c i="1" r="AW73"/>
  <c i="15" r="F37"/>
  <c i="1" r="BB73"/>
  <c i="16" r="J36"/>
  <c i="1" r="AW74"/>
  <c i="17" r="F38"/>
  <c i="1" r="BC75"/>
  <c i="17" r="F37"/>
  <c i="1" r="BB75"/>
  <c i="18" r="F36"/>
  <c i="1" r="BA77"/>
  <c r="BA76"/>
  <c r="AW76"/>
  <c i="18" r="F39"/>
  <c i="1" r="BD77"/>
  <c r="BD76"/>
  <c i="7" l="1" r="T101"/>
  <c i="6" r="R2001"/>
  <c r="P2001"/>
  <c i="7" r="P101"/>
  <c r="R101"/>
  <c i="6" r="T2001"/>
  <c i="2" r="R97"/>
  <c r="R96"/>
  <c i="17" r="T91"/>
  <c r="T90"/>
  <c i="16" r="P201"/>
  <c r="P111"/>
  <c r="P110"/>
  <c i="1" r="AU74"/>
  <c i="14" r="P97"/>
  <c i="1" r="AU72"/>
  <c i="13" r="P284"/>
  <c i="12" r="R183"/>
  <c r="R122"/>
  <c i="11" r="P104"/>
  <c r="P103"/>
  <c r="P102"/>
  <c i="1" r="AU69"/>
  <c i="9" r="BK103"/>
  <c r="J103"/>
  <c r="J64"/>
  <c i="8" r="P96"/>
  <c r="P95"/>
  <c i="1" r="AU66"/>
  <c i="7" r="BK131"/>
  <c r="J131"/>
  <c r="J69"/>
  <c i="6" r="T2172"/>
  <c r="T1312"/>
  <c i="3" r="T95"/>
  <c i="18" r="P94"/>
  <c r="P93"/>
  <c i="1" r="AU77"/>
  <c i="17" r="R91"/>
  <c r="R90"/>
  <c i="16" r="T201"/>
  <c r="T164"/>
  <c r="T111"/>
  <c r="T110"/>
  <c i="14" r="R97"/>
  <c i="13" r="T113"/>
  <c i="12" r="P122"/>
  <c r="P98"/>
  <c r="P97"/>
  <c i="1" r="AU70"/>
  <c i="11" r="R104"/>
  <c r="R103"/>
  <c r="R102"/>
  <c i="10" r="BK89"/>
  <c r="J89"/>
  <c r="J64"/>
  <c i="9" r="P103"/>
  <c i="7" r="P131"/>
  <c r="P100"/>
  <c i="1" r="AU65"/>
  <c i="6" r="R1312"/>
  <c r="R130"/>
  <c r="T130"/>
  <c r="T129"/>
  <c i="4" r="R94"/>
  <c r="R93"/>
  <c r="P94"/>
  <c r="P93"/>
  <c i="1" r="AU60"/>
  <c i="3" r="R96"/>
  <c r="R95"/>
  <c i="2" r="T128"/>
  <c r="T97"/>
  <c r="T96"/>
  <c i="18" r="R94"/>
  <c r="R93"/>
  <c i="16" r="R201"/>
  <c r="R164"/>
  <c r="R111"/>
  <c r="R110"/>
  <c i="15" r="P88"/>
  <c i="1" r="AU73"/>
  <c i="14" r="T97"/>
  <c i="13" r="T284"/>
  <c r="R113"/>
  <c i="11" r="T104"/>
  <c r="T103"/>
  <c r="T102"/>
  <c i="10" r="P89"/>
  <c r="P88"/>
  <c i="1" r="AU68"/>
  <c i="9" r="T361"/>
  <c r="R361"/>
  <c r="R103"/>
  <c r="R102"/>
  <c i="8" r="T96"/>
  <c r="T95"/>
  <c i="7" r="R131"/>
  <c r="R100"/>
  <c i="6" r="P2172"/>
  <c r="P1312"/>
  <c r="P200"/>
  <c i="3" r="P96"/>
  <c r="P95"/>
  <c i="1" r="AU58"/>
  <c i="2" r="P128"/>
  <c r="P97"/>
  <c r="P96"/>
  <c i="1" r="AU56"/>
  <c i="18" r="T94"/>
  <c r="T93"/>
  <c i="17" r="P91"/>
  <c r="P90"/>
  <c i="1" r="AU75"/>
  <c i="15" r="R88"/>
  <c i="13" r="R284"/>
  <c r="P113"/>
  <c r="P112"/>
  <c i="1" r="AU71"/>
  <c i="12" r="T122"/>
  <c r="T98"/>
  <c r="T97"/>
  <c r="R98"/>
  <c r="R97"/>
  <c i="10" r="R89"/>
  <c r="R88"/>
  <c i="9" r="P361"/>
  <c r="T103"/>
  <c r="T102"/>
  <c i="8" r="R96"/>
  <c r="R95"/>
  <c i="7" r="T131"/>
  <c r="T100"/>
  <c i="6" r="R2172"/>
  <c r="BK1312"/>
  <c r="J1312"/>
  <c r="J73"/>
  <c r="P130"/>
  <c r="P129"/>
  <c i="1" r="AU64"/>
  <c i="4" r="T94"/>
  <c r="T93"/>
  <c i="2" r="BK128"/>
  <c r="J128"/>
  <c r="J67"/>
  <c r="BK258"/>
  <c r="J258"/>
  <c r="J73"/>
  <c i="3" r="BK168"/>
  <c r="J168"/>
  <c r="J70"/>
  <c r="BK174"/>
  <c r="J174"/>
  <c r="J72"/>
  <c i="4" r="BK94"/>
  <c r="J94"/>
  <c r="J64"/>
  <c r="BK161"/>
  <c r="J161"/>
  <c r="J70"/>
  <c i="8" r="BK299"/>
  <c r="J299"/>
  <c r="J72"/>
  <c i="9" r="BK361"/>
  <c r="J361"/>
  <c r="J71"/>
  <c i="11" r="BK104"/>
  <c r="J104"/>
  <c r="J65"/>
  <c i="12" r="BK122"/>
  <c r="J122"/>
  <c r="J66"/>
  <c i="13" r="BK113"/>
  <c r="J113"/>
  <c r="J64"/>
  <c r="BK284"/>
  <c r="J284"/>
  <c r="J73"/>
  <c r="BK473"/>
  <c r="J473"/>
  <c r="J89"/>
  <c i="14" r="BK128"/>
  <c r="J128"/>
  <c r="J66"/>
  <c r="BK158"/>
  <c r="J158"/>
  <c r="J70"/>
  <c r="BK177"/>
  <c r="J177"/>
  <c r="J74"/>
  <c i="15" r="BK88"/>
  <c r="J88"/>
  <c r="J63"/>
  <c i="16" r="BK111"/>
  <c r="J111"/>
  <c r="J64"/>
  <c r="BK201"/>
  <c r="J201"/>
  <c r="J78"/>
  <c r="BK239"/>
  <c r="J239"/>
  <c r="J83"/>
  <c r="BK246"/>
  <c r="J246"/>
  <c r="J87"/>
  <c i="3" r="BK96"/>
  <c r="J96"/>
  <c r="J64"/>
  <c i="5" r="BK92"/>
  <c r="J92"/>
  <c r="J65"/>
  <c r="BK101"/>
  <c r="J101"/>
  <c r="J67"/>
  <c i="6" r="BK200"/>
  <c r="J200"/>
  <c r="J66"/>
  <c r="BK2172"/>
  <c r="J2172"/>
  <c r="J83"/>
  <c r="BK5175"/>
  <c r="J5175"/>
  <c r="J103"/>
  <c i="7" r="BK101"/>
  <c r="J101"/>
  <c r="J64"/>
  <c r="BK405"/>
  <c r="J405"/>
  <c r="J77"/>
  <c i="8" r="BK96"/>
  <c r="J96"/>
  <c r="J64"/>
  <c r="BK291"/>
  <c r="J291"/>
  <c r="J70"/>
  <c i="9" r="BK516"/>
  <c r="J516"/>
  <c r="J79"/>
  <c i="12" r="BK183"/>
  <c r="J183"/>
  <c r="J71"/>
  <c i="13" r="BK450"/>
  <c r="J450"/>
  <c r="J87"/>
  <c i="14" r="BK98"/>
  <c r="J98"/>
  <c r="J64"/>
  <c r="BK140"/>
  <c r="J140"/>
  <c r="J68"/>
  <c r="BK170"/>
  <c r="J170"/>
  <c r="J72"/>
  <c i="16" r="BK164"/>
  <c r="J164"/>
  <c r="J73"/>
  <c i="17" r="BK91"/>
  <c r="J91"/>
  <c r="J64"/>
  <c i="18" r="BK94"/>
  <c r="BK93"/>
  <c r="J93"/>
  <c r="J63"/>
  <c i="1" r="AX55"/>
  <c i="3" r="F35"/>
  <c i="1" r="AZ58"/>
  <c r="AZ57"/>
  <c r="AV57"/>
  <c r="AT57"/>
  <c i="4" r="F35"/>
  <c i="1" r="AZ60"/>
  <c r="AZ59"/>
  <c r="AV59"/>
  <c r="AT59"/>
  <c i="7" r="F35"/>
  <c i="1" r="AZ65"/>
  <c i="7" r="J35"/>
  <c i="1" r="AV65"/>
  <c r="AT65"/>
  <c i="8" r="F35"/>
  <c i="1" r="AZ66"/>
  <c i="8" r="J35"/>
  <c i="1" r="AV66"/>
  <c r="AT66"/>
  <c i="9" r="F35"/>
  <c i="1" r="AZ67"/>
  <c i="10" r="J35"/>
  <c i="1" r="AV68"/>
  <c r="AT68"/>
  <c i="11" r="F35"/>
  <c i="1" r="AZ69"/>
  <c i="12" r="F35"/>
  <c i="1" r="AZ70"/>
  <c i="13" r="F35"/>
  <c i="1" r="AZ71"/>
  <c i="14" r="F35"/>
  <c i="1" r="AZ72"/>
  <c i="15" r="F35"/>
  <c i="1" r="AZ73"/>
  <c i="16" r="F35"/>
  <c i="1" r="AZ74"/>
  <c i="17" r="F35"/>
  <c i="1" r="AZ75"/>
  <c r="BC63"/>
  <c r="AY63"/>
  <c i="18" r="F35"/>
  <c i="1" r="AZ77"/>
  <c r="AZ76"/>
  <c r="AV76"/>
  <c r="AT76"/>
  <c r="AU59"/>
  <c r="AU57"/>
  <c i="2" r="F35"/>
  <c i="1" r="AZ56"/>
  <c r="AZ55"/>
  <c r="AV55"/>
  <c r="AT55"/>
  <c i="3" r="J35"/>
  <c i="1" r="AV58"/>
  <c r="AT58"/>
  <c i="4" r="J35"/>
  <c i="1" r="AV60"/>
  <c r="AT60"/>
  <c i="5" r="F35"/>
  <c i="1" r="AZ62"/>
  <c r="AZ61"/>
  <c r="AV61"/>
  <c r="AT61"/>
  <c i="6" r="J35"/>
  <c i="1" r="AV64"/>
  <c r="AT64"/>
  <c r="AU76"/>
  <c i="2" r="J35"/>
  <c i="1" r="AV56"/>
  <c r="AT56"/>
  <c i="5" r="J35"/>
  <c i="1" r="AV62"/>
  <c r="AT62"/>
  <c i="6" r="F35"/>
  <c i="1" r="AZ64"/>
  <c i="9" r="J35"/>
  <c i="1" r="AV67"/>
  <c r="AT67"/>
  <c i="10" r="F35"/>
  <c i="1" r="AZ68"/>
  <c i="11" r="J35"/>
  <c i="1" r="AV69"/>
  <c r="AT69"/>
  <c i="12" r="J35"/>
  <c i="1" r="AV70"/>
  <c r="AT70"/>
  <c i="13" r="J35"/>
  <c i="1" r="AV71"/>
  <c r="AT71"/>
  <c i="14" r="J35"/>
  <c i="1" r="AV72"/>
  <c r="AT72"/>
  <c i="15" r="J35"/>
  <c i="1" r="AV73"/>
  <c r="AT73"/>
  <c i="16" r="J35"/>
  <c i="1" r="AV74"/>
  <c r="AT74"/>
  <c r="BD63"/>
  <c r="BB63"/>
  <c r="AX63"/>
  <c r="BA63"/>
  <c r="AW63"/>
  <c i="17" r="J35"/>
  <c i="1" r="AV75"/>
  <c r="AT75"/>
  <c i="18" r="J35"/>
  <c i="1" r="AV77"/>
  <c r="AT77"/>
  <c r="AU55"/>
  <c i="6" l="1" r="R129"/>
  <c i="13" r="T112"/>
  <c r="R112"/>
  <c i="9" r="P102"/>
  <c i="1" r="AU67"/>
  <c i="12" r="BK98"/>
  <c r="J98"/>
  <c r="J64"/>
  <c i="2" r="BK97"/>
  <c r="J97"/>
  <c r="J64"/>
  <c i="4" r="BK93"/>
  <c r="J93"/>
  <c r="J63"/>
  <c i="7" r="BK100"/>
  <c r="J100"/>
  <c r="J63"/>
  <c i="10" r="BK88"/>
  <c r="J88"/>
  <c r="J63"/>
  <c i="9" r="BK102"/>
  <c r="J102"/>
  <c r="J63"/>
  <c i="11" r="BK103"/>
  <c r="J103"/>
  <c r="J64"/>
  <c i="13" r="BK112"/>
  <c r="J112"/>
  <c r="J63"/>
  <c i="18" r="J94"/>
  <c r="J64"/>
  <c i="3" r="BK95"/>
  <c r="J95"/>
  <c r="J63"/>
  <c i="5" r="BK91"/>
  <c r="J91"/>
  <c r="J64"/>
  <c i="8" r="BK95"/>
  <c r="J95"/>
  <c r="J63"/>
  <c i="6" r="BK130"/>
  <c r="J130"/>
  <c r="J64"/>
  <c i="14" r="BK97"/>
  <c r="J97"/>
  <c r="J63"/>
  <c i="16" r="BK110"/>
  <c r="J110"/>
  <c r="J63"/>
  <c i="17" r="BK90"/>
  <c r="J90"/>
  <c r="J63"/>
  <c i="18" r="J32"/>
  <c i="1" r="AG77"/>
  <c r="AG76"/>
  <c r="AZ63"/>
  <c r="AV63"/>
  <c r="AT63"/>
  <c i="15" r="J32"/>
  <c i="1" r="AG73"/>
  <c r="BB54"/>
  <c r="W31"/>
  <c r="BC54"/>
  <c r="AY54"/>
  <c r="AU63"/>
  <c r="BA54"/>
  <c r="AW54"/>
  <c r="AK30"/>
  <c r="BD54"/>
  <c r="W33"/>
  <c i="18" l="1" r="J41"/>
  <c i="15" r="J41"/>
  <c i="5" r="BK90"/>
  <c r="J90"/>
  <c r="J63"/>
  <c i="11" r="BK102"/>
  <c r="J102"/>
  <c i="6" r="BK129"/>
  <c r="J129"/>
  <c r="J63"/>
  <c i="2" r="BK96"/>
  <c r="J96"/>
  <c r="J63"/>
  <c i="12" r="BK97"/>
  <c r="J97"/>
  <c r="J63"/>
  <c i="1" r="AN76"/>
  <c r="AN73"/>
  <c r="AN77"/>
  <c i="13" r="J32"/>
  <c i="1" r="AG71"/>
  <c i="16" r="J32"/>
  <c i="1" r="AG74"/>
  <c i="7" r="J32"/>
  <c i="1" r="AG65"/>
  <c r="AN65"/>
  <c i="4" r="J32"/>
  <c i="1" r="AG60"/>
  <c r="AG59"/>
  <c r="AN59"/>
  <c i="10" r="J32"/>
  <c i="1" r="AG68"/>
  <c r="AN68"/>
  <c i="14" r="J32"/>
  <c i="1" r="AG72"/>
  <c r="W32"/>
  <c r="AZ54"/>
  <c r="W29"/>
  <c r="AU54"/>
  <c i="11" r="J32"/>
  <c i="1" r="AG69"/>
  <c i="17" r="J32"/>
  <c i="1" r="AG75"/>
  <c i="3" r="J32"/>
  <c i="1" r="AG58"/>
  <c r="AG57"/>
  <c r="AN57"/>
  <c i="9" r="J32"/>
  <c i="1" r="AG67"/>
  <c r="AN67"/>
  <c i="8" r="J32"/>
  <c i="1" r="AG66"/>
  <c r="W30"/>
  <c r="AX54"/>
  <c i="7" l="1" r="J41"/>
  <c i="4" r="J41"/>
  <c i="11" r="J63"/>
  <c i="3" r="J41"/>
  <c i="9" r="J41"/>
  <c i="11" r="J41"/>
  <c i="14" r="J41"/>
  <c i="16" r="J41"/>
  <c i="13" r="J41"/>
  <c i="10" r="J41"/>
  <c i="8" r="J41"/>
  <c i="17" r="J41"/>
  <c i="1" r="AN66"/>
  <c r="AN58"/>
  <c r="AN60"/>
  <c r="AN69"/>
  <c r="AN71"/>
  <c r="AN72"/>
  <c r="AN74"/>
  <c r="AN75"/>
  <c i="6" r="J32"/>
  <c i="1" r="AG64"/>
  <c r="AN64"/>
  <c i="5" r="J32"/>
  <c i="1" r="AG62"/>
  <c r="AG61"/>
  <c r="AN61"/>
  <c r="AV54"/>
  <c r="AK29"/>
  <c i="2" r="J32"/>
  <c i="1" r="AG56"/>
  <c r="AG55"/>
  <c r="AN55"/>
  <c i="12" r="J32"/>
  <c i="1" r="AG70"/>
  <c r="AG63"/>
  <c r="AG54"/>
  <c r="AK26"/>
  <c i="12" l="1" r="J41"/>
  <c i="5" r="J41"/>
  <c i="2" r="J41"/>
  <c i="1" r="AN63"/>
  <c i="6" r="J41"/>
  <c i="1" r="AN56"/>
  <c r="AN62"/>
  <c r="AN70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<sst xmlns="http://schemas.openxmlformats.org/spreadsheetml/2006/main">
  <si>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</si>
  <si>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</si>
  <si>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</si>
  <si>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</si>
  <si>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</si>
  <si>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{e72a712b-9672-476c-a6c6-71d45268f3d5}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</si>
  <si>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</si>
  <si>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</si>
  <si>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</si>
  <si>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</si>
  <si>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</si>
  <si>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</si>
  <si>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</si>
  <si>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</si>
  <si>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RSS23-01-01_1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</si>
  <si>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</si>
  <si>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</si>
  <si>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SŠ uměleckoprůmyslová Ústí nad Orlicí - areál Perla</t>
  </si>
  <si>
    <t>KSO:</t>
  </si>
  <si>
    <t/>
  </si>
  <si>
    <t>CC-CZ:</t>
  </si>
  <si>
    <t>Místo:</t>
  </si>
  <si>
    <t>Ústí nad Orlicí</t>
  </si>
  <si>
    <t>Datum:</t>
  </si>
  <si>
    <t>18. 10. 2023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</si>
  <si>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</si>
  <si>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</si>
  <si>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</si>
  <si>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</si>
  <si>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</si>
  <si>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</si>
  <si>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</si>
  <si>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Te3s studio s.r.o.</t>
  </si>
  <si>
    <t>True</t>
  </si>
  <si>
    <t>Zpracovatel:</t>
  </si>
  <si>
    <t>Rozpočtování staveb Šebela s.r.o.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</si>
  <si>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</si>
  <si>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</si>
  <si>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</si>
  <si>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</si>
  <si>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</si>
  <si>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</si>
  <si>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</si>
  <si>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</si>
  <si>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</si>
  <si>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</si>
  <si>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</si>
  <si>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</si>
  <si>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</si>
  <si>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</si>
  <si>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</si>
  <si>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</si>
  <si>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</si>
  <si>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</si>
  <si>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</si>
  <si>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</si>
  <si>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</si>
  <si>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</si>
  <si>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</si>
  <si>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</si>
  <si>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</si>
  <si>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</si>
  <si>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</si>
  <si>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</si>
  <si>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</si>
  <si>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</si>
  <si>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</si>
  <si>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</si>
  <si>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</si>
  <si>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</si>
  <si>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</si>
  <si>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</si>
  <si>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</si>
  <si>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</si>
  <si>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</si>
  <si>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</si>
  <si>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IO.01</t>
  </si>
  <si>
    <t>Parter (venkovní schodiště, zpevněné plochy)</t>
  </si>
  <si>
    <t>STA</t>
  </si>
  <si>
    <t>1</t>
  </si>
  <si>
    <t>{3544db67-dd97-4ab4-8707-6d9bbef92b14}</t>
  </si>
  <si>
    <t>822 29 3</t>
  </si>
  <si>
    <t>2</t>
  </si>
  <si>
    <t>/</t>
  </si>
  <si>
    <t>01.01</t>
  </si>
  <si>
    <t>Soupis prací a dodávek - Parter</t>
  </si>
  <si>
    <t>Soupis</t>
  </si>
  <si>
    <t>{4b77084d-966e-43bf-95a1-f000491bb344}</t>
  </si>
  <si>
    <t>IO.02</t>
  </si>
  <si>
    <t>Vodovodní přípojka</t>
  </si>
  <si>
    <t>{bb3831df-b8c8-408c-9aa2-31439e918cbe}</t>
  </si>
  <si>
    <t>827 11 11</t>
  </si>
  <si>
    <t>IO.2.1</t>
  </si>
  <si>
    <t>Přípojka vody (nezpůsobilý náklad)</t>
  </si>
  <si>
    <t>{22d65593-6511-4e3b-ae5a-64feb2a5d27c}</t>
  </si>
  <si>
    <t>IO.03</t>
  </si>
  <si>
    <t>Kanalizační přípojka</t>
  </si>
  <si>
    <t>{790303e3-d71c-4bdf-bd1e-8207794c8abe}</t>
  </si>
  <si>
    <t>827 29 11</t>
  </si>
  <si>
    <t>IO.3.1</t>
  </si>
  <si>
    <t>Přípojka kanalizace (nezpůsobilý náklad)</t>
  </si>
  <si>
    <t>{97c3b639-ae70-42f8-9f5e-3074a5a0140d}</t>
  </si>
  <si>
    <t>IO.06</t>
  </si>
  <si>
    <t>Vrty pro tepelná čerpadla</t>
  </si>
  <si>
    <t>{0c68decb-37ab-453e-9329-a4d1313388ae}</t>
  </si>
  <si>
    <t>825 69 61</t>
  </si>
  <si>
    <t>06.01</t>
  </si>
  <si>
    <t>{555aa954-74e2-4986-974d-27c0f3b79a87}</t>
  </si>
  <si>
    <t>SO.01</t>
  </si>
  <si>
    <t>Hlavní stavební objekt</t>
  </si>
  <si>
    <t>{5ce14c2a-7cb4-4a30-b8f8-41b205e43ee5}</t>
  </si>
  <si>
    <t>801 34 11</t>
  </si>
  <si>
    <t>D.1.01_2</t>
  </si>
  <si>
    <t>Soupis prací a dodávek - ASŘ,KSŘ</t>
  </si>
  <si>
    <t>{dbbff3de-d972-4ef3-a1f0-3dd901ebce4c}</t>
  </si>
  <si>
    <t>D.1.4.01.1</t>
  </si>
  <si>
    <t>Vodovod</t>
  </si>
  <si>
    <t>{f1c36d7b-7059-4fba-9635-de58cd194957}</t>
  </si>
  <si>
    <t>D.1.4.01.2</t>
  </si>
  <si>
    <t>Kanalizace dešťová - neuznatelné náklady</t>
  </si>
  <si>
    <t>{87371dc1-9e5b-4056-97d8-fce1699d85d2}</t>
  </si>
  <si>
    <t>D.1.4.01.3</t>
  </si>
  <si>
    <t>Kanalizace dešťová a splašková</t>
  </si>
  <si>
    <t>{a9d3a142-345f-4b3b-ac91-06378fb5b01b}</t>
  </si>
  <si>
    <t>D.1.4.01.4</t>
  </si>
  <si>
    <t>Zařizovací předměty</t>
  </si>
  <si>
    <t>{e749fa44-d29d-4288-9695-7fdeae882297}</t>
  </si>
  <si>
    <t>D.1.4.06</t>
  </si>
  <si>
    <t>Zařízení vzduchotechniky</t>
  </si>
  <si>
    <t>{c32a732b-7790-4131-ad0d-7371fc757e27}</t>
  </si>
  <si>
    <t>D.1.4.07</t>
  </si>
  <si>
    <t xml:space="preserve">Zařízení  vytápění a ochlazování staveb</t>
  </si>
  <si>
    <t>{82b89585-1179-4743-af04-154ee85823ee}</t>
  </si>
  <si>
    <t>D.1.4.08</t>
  </si>
  <si>
    <t>Zařízení silnoproudé elektrotechniky včetně bleskosvodů</t>
  </si>
  <si>
    <t>{3022e8b8-714c-47be-a35e-11bb3f813b0f}</t>
  </si>
  <si>
    <t>D.1.4.09</t>
  </si>
  <si>
    <t>Zařízení slaboproudé elektrotechniky</t>
  </si>
  <si>
    <t>{f5edcfa0-dab2-4598-9ea8-a507b5ea3aac}</t>
  </si>
  <si>
    <t>D.1.4.10</t>
  </si>
  <si>
    <t>Zařízení a rozvody stlačeného vzduchu</t>
  </si>
  <si>
    <t>{6ec79f72-08f9-4eae-8681-f89e2ef04d3a}</t>
  </si>
  <si>
    <t>D.1.4.11</t>
  </si>
  <si>
    <t>Měření a regulace</t>
  </si>
  <si>
    <t>{45032615-fbd3-4d87-9045-1bb894f6d3dc}</t>
  </si>
  <si>
    <t>D.1.4.13</t>
  </si>
  <si>
    <t>Fotovoltaika</t>
  </si>
  <si>
    <t>{ada1e349-d30f-4dfa-a48c-16098dd0c8f7}</t>
  </si>
  <si>
    <t>VON</t>
  </si>
  <si>
    <t>VEDLEJŠÍ A OSTATNÍ NÁKLADY</t>
  </si>
  <si>
    <t>{83258b00-f08e-47a1-a666-abd82a735eb9}</t>
  </si>
  <si>
    <t>VON.1</t>
  </si>
  <si>
    <t>Vedlejší a ostatní rozpočtové náklady (nezpůsobilý náklad)</t>
  </si>
  <si>
    <t>{4d131e47-916b-4f68-a85c-5bf8c8f724cf}</t>
  </si>
  <si>
    <t>KRYCÍ LIST SOUPISU PRACÍ</t>
  </si>
  <si>
    <t>Objekt:</t>
  </si>
  <si>
    <t>IO.01 - Parter (venkovní schodiště, zpevněné plochy)</t>
  </si>
  <si>
    <t>Soupis:</t>
  </si>
  <si>
    <t>01.01 - Soupis prací a dodávek - Parter</t>
  </si>
  <si>
    <t xml:space="preserve">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</si>
  <si>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</si>
  <si>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</si>
  <si>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</si>
  <si>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</si>
  <si>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</si>
  <si>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</si>
  <si>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17 - Zemní práce - konstrukce ze zemin</t>
  </si>
  <si>
    <t xml:space="preserve">    2 - Zakládání</t>
  </si>
  <si>
    <t xml:space="preserve">      27 - Zakládání - základy</t>
  </si>
  <si>
    <t xml:space="preserve">      43 - Schodišťové konstrukce a rampy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</si>
  <si>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</si>
  <si>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</si>
  <si>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</si>
  <si>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</si>
  <si>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</si>
  <si>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</si>
  <si>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</si>
  <si>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</si>
  <si>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</si>
  <si>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</si>
  <si>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</si>
  <si>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</si>
  <si>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</si>
  <si>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</si>
  <si>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</si>
  <si>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</si>
  <si>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</si>
  <si>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</si>
  <si>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</si>
  <si>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</si>
  <si>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</si>
  <si>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</si>
  <si>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</si>
  <si>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162706111</t>
  </si>
  <si>
    <t>Vodorovné přemístění výkopku bez naložení, avšak se složením zemin schopných zúrodnění, na vzdálenost přes 5000 do 6000 m</t>
  </si>
  <si>
    <t>m3</t>
  </si>
  <si>
    <t>CS ÚRS 2023 02</t>
  </si>
  <si>
    <t>4</t>
  </si>
  <si>
    <t>1341677519</t>
  </si>
  <si>
    <t>Online PSC</t>
  </si>
  <si>
    <t>https://podminky.urs.cz/item/CS_URS_2023_02/162706111</t>
  </si>
  <si>
    <t>162706119</t>
  </si>
  <si>
    <t>Vodorovné přemístění výkopku bez naložení, avšak se složením zemin schopných zúrodnění, na vzdálenost Příplatek k ceně za každých dalších i započatých 1000 m</t>
  </si>
  <si>
    <t>1069013445</t>
  </si>
  <si>
    <t>https://podminky.urs.cz/item/CS_URS_2023_02/162706119</t>
  </si>
  <si>
    <t>VV</t>
  </si>
  <si>
    <t>31,66*9</t>
  </si>
  <si>
    <t>3</t>
  </si>
  <si>
    <t>167103101</t>
  </si>
  <si>
    <t>Nakládání neulehlého výkopku z hromad zeminy schopné zúrodnění</t>
  </si>
  <si>
    <t>2086471439</t>
  </si>
  <si>
    <t>https://podminky.urs.cz/item/CS_URS_2023_02/167103101</t>
  </si>
  <si>
    <t>181311103</t>
  </si>
  <si>
    <t>Rozprostření a urovnání ornice v rovině nebo ve svahu sklonu do 1:5 ručně při souvislé ploše, tl. vrstvy do 200 mm</t>
  </si>
  <si>
    <t>m2</t>
  </si>
  <si>
    <t>-1698772964</t>
  </si>
  <si>
    <t>https://podminky.urs.cz/item/CS_URS_2023_02/181311103</t>
  </si>
  <si>
    <t>1,00*31,66</t>
  </si>
  <si>
    <t>5</t>
  </si>
  <si>
    <t>M</t>
  </si>
  <si>
    <t>10364101</t>
  </si>
  <si>
    <t>zemina pro terénní úpravy - ornice</t>
  </si>
  <si>
    <t>t</t>
  </si>
  <si>
    <t>8</t>
  </si>
  <si>
    <t>1903875592</t>
  </si>
  <si>
    <t>1,00*31,66*0,15*1,35*1,1</t>
  </si>
  <si>
    <t>17</t>
  </si>
  <si>
    <t>Zemní práce - konstrukce ze zemin</t>
  </si>
  <si>
    <t>6</t>
  </si>
  <si>
    <t>181912112</t>
  </si>
  <si>
    <t>Úprava pláně vyrovnáním výškových rozdílů ručně v hornině třídy těžitelnosti I skupiny 3 se zhutněním</t>
  </si>
  <si>
    <t>652190966</t>
  </si>
  <si>
    <t>https://podminky.urs.cz/item/CS_URS_2023_02/181912112</t>
  </si>
  <si>
    <t>7</t>
  </si>
  <si>
    <t>182303111</t>
  </si>
  <si>
    <t>Doplnění zeminy nebo substrátu na travnatých plochách tloušťky do 50 mm v rovině nebo na svahu do 1:5</t>
  </si>
  <si>
    <t>-2091176937</t>
  </si>
  <si>
    <t>https://podminky.urs.cz/item/CS_URS_2023_02/182303111</t>
  </si>
  <si>
    <t>zatravnění:</t>
  </si>
  <si>
    <t>10371500</t>
  </si>
  <si>
    <t>substrát pro trávníky VL</t>
  </si>
  <si>
    <t>363416140</t>
  </si>
  <si>
    <t>31,66*0,05*1,1</t>
  </si>
  <si>
    <t>Součet</t>
  </si>
  <si>
    <t>9</t>
  </si>
  <si>
    <t>181411141</t>
  </si>
  <si>
    <t>Založení trávníku na půdě předem připravené plochy do 1000 m2 výsevem včetně utažení parterového v rovině nebo na svahu do 1:5</t>
  </si>
  <si>
    <t>-1315581149</t>
  </si>
  <si>
    <t>https://podminky.urs.cz/item/CS_URS_2023_02/181411141</t>
  </si>
  <si>
    <t>10</t>
  </si>
  <si>
    <t>00572410</t>
  </si>
  <si>
    <t>osivo směs travní parková</t>
  </si>
  <si>
    <t>kg</t>
  </si>
  <si>
    <t>1610722881</t>
  </si>
  <si>
    <t>31,66*0,03</t>
  </si>
  <si>
    <t>Zakládání</t>
  </si>
  <si>
    <t>27</t>
  </si>
  <si>
    <t>Zakládání - základy</t>
  </si>
  <si>
    <t>11</t>
  </si>
  <si>
    <t>271572211</t>
  </si>
  <si>
    <t>Podsyp pod základové konstrukce se zhutněním a urovnáním povrchu ze štěrkopísku netříděného</t>
  </si>
  <si>
    <t>349233358</t>
  </si>
  <si>
    <t>https://podminky.urs.cz/item/CS_URS_2023_02/271572211</t>
  </si>
  <si>
    <t>pod schodiště - projekt nestanoví frakci, nutno konzultovat :</t>
  </si>
  <si>
    <t>schodiště H:</t>
  </si>
  <si>
    <t>2,00*3,60*0,15+2,00*0,30*0,15/2</t>
  </si>
  <si>
    <t>schodiště I:</t>
  </si>
  <si>
    <t>4,00*3,10*0,15+4,00*0,30*0,15/2</t>
  </si>
  <si>
    <t>schodiště J:</t>
  </si>
  <si>
    <t>11,60*3,60*0,15+11,60*0,30*0,15/2</t>
  </si>
  <si>
    <t>schodiště K:</t>
  </si>
  <si>
    <t>1,00*1,40*0,15</t>
  </si>
  <si>
    <t>12</t>
  </si>
  <si>
    <t>274313711</t>
  </si>
  <si>
    <t>Základy z betonu prostého pasy betonu kamenem neprokládaného tř. C 20/25</t>
  </si>
  <si>
    <t>1873702858</t>
  </si>
  <si>
    <t>https://podminky.urs.cz/item/CS_URS_2023_02/274313711</t>
  </si>
  <si>
    <t>pod schodiště - projekt nestanoví tř. betonu - předpoklad :</t>
  </si>
  <si>
    <t>2,00*0,40*(0,80+0,95)</t>
  </si>
  <si>
    <t>4,00*(0,90*0,82+0,40*0,95)</t>
  </si>
  <si>
    <t>11,60*0,40*(0,90+0,95)</t>
  </si>
  <si>
    <t>1,00*0,40*(0,65+0,95)</t>
  </si>
  <si>
    <t>13</t>
  </si>
  <si>
    <t>274351121</t>
  </si>
  <si>
    <t>Bednění základů pasů rovné zřízení</t>
  </si>
  <si>
    <t>231260882</t>
  </si>
  <si>
    <t>https://podminky.urs.cz/item/CS_URS_2023_02/274351121</t>
  </si>
  <si>
    <t>2,00*(0,25*2+0,40)</t>
  </si>
  <si>
    <t>4,00*(0,25*2+0,40)</t>
  </si>
  <si>
    <t>11,60*(0,25*2+0,40)</t>
  </si>
  <si>
    <t>1,00*(0,25*3)+0,25*0,40*2</t>
  </si>
  <si>
    <t>14</t>
  </si>
  <si>
    <t>274351122</t>
  </si>
  <si>
    <t>Bednění základů pasů rovné odstranění</t>
  </si>
  <si>
    <t>-1359162490</t>
  </si>
  <si>
    <t>https://podminky.urs.cz/item/CS_URS_2023_02/274351122</t>
  </si>
  <si>
    <t>631311123</t>
  </si>
  <si>
    <t>Mazanina z betonu prostého bez zvýšených nároků na prostředí tl. přes 80 do 120 mm tř. C 12/15</t>
  </si>
  <si>
    <t>1760721214</t>
  </si>
  <si>
    <t>https://podminky.urs.cz/item/CS_URS_2023_02/631311123</t>
  </si>
  <si>
    <t>podkladní beton:</t>
  </si>
  <si>
    <t>2,00*3,60*0,10</t>
  </si>
  <si>
    <t>4,00*3,10*0,10</t>
  </si>
  <si>
    <t>11,60*3,60*0,10</t>
  </si>
  <si>
    <t>1,00*1,40*0,10</t>
  </si>
  <si>
    <t>43</t>
  </si>
  <si>
    <t>Schodišťové konstrukce a rampy</t>
  </si>
  <si>
    <t>16</t>
  </si>
  <si>
    <t>430321616</t>
  </si>
  <si>
    <t>Schodišťové konstrukce a rampy z betonu železového (bez výztuže) stupně, schodnice, ramena, podesty s nosníky tř. C 30/37</t>
  </si>
  <si>
    <t>601769607</t>
  </si>
  <si>
    <t>https://podminky.urs.cz/item/CS_URS_2023_02/430321616</t>
  </si>
  <si>
    <t>projekt nestanoví tř. betonu - předpoklad :</t>
  </si>
  <si>
    <t>2,00*(4,80*0,20+0,40*0,30/2)</t>
  </si>
  <si>
    <t>2,00*0,30*0,16/2*14</t>
  </si>
  <si>
    <t>4,00*(3,80*0,20+0,90*0,38)</t>
  </si>
  <si>
    <t>4,00*0,30*0,16/2*12</t>
  </si>
  <si>
    <t>11,60*(4,10*0,25+0,60*0,46)</t>
  </si>
  <si>
    <t>11,60*0,90*0,46/2*4</t>
  </si>
  <si>
    <t>1,00*(2,30*0,20+0,40*0,30/2)</t>
  </si>
  <si>
    <t>1,00*0,30*0,16/2*7</t>
  </si>
  <si>
    <t>430361821</t>
  </si>
  <si>
    <t>Výztuž schodišťových konstrukcí a ramp stupňů, schodnic, ramen, podest s nosníky z betonářské oceli 10 505 (R) nebo BSt 500</t>
  </si>
  <si>
    <t>-242698160</t>
  </si>
  <si>
    <t>https://podminky.urs.cz/item/CS_URS_2023_02/430361821</t>
  </si>
  <si>
    <t>koordinovat s projektantem části SKŘ</t>
  </si>
  <si>
    <t>33,657*0,18</t>
  </si>
  <si>
    <t>18</t>
  </si>
  <si>
    <t>434351141</t>
  </si>
  <si>
    <t>Bednění stupňů betonovaných na podstupňové desce nebo na terénu půdorysně přímočarých zřízení</t>
  </si>
  <si>
    <t>-72931816</t>
  </si>
  <si>
    <t>https://podminky.urs.cz/item/CS_URS_2023_02/434351141</t>
  </si>
  <si>
    <t>bednění stupň vč. části bočních hran:</t>
  </si>
  <si>
    <t>2,00*(0,30+0,16)*14</t>
  </si>
  <si>
    <t>4,00*(0,40+0,60+0,30*11+0,16*12)</t>
  </si>
  <si>
    <t>11,60*(0,46+0,60+0,90*4+0,46*4+0,20)</t>
  </si>
  <si>
    <t>1,00*(0,30*7+0,16*7)</t>
  </si>
  <si>
    <t>19</t>
  </si>
  <si>
    <t>434351142</t>
  </si>
  <si>
    <t>Bednění stupňů betonovaných na podstupňové desce nebo na terénu půdorysně přímočarých odstranění</t>
  </si>
  <si>
    <t>1031058662</t>
  </si>
  <si>
    <t>https://podminky.urs.cz/item/CS_URS_2023_02/434351142</t>
  </si>
  <si>
    <t>118,70</t>
  </si>
  <si>
    <t>Komunikace pozemní</t>
  </si>
  <si>
    <t>20</t>
  </si>
  <si>
    <t>564851111</t>
  </si>
  <si>
    <t>Podklad ze štěrkodrti ŠD s rozprostřením a zhutněním plochy přes 100 m2, po zhutnění tl. 150 mm</t>
  </si>
  <si>
    <t>-1698143235</t>
  </si>
  <si>
    <t>https://podminky.urs.cz/item/CS_URS_2023_02/564851111</t>
  </si>
  <si>
    <t>kamenivo frakce 032 mm:</t>
  </si>
  <si>
    <t>HE.01 dlažba keramická:</t>
  </si>
  <si>
    <t>29,56*1,00+27,26*1,50+2,00*(22,20+1,50)</t>
  </si>
  <si>
    <t>17,60*3,90+0,30*(4,30+1,60+3,30+2,80+2,80+1,80)</t>
  </si>
  <si>
    <t>HE.02 dlažba zámková :</t>
  </si>
  <si>
    <t>20,00*1,90+17,60*2,00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</si>
  <si>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</si>
  <si>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</si>
  <si>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1493306003</t>
  </si>
  <si>
    <t>https://podminky.urs.cz/item/CS_URS_2023_02/596211111</t>
  </si>
  <si>
    <t>22</t>
  </si>
  <si>
    <t>59245015</t>
  </si>
  <si>
    <t>dlažba zámková tvaru I 200x165x60mm přírodní</t>
  </si>
  <si>
    <t>-874993467</t>
  </si>
  <si>
    <t>typ dlažby bude upřesněn archtektem :</t>
  </si>
  <si>
    <t>73,20*1,05</t>
  </si>
  <si>
    <t>23</t>
  </si>
  <si>
    <t>596811312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</si>
  <si>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přes 300 m2</t>
  </si>
  <si>
    <t>-657052259</t>
  </si>
  <si>
    <t>https://podminky.urs.cz/item/CS_URS_2023_02/596811312</t>
  </si>
  <si>
    <t>HE.01 dlažba keramická :</t>
  </si>
  <si>
    <t>24</t>
  </si>
  <si>
    <t>59761144</t>
  </si>
  <si>
    <t>dlažba keramická slinutá mrazuvzdorná do interiéru i exteriéru R11/B povrch reliéfní/matný tl přes 15 do 20mm přes 2 do 4ks/m2</t>
  </si>
  <si>
    <t>-1049507760</t>
  </si>
  <si>
    <t>191,47*1,05</t>
  </si>
  <si>
    <t>typ dlažby bude upřesněn architektem :</t>
  </si>
  <si>
    <t>25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</si>
  <si>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</si>
  <si>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</si>
  <si>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m</t>
  </si>
  <si>
    <t>203359388</t>
  </si>
  <si>
    <t>https://podminky.urs.cz/item/CS_URS_2023_02/916231213</t>
  </si>
  <si>
    <t>1,0+31,66+1,00</t>
  </si>
  <si>
    <t>26</t>
  </si>
  <si>
    <t>59217017</t>
  </si>
  <si>
    <t>obrubník betonový chodníkový 1000x100x250mm</t>
  </si>
  <si>
    <t>1155035228</t>
  </si>
  <si>
    <t>33,66*1,05</t>
  </si>
  <si>
    <t>Ostatní konstrukce a práce, bourání</t>
  </si>
  <si>
    <t>919726121</t>
  </si>
  <si>
    <t>Geotextilie netkaná pro ochranu, separaci nebo filtraci měrná hmotnost do 200 g/m2</t>
  </si>
  <si>
    <t>-1240193641</t>
  </si>
  <si>
    <t>https://podminky.urs.cz/item/CS_URS_2023_02/919726121</t>
  </si>
  <si>
    <t>998</t>
  </si>
  <si>
    <t>Přesun hmot</t>
  </si>
  <si>
    <t>28</t>
  </si>
  <si>
    <t>998223011</t>
  </si>
  <si>
    <t>Přesun hmot pro pozemní komunikace s krytem dlážděným dopravní vzdálenost do 200 m jakékoliv délky objektu</t>
  </si>
  <si>
    <t>-1016150699</t>
  </si>
  <si>
    <t>https://podminky.urs.cz/item/CS_URS_2023_02/998223011</t>
  </si>
  <si>
    <t>PSV</t>
  </si>
  <si>
    <t>Práce a dodávky PSV</t>
  </si>
  <si>
    <t>767</t>
  </si>
  <si>
    <t>Konstrukce zámečnické</t>
  </si>
  <si>
    <t>29</t>
  </si>
  <si>
    <t>P-Z.01</t>
  </si>
  <si>
    <t xml:space="preserve">Madlo schodišťové dl. 4014 mm, ocel zinkovaná - D+M_x000d_
</t>
  </si>
  <si>
    <t>kus</t>
  </si>
  <si>
    <t>-1356540972</t>
  </si>
  <si>
    <t>všechny výrobky jako kompletizované vč. podkladních a doplňkových prvků, v povrchové úpravě:</t>
  </si>
  <si>
    <t>30</t>
  </si>
  <si>
    <t>P-Z.02</t>
  </si>
  <si>
    <t>Zábradlí schodiště dl. 4014 mm, ocel zinkovaná - D+M</t>
  </si>
  <si>
    <t>-1611266967</t>
  </si>
  <si>
    <t>31</t>
  </si>
  <si>
    <t>P-Z.03</t>
  </si>
  <si>
    <t>Zábradlí opěrné zdi dl. 66500 mm, ocel zinkovaná - D+M</t>
  </si>
  <si>
    <t>1365826086</t>
  </si>
  <si>
    <t>32</t>
  </si>
  <si>
    <t>998767101</t>
  </si>
  <si>
    <t>Přesun hmot pro zámečnické konstrukce stanovený z hmotnosti přesunovaného materiálu vodorovná dopravní vzdálenost do 50 m v objektech výšky do 6 m</t>
  </si>
  <si>
    <t>575452134</t>
  </si>
  <si>
    <t>https://podminky.urs.cz/item/CS_URS_2023_02/998767101</t>
  </si>
  <si>
    <t>IO.02 - Vodovodní přípojka</t>
  </si>
  <si>
    <t>IO.2.1 - Přípojka vody (nezpůsobilý náklad)</t>
  </si>
  <si>
    <t>Ing. Michaela Pelikánová</t>
  </si>
  <si>
    <t>Bc. Martin Frous</t>
  </si>
  <si>
    <t xml:space="preserve">    4 - Vodorovné konstrukce</t>
  </si>
  <si>
    <t xml:space="preserve">    8 - Trubní vedení</t>
  </si>
  <si>
    <t xml:space="preserve">    722 - Zdravotechnika - vnitřní vodovod</t>
  </si>
  <si>
    <t>VRN - Vedlejší rozpočtové náklady</t>
  </si>
  <si>
    <t xml:space="preserve">    VRN1 - Průzkumné, geodetické a projektové práce</t>
  </si>
  <si>
    <t>132354201</t>
  </si>
  <si>
    <t>Hloubení zapažených rýh šířky přes 800 do 2 000 mm strojně s urovnáním dna do předepsaného profilu a spádu v hornině třídy těžitelnosti II skupiny 4 do 20 m3</t>
  </si>
  <si>
    <t>539467249</t>
  </si>
  <si>
    <t>https://podminky.urs.cz/item/CS_URS_2023_02/132354201</t>
  </si>
  <si>
    <t>10*1*1,5</t>
  </si>
  <si>
    <t>139001101</t>
  </si>
  <si>
    <t>Příplatek k cenám hloubených vykopávek za ztížení vykopávky v blízkosti podzemního vedení nebo výbušnin pro jakoukoliv třídu horniny</t>
  </si>
  <si>
    <t>-627135286</t>
  </si>
  <si>
    <t>https://podminky.urs.cz/item/CS_URS_2023_02/139001101</t>
  </si>
  <si>
    <t>151101101</t>
  </si>
  <si>
    <t>Zřízení pažení a rozepření stěn rýh pro podzemní vedení příložné pro jakoukoliv mezerovitost, hloubky do 2 m</t>
  </si>
  <si>
    <t>-855457836</t>
  </si>
  <si>
    <t>https://podminky.urs.cz/item/CS_URS_2023_02/151101101</t>
  </si>
  <si>
    <t>2*10*1,5</t>
  </si>
  <si>
    <t>151101111</t>
  </si>
  <si>
    <t>Odstranění pažení a rozepření stěn rýh pro podzemní vedení s uložením materiálu na vzdálenost do 3 m od kraje výkopu příložné, hloubky do 2 m</t>
  </si>
  <si>
    <t>-1825826996</t>
  </si>
  <si>
    <t>https://podminky.urs.cz/item/CS_URS_2023_02/151101111</t>
  </si>
  <si>
    <t>151401501</t>
  </si>
  <si>
    <t>Přepažování rozepření zapažených stěn výkopů při pažení příložném, hloubky do 4 m</t>
  </si>
  <si>
    <t>-9638636</t>
  </si>
  <si>
    <t>https://podminky.urs.cz/item/CS_URS_2023_02/151401501</t>
  </si>
  <si>
    <t>162351124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</si>
  <si>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</si>
  <si>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2078746340</t>
  </si>
  <si>
    <t>https://podminky.urs.cz/item/CS_URS_2023_02/162351124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</si>
  <si>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</si>
  <si>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</si>
  <si>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-980155111</t>
  </si>
  <si>
    <t>https://podminky.urs.cz/item/CS_URS_2023_02/162751137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</si>
  <si>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</si>
  <si>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</si>
  <si>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-753328909</t>
  </si>
  <si>
    <t>https://podminky.urs.cz/item/CS_URS_2023_02/162751139</t>
  </si>
  <si>
    <t>4*10</t>
  </si>
  <si>
    <t>167151102</t>
  </si>
  <si>
    <t>Nakládání, skládání a překládání neulehlého výkopku nebo sypaniny strojně nakládání, množství do 100 m3, z horniny třídy těžitelnosti II, skupiny 4 a 5</t>
  </si>
  <si>
    <t>-365523913</t>
  </si>
  <si>
    <t>https://podminky.urs.cz/item/CS_URS_2023_02/167151102</t>
  </si>
  <si>
    <t>171201231</t>
  </si>
  <si>
    <t>Poplatek za uložení stavebního odpadu na recyklační skládce (skládkovné) zeminy a kamení zatříděného do Katalogu odpadů pod kódem 17 05 04</t>
  </si>
  <si>
    <t>-1032223713</t>
  </si>
  <si>
    <t>https://podminky.urs.cz/item/CS_URS_2023_02/171201231</t>
  </si>
  <si>
    <t>4*1,8</t>
  </si>
  <si>
    <t>171251201</t>
  </si>
  <si>
    <t>Uložení sypaniny na skládky nebo meziskládky bez hutnění s upravením uložené sypaniny do předepsaného tvaru</t>
  </si>
  <si>
    <t>-912304285</t>
  </si>
  <si>
    <t>https://podminky.urs.cz/item/CS_URS_2023_02/171251201</t>
  </si>
  <si>
    <t>174151101</t>
  </si>
  <si>
    <t>Zásyp sypaninou z jakékoliv horniny strojně s uložením výkopku ve vrstvách se zhutněním jam, šachet, rýh nebo kolem objektů v těchto vykopávkách</t>
  </si>
  <si>
    <t>-943978435</t>
  </si>
  <si>
    <t>https://podminky.urs.cz/item/CS_URS_2023_02/174151101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</si>
  <si>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</si>
  <si>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</si>
  <si>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1038239422</t>
  </si>
  <si>
    <t>https://podminky.urs.cz/item/CS_URS_2023_02/175111101</t>
  </si>
  <si>
    <t>10*1*0,3</t>
  </si>
  <si>
    <t>58337310</t>
  </si>
  <si>
    <t>štěrkopísek frakce 0/4</t>
  </si>
  <si>
    <t>1453666163</t>
  </si>
  <si>
    <t>3*2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</si>
  <si>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</si>
  <si>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</si>
  <si>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</si>
  <si>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2113577651</t>
  </si>
  <si>
    <t>https://podminky.urs.cz/item/CS_URS_2023_02/451572111</t>
  </si>
  <si>
    <t>10*1*0,1</t>
  </si>
  <si>
    <t>Trubní vedení</t>
  </si>
  <si>
    <t>871211211</t>
  </si>
  <si>
    <t>Montáž vodovodního potrubí z plastů v otevřeném výkopu z polyetylenu PE 100 svařovaných elektrotvarovkou SDR 11/PN16 D 63 x 5,8 mm</t>
  </si>
  <si>
    <t>1741756491</t>
  </si>
  <si>
    <t>https://podminky.urs.cz/item/CS_URS_2023_02/871211211</t>
  </si>
  <si>
    <t>28613113</t>
  </si>
  <si>
    <t>trubka vodovodní PE100 RC PN 16 SDR11 63x5,8mm</t>
  </si>
  <si>
    <t>288594194</t>
  </si>
  <si>
    <t>11,5</t>
  </si>
  <si>
    <t>11,5*1,015 'Přepočtené koeficientem množství</t>
  </si>
  <si>
    <t>879221111</t>
  </si>
  <si>
    <t>Montáž napojení vodovodní přípojky v otevřeném výkopu DN 63</t>
  </si>
  <si>
    <t>1298425247</t>
  </si>
  <si>
    <t>https://podminky.urs.cz/item/CS_URS_2023_02/879221111</t>
  </si>
  <si>
    <t>891231112</t>
  </si>
  <si>
    <t>Montáž vodovodních armatur na potrubí šoupátek nebo klapek uzavíracích v otevřeném výkopu nebo v šachtách s osazením zemní soupravy (bez poklopů) DN 65</t>
  </si>
  <si>
    <t>-2065379540</t>
  </si>
  <si>
    <t>https://podminky.urs.cz/item/CS_URS_2023_02/891231112</t>
  </si>
  <si>
    <t>42221302</t>
  </si>
  <si>
    <t>šoupátko pitná voda litina GGG 50 krátká stavební dl PN10/16 DN 65x170mm</t>
  </si>
  <si>
    <t>624206362</t>
  </si>
  <si>
    <t>42291073</t>
  </si>
  <si>
    <t>souprava zemní pro šoupátka DN 65-80mm Rd 1,5m</t>
  </si>
  <si>
    <t>-1625267077</t>
  </si>
  <si>
    <t>891239111</t>
  </si>
  <si>
    <t>Montáž vodovodních armatur na potrubí navrtávacích pasů s ventilem Jt 1 MPa, na potrubí z trub litinových, ocelových nebo plastických hmot DN 65</t>
  </si>
  <si>
    <t>1077274505</t>
  </si>
  <si>
    <t>https://podminky.urs.cz/item/CS_URS_2023_02/891239111</t>
  </si>
  <si>
    <t>42273538</t>
  </si>
  <si>
    <t>pás navrtávací se závitovým výstupem z tvárné litiny pro vodovodní PE a PVC potrubí 63-2”</t>
  </si>
  <si>
    <t>-241084206</t>
  </si>
  <si>
    <t>892233122</t>
  </si>
  <si>
    <t>Proplach a dezinfekce vodovodního potrubí DN od 40 do 70</t>
  </si>
  <si>
    <t>-596632078</t>
  </si>
  <si>
    <t>https://podminky.urs.cz/item/CS_URS_2023_02/892233122</t>
  </si>
  <si>
    <t>892241111</t>
  </si>
  <si>
    <t>Tlakové zkoušky vodou na potrubí DN do 80</t>
  </si>
  <si>
    <t>352882594</t>
  </si>
  <si>
    <t>https://podminky.urs.cz/item/CS_URS_2023_02/892241111</t>
  </si>
  <si>
    <t>892372111</t>
  </si>
  <si>
    <t>Tlakové zkoušky vodou zabezpečení konců potrubí při tlakových zkouškách DN do 300</t>
  </si>
  <si>
    <t>-1131505380</t>
  </si>
  <si>
    <t>https://podminky.urs.cz/item/CS_URS_2023_02/892372111</t>
  </si>
  <si>
    <t>899721111</t>
  </si>
  <si>
    <t>Signalizační vodič na potrubí DN do 150 mm</t>
  </si>
  <si>
    <t>1471132087</t>
  </si>
  <si>
    <t>https://podminky.urs.cz/item/CS_URS_2023_02/899721111</t>
  </si>
  <si>
    <t>899722113</t>
  </si>
  <si>
    <t>Krytí potrubí z plastů výstražnou fólií z PVC šířky 34 cm</t>
  </si>
  <si>
    <t>-1361468839</t>
  </si>
  <si>
    <t>https://podminky.urs.cz/item/CS_URS_2023_02/899722113</t>
  </si>
  <si>
    <t>95394133R</t>
  </si>
  <si>
    <t>Stavební přípomoce a spojovací prostředky</t>
  </si>
  <si>
    <t>soubor</t>
  </si>
  <si>
    <t>R-položka</t>
  </si>
  <si>
    <t>-697378000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</si>
  <si>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</si>
  <si>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</si>
  <si>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-1175627749</t>
  </si>
  <si>
    <t>https://podminky.urs.cz/item/CS_URS_2023_02/998276101</t>
  </si>
  <si>
    <t>722</t>
  </si>
  <si>
    <t>Zdravotechnika - vnitřní vodovod</t>
  </si>
  <si>
    <t>722270105</t>
  </si>
  <si>
    <t>Vodoměrové sestavy závitové G 2"</t>
  </si>
  <si>
    <t>-1574508117</t>
  </si>
  <si>
    <t>https://podminky.urs.cz/item/CS_URS_2023_02/722270105</t>
  </si>
  <si>
    <t>998722201</t>
  </si>
  <si>
    <t>Přesun hmot pro vnitřní vodovod stanovený procentní sazbou (%) z ceny vodorovná dopravní vzdálenost do 50 m v objektech výšky do 6 m</t>
  </si>
  <si>
    <t>%</t>
  </si>
  <si>
    <t>-574098497</t>
  </si>
  <si>
    <t>https://podminky.urs.cz/item/CS_URS_2023_02/998722201</t>
  </si>
  <si>
    <t>VRN</t>
  </si>
  <si>
    <t>Vedlejší rozpočtové náklady</t>
  </si>
  <si>
    <t>VRN1</t>
  </si>
  <si>
    <t>Průzkumné, geodetické a projektové práce</t>
  </si>
  <si>
    <t>33</t>
  </si>
  <si>
    <t>012203000</t>
  </si>
  <si>
    <t>Geodetické práce při provádění stavby</t>
  </si>
  <si>
    <t>1024</t>
  </si>
  <si>
    <t>-718666315</t>
  </si>
  <si>
    <t>https://podminky.urs.cz/item/CS_URS_2023_02/012203000</t>
  </si>
  <si>
    <t>geodetické zaměření přípojky</t>
  </si>
  <si>
    <t>34</t>
  </si>
  <si>
    <t>013294000</t>
  </si>
  <si>
    <t>Ostatní dokumentace</t>
  </si>
  <si>
    <t>94003120</t>
  </si>
  <si>
    <t>https://podminky.urs.cz/item/CS_URS_2023_02/013294000</t>
  </si>
  <si>
    <t>dokumentace pro předání provozovateli</t>
  </si>
  <si>
    <t>IO.03 - Kanalizační přípojka</t>
  </si>
  <si>
    <t>IO.3.1 - Přípojka kanalizace (nezpůsobilý náklad)</t>
  </si>
  <si>
    <t>878817942</t>
  </si>
  <si>
    <t>8*1*2,3</t>
  </si>
  <si>
    <t>-1345486275</t>
  </si>
  <si>
    <t>-2053500391</t>
  </si>
  <si>
    <t>2*8*2,3</t>
  </si>
  <si>
    <t>327870670</t>
  </si>
  <si>
    <t>-571779978</t>
  </si>
  <si>
    <t>1034942371</t>
  </si>
  <si>
    <t>2073304206</t>
  </si>
  <si>
    <t>2030565675</t>
  </si>
  <si>
    <t>3,2*10</t>
  </si>
  <si>
    <t>167151101</t>
  </si>
  <si>
    <t>Nakládání, skládání a překládání neulehlého výkopku nebo sypaniny strojně nakládání, množství do 100 m3, z horniny třídy těžitelnosti I, skupiny 1 až 3</t>
  </si>
  <si>
    <t>-528495779</t>
  </si>
  <si>
    <t>https://podminky.urs.cz/item/CS_URS_2023_02/167151101</t>
  </si>
  <si>
    <t>-1137899801</t>
  </si>
  <si>
    <t>3,2*1,8</t>
  </si>
  <si>
    <t>1722773189</t>
  </si>
  <si>
    <t>1058263590</t>
  </si>
  <si>
    <t>2131139889</t>
  </si>
  <si>
    <t>8*1*0,3</t>
  </si>
  <si>
    <t>-245481376</t>
  </si>
  <si>
    <t>2,4</t>
  </si>
  <si>
    <t>2,4*2 'Přepočtené koeficientem množství</t>
  </si>
  <si>
    <t>-733227083</t>
  </si>
  <si>
    <t>8*1*0,1</t>
  </si>
  <si>
    <t>871313121</t>
  </si>
  <si>
    <t>Montáž kanalizačního potrubí z plastů z tvrdého PVC těsněných gumovým kroužkem v otevřeném výkopu ve sklonu do 20 % DN 160</t>
  </si>
  <si>
    <t>-332326196</t>
  </si>
  <si>
    <t>https://podminky.urs.cz/item/CS_URS_2023_02/871313121</t>
  </si>
  <si>
    <t>28611131</t>
  </si>
  <si>
    <t>trubka kanalizační PVC DN 160x1000mm SN4</t>
  </si>
  <si>
    <t>1160674150</t>
  </si>
  <si>
    <t>8*1,03 'Přepočtené koeficientem množství</t>
  </si>
  <si>
    <t>87739512R</t>
  </si>
  <si>
    <t>Napojení na stávající kanalizační řad</t>
  </si>
  <si>
    <t>1792153308</t>
  </si>
  <si>
    <t>892351111</t>
  </si>
  <si>
    <t>Tlakové zkoušky vodou na potrubí DN 150 nebo 200</t>
  </si>
  <si>
    <t>984024408</t>
  </si>
  <si>
    <t>https://podminky.urs.cz/item/CS_URS_2023_02/892351111</t>
  </si>
  <si>
    <t>-504852581</t>
  </si>
  <si>
    <t>894812311</t>
  </si>
  <si>
    <t>Revizní a čistící šachta z polypropylenu PP pro hladké trouby DN 600 šachtové dno (DN šachty / DN trubního vedení) DN 600/160 průtočné</t>
  </si>
  <si>
    <t>1765855196</t>
  </si>
  <si>
    <t>https://podminky.urs.cz/item/CS_URS_2023_02/894812311</t>
  </si>
  <si>
    <t>894812332</t>
  </si>
  <si>
    <t>Revizní a čistící šachta z polypropylenu PP pro hladké trouby DN 600 roura šachtová korugovaná, světlé hloubky 2 000 mm</t>
  </si>
  <si>
    <t>84158912</t>
  </si>
  <si>
    <t>https://podminky.urs.cz/item/CS_URS_2023_02/894812332</t>
  </si>
  <si>
    <t>894812339</t>
  </si>
  <si>
    <t>Revizní a čistící šachta z polypropylenu PP pro hladké trouby DN 600 Příplatek k cenám 2331 - 2334 za uříznutí šachtové roury</t>
  </si>
  <si>
    <t>-1007843871</t>
  </si>
  <si>
    <t>https://podminky.urs.cz/item/CS_URS_2023_02/894812339</t>
  </si>
  <si>
    <t>894812377</t>
  </si>
  <si>
    <t>Revizní a čistící šachta z polypropylenu PP pro hladké trouby DN 600 poklop (mříž) litinový pro třídu zatížení D400 s teleskopickým adaptérem</t>
  </si>
  <si>
    <t>336309239</t>
  </si>
  <si>
    <t>https://podminky.urs.cz/item/CS_URS_2023_02/894812377</t>
  </si>
  <si>
    <t>341567117</t>
  </si>
  <si>
    <t>-612477385</t>
  </si>
  <si>
    <t>1131278063</t>
  </si>
  <si>
    <t>1070255022</t>
  </si>
  <si>
    <t>1514355257</t>
  </si>
  <si>
    <t>IO.06 - Vrty pro tepelná čerpadla</t>
  </si>
  <si>
    <t>06.01 - Vrty pro tepelná čerpadla</t>
  </si>
  <si>
    <t xml:space="preserve">      14 - Zemní práce - ražení a protlačování</t>
  </si>
  <si>
    <t>Zemní práce - ražení a protlačování</t>
  </si>
  <si>
    <t>14.01</t>
  </si>
  <si>
    <t>Provedení zkušebního vrtu do hloubky 150 m</t>
  </si>
  <si>
    <t>bm</t>
  </si>
  <si>
    <t>-1200454622</t>
  </si>
  <si>
    <t>14.02</t>
  </si>
  <si>
    <t>Vrtné a vystrojovací práce vrtů pro tepelná čerpadla</t>
  </si>
  <si>
    <t>-1265579327</t>
  </si>
  <si>
    <t>15 ks po 100 m</t>
  </si>
  <si>
    <t>15*100,0</t>
  </si>
  <si>
    <t>14.03</t>
  </si>
  <si>
    <t>Provedení GRT testu na zkušebním vrtu do 150 m včetně vyhodnocení navrženého řešení</t>
  </si>
  <si>
    <t>-856424187</t>
  </si>
  <si>
    <t>14.04</t>
  </si>
  <si>
    <t>Horizontální propojení vrtů potrubím Ø 40 x 3,7 mm s tlakovou odolností 16 barů, vedení v hloubce 1,5m celkem</t>
  </si>
  <si>
    <t>2038415107</t>
  </si>
  <si>
    <t>14.05</t>
  </si>
  <si>
    <t>Sběrná šachta s rozdělovačem a sběračem včetně s regulací průtoků z vrtů, včetně páteřního potrubí a prostupu základovou deskou celkem</t>
  </si>
  <si>
    <t>-1152817286</t>
  </si>
  <si>
    <t>011002000</t>
  </si>
  <si>
    <t>Průzkumné práce a hydrogeologický průzkum</t>
  </si>
  <si>
    <t>…</t>
  </si>
  <si>
    <t>60773819</t>
  </si>
  <si>
    <t>https://podminky.urs.cz/item/CS_URS_2023_02/011002000</t>
  </si>
  <si>
    <t>P</t>
  </si>
  <si>
    <t xml:space="preserve">Poznámka k položce:_x000d_
Provedení doplňkového průzkumu vč. hydrogeologického průzkumu, který bude proveden ve smyslu § 3 vyhlášky č. 369/2004 Sb. a bude zahrnovat především podrobný popis zastižených hornin a popis přítoků podzemní vody, vše ve smyslu paragrafů 5 až 7 vyhlášky č. 368/2004 Sb.  včetně monitoringu okolních zdrojů podzemní vody a vypracování závěrečné zprávy</t>
  </si>
  <si>
    <t>HN01</t>
  </si>
  <si>
    <t>Podlaha</t>
  </si>
  <si>
    <t>462,36</t>
  </si>
  <si>
    <t>HN02</t>
  </si>
  <si>
    <t>450,93</t>
  </si>
  <si>
    <t>HN03</t>
  </si>
  <si>
    <t>36,26</t>
  </si>
  <si>
    <t>HN04</t>
  </si>
  <si>
    <t>831,84</t>
  </si>
  <si>
    <t>HN05</t>
  </si>
  <si>
    <t>511,52</t>
  </si>
  <si>
    <t>HN06</t>
  </si>
  <si>
    <t>49,41</t>
  </si>
  <si>
    <t>HN07</t>
  </si>
  <si>
    <t>Podlaha ve schodišti</t>
  </si>
  <si>
    <t>66,701</t>
  </si>
  <si>
    <t>SO.01 - Hlavní stavební objekt</t>
  </si>
  <si>
    <t>HN071</t>
  </si>
  <si>
    <t>Podlaha - vinyl svislé plochy</t>
  </si>
  <si>
    <t>0,594</t>
  </si>
  <si>
    <t>HN08</t>
  </si>
  <si>
    <t>5,88</t>
  </si>
  <si>
    <t>D.1.01_2 - Soupis prací a dodávek - ASŘ,KSŘ</t>
  </si>
  <si>
    <t>HN09</t>
  </si>
  <si>
    <t>21,71</t>
  </si>
  <si>
    <t>HN10</t>
  </si>
  <si>
    <t>15,63</t>
  </si>
  <si>
    <t>HN11</t>
  </si>
  <si>
    <t>7,4</t>
  </si>
  <si>
    <t>HN13</t>
  </si>
  <si>
    <t>44,75</t>
  </si>
  <si>
    <t>HN14</t>
  </si>
  <si>
    <t>3,59</t>
  </si>
  <si>
    <t>HN15</t>
  </si>
  <si>
    <t>Zateplení stropu skladu odpadu</t>
  </si>
  <si>
    <t>8,88</t>
  </si>
  <si>
    <t>HN16</t>
  </si>
  <si>
    <t>Zateplení stropu převislé části nad hlavním vstupem</t>
  </si>
  <si>
    <t>18,84</t>
  </si>
  <si>
    <t>HN17</t>
  </si>
  <si>
    <t>75,39</t>
  </si>
  <si>
    <t>PN01</t>
  </si>
  <si>
    <t>SDK podhled</t>
  </si>
  <si>
    <t>65,04</t>
  </si>
  <si>
    <t>PN01a</t>
  </si>
  <si>
    <t>SDK podhled impregnovaný</t>
  </si>
  <si>
    <t>89,28</t>
  </si>
  <si>
    <t>PN02</t>
  </si>
  <si>
    <t>Akustický podhled</t>
  </si>
  <si>
    <t>1579,56</t>
  </si>
  <si>
    <t>PN03</t>
  </si>
  <si>
    <t>143,087</t>
  </si>
  <si>
    <t>PN04</t>
  </si>
  <si>
    <t>Akustická předstěna</t>
  </si>
  <si>
    <t>97,313</t>
  </si>
  <si>
    <t>VN02</t>
  </si>
  <si>
    <t>Fasáda</t>
  </si>
  <si>
    <t>474,854</t>
  </si>
  <si>
    <t>VN07</t>
  </si>
  <si>
    <t>Tepelná izolace soklu</t>
  </si>
  <si>
    <t>152,695</t>
  </si>
  <si>
    <t>VN08</t>
  </si>
  <si>
    <t>KZS - stěny skladu odpadu</t>
  </si>
  <si>
    <t>44,19</t>
  </si>
  <si>
    <t>VN01</t>
  </si>
  <si>
    <t>Fasáda - cihelný deskový obklad černý</t>
  </si>
  <si>
    <t>155,704</t>
  </si>
  <si>
    <t>VN01a</t>
  </si>
  <si>
    <t>Fasáda - cihelný deskový obklad šedý</t>
  </si>
  <si>
    <t>689,393</t>
  </si>
  <si>
    <t>SN03</t>
  </si>
  <si>
    <t>Střecha - terasa nad střešním pláštěm</t>
  </si>
  <si>
    <t>42,085</t>
  </si>
  <si>
    <t>IZOL_V</t>
  </si>
  <si>
    <t>Izolace spodní stavby vodorovná</t>
  </si>
  <si>
    <t>1293,906</t>
  </si>
  <si>
    <t>IZOL_S</t>
  </si>
  <si>
    <t>Izolace spodní stavby svislá</t>
  </si>
  <si>
    <t>280,179</t>
  </si>
  <si>
    <t>SN01</t>
  </si>
  <si>
    <t>Střecha</t>
  </si>
  <si>
    <t>1108,947</t>
  </si>
  <si>
    <t>SN01VH</t>
  </si>
  <si>
    <t>Střecha - vytažení horní vrstvy</t>
  </si>
  <si>
    <t>382,2</t>
  </si>
  <si>
    <t>SN01VS</t>
  </si>
  <si>
    <t>Střecha - vytažení spodní vrstvy</t>
  </si>
  <si>
    <t>312,163</t>
  </si>
  <si>
    <t xml:space="preserve">      23 - Zakládání - piloty</t>
  </si>
  <si>
    <t xml:space="preserve">    3 - Svislé a kompletní konstrukce</t>
  </si>
  <si>
    <t xml:space="preserve">      38 - Různé kompletní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</si>
  <si>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</si>
  <si>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</si>
  <si>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</si>
  <si>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</si>
  <si>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</si>
  <si>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  94 - Lešení a stavební výtahy</t>
  </si>
  <si>
    <t xml:space="preserve">      98 - Demolice a sanace</t>
  </si>
  <si>
    <t xml:space="preserve">    997 - Přesun sutě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</si>
  <si>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</si>
  <si>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</si>
  <si>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</si>
  <si>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</si>
  <si>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</si>
  <si>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</si>
  <si>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</si>
  <si>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</si>
  <si>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</si>
  <si>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</si>
  <si>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</si>
  <si>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</si>
  <si>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</si>
  <si>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</si>
  <si>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</si>
  <si>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</si>
  <si>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stínění</t>
  </si>
  <si>
    <t xml:space="preserve">    799 - Ostatní</t>
  </si>
  <si>
    <t>M - Práce a dodávky M</t>
  </si>
  <si>
    <t xml:space="preserve">    33-M - Montáže dopr.zaříz.,sklad. zař. a váh</t>
  </si>
  <si>
    <t xml:space="preserve">    43-M - Montáž ocelových konstrukcí</t>
  </si>
  <si>
    <t>OST - Ostatní</t>
  </si>
  <si>
    <t>OST.1 - Ostatní (kuchyňky a digestoře)</t>
  </si>
  <si>
    <t>115101201</t>
  </si>
  <si>
    <t>Čerpání vody na dopravní výšku do 10 m s uvažovaným průměrným přítokem do 500 l/min</t>
  </si>
  <si>
    <t>hod</t>
  </si>
  <si>
    <t>728526961</t>
  </si>
  <si>
    <t>https://podminky.urs.cz/item/CS_URS_2023_02/115101201</t>
  </si>
  <si>
    <t>srážková voda</t>
  </si>
  <si>
    <t>48</t>
  </si>
  <si>
    <t>115101301</t>
  </si>
  <si>
    <t>Pohotovost záložní čerpací soupravy pro dopravní výšku do 10 m s uvažovaným průměrným přítokem do 500 l/min</t>
  </si>
  <si>
    <t>den</t>
  </si>
  <si>
    <t>731461084</t>
  </si>
  <si>
    <t>https://podminky.urs.cz/item/CS_URS_2023_02/115101301</t>
  </si>
  <si>
    <t>předpoklad</t>
  </si>
  <si>
    <t>131251106</t>
  </si>
  <si>
    <t>Hloubení nezapažených jam a zářezů strojně s urovnáním dna do předepsaného profilu a spádu v hornině třídy těžitelnosti I skupiny 3 přes 1 000 do 5 000 m3</t>
  </si>
  <si>
    <t>-479755850</t>
  </si>
  <si>
    <t>https://podminky.urs.cz/item/CS_URS_2023_02/131251106</t>
  </si>
  <si>
    <t>dle projektanta - výpočet je řešen modelem tělesa</t>
  </si>
  <si>
    <t>1887,0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</si>
  <si>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</si>
  <si>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</si>
  <si>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-1139754247</t>
  </si>
  <si>
    <t>https://podminky.urs.cz/item/CS_URS_2023_02/132251254</t>
  </si>
  <si>
    <t>42,0</t>
  </si>
  <si>
    <t>132254102</t>
  </si>
  <si>
    <t>Hloubení zapažených rýh šířky do 800 mm strojně s urovnáním dna do předepsaného profilu a spádu v hornině třídy těžitelnosti I skupiny 3 přes 20 do 50 m3</t>
  </si>
  <si>
    <t>-1270561610</t>
  </si>
  <si>
    <t>https://podminky.urs.cz/item/CS_URS_2023_02/132254102</t>
  </si>
  <si>
    <t>24,0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</si>
  <si>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</si>
  <si>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</si>
  <si>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-280597100</t>
  </si>
  <si>
    <t>https://podminky.urs.cz/item/CS_URS_2023_02/162351103</t>
  </si>
  <si>
    <t xml:space="preserve">zemina k využití pro zpětné zásypy </t>
  </si>
  <si>
    <t>na mezideponii a zpět</t>
  </si>
  <si>
    <t>(159,0+145,0)*2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</si>
  <si>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</si>
  <si>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</si>
  <si>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-531922477</t>
  </si>
  <si>
    <t>https://podminky.urs.cz/item/CS_URS_2023_02/162751117</t>
  </si>
  <si>
    <t>zbylá zemina</t>
  </si>
  <si>
    <t>1887,0+24,0+42,0</t>
  </si>
  <si>
    <t>-159,0-145,0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</si>
  <si>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</si>
  <si>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</si>
  <si>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1463092475</t>
  </si>
  <si>
    <t>https://podminky.urs.cz/item/CS_URS_2023_02/162751119</t>
  </si>
  <si>
    <t>1649,0*5</t>
  </si>
  <si>
    <t>167151111</t>
  </si>
  <si>
    <t>Nakládání, skládání a překládání neulehlého výkopku nebo sypaniny strojně nakládání, množství přes 100 m3, z hornin třídy těžitelnosti I, skupiny 1 až 3</t>
  </si>
  <si>
    <t>787668193</t>
  </si>
  <si>
    <t>https://podminky.urs.cz/item/CS_URS_2023_02/167151111</t>
  </si>
  <si>
    <t>z mezideponie zpět pro zásypy</t>
  </si>
  <si>
    <t>159,0+145,0</t>
  </si>
  <si>
    <t>171151103</t>
  </si>
  <si>
    <t>Uložení sypanin do násypů strojně s rozprostřením sypaniny ve vrstvách a s hrubým urovnáním zhutněných z hornin soudržných jakékoliv třídy těžitelnosti</t>
  </si>
  <si>
    <t>-1596608790</t>
  </si>
  <si>
    <t>https://podminky.urs.cz/item/CS_URS_2023_02/171151103</t>
  </si>
  <si>
    <t xml:space="preserve">Násypy a okolní modelace terénu </t>
  </si>
  <si>
    <t>145,0</t>
  </si>
  <si>
    <t>-171206754</t>
  </si>
  <si>
    <t>zbylá zemina (odvezená)</t>
  </si>
  <si>
    <t>1649,0*1,6</t>
  </si>
  <si>
    <t>-1149313883</t>
  </si>
  <si>
    <t>skládka nebo meziskládka</t>
  </si>
  <si>
    <t>-834554128</t>
  </si>
  <si>
    <t>štěrkopískem nebo štěrkodrtí</t>
  </si>
  <si>
    <t xml:space="preserve">Zpětné zásypy štěrkem okolo  vnější stěny opěrné stěny </t>
  </si>
  <si>
    <t>136,0</t>
  </si>
  <si>
    <t>58331200</t>
  </si>
  <si>
    <t>štěrkopísek netříděný</t>
  </si>
  <si>
    <t>1708302236</t>
  </si>
  <si>
    <t>136,0*1,8</t>
  </si>
  <si>
    <t>174151102</t>
  </si>
  <si>
    <t>Zásyp sypaninou z jakékoliv horniny strojně s uložením výkopku ve vrstvách se zhutněním v prostorách s omezeným pohybem stroje s urovnáním povrchu zásypu</t>
  </si>
  <si>
    <t>757346772</t>
  </si>
  <si>
    <t>https://podminky.urs.cz/item/CS_URS_2023_02/174151102</t>
  </si>
  <si>
    <t xml:space="preserve">zeminou  - výměra viz projektant</t>
  </si>
  <si>
    <t xml:space="preserve">Zpětné zásypy zeminou okolo SO01 a opěrné stěny </t>
  </si>
  <si>
    <t>159,0</t>
  </si>
  <si>
    <t xml:space="preserve">Zpětné zásypy nepropustným jílem okolo vnější stěny opěrné stěny </t>
  </si>
  <si>
    <t>84,0</t>
  </si>
  <si>
    <t>58125110</t>
  </si>
  <si>
    <t>jíl surový kusový</t>
  </si>
  <si>
    <t>540925564</t>
  </si>
  <si>
    <t>jílovitá zemina (koordinovat s projektantem)</t>
  </si>
  <si>
    <t>84,0*2,0</t>
  </si>
  <si>
    <t>Zakládání - piloty</t>
  </si>
  <si>
    <t>23.P.1200</t>
  </si>
  <si>
    <t>Kompletní provedení pilotového založení - velkopr. pilota pr.1200mm, ŽB,zaměření, likvidace hlušiny, pracovní pilotovací pláň , odšramování, přesun techniky - D+M</t>
  </si>
  <si>
    <t>1309544501</t>
  </si>
  <si>
    <t>délka dle projektanta</t>
  </si>
  <si>
    <t>12,0*46</t>
  </si>
  <si>
    <t>23.P.600</t>
  </si>
  <si>
    <t>Kompletní provedení pilotového založení - velkopr. pilota pr.600mm, ŽB,zaměření, likvidace hlušiny, pracovní pilotovací pláň , odšramování, přesun techniky - D+M</t>
  </si>
  <si>
    <t>-697543899</t>
  </si>
  <si>
    <t>12,0*4</t>
  </si>
  <si>
    <t>213141111</t>
  </si>
  <si>
    <t>Zřízení vrstvy z geotextilie filtrační, separační, odvodňovací, ochranné, výztužné nebo protierozní v rovině nebo ve sklonu do 1:5, šířky do 3 m</t>
  </si>
  <si>
    <t>-1276291238</t>
  </si>
  <si>
    <t>https://podminky.urs.cz/item/CS_URS_2023_02/213141111</t>
  </si>
  <si>
    <t>mezi podsyp a podkladní beton (viz skladba HN00)</t>
  </si>
  <si>
    <t>500g/m2</t>
  </si>
  <si>
    <t xml:space="preserve">pod zákl. deskou : </t>
  </si>
  <si>
    <t>45,66*28,7</t>
  </si>
  <si>
    <t>-9,94*10,9</t>
  </si>
  <si>
    <t>-2,0*1,8</t>
  </si>
  <si>
    <t>-4,0*2,8</t>
  </si>
  <si>
    <t xml:space="preserve">pod sníženou zákl. deskou : </t>
  </si>
  <si>
    <t>(10,4+0,6)*(11,35+0,6)</t>
  </si>
  <si>
    <t>Mezisoučet</t>
  </si>
  <si>
    <t>300g/m2</t>
  </si>
  <si>
    <t>pod podsyp</t>
  </si>
  <si>
    <t>1318,746</t>
  </si>
  <si>
    <t>69311088</t>
  </si>
  <si>
    <t>geotextilie netkaná separační, ochranná, filtrační, drenážní PES 500g/m2</t>
  </si>
  <si>
    <t>175562689</t>
  </si>
  <si>
    <t>1318,746*1,05</t>
  </si>
  <si>
    <t>694</t>
  </si>
  <si>
    <t>69311081</t>
  </si>
  <si>
    <t>geotextilie netkaná separační, ochranná, filtrační, drenážní PES 300g/m2</t>
  </si>
  <si>
    <t>1758768642</t>
  </si>
  <si>
    <t>213311113</t>
  </si>
  <si>
    <t>Polštáře zhutněné pod základy z kameniva hrubého drceného, frakce 16 - 63 mm</t>
  </si>
  <si>
    <t>1344782140</t>
  </si>
  <si>
    <t>https://podminky.urs.cz/item/CS_URS_2023_02/213311113</t>
  </si>
  <si>
    <t>Poznámka k položce:_x000d_
dle PD fr.16-32</t>
  </si>
  <si>
    <t>ke skl. HN00</t>
  </si>
  <si>
    <t>45,66*28,7*0,25</t>
  </si>
  <si>
    <t>-9,94*10,9*0,25</t>
  </si>
  <si>
    <t>-2,0*1,8*0,25</t>
  </si>
  <si>
    <t>-4,0*2,8*0,25</t>
  </si>
  <si>
    <t>(10,4+0,6)*(11,35+0,6)*0,25</t>
  </si>
  <si>
    <t>218111112</t>
  </si>
  <si>
    <t>Odvětrání radonu vodorovné kladené do štěrkového podsypu drenážní z plastových perforovaných trubek, vnitřní průměr přes 60 do 80 mm</t>
  </si>
  <si>
    <t>290722696</t>
  </si>
  <si>
    <t>https://podminky.urs.cz/item/CS_URS_2023_02/218111112</t>
  </si>
  <si>
    <t>viz D.1.1.b-02</t>
  </si>
  <si>
    <t>10,4*2+11,2*5</t>
  </si>
  <si>
    <t>5,74*6+5,24*4+2,2+7,5</t>
  </si>
  <si>
    <t>6,7*5+5,99+8,38*2</t>
  </si>
  <si>
    <t>6,02*6+5,23*6</t>
  </si>
  <si>
    <t>218111123</t>
  </si>
  <si>
    <t>Odvětrání radonu vodorovné kladené do štěrkového podsypu sběrné z plastových trubek, vnitřní průměr přes 125 do 160 mm</t>
  </si>
  <si>
    <t>-1302043151</t>
  </si>
  <si>
    <t>https://podminky.urs.cz/item/CS_URS_2023_02/218111123</t>
  </si>
  <si>
    <t>18,96+1,98</t>
  </si>
  <si>
    <t>20,76+0,9</t>
  </si>
  <si>
    <t>20,93+1,4</t>
  </si>
  <si>
    <t>19,43+1,35</t>
  </si>
  <si>
    <t>218121113</t>
  </si>
  <si>
    <t>Odvětrání radonu svislé z plastových trubek, vnitřní průměr přes 125 do 160 mm</t>
  </si>
  <si>
    <t>-1516259681</t>
  </si>
  <si>
    <t>https://podminky.urs.cz/item/CS_URS_2023_02/218121113</t>
  </si>
  <si>
    <t>dle projektanta</t>
  </si>
  <si>
    <t>9,7*2</t>
  </si>
  <si>
    <t>13,7*2</t>
  </si>
  <si>
    <t>273322511</t>
  </si>
  <si>
    <t>Základy z betonu železového (bez výztuže) desky z betonu se zvýšenými nároky na prostředí tř. C 25/30</t>
  </si>
  <si>
    <t>-572615308</t>
  </si>
  <si>
    <t>https://podminky.urs.cz/item/CS_URS_2023_02/273322511</t>
  </si>
  <si>
    <t>Poznámka k položce:_x000d_
XC2</t>
  </si>
  <si>
    <t xml:space="preserve">deska tl. 400mm : </t>
  </si>
  <si>
    <t>0,4*(31,06*29,7+15,6*21,6)</t>
  </si>
  <si>
    <t>-0,4*9,64*10,6</t>
  </si>
  <si>
    <t>0,4*10,24*11,2</t>
  </si>
  <si>
    <t xml:space="preserve">šachty : </t>
  </si>
  <si>
    <t>-0,4*1,0*0,8</t>
  </si>
  <si>
    <t>0,3*1,6*1,4</t>
  </si>
  <si>
    <t>-0,4*2,8*1,6</t>
  </si>
  <si>
    <t>0,4*3,6*2,4</t>
  </si>
  <si>
    <t>273351121</t>
  </si>
  <si>
    <t>Bednění základů desek zřízení</t>
  </si>
  <si>
    <t>-847727365</t>
  </si>
  <si>
    <t>https://podminky.urs.cz/item/CS_URS_2023_02/273351121</t>
  </si>
  <si>
    <t>0,4*(31,06+29,7+15,6)*2</t>
  </si>
  <si>
    <t>0,4*(9,64+10,6)</t>
  </si>
  <si>
    <t>0,4*(10,24+11,2)</t>
  </si>
  <si>
    <t>0,4*(1,0+0,8)*2</t>
  </si>
  <si>
    <t>0,3*(1,6+1,4)*2</t>
  </si>
  <si>
    <t>0,4*(2,8+1,6)*2</t>
  </si>
  <si>
    <t>0,4*(3,6+2,4)*2</t>
  </si>
  <si>
    <t>273351122</t>
  </si>
  <si>
    <t>Bednění základů desek odstranění</t>
  </si>
  <si>
    <t>-1754993281</t>
  </si>
  <si>
    <t>https://podminky.urs.cz/item/CS_URS_2023_02/273351122</t>
  </si>
  <si>
    <t>273361821</t>
  </si>
  <si>
    <t>Výztuž základů desek z betonářské oceli 10 505 (R) nebo BSt 500</t>
  </si>
  <si>
    <t>760353934</t>
  </si>
  <si>
    <t>https://podminky.urs.cz/item/CS_URS_2023_02/273361821</t>
  </si>
  <si>
    <t>viz konstrukční část</t>
  </si>
  <si>
    <t>orientačně rozděleno 96 a 4 (část základové zdi) %</t>
  </si>
  <si>
    <t>78,334*0,96</t>
  </si>
  <si>
    <t>distanční výztuž, předpoklad plošně (řeší dodavatel dle zvyklosti)</t>
  </si>
  <si>
    <t>(31,06*29,7+15,6*21,6)*0,0035</t>
  </si>
  <si>
    <t>274313511</t>
  </si>
  <si>
    <t>Základy z betonu prostého pasy betonu kamenem neprokládaného tř. C 12/15</t>
  </si>
  <si>
    <t>1272668580</t>
  </si>
  <si>
    <t>https://podminky.urs.cz/item/CS_URS_2023_02/274313511</t>
  </si>
  <si>
    <t xml:space="preserve">základový pas ve všech místech stejný 500/600mm : </t>
  </si>
  <si>
    <t>0,5*0,6*(46,66+28,7)*2</t>
  </si>
  <si>
    <t>-732021545</t>
  </si>
  <si>
    <t>0,6*2*(46,66+28,7)*2</t>
  </si>
  <si>
    <t>761671110</t>
  </si>
  <si>
    <t>279113122</t>
  </si>
  <si>
    <t>Základové zdi z tvárnic ztraceného bednění včetně výplně z betonu bez zvláštních nároků na vliv prostředí třídy C 12/15, tloušťky zdiva přes 150 do 200 mm</t>
  </si>
  <si>
    <t>1457390254</t>
  </si>
  <si>
    <t>https://podminky.urs.cz/item/CS_URS_2023_02/279113122</t>
  </si>
  <si>
    <t xml:space="preserve">u zalomení zákl. desky : </t>
  </si>
  <si>
    <t>(10,24+11,2+0,2)*0,5</t>
  </si>
  <si>
    <t xml:space="preserve">u dojezdu výtahu : </t>
  </si>
  <si>
    <t>(3,6+2,4+0,2*2)*2*0,9</t>
  </si>
  <si>
    <t xml:space="preserve">u stěny revizní šachty : </t>
  </si>
  <si>
    <t>2,17*(1,8*2+1,6*2)</t>
  </si>
  <si>
    <t>279322511</t>
  </si>
  <si>
    <t>Základové zdi z betonu železového (bez výztuže) se zvýšenými nároky na prostředí tř. C 25/30</t>
  </si>
  <si>
    <t>1609226934</t>
  </si>
  <si>
    <t>https://podminky.urs.cz/item/CS_URS_2023_02/279322511</t>
  </si>
  <si>
    <t xml:space="preserve">změna výškové úrovně desky : </t>
  </si>
  <si>
    <t>0,6*(10,24+10,6)*0,2</t>
  </si>
  <si>
    <t>0,2*1,4*0,2</t>
  </si>
  <si>
    <t>0,3*(1,6+0,8)*2*(1,87+0,16)</t>
  </si>
  <si>
    <t>0,4*(3,6+1,6)*2*0,47</t>
  </si>
  <si>
    <t>279351311</t>
  </si>
  <si>
    <t>Bednění základových zdí rovné jednostranné zřízení</t>
  </si>
  <si>
    <t>1866496325</t>
  </si>
  <si>
    <t>https://podminky.urs.cz/item/CS_URS_2023_02/279351311</t>
  </si>
  <si>
    <t>2*(10,24+10,6)*0,2</t>
  </si>
  <si>
    <t>2*0,2*0,2</t>
  </si>
  <si>
    <t>2*(1,6+0,8)*2*(1,87+0,16)</t>
  </si>
  <si>
    <t>2*(3,6+1,6)*2*0,47</t>
  </si>
  <si>
    <t>35</t>
  </si>
  <si>
    <t>279351312</t>
  </si>
  <si>
    <t>Bednění základových zdí rovné jednostranné odstranění</t>
  </si>
  <si>
    <t>679747412</t>
  </si>
  <si>
    <t>https://podminky.urs.cz/item/CS_URS_2023_02/279351312</t>
  </si>
  <si>
    <t>36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</si>
  <si>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</si>
  <si>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</si>
  <si>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862515991</t>
  </si>
  <si>
    <t>https://podminky.urs.cz/item/CS_URS_2023_02/279361821</t>
  </si>
  <si>
    <t xml:space="preserve">zahrnuto ve výztuži zákl. desek : </t>
  </si>
  <si>
    <t>orientačně rozděleno 96 a 4 %</t>
  </si>
  <si>
    <t>78,334*0,04</t>
  </si>
  <si>
    <t>37</t>
  </si>
  <si>
    <t>116319946</t>
  </si>
  <si>
    <t xml:space="preserve">podkladní beton : </t>
  </si>
  <si>
    <t>(45,66*28,7-15,6*8,1)*0,1</t>
  </si>
  <si>
    <t>-9,64*10,6*0,1</t>
  </si>
  <si>
    <t>-1,6*1,4*0,1</t>
  </si>
  <si>
    <t>-3,6*2,4*0,1</t>
  </si>
  <si>
    <t>10,5*11,45*0,1</t>
  </si>
  <si>
    <t>3,1*2,9*0,1</t>
  </si>
  <si>
    <t>5,1*3,9*0,1</t>
  </si>
  <si>
    <t>Svislé a kompletní konstrukce</t>
  </si>
  <si>
    <t>38</t>
  </si>
  <si>
    <t>311234261</t>
  </si>
  <si>
    <t>Zdivo jednovrstvé z cihel děrovaných nebroušených klasických spojených na pero a drážku na maltu M10, pevnost cihel přes P10 do P15, tl. zdiva 300 mm</t>
  </si>
  <si>
    <t>981777498</t>
  </si>
  <si>
    <t>https://podminky.urs.cz/item/CS_URS_2023_02/311234261</t>
  </si>
  <si>
    <t>z plochy zdiva jsou odečteny otvory větší než 0,25m2</t>
  </si>
  <si>
    <t>provedení menších otvorů a předem vytvořených drážek promítnout do JC (koordinovat s VV profesních částí)</t>
  </si>
  <si>
    <t xml:space="preserve">1.NP : </t>
  </si>
  <si>
    <t>(9,44*2+3,70+7,30*3)*3,88</t>
  </si>
  <si>
    <t>-0,97*2,005*2</t>
  </si>
  <si>
    <t>39</t>
  </si>
  <si>
    <t>311236101</t>
  </si>
  <si>
    <t>Zdivo jednovrstvé zvukově izolační z cihel děrovaných spojených na pero a drážku na maltu cementovou M10, pevnost cihel do P15, tl. zdiva 190 mm</t>
  </si>
  <si>
    <t>-1642589439</t>
  </si>
  <si>
    <t>https://podminky.urs.cz/item/CS_URS_2023_02/311236101</t>
  </si>
  <si>
    <t xml:space="preserve">m. č. 1.07, 1.08 : </t>
  </si>
  <si>
    <t>(5,80+4,85)*3,78</t>
  </si>
  <si>
    <t xml:space="preserve">m. č. 1.28 : </t>
  </si>
  <si>
    <t>3,90*3,88</t>
  </si>
  <si>
    <t xml:space="preserve">2.NP : </t>
  </si>
  <si>
    <t xml:space="preserve">m. č. 2.10, 2.11 : </t>
  </si>
  <si>
    <t>(4,85+5,80)*3,8</t>
  </si>
  <si>
    <t xml:space="preserve">m. č. 2.12 : </t>
  </si>
  <si>
    <t>(1,88+0,3*2)*3,7</t>
  </si>
  <si>
    <t xml:space="preserve">m. č. 2.14, 2.15 : </t>
  </si>
  <si>
    <t>(4,85+6,30)*3,7</t>
  </si>
  <si>
    <t xml:space="preserve">3.NP : </t>
  </si>
  <si>
    <t xml:space="preserve">m. č. 3.06 : </t>
  </si>
  <si>
    <t>3,80*4,85</t>
  </si>
  <si>
    <t>40</t>
  </si>
  <si>
    <t>311236141</t>
  </si>
  <si>
    <t>Zdivo jednovrstvé zvukově izolační z cihel děrovaných spojených na pero a drážku na maltu cementovou M10, pevnost cihel do P15, tl. zdiva 300 mm</t>
  </si>
  <si>
    <t>875850140</t>
  </si>
  <si>
    <t>https://podminky.urs.cz/item/CS_URS_2023_02/311236141</t>
  </si>
  <si>
    <t xml:space="preserve">z plochy zdiva  nejsou odečítány otvory pro profese</t>
  </si>
  <si>
    <t>(21,22+7,80*2)*3,78</t>
  </si>
  <si>
    <t>(46,26+7,35+7,80*4+1,10*2+2,10*2)*3,88</t>
  </si>
  <si>
    <t>(9,44+13,10)*3,88</t>
  </si>
  <si>
    <t>-1,75*2,045*3</t>
  </si>
  <si>
    <t>-0,97*2,005*4</t>
  </si>
  <si>
    <t>-1,67*2,005*2</t>
  </si>
  <si>
    <t>-1,05*2,045</t>
  </si>
  <si>
    <t>-2,5*2,045</t>
  </si>
  <si>
    <t>-3,2*2,045*3</t>
  </si>
  <si>
    <t>-2,0*0,625</t>
  </si>
  <si>
    <t>-0,7*0,7</t>
  </si>
  <si>
    <t>(21,22+7,80*3+19,17+7,80*3)*3,7</t>
  </si>
  <si>
    <t>-1,5*3,7</t>
  </si>
  <si>
    <t>(13,10+9,44*2+17,65+7,80+6,70+2,30+0,80*2)*3,8</t>
  </si>
  <si>
    <t>-1,7*3,8</t>
  </si>
  <si>
    <t>14,60*3,8</t>
  </si>
  <si>
    <t>-0,97*2,005*6</t>
  </si>
  <si>
    <t>-1,05*2,125*4</t>
  </si>
  <si>
    <t>-1,75*2,125*4</t>
  </si>
  <si>
    <t>-2,5*2,125*2</t>
  </si>
  <si>
    <t>-1,5*0,6</t>
  </si>
  <si>
    <t>-3,2*2,125</t>
  </si>
  <si>
    <t>-0,87*2,005*2</t>
  </si>
  <si>
    <t>(15,40+1,10*2+7,80)*3,7</t>
  </si>
  <si>
    <t>(2,10+14,60+11,70)*3,8</t>
  </si>
  <si>
    <t>-0,87*2,005*4</t>
  </si>
  <si>
    <t>-1,67*2,005</t>
  </si>
  <si>
    <t>41</t>
  </si>
  <si>
    <t>311321411</t>
  </si>
  <si>
    <t>Nadzákladové zdi z betonu železového (bez výztuže) nosné bez zvláštních nároků na vliv prostředí tř. C 25/30</t>
  </si>
  <si>
    <t>-1547410780</t>
  </si>
  <si>
    <t>https://podminky.urs.cz/item/CS_URS_2023_02/311321411</t>
  </si>
  <si>
    <t xml:space="preserve">1NP : </t>
  </si>
  <si>
    <t xml:space="preserve">obvodové : </t>
  </si>
  <si>
    <t>0,2*29,3*3,88</t>
  </si>
  <si>
    <t>0,2*10,66*0,6</t>
  </si>
  <si>
    <t>-0,2*13,3*0,1</t>
  </si>
  <si>
    <t>-0,2*(4,5*2,0+5,0*2,0+1,0*2,0*2+4,0*2,0+1,75*3,83*3)</t>
  </si>
  <si>
    <t>0,2*46,66*3,88</t>
  </si>
  <si>
    <t>0,2*9,64*0,6</t>
  </si>
  <si>
    <t>-0,2*(4,5*2,5+4,55*2,5*4+3,05*2,5+1,0*2,5*2+4,0*2,5)</t>
  </si>
  <si>
    <t>0,2*(46,66+8,1)*3,88</t>
  </si>
  <si>
    <t>-0,2*(9,94+15,32)*0,1</t>
  </si>
  <si>
    <t>-0,2*(4,5*2,0+2,5*2,0*2+4,0*2,0+5,0*2,0+3,0*2,0)</t>
  </si>
  <si>
    <t>-0,2*(4,55*3,23+1,75*3,23+3,55*3,23+3,0*3,23)</t>
  </si>
  <si>
    <t>0,2*21,2*3,88</t>
  </si>
  <si>
    <t>-0,2*(1,95*3,23+3,05*3,23+2,15*2,5+3,05*2,5*3)</t>
  </si>
  <si>
    <t xml:space="preserve">vnitřní : </t>
  </si>
  <si>
    <t>0,2*(14,55+7,3)*2*3,88</t>
  </si>
  <si>
    <t>-0,2*0,2*3,88*8</t>
  </si>
  <si>
    <t>-0,2*(0,97*2,24*6+0,87*2,24*3+0,77*2,24*2)</t>
  </si>
  <si>
    <t>0,2*(2,8*3+11,0*2)*3,88</t>
  </si>
  <si>
    <t>-0,2*(1,05*3,88+1,2*2,41+1,75*2,28+2,1*3,23*2)</t>
  </si>
  <si>
    <t xml:space="preserve">2NP : </t>
  </si>
  <si>
    <t>0,2*29,3*3,8</t>
  </si>
  <si>
    <t>-0,2*(4,5*2,0+5,0*2,0*2+2,5*2,0*3)</t>
  </si>
  <si>
    <t>0,2*46,66*3,8</t>
  </si>
  <si>
    <t>-0,2*13,07*0,05</t>
  </si>
  <si>
    <t>-0,2*(4,5*2,0*2+4,0*2,0*2+2,5*2,0*4+3,5*2,0*2+1,0*2,0*2+3,0*2,0)</t>
  </si>
  <si>
    <t>0,2*(46,66+8,1)*3,8</t>
  </si>
  <si>
    <t>-0,2*(4,0*2,0*4+4,5*2,0*2+2,5*2,0*2+5,0*2,0+1,5*2,0)</t>
  </si>
  <si>
    <t>0,2*22,7*3,8</t>
  </si>
  <si>
    <t>-0,2*(1,0*2,0*5+4,0*2,0*2+2,5*2,0)</t>
  </si>
  <si>
    <t>0,2*(2,8*3+8,9*2)*3,8</t>
  </si>
  <si>
    <t>-0,2*(1,05*3,4+1,2*2,25+2,5*2,2)</t>
  </si>
  <si>
    <t xml:space="preserve">3NP : </t>
  </si>
  <si>
    <t>0,2*(15,8+22,7)*2*3,8</t>
  </si>
  <si>
    <t>-0,2*(8,1+12,2)*0,1</t>
  </si>
  <si>
    <t>-0,2*(1,0*2,4+4,55*2,0+4,5*2,0+4,0*2,0)</t>
  </si>
  <si>
    <t>-0,2*(2,5*2,0*3+3,0*2,0)</t>
  </si>
  <si>
    <t>-0,2*(2,5*2,0+1,0*2,0*4)</t>
  </si>
  <si>
    <t>-0,2*(4,0*2,0*2+1,5*2,0+2,5*2,0)</t>
  </si>
  <si>
    <t>0,2*(2,8+8,9)*2*3,8</t>
  </si>
  <si>
    <t>-0,2*(0,97*2,16+1,2*2,33+4,68*3,15)</t>
  </si>
  <si>
    <t>schodišťová stěna</t>
  </si>
  <si>
    <t>0,3*11,88*3,6</t>
  </si>
  <si>
    <t>42</t>
  </si>
  <si>
    <t>311351121</t>
  </si>
  <si>
    <t>Bednění nadzákladových zdí nosných rovné oboustranné za každou stranu zřízení</t>
  </si>
  <si>
    <t>-1826102152</t>
  </si>
  <si>
    <t>https://podminky.urs.cz/item/CS_URS_2023_02/311351121</t>
  </si>
  <si>
    <t>2*29,3*3,88</t>
  </si>
  <si>
    <t>2*10,66*0,6</t>
  </si>
  <si>
    <t>-2*13,3*0,1</t>
  </si>
  <si>
    <t>-2*(4,5*2,0+5,0*2,0+1,0*2,0*2+4,0*2,0+1,75*3,83*3)</t>
  </si>
  <si>
    <t>2*46,66*3,88</t>
  </si>
  <si>
    <t>2*9,64*0,6</t>
  </si>
  <si>
    <t>-2*(4,5*2,5+4,55*2,5*4+3,05*2,5+1,0*2,5*2+4,0*2,5)</t>
  </si>
  <si>
    <t>2*(46,66+8,1)*3,88</t>
  </si>
  <si>
    <t>-2*(9,94+15,32)*0,1</t>
  </si>
  <si>
    <t>-2*(4,5*2,0+2,5*2,0*2+4,0*2,0+5,0*2,0+3,0*2,0)</t>
  </si>
  <si>
    <t>-2*(4,55*3,23+1,75*3,23+3,55*3,23+3,0*3,23)</t>
  </si>
  <si>
    <t>2*21,2*3,88</t>
  </si>
  <si>
    <t>-2*(1,95*3,23+3,05*3,23+2,15*2,5+3,05*2,5*3)</t>
  </si>
  <si>
    <t>2*(14,55+7,3)*2*3,88</t>
  </si>
  <si>
    <t>-2*0,2*3,88*8</t>
  </si>
  <si>
    <t>-2*(0,97*2,24*6+0,87*2,24*3+0,77*2,24*2)</t>
  </si>
  <si>
    <t>2*(2,8*3+11,0*2)*3,88</t>
  </si>
  <si>
    <t>-2*(1,05*3,88+1,2*2,41+1,75*2,28)</t>
  </si>
  <si>
    <t>2*29,3*3,8</t>
  </si>
  <si>
    <t>-2*(4,5*2,0+5,0*2,0*2+2,5*2,0*3)</t>
  </si>
  <si>
    <t>2*46,66*3,8</t>
  </si>
  <si>
    <t>-2*13,07*0,05</t>
  </si>
  <si>
    <t>-2*(4,5*2,0*2+4,0*2,0*2+2,5*2,0*4+3,5*2,0*2+1,0*2,0*2+3,0*2,0)</t>
  </si>
  <si>
    <t>2*(46,66+8,1)*3,8</t>
  </si>
  <si>
    <t>-2*(4,0*2,0*4+4,5*2,0*2+2,5*2,0*2+5,0*2,0+1,5*2,0)</t>
  </si>
  <si>
    <t>2*22,7*3,8</t>
  </si>
  <si>
    <t>-2*(1,0*2,0*5+4,0*2,0*2+2,5*2,0)</t>
  </si>
  <si>
    <t>2*(2,8*3+8,9*2)*3,8</t>
  </si>
  <si>
    <t>-2*(1,05*3,4+1,2*2,25+2,5*2,2)</t>
  </si>
  <si>
    <t>2*(15,8+22,7)*2*3,8</t>
  </si>
  <si>
    <t>-2*(8,1+12,2)*0,1</t>
  </si>
  <si>
    <t>-2*(1,0*2,4+4,55*2,0+4,5*2,0+4,0*2,0)</t>
  </si>
  <si>
    <t>-2*(2,5*2,0*3+3,0*2,0)</t>
  </si>
  <si>
    <t>-2*(2,5*2,0+1,0*2,0*4)</t>
  </si>
  <si>
    <t>-2*(4,0*2,0*2+1,5*2,0+2,5*2,0)</t>
  </si>
  <si>
    <t>2*(2,8+8,9)*2*3,8</t>
  </si>
  <si>
    <t>-2*(0,97*2,17+1,2*2,33+4,68*3,15)</t>
  </si>
  <si>
    <t xml:space="preserve">ostění : </t>
  </si>
  <si>
    <t>0,2*((4,5+2,0+5,0+2,0+(1,0+2,0)*2+4,0+2,0)*2+(1,75+3,83*2)*3)</t>
  </si>
  <si>
    <t>0,2*(4,5+2,5+(4,55+2,5)*4+3,05+2,5+(1,0+2,5)*2+4,0+2,5)*2</t>
  </si>
  <si>
    <t>0,2*(4,5+2,0+(2,5+2,0)*2+4,0+2,0+5,0+2,0+3,0+2,0)*2</t>
  </si>
  <si>
    <t>0,2*(4,55+3,23*2+1,75+3,23*2+3,55+3,23*2+3,0+3,23*2)</t>
  </si>
  <si>
    <t>0,2*(1,95+3,23*2+3,05+3,23*2+(2,15+2,5+(3,05+2,5)*3)*2)</t>
  </si>
  <si>
    <t>0,2*((0,97+2,24*2)*6+(0,87+2,24*2)*3+(0,77+2,24*2)*2)</t>
  </si>
  <si>
    <t>0,2*(1,05+3,88*2+1,2+2,41*2+1,75+2,28*2)</t>
  </si>
  <si>
    <t>0,2*(4,5+2,0+(5,0+2,0)*2+(2,5+2,0)*3)*2</t>
  </si>
  <si>
    <t>0,2*((4,5+2,0)*2+(4,0+2,0)*2+(2,5+2,0)*4+(3,5+2,0)*2+(1,0+2,0)*2+3,0+2,0)*2</t>
  </si>
  <si>
    <t>0,2*((4,0+2,0)*4+(4,5+2,0)*2+(2,5+2,0)*2+5,0+2,0+1,5+2,0)</t>
  </si>
  <si>
    <t>0,2*((1,0+2,0)*5+(4,0+2,0)*2+2,5+2,0)*2</t>
  </si>
  <si>
    <t>0,2*(1,0+3,35*2+1,2+2,25*2+2,5+2,2*2)</t>
  </si>
  <si>
    <t>0,2*(1,0+2,4*2+(4,55+2,0+4,5+2,0+4,0+2,0)*2)</t>
  </si>
  <si>
    <t>0,2*((2,5+2,0)*3+3,0+2,0)*2</t>
  </si>
  <si>
    <t>0,2*(2,5+2,0+(1,0+2,0)*4)*2</t>
  </si>
  <si>
    <t>0,2*((4,0+2,0)*2+1,5+2,0+2,5+2,0)*2</t>
  </si>
  <si>
    <t>0,2*(0,97+2,17*2+1,2+2,33*2+4,68+3,15*2)</t>
  </si>
  <si>
    <t xml:space="preserve">prostupy a niky : </t>
  </si>
  <si>
    <t>0,05*0,8*4+0,8*0,8</t>
  </si>
  <si>
    <t>0,2*0,25*4</t>
  </si>
  <si>
    <t>0,2*0,3*4*4</t>
  </si>
  <si>
    <t>2*(0,3+3,6)*11,88</t>
  </si>
  <si>
    <t>311351122</t>
  </si>
  <si>
    <t>Bednění nadzákladových zdí nosných rovné oboustranné za každou stranu odstranění</t>
  </si>
  <si>
    <t>278107546</t>
  </si>
  <si>
    <t>https://podminky.urs.cz/item/CS_URS_2023_02/311351122</t>
  </si>
  <si>
    <t>44</t>
  </si>
  <si>
    <t>311361821</t>
  </si>
  <si>
    <t>Výztuž nadzákladových zdí nosných svislých nebo odkloněných od svislice, rovných nebo oblých z betonářské oceli 10 505 (R) nebo BSt 500</t>
  </si>
  <si>
    <t>-2108786949</t>
  </si>
  <si>
    <t>https://podminky.urs.cz/item/CS_URS_2023_02/311361821</t>
  </si>
  <si>
    <t>viz konstrukční část (stěny+sloupy)</t>
  </si>
  <si>
    <t>2% uvažováno pro sloupy (viz položka níže)</t>
  </si>
  <si>
    <t>10% uvažováno pro atiky a zábradelní zídky (viz položka níže)</t>
  </si>
  <si>
    <t>32,289*0,88</t>
  </si>
  <si>
    <t>45</t>
  </si>
  <si>
    <t>317168012</t>
  </si>
  <si>
    <t>Překlady keramické ploché osazené do maltového lože, výšky překladu 71 mm šířky 115 mm, délky 1250 mm</t>
  </si>
  <si>
    <t>1680499630</t>
  </si>
  <si>
    <t>https://podminky.urs.cz/item/CS_URS_2023_02/317168012</t>
  </si>
  <si>
    <t>PR1.14</t>
  </si>
  <si>
    <t>PR3.06</t>
  </si>
  <si>
    <t>46</t>
  </si>
  <si>
    <t>317168016</t>
  </si>
  <si>
    <t>Překlady keramické ploché osazené do maltového lože, výšky překladu 71 mm šířky 115 mm, délky 2250 mm</t>
  </si>
  <si>
    <t>-724601127</t>
  </si>
  <si>
    <t>https://podminky.urs.cz/item/CS_URS_2023_02/317168016</t>
  </si>
  <si>
    <t>PR1.13</t>
  </si>
  <si>
    <t>47</t>
  </si>
  <si>
    <t>317168021</t>
  </si>
  <si>
    <t>Překlady keramické ploché osazené do maltového lože, výšky překladu 71 mm šířky 145 mm, délky 1000 mm</t>
  </si>
  <si>
    <t>1427167406</t>
  </si>
  <si>
    <t>https://podminky.urs.cz/item/CS_URS_2023_02/317168021</t>
  </si>
  <si>
    <t>PR2.13</t>
  </si>
  <si>
    <t>317168022</t>
  </si>
  <si>
    <t>Překlady keramické ploché osazené do maltového lože, výšky překladu 71 mm šířky 145 mm, délky 1250 mm</t>
  </si>
  <si>
    <t>-1213044793</t>
  </si>
  <si>
    <t>https://podminky.urs.cz/item/CS_URS_2023_02/317168022</t>
  </si>
  <si>
    <t>PR1.11</t>
  </si>
  <si>
    <t>PR1.12</t>
  </si>
  <si>
    <t>PR2.11</t>
  </si>
  <si>
    <t>PR2.12</t>
  </si>
  <si>
    <t>PR3.05</t>
  </si>
  <si>
    <t>49</t>
  </si>
  <si>
    <t>317168028</t>
  </si>
  <si>
    <t>Překlady keramické ploché osazené do maltového lože, výšky překladu 71 mm šířky 145 mm, délky 2750 mm</t>
  </si>
  <si>
    <t>1036067214</t>
  </si>
  <si>
    <t>https://podminky.urs.cz/item/CS_URS_2023_02/317168028</t>
  </si>
  <si>
    <t>PR2.10</t>
  </si>
  <si>
    <t>50</t>
  </si>
  <si>
    <t>317168051</t>
  </si>
  <si>
    <t>Překlady keramické vysoké osazené do maltového lože, šířky překladu 70 mm výšky 238 mm, délky 1000 mm</t>
  </si>
  <si>
    <t>-718839239</t>
  </si>
  <si>
    <t>https://podminky.urs.cz/item/CS_URS_2023_02/317168051</t>
  </si>
  <si>
    <t>PR1.09</t>
  </si>
  <si>
    <t>PR1.10</t>
  </si>
  <si>
    <t>PR2.08</t>
  </si>
  <si>
    <t>PR3.04</t>
  </si>
  <si>
    <t>51</t>
  </si>
  <si>
    <t>317168052</t>
  </si>
  <si>
    <t>Překlady keramické vysoké osazené do maltového lože, šířky překladu 70 mm výšky 238 mm, délky 1250 mm</t>
  </si>
  <si>
    <t>2004773792</t>
  </si>
  <si>
    <t>https://podminky.urs.cz/item/CS_URS_2023_02/317168052</t>
  </si>
  <si>
    <t>PR1.06</t>
  </si>
  <si>
    <t>PR1.07</t>
  </si>
  <si>
    <t>PR2.06</t>
  </si>
  <si>
    <t>PR2.07</t>
  </si>
  <si>
    <t>PR2.09</t>
  </si>
  <si>
    <t>PR3.02</t>
  </si>
  <si>
    <t>PR3.03</t>
  </si>
  <si>
    <t>52</t>
  </si>
  <si>
    <t>317168053</t>
  </si>
  <si>
    <t>Překlady keramické vysoké osazené do maltového lože, šířky překladu 70 mm výšky 238 mm, délky 1500 mm</t>
  </si>
  <si>
    <t>-306326658</t>
  </si>
  <si>
    <t>https://podminky.urs.cz/item/CS_URS_2023_02/317168053</t>
  </si>
  <si>
    <t>PR1.05</t>
  </si>
  <si>
    <t>PR2.05</t>
  </si>
  <si>
    <t>53</t>
  </si>
  <si>
    <t>317168054</t>
  </si>
  <si>
    <t>Překlady keramické vysoké osazené do maltového lože, šířky překladu 70 mm výšky 238 mm, délky 1750 mm</t>
  </si>
  <si>
    <t>1967524620</t>
  </si>
  <si>
    <t>https://podminky.urs.cz/item/CS_URS_2023_02/317168054</t>
  </si>
  <si>
    <t>PR2.04</t>
  </si>
  <si>
    <t>54</t>
  </si>
  <si>
    <t>317168055</t>
  </si>
  <si>
    <t>Překlady keramické vysoké osazené do maltového lože, šířky překladu 70 mm výšky 238 mm, délky 2000 mm</t>
  </si>
  <si>
    <t>-1178308020</t>
  </si>
  <si>
    <t>https://podminky.urs.cz/item/CS_URS_2023_02/317168055</t>
  </si>
  <si>
    <t>PR1.03</t>
  </si>
  <si>
    <t>PR1.04</t>
  </si>
  <si>
    <t>PR2.03</t>
  </si>
  <si>
    <t>PR3.01</t>
  </si>
  <si>
    <t>55</t>
  </si>
  <si>
    <t>317168056</t>
  </si>
  <si>
    <t>Překlady keramické vysoké osazené do maltového lože, šířky překladu 70 mm výšky 238 mm, délky 2250 mm</t>
  </si>
  <si>
    <t>1325598035</t>
  </si>
  <si>
    <t>https://podminky.urs.cz/item/CS_URS_2023_02/317168056</t>
  </si>
  <si>
    <t>PR2.02</t>
  </si>
  <si>
    <t>56</t>
  </si>
  <si>
    <t>317168057</t>
  </si>
  <si>
    <t>Překlady keramické vysoké osazené do maltového lože, šířky překladu 70 mm výšky 238 mm, délky 2500 mm</t>
  </si>
  <si>
    <t>-1664980245</t>
  </si>
  <si>
    <t>https://podminky.urs.cz/item/CS_URS_2023_02/317168057</t>
  </si>
  <si>
    <t>PR1.02</t>
  </si>
  <si>
    <t>57</t>
  </si>
  <si>
    <t>317168059</t>
  </si>
  <si>
    <t>Překlady keramické vysoké osazené do maltového lože, šířky překladu 70 mm výšky 238 mm, délky 3000 mm</t>
  </si>
  <si>
    <t>-603441973</t>
  </si>
  <si>
    <t>https://podminky.urs.cz/item/CS_URS_2023_02/317168059</t>
  </si>
  <si>
    <t>PR1.01</t>
  </si>
  <si>
    <t>PR2.01</t>
  </si>
  <si>
    <t>58</t>
  </si>
  <si>
    <t>317321811</t>
  </si>
  <si>
    <t>Překlady z betonu železového (bez výztuže) tř. C 40/50</t>
  </si>
  <si>
    <t>1837045493</t>
  </si>
  <si>
    <t>https://podminky.urs.cz/item/CS_URS_2023_02/317321811</t>
  </si>
  <si>
    <t>monol překlady</t>
  </si>
  <si>
    <t>1NP</t>
  </si>
  <si>
    <t>0,5*0,3*3,7*3</t>
  </si>
  <si>
    <t>2NP</t>
  </si>
  <si>
    <t>0,4*0,3*3,7</t>
  </si>
  <si>
    <t>59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</si>
  <si>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</si>
  <si>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</si>
  <si>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-775321970</t>
  </si>
  <si>
    <t>https://podminky.urs.cz/item/CS_URS_2023_02/317351107</t>
  </si>
  <si>
    <t>(0,5*2+0,3)*3,7*3</t>
  </si>
  <si>
    <t>(0,4*2+0,3)*3,7</t>
  </si>
  <si>
    <t>60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</si>
  <si>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</si>
  <si>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</si>
  <si>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709014773</t>
  </si>
  <si>
    <t>https://podminky.urs.cz/item/CS_URS_2023_02/317351108</t>
  </si>
  <si>
    <t>61</t>
  </si>
  <si>
    <t>317361821</t>
  </si>
  <si>
    <t>Výztuž překladů, říms, žlabů, žlabových říms, klenbových pásů z betonářské oceli 10 505 (R) nebo BSt 500</t>
  </si>
  <si>
    <t>1675145453</t>
  </si>
  <si>
    <t>https://podminky.urs.cz/item/CS_URS_2023_02/317361821</t>
  </si>
  <si>
    <t>posoudit statikem</t>
  </si>
  <si>
    <t>2,109*0,25</t>
  </si>
  <si>
    <t>62</t>
  </si>
  <si>
    <t>317998131</t>
  </si>
  <si>
    <t>Izolace tepelná mezi překlady z extrudovaného polystyrenu výšky 24 cm, tloušťky přes 30 do 50 mm</t>
  </si>
  <si>
    <t>412470996</t>
  </si>
  <si>
    <t>https://podminky.urs.cz/item/CS_URS_2023_02/317998131</t>
  </si>
  <si>
    <t>1,25*2</t>
  </si>
  <si>
    <t>1,25*4</t>
  </si>
  <si>
    <t>63</t>
  </si>
  <si>
    <t>330321810</t>
  </si>
  <si>
    <t>Sloupy, pilíře, táhla, rámové stojky, vzpěry z betonu železového (bez výztuže) bez zvláštních nároků na vliv prostředí tř. C 40/50</t>
  </si>
  <si>
    <t>518979887</t>
  </si>
  <si>
    <t>https://podminky.urs.cz/item/CS_URS_2023_02/330321810</t>
  </si>
  <si>
    <t>0,2*0,2*3,88*8</t>
  </si>
  <si>
    <t>0,2*0,2*3,88*2</t>
  </si>
  <si>
    <t>0,2*0,2*3,8*8</t>
  </si>
  <si>
    <t>64</t>
  </si>
  <si>
    <t>331351111</t>
  </si>
  <si>
    <t>Bednění hranatých sloupů a pilířů včetně vzepření průřezu pravoúhlého čtyřúhelníka výšky do 4 m, průřezu do 0,04 m2 zřízení</t>
  </si>
  <si>
    <t>-1881633900</t>
  </si>
  <si>
    <t>https://podminky.urs.cz/item/CS_URS_2023_02/331351111</t>
  </si>
  <si>
    <t>0,2*4*3,88*8</t>
  </si>
  <si>
    <t>0,2*4*3,88*2</t>
  </si>
  <si>
    <t>0,2*4*3,8*8</t>
  </si>
  <si>
    <t>65</t>
  </si>
  <si>
    <t>331351112</t>
  </si>
  <si>
    <t>Bednění hranatých sloupů a pilířů včetně vzepření průřezu pravoúhlého čtyřúhelníka výšky do 4 m, průřezu do 0,04 m2 odstranění</t>
  </si>
  <si>
    <t>-1554168404</t>
  </si>
  <si>
    <t>https://podminky.urs.cz/item/CS_URS_2023_02/331351112</t>
  </si>
  <si>
    <t>66</t>
  </si>
  <si>
    <t>331361821</t>
  </si>
  <si>
    <t>Výztuž sloupů, pilířů, rámových stojek, táhel nebo vzpěr hranatých svislých nebo šikmých (odkloněných) z betonářské oceli 10 505 (R) nebo BSt 500</t>
  </si>
  <si>
    <t>597881844</t>
  </si>
  <si>
    <t>https://podminky.urs.cz/item/CS_URS_2023_02/331361821</t>
  </si>
  <si>
    <t xml:space="preserve">zahrnuto ve výztuži nadzákladových zdí : </t>
  </si>
  <si>
    <t>poměrem 2%</t>
  </si>
  <si>
    <t>32,289*0,02</t>
  </si>
  <si>
    <t>67</t>
  </si>
  <si>
    <t>342244201</t>
  </si>
  <si>
    <t>Příčky jednoduché z cihel děrovaných broušených, na tenkovrstvou maltu, pevnost cihel do P15, tl. příčky 80 mm</t>
  </si>
  <si>
    <t>662483973</t>
  </si>
  <si>
    <t>https://podminky.urs.cz/item/CS_URS_2023_02/342244201</t>
  </si>
  <si>
    <t xml:space="preserve">m. č. 1.04 : </t>
  </si>
  <si>
    <t>(0,75+0,2*2)*3,88</t>
  </si>
  <si>
    <t xml:space="preserve">m. č. 1.05 : </t>
  </si>
  <si>
    <t>(0,275+0,195)*3,78</t>
  </si>
  <si>
    <t xml:space="preserve">m. č. 1.06 : </t>
  </si>
  <si>
    <t>(0,65+0,20)*3,78</t>
  </si>
  <si>
    <t xml:space="preserve">m. č. 1.12 : </t>
  </si>
  <si>
    <t>(0,28+0,20)*3,88</t>
  </si>
  <si>
    <t xml:space="preserve">m. č. 1.14 : </t>
  </si>
  <si>
    <t xml:space="preserve">m. č 1.17 : </t>
  </si>
  <si>
    <t>(0,36+0,20*2)*3,88</t>
  </si>
  <si>
    <t xml:space="preserve">m. č. 1.23 : </t>
  </si>
  <si>
    <t>(3,10+1,60)*3,88</t>
  </si>
  <si>
    <t>-0,77*2,005*2</t>
  </si>
  <si>
    <t xml:space="preserve">m. č. 1.24 : </t>
  </si>
  <si>
    <t>3,88*(3,10+1,76)*3,88</t>
  </si>
  <si>
    <t xml:space="preserve">Š1 : </t>
  </si>
  <si>
    <t>3,88*1,70</t>
  </si>
  <si>
    <t>-0,90*1,20</t>
  </si>
  <si>
    <t xml:space="preserve">m. č. 2.01: </t>
  </si>
  <si>
    <t>(0,78+0,2*2)*3,8</t>
  </si>
  <si>
    <t xml:space="preserve">m. č. 2.04: </t>
  </si>
  <si>
    <t>(0,28+0,2)*3,7</t>
  </si>
  <si>
    <t xml:space="preserve">m. č. 2.05 : </t>
  </si>
  <si>
    <t>(0,40+0,20)*3,7</t>
  </si>
  <si>
    <t xml:space="preserve">m. č. 2.09 : </t>
  </si>
  <si>
    <t>(0,28*0,20)*3,7</t>
  </si>
  <si>
    <t xml:space="preserve">m. č. 2.13 : </t>
  </si>
  <si>
    <t>(0,28+0,20)*3,7</t>
  </si>
  <si>
    <t xml:space="preserve">m. č. 2.20 : </t>
  </si>
  <si>
    <t>(0,28+0,20)*3,8</t>
  </si>
  <si>
    <t>3,70*1,70</t>
  </si>
  <si>
    <t>-1,20*0,9</t>
  </si>
  <si>
    <t xml:space="preserve">m. č. 3.07 : </t>
  </si>
  <si>
    <t>(,036+0,2*2)*3,7</t>
  </si>
  <si>
    <t xml:space="preserve">m. č. 3.10-11 : </t>
  </si>
  <si>
    <t>(0,65+1,72+2,36)*3,7</t>
  </si>
  <si>
    <t>-0,77*2,005</t>
  </si>
  <si>
    <t xml:space="preserve">m. č. 3.13 : </t>
  </si>
  <si>
    <t>1,70*3,7</t>
  </si>
  <si>
    <t>-1,2*0,9</t>
  </si>
  <si>
    <t>68</t>
  </si>
  <si>
    <t>342244221</t>
  </si>
  <si>
    <t>Příčky jednoduché z cihel děrovaných broušených, na tenkovrstvou maltu, pevnost cihel do P15, tl. příčky 140 mm</t>
  </si>
  <si>
    <t>394445029</t>
  </si>
  <si>
    <t>https://podminky.urs.cz/item/CS_URS_2023_02/342244221</t>
  </si>
  <si>
    <t xml:space="preserve">m. č. 1.17 : </t>
  </si>
  <si>
    <t>(1,09+0,80)*3,88</t>
  </si>
  <si>
    <t>-0,60*0,60</t>
  </si>
  <si>
    <t xml:space="preserve">m. č. 1.18 : </t>
  </si>
  <si>
    <t>(1,14*2+0,40)*3,88</t>
  </si>
  <si>
    <t xml:space="preserve">m. č. 1.20 : </t>
  </si>
  <si>
    <t>2,55*2*3,88</t>
  </si>
  <si>
    <t xml:space="preserve">m. č. 1.21 : </t>
  </si>
  <si>
    <t>2,55*3,88</t>
  </si>
  <si>
    <t>3,10*3,88</t>
  </si>
  <si>
    <t xml:space="preserve">m. č. 1.26, 1.27 : </t>
  </si>
  <si>
    <t>(3,70+2,86)*3,88</t>
  </si>
  <si>
    <t xml:space="preserve">m. č. 1.30 : </t>
  </si>
  <si>
    <t>3,70*3,88</t>
  </si>
  <si>
    <t xml:space="preserve">m. č. 1.34 : </t>
  </si>
  <si>
    <t>(2,64+2,0)*3,88</t>
  </si>
  <si>
    <t>-0,97*2,005</t>
  </si>
  <si>
    <t xml:space="preserve">m. č. 2.17 : </t>
  </si>
  <si>
    <t>3,40*3,8</t>
  </si>
  <si>
    <t xml:space="preserve">m. č. 2.19 : </t>
  </si>
  <si>
    <t>(3,4*2+1,09+0,80)*3,8</t>
  </si>
  <si>
    <t>(1,67+3,40)*3,8</t>
  </si>
  <si>
    <t>-0,6*0,6*2</t>
  </si>
  <si>
    <t xml:space="preserve">m. č. 2.21, 2.22, 2.23 : </t>
  </si>
  <si>
    <t>(1,85*4+6,95)*3,8</t>
  </si>
  <si>
    <t>-0,87*2,005*3</t>
  </si>
  <si>
    <t xml:space="preserve">m. č. 2.24 : </t>
  </si>
  <si>
    <t>(1,81*2+3,40+1,00)*3,8</t>
  </si>
  <si>
    <t>-0,77*2,005*3</t>
  </si>
  <si>
    <t xml:space="preserve">m. č. 2.26 : </t>
  </si>
  <si>
    <t>(3,40*2+6,95*2+3,40*2)*3,8</t>
  </si>
  <si>
    <t>-2,385*2,065*4</t>
  </si>
  <si>
    <t xml:space="preserve">Š4 : </t>
  </si>
  <si>
    <t>(2,65+0,74)*3,8</t>
  </si>
  <si>
    <t xml:space="preserve">m. č. 3.08 : </t>
  </si>
  <si>
    <t>2,40*3,8</t>
  </si>
  <si>
    <t xml:space="preserve">m. č. 3.10 : </t>
  </si>
  <si>
    <t>3,40*2*3,8</t>
  </si>
  <si>
    <t xml:space="preserve">m. č. 3.11 : </t>
  </si>
  <si>
    <t>3,4*3,8</t>
  </si>
  <si>
    <t xml:space="preserve">m. č. 3.12 : </t>
  </si>
  <si>
    <t>(3,4+0,45+0,95)*3,8</t>
  </si>
  <si>
    <t>-0,6*0,6</t>
  </si>
  <si>
    <t xml:space="preserve">Š3 : </t>
  </si>
  <si>
    <t>(0,68+0,3*2)*3,8</t>
  </si>
  <si>
    <t>šachta na střeše</t>
  </si>
  <si>
    <t>0,66*4*0,5</t>
  </si>
  <si>
    <t>69</t>
  </si>
  <si>
    <t>342244301</t>
  </si>
  <si>
    <t>Příčky jednoduché z cihel děrovaných zvukově izolační na maltu MC, pevnost cihel do P15, tl. příčky 115 mm</t>
  </si>
  <si>
    <t>1913527980</t>
  </si>
  <si>
    <t>https://podminky.urs.cz/item/CS_URS_2023_02/342244301</t>
  </si>
  <si>
    <t>zadní strana niky - pozn. 5</t>
  </si>
  <si>
    <t>0,7*0,7</t>
  </si>
  <si>
    <t>3NP</t>
  </si>
  <si>
    <t>70</t>
  </si>
  <si>
    <t>345321515</t>
  </si>
  <si>
    <t>Zídky atikové, poprsní, schodišťové a zábradelní z betonu železového bez výztuže tř. C 25/30</t>
  </si>
  <si>
    <t>-50242554</t>
  </si>
  <si>
    <t>https://podminky.urs.cz/item/CS_URS_2023_02/345321515</t>
  </si>
  <si>
    <t xml:space="preserve">nad 2NP : </t>
  </si>
  <si>
    <t>0,2*(6,3+7,3)*2*0,65*2</t>
  </si>
  <si>
    <t xml:space="preserve">nad 3NP : </t>
  </si>
  <si>
    <t>0,2*(15,8+22,7)*2*0,95</t>
  </si>
  <si>
    <t>71</t>
  </si>
  <si>
    <t>345351005</t>
  </si>
  <si>
    <t>Bednění atikových, poprsních, schodišťových, zábradelních zídek plnostěnných zřízení</t>
  </si>
  <si>
    <t>-1471488195</t>
  </si>
  <si>
    <t>https://podminky.urs.cz/item/CS_URS_2023_02/345351005</t>
  </si>
  <si>
    <t>2*(6,3+7,3)*2*0,65*2</t>
  </si>
  <si>
    <t>2*(15,8+22,7)*2*0,95</t>
  </si>
  <si>
    <t>72</t>
  </si>
  <si>
    <t>345351006</t>
  </si>
  <si>
    <t>Bednění atikových, poprsních, schodišťových, zábradelních zídek plnostěnných odstranění</t>
  </si>
  <si>
    <t>909993467</t>
  </si>
  <si>
    <t>https://podminky.urs.cz/item/CS_URS_2023_02/345351006</t>
  </si>
  <si>
    <t>73</t>
  </si>
  <si>
    <t>345361821</t>
  </si>
  <si>
    <t>Výztuž atikových, poprsních, schodišťových, zábradelních zídek a madel z betonářské oceli 10 505 (R) nebo BSt 500</t>
  </si>
  <si>
    <t>-1661626092</t>
  </si>
  <si>
    <t>https://podminky.urs.cz/item/CS_URS_2023_02/345361821</t>
  </si>
  <si>
    <t>zahrnuto ve výztuži nadzákladových zdí</t>
  </si>
  <si>
    <t>stanoveno poměrem 10%</t>
  </si>
  <si>
    <t>32,289*0,1</t>
  </si>
  <si>
    <t>Různé kompletní konstrukce</t>
  </si>
  <si>
    <t>74</t>
  </si>
  <si>
    <t>444790728</t>
  </si>
  <si>
    <t>Opěrná stěna - pata</t>
  </si>
  <si>
    <t>0,3*1,4*10,0</t>
  </si>
  <si>
    <t>0,3*(1,9*10,22+0,54*2,7)</t>
  </si>
  <si>
    <t>0,4*2,7*10,0</t>
  </si>
  <si>
    <t>75</t>
  </si>
  <si>
    <t>705336274</t>
  </si>
  <si>
    <t>0,3*(1,4*2+10,0*2)</t>
  </si>
  <si>
    <t>0,3*(1,4+10,0*2)</t>
  </si>
  <si>
    <t>0,3*(1,9*2+10,22*2+0,54*2)</t>
  </si>
  <si>
    <t>0,4*(2,7+10,0*2)</t>
  </si>
  <si>
    <t>0,4*(2,7*2+10,0*2)</t>
  </si>
  <si>
    <t>76</t>
  </si>
  <si>
    <t>1516219219</t>
  </si>
  <si>
    <t>77</t>
  </si>
  <si>
    <t>-442143169</t>
  </si>
  <si>
    <t>viz D.1.2.b-3007</t>
  </si>
  <si>
    <t>poměr mezi patou a dříkem rozdělen orientačně 50/50</t>
  </si>
  <si>
    <t>13,996*0,5</t>
  </si>
  <si>
    <t>78</t>
  </si>
  <si>
    <t>-100834155</t>
  </si>
  <si>
    <t>Opěrná stěna - dřík</t>
  </si>
  <si>
    <t>viz D.1.2.b-1002</t>
  </si>
  <si>
    <t>(1,025+1,418)/2*0,3*10,0</t>
  </si>
  <si>
    <t>(1,419+1,755)/2*0,3*10,0</t>
  </si>
  <si>
    <t>(1,706+2,289)/2*0,3*9,521</t>
  </si>
  <si>
    <t>(2,215+2,36)/2*0,4*1,8</t>
  </si>
  <si>
    <t>(2,264+2,965)/2*0,4*10,0</t>
  </si>
  <si>
    <t>(2,966+3,15)/2*0,4*10,0</t>
  </si>
  <si>
    <t>(3,15+3,07)/2*0,4*10,0</t>
  </si>
  <si>
    <t>79</t>
  </si>
  <si>
    <t>-401177710</t>
  </si>
  <si>
    <t>(1,025+1,418)/2*2*10,0</t>
  </si>
  <si>
    <t>0,3*(1,025+1,418)</t>
  </si>
  <si>
    <t>(1,419+1,755)/2*2*10,0</t>
  </si>
  <si>
    <t>0,3*1,75</t>
  </si>
  <si>
    <t>(1,706+2,289)/2*2*9,521</t>
  </si>
  <si>
    <t>0,3*1,71</t>
  </si>
  <si>
    <t>(2,215+2,36)/2*2*1,8</t>
  </si>
  <si>
    <t>(2,264+2,965)/2*2*10,0</t>
  </si>
  <si>
    <t>0,4*2,264</t>
  </si>
  <si>
    <t>(2,966+3,15)/2*2*10,0</t>
  </si>
  <si>
    <t>0,4*2,966</t>
  </si>
  <si>
    <t>(3,15+3,07)/2*2*10,0</t>
  </si>
  <si>
    <t>0,4*(3,15+3,07)</t>
  </si>
  <si>
    <t>80</t>
  </si>
  <si>
    <t>1416136807</t>
  </si>
  <si>
    <t>81</t>
  </si>
  <si>
    <t>994867941</t>
  </si>
  <si>
    <t>82</t>
  </si>
  <si>
    <t>953312122</t>
  </si>
  <si>
    <t>Vložky svislé do dilatačních spár z polystyrenových desek extrudovaných včetně dodání a osazení, v jakémkoliv zdivu přes 10 do 20 mm</t>
  </si>
  <si>
    <t>792218107</t>
  </si>
  <si>
    <t>https://podminky.urs.cz/item/CS_URS_2023_02/953312122</t>
  </si>
  <si>
    <t>dilatace v opěrné stěně</t>
  </si>
  <si>
    <t>pata</t>
  </si>
  <si>
    <t>0,3*1,4</t>
  </si>
  <si>
    <t>0,3*2,7</t>
  </si>
  <si>
    <t>0,4*2,7</t>
  </si>
  <si>
    <t>dřík</t>
  </si>
  <si>
    <t>1,418*0,3</t>
  </si>
  <si>
    <t>1,755*0,3</t>
  </si>
  <si>
    <t>2,36*0,4</t>
  </si>
  <si>
    <t>2,965*0,4</t>
  </si>
  <si>
    <t>3,15*0,4</t>
  </si>
  <si>
    <t>83</t>
  </si>
  <si>
    <t>411321414</t>
  </si>
  <si>
    <t>Stropy z betonu železového (bez výztuže) stropů deskových, plochých střech, desek balkonových, desek hřibových stropů včetně hlavic hřibových sloupů tř. C 25/30</t>
  </si>
  <si>
    <t>-675526159</t>
  </si>
  <si>
    <t>https://podminky.urs.cz/item/CS_URS_2023_02/411321414</t>
  </si>
  <si>
    <t xml:space="preserve">nad 1NP : </t>
  </si>
  <si>
    <t xml:space="preserve">deska tl. 300mm : </t>
  </si>
  <si>
    <t>0,3*9,94*13,3</t>
  </si>
  <si>
    <t>0,3*15,32*8,3</t>
  </si>
  <si>
    <t xml:space="preserve">deska tl. 200mm : </t>
  </si>
  <si>
    <t>0,2*(31,06*29,7+15,6*23,1)</t>
  </si>
  <si>
    <t>-0,2*(9,94*13,3+15,32*8,3)</t>
  </si>
  <si>
    <t>-0,2*1,4*7,7</t>
  </si>
  <si>
    <t>-0,2*4,85*8,4</t>
  </si>
  <si>
    <t>-0,2*1,7*1,0</t>
  </si>
  <si>
    <t>-0,2*2,8*1,6</t>
  </si>
  <si>
    <t>-0,2*2,8*6,5</t>
  </si>
  <si>
    <t xml:space="preserve">deska tl. 250mm : </t>
  </si>
  <si>
    <t>0,25*13,07*8,3</t>
  </si>
  <si>
    <t>světlovod</t>
  </si>
  <si>
    <t>-0,25*3,14*0,573*0,573</t>
  </si>
  <si>
    <t>-0,2*(9,94*13,3+15,32*8,3+13,07*8,3)</t>
  </si>
  <si>
    <t>-0,2*5,9*7,3*2</t>
  </si>
  <si>
    <t>-0,2*3,14*0,573*0,573</t>
  </si>
  <si>
    <t>0,3*(12,2*8,3-1,7*1,1)</t>
  </si>
  <si>
    <t>-0,3*3,14*0,573*0,573</t>
  </si>
  <si>
    <t>0,2*15,8*23,1</t>
  </si>
  <si>
    <t>-0,2*(12,2*8,3+1,7*1,1)</t>
  </si>
  <si>
    <t>-0,2*1,2*1,8</t>
  </si>
  <si>
    <t>84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</si>
  <si>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</si>
  <si>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</si>
  <si>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1915090816</t>
  </si>
  <si>
    <t>https://podminky.urs.cz/item/CS_URS_2023_02/411322424</t>
  </si>
  <si>
    <t>ke skl. SN08</t>
  </si>
  <si>
    <t>0,8*0,8*0,1</t>
  </si>
  <si>
    <t>85</t>
  </si>
  <si>
    <t>411351011</t>
  </si>
  <si>
    <t>Bednění stropních konstrukcí - bez podpěrné konstrukce desek tloušťky stropní desky přes 5 do 25 cm zřízení</t>
  </si>
  <si>
    <t>1188429951</t>
  </si>
  <si>
    <t>https://podminky.urs.cz/item/CS_URS_2023_02/411351011</t>
  </si>
  <si>
    <t>9,44*3,801</t>
  </si>
  <si>
    <t>(2,6+6,54)*3,7</t>
  </si>
  <si>
    <t>9,44*(2,3+5,5)</t>
  </si>
  <si>
    <t>(9,78+8,49+10,0+7,35)*7,8-2,3*1,1</t>
  </si>
  <si>
    <t>26,1*13,1+1,7*1,1+3,2*2,3+7,35*6,0</t>
  </si>
  <si>
    <t>-1,4*7,7-14,55*7,7-4,85*8,4-1,7*1,0</t>
  </si>
  <si>
    <t>(3,9+3,7+3,1+2,55)*7,3</t>
  </si>
  <si>
    <t>2,6*2,1</t>
  </si>
  <si>
    <t>5,8*7,8</t>
  </si>
  <si>
    <t>15,6*1,5</t>
  </si>
  <si>
    <t>7,35*6,8</t>
  </si>
  <si>
    <t>12,47*7,8</t>
  </si>
  <si>
    <t>9,44*(5,5+10,4)</t>
  </si>
  <si>
    <t>(5,8+6,3+3,4+7,35)</t>
  </si>
  <si>
    <t>-(1,2+0,8)*1,1</t>
  </si>
  <si>
    <t>33,0*13,1+11,7*1,7</t>
  </si>
  <si>
    <t>-6,3*7,7*2</t>
  </si>
  <si>
    <t>-3,2*8,7</t>
  </si>
  <si>
    <t>3,4*(5,7+2,35+5,95)</t>
  </si>
  <si>
    <t>15,41*14,9</t>
  </si>
  <si>
    <t>-1,8*1,2</t>
  </si>
  <si>
    <t xml:space="preserve">hrany desek : </t>
  </si>
  <si>
    <t>0,2*(31,06+29,7+15,6)*2</t>
  </si>
  <si>
    <t>-0,2*(9,94+13,3+15,32)</t>
  </si>
  <si>
    <t>0,2*(1,4+7,7)*2</t>
  </si>
  <si>
    <t>0,2*(4,85+8,4)*2</t>
  </si>
  <si>
    <t>0,2*(1,7+1,0)*2</t>
  </si>
  <si>
    <t>0,2*(2,8+1,6)*2</t>
  </si>
  <si>
    <t>0,2*(2,8+6,5)*2</t>
  </si>
  <si>
    <t>0,25*13,07</t>
  </si>
  <si>
    <t>0,05*(13,07+8,3*2)</t>
  </si>
  <si>
    <t>0,25*2*3,14*0,573</t>
  </si>
  <si>
    <t>-0,2*(9,94+13,3+15,32+13,07)</t>
  </si>
  <si>
    <t>0,2*(5,9+7,3)*2*2</t>
  </si>
  <si>
    <t>0,2*2*3,14*0,573</t>
  </si>
  <si>
    <t>0,2*(15,8+23,1)*2</t>
  </si>
  <si>
    <t>-0,2*(12,2+8,3)</t>
  </si>
  <si>
    <t>0,2*(1,2+1,8)*2</t>
  </si>
  <si>
    <t xml:space="preserve">prostupy : </t>
  </si>
  <si>
    <t>0,2*(0,4+0,8)*2</t>
  </si>
  <si>
    <t>0,2*0,2*4*3</t>
  </si>
  <si>
    <t>0,2*(1,0+0,5)*2</t>
  </si>
  <si>
    <t>0,2*(1,0+0,8)*2</t>
  </si>
  <si>
    <t>0,2*(1,0+0,4)*2</t>
  </si>
  <si>
    <t>0,2*0,5*4*2</t>
  </si>
  <si>
    <t>0,2*(1,0+0,75)*2</t>
  </si>
  <si>
    <t>0,2*0,6*4</t>
  </si>
  <si>
    <t>0,2*(1,0+0,45)*2</t>
  </si>
  <si>
    <t>0,2*0,2*4*2</t>
  </si>
  <si>
    <t>0,2*2*3,14*0,21*3</t>
  </si>
  <si>
    <t>boky SN08</t>
  </si>
  <si>
    <t>0,1*0,8*4</t>
  </si>
  <si>
    <t>86</t>
  </si>
  <si>
    <t>411351012</t>
  </si>
  <si>
    <t>Bednění stropních konstrukcí - bez podpěrné konstrukce desek tloušťky stropní desky přes 5 do 25 cm odstranění</t>
  </si>
  <si>
    <t>-566495732</t>
  </si>
  <si>
    <t>https://podminky.urs.cz/item/CS_URS_2023_02/411351012</t>
  </si>
  <si>
    <t>87</t>
  </si>
  <si>
    <t>411351021</t>
  </si>
  <si>
    <t>Bednění stropních konstrukcí - bez podpěrné konstrukce desek tloušťky stropní desky přes 25 do 50 cm zřízení</t>
  </si>
  <si>
    <t>1570565646</t>
  </si>
  <si>
    <t>https://podminky.urs.cz/item/CS_URS_2023_02/411351021</t>
  </si>
  <si>
    <t>9,44*12,8</t>
  </si>
  <si>
    <t>14,82*7,8</t>
  </si>
  <si>
    <t>11,7*7,8-2,3*1,1</t>
  </si>
  <si>
    <t>0,3*(9,94+13,3)</t>
  </si>
  <si>
    <t>0,1*(9,94+13,3)</t>
  </si>
  <si>
    <t>0,3*15,32</t>
  </si>
  <si>
    <t>0,1*(15,32+8,3*2)</t>
  </si>
  <si>
    <t>0,3*(12,2+8,3)</t>
  </si>
  <si>
    <t>0,1*(12,2+8,3+1,1*2)</t>
  </si>
  <si>
    <t>0,3*(0,5+0,2)*2</t>
  </si>
  <si>
    <t>88</t>
  </si>
  <si>
    <t>411351022</t>
  </si>
  <si>
    <t>Bednění stropních konstrukcí - bez podpěrné konstrukce desek tloušťky stropní desky přes 25 do 50 cm odstranění</t>
  </si>
  <si>
    <t>850771239</t>
  </si>
  <si>
    <t>https://podminky.urs.cz/item/CS_URS_2023_02/411351022</t>
  </si>
  <si>
    <t>89</t>
  </si>
  <si>
    <t>411354203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</si>
  <si>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0,75 mm</t>
  </si>
  <si>
    <t>-1839077982</t>
  </si>
  <si>
    <t>https://podminky.urs.cz/item/CS_URS_2023_02/411354203</t>
  </si>
  <si>
    <t>0,8*0,8</t>
  </si>
  <si>
    <t>90</t>
  </si>
  <si>
    <t>411354313</t>
  </si>
  <si>
    <t>Podpěrná konstrukce stropů - desek, kleneb a skořepin výška podepření do 4 m tloušťka stropu přes 15 do 25 cm zřízení</t>
  </si>
  <si>
    <t>-919124907</t>
  </si>
  <si>
    <t>https://podminky.urs.cz/item/CS_URS_2023_02/411354313</t>
  </si>
  <si>
    <t>91</t>
  </si>
  <si>
    <t>411354314</t>
  </si>
  <si>
    <t>Podpěrná konstrukce stropů - desek, kleneb a skořepin výška podepření do 4 m tloušťka stropu přes 15 do 25 cm odstranění</t>
  </si>
  <si>
    <t>1866563439</t>
  </si>
  <si>
    <t>https://podminky.urs.cz/item/CS_URS_2023_02/411354314</t>
  </si>
  <si>
    <t>92</t>
  </si>
  <si>
    <t>411354315</t>
  </si>
  <si>
    <t>Podpěrná konstrukce stropů - desek, kleneb a skořepin výška podepření do 4 m tloušťka stropu přes 25 do 35 cm zřízení</t>
  </si>
  <si>
    <t>-1801067337</t>
  </si>
  <si>
    <t>https://podminky.urs.cz/item/CS_URS_2023_02/411354315</t>
  </si>
  <si>
    <t>93</t>
  </si>
  <si>
    <t>411354316</t>
  </si>
  <si>
    <t>Podpěrná konstrukce stropů - desek, kleneb a skořepin výška podepření do 4 m tloušťka stropu přes 25 do 35 cm odstranění</t>
  </si>
  <si>
    <t>-894171219</t>
  </si>
  <si>
    <t>https://podminky.urs.cz/item/CS_URS_2023_02/411354316</t>
  </si>
  <si>
    <t>94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</si>
  <si>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</si>
  <si>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</si>
  <si>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-1324287907</t>
  </si>
  <si>
    <t>https://podminky.urs.cz/item/CS_URS_2023_02/411361821</t>
  </si>
  <si>
    <t>dodavatel do JC promítne náklady na distanční výztuž desek tl. 200mm a 300mm, dle svých zvyklostí</t>
  </si>
  <si>
    <t>38,3884</t>
  </si>
  <si>
    <t>41,8558</t>
  </si>
  <si>
    <t>12,4763</t>
  </si>
  <si>
    <t>95</t>
  </si>
  <si>
    <t>430321414</t>
  </si>
  <si>
    <t>Schodišťové konstrukce a rampy z betonu železového (bez výztuže) stupně, schodnice, ramena, podesty s nosníky tř. C 25/30</t>
  </si>
  <si>
    <t>1619579616</t>
  </si>
  <si>
    <t>https://podminky.urs.cz/item/CS_URS_2023_02/430321414</t>
  </si>
  <si>
    <t xml:space="preserve">schodiště 1 : </t>
  </si>
  <si>
    <t xml:space="preserve">podesty : </t>
  </si>
  <si>
    <t>0,2*3,2*1,5</t>
  </si>
  <si>
    <t>0,2*3,2*2,0</t>
  </si>
  <si>
    <t xml:space="preserve">ramena : </t>
  </si>
  <si>
    <t>0,2*1,25*3,95*2*1,15</t>
  </si>
  <si>
    <t>0,2*1,25*3,9*2*1,15</t>
  </si>
  <si>
    <t xml:space="preserve">schodiště 2 : </t>
  </si>
  <si>
    <t xml:space="preserve">mezipodesta : </t>
  </si>
  <si>
    <t>0,2*1,4*1,1</t>
  </si>
  <si>
    <t>0,2*1,4*(3,4+3,75)</t>
  </si>
  <si>
    <t>96</t>
  </si>
  <si>
    <t>1140028886</t>
  </si>
  <si>
    <t>přesné množství musí respektovat výkres výztuže schodiště</t>
  </si>
  <si>
    <t>11,304*0,18</t>
  </si>
  <si>
    <t>97</t>
  </si>
  <si>
    <t>431351121</t>
  </si>
  <si>
    <t>Bednění podest, podstupňových desek a ramp včetně podpěrné konstrukce výšky do 4 m půdorysně přímočarých zřízení</t>
  </si>
  <si>
    <t>-1644949446</t>
  </si>
  <si>
    <t>https://podminky.urs.cz/item/CS_URS_2023_02/431351121</t>
  </si>
  <si>
    <t>2,8*1,2+0,2*1,55</t>
  </si>
  <si>
    <t>2,8*1,9+0,2*1,55</t>
  </si>
  <si>
    <t>(0,35+1,25)*3,95*2*1,15</t>
  </si>
  <si>
    <t>(0,35+1,25)*3,9*2*1,15</t>
  </si>
  <si>
    <t>(0,2+1,4)*1,1</t>
  </si>
  <si>
    <t>(0,35+1,4)*(3,4+3,75)</t>
  </si>
  <si>
    <t>98</t>
  </si>
  <si>
    <t>431351122</t>
  </si>
  <si>
    <t>Bednění podest, podstupňových desek a ramp včetně podpěrné konstrukce výšky do 4 m půdorysně přímočarých odstranění</t>
  </si>
  <si>
    <t>1482076220</t>
  </si>
  <si>
    <t>https://podminky.urs.cz/item/CS_URS_2023_02/431351122</t>
  </si>
  <si>
    <t>99</t>
  </si>
  <si>
    <t>434311115</t>
  </si>
  <si>
    <t>Stupně dusané z betonu prostého nebo prokládaného kamenem na terén nebo na desku bez potěru, se zahlazením povrchu tř. C 20/25</t>
  </si>
  <si>
    <t>274365238</t>
  </si>
  <si>
    <t>https://podminky.urs.cz/item/CS_URS_2023_02/434311115</t>
  </si>
  <si>
    <t>Poznámka k položce:_x000d_
dle PD C25/30-XC1</t>
  </si>
  <si>
    <t>1,25*26</t>
  </si>
  <si>
    <t>1,4*24</t>
  </si>
  <si>
    <t>stupně v 3NP na střechu viz HN07.1</t>
  </si>
  <si>
    <t>1,2*2</t>
  </si>
  <si>
    <t>100</t>
  </si>
  <si>
    <t>1465468395</t>
  </si>
  <si>
    <t>1,25*(0,154+0,30)*26</t>
  </si>
  <si>
    <t>1,4*(0,167+0,287)*24</t>
  </si>
  <si>
    <t>1,2*(0,16*2+0,27*2)+0,32*0,6</t>
  </si>
  <si>
    <t>101</t>
  </si>
  <si>
    <t>874131875</t>
  </si>
  <si>
    <t>Úpravy povrchů, podlahy a osazování výplní</t>
  </si>
  <si>
    <t>Úprava povrchů vnitřních</t>
  </si>
  <si>
    <t>102</t>
  </si>
  <si>
    <t>611131321</t>
  </si>
  <si>
    <t>Podkladní a spojovací vrstva vnitřních omítaných ploch penetrace disperzní nanášená strojně stropů</t>
  </si>
  <si>
    <t>-1416448327</t>
  </si>
  <si>
    <t>https://podminky.urs.cz/item/CS_URS_2023_02/611131321</t>
  </si>
  <si>
    <t>viz výměry omítek</t>
  </si>
  <si>
    <t>47,55</t>
  </si>
  <si>
    <t>103</t>
  </si>
  <si>
    <t>611341321</t>
  </si>
  <si>
    <t>Omítka sádrová nebo vápenosádrová vnitřních ploch nanášená strojně jednovrstvá, tloušťky do 10 mm hladká vodorovných konstrukcí stropů rovných</t>
  </si>
  <si>
    <t>-1278671996</t>
  </si>
  <si>
    <t>https://podminky.urs.cz/item/CS_URS_2023_02/611341321</t>
  </si>
  <si>
    <t>5,46+16,93</t>
  </si>
  <si>
    <t>8,84+16,32</t>
  </si>
  <si>
    <t>104</t>
  </si>
  <si>
    <t>611341391</t>
  </si>
  <si>
    <t>Omítka sádrová nebo vápenosádrová vnitřních ploch nanášená strojně Příplatek k cenám za každých dalších i započatých 5 mm tloušťky omítky přes 10 mm stropů</t>
  </si>
  <si>
    <t>32642342</t>
  </si>
  <si>
    <t>https://podminky.urs.cz/item/CS_URS_2023_02/611341391</t>
  </si>
  <si>
    <t>105</t>
  </si>
  <si>
    <t>612131321</t>
  </si>
  <si>
    <t>Podkladní a spojovací vrstva vnitřních omítaných ploch penetrace disperzní nanášená strojně stěn</t>
  </si>
  <si>
    <t>-77356697</t>
  </si>
  <si>
    <t>https://podminky.urs.cz/item/CS_URS_2023_02/612131321</t>
  </si>
  <si>
    <t>viz výměry omítek (uvažováno na zdivo i žb)</t>
  </si>
  <si>
    <t>6178,520</t>
  </si>
  <si>
    <t>106</t>
  </si>
  <si>
    <t>612341321</t>
  </si>
  <si>
    <t>Omítka sádrová nebo vápenosádrová vnitřních ploch nanášená strojně jednovrstvá, tloušťky do 10 mm hladká svislých konstrukcí stěn</t>
  </si>
  <si>
    <t>-828279713</t>
  </si>
  <si>
    <t>https://podminky.urs.cz/item/CS_URS_2023_02/612341321</t>
  </si>
  <si>
    <t>odpočet dřev. obkladů</t>
  </si>
  <si>
    <t>-142,531</t>
  </si>
  <si>
    <t xml:space="preserve">m. č. 1.01 : </t>
  </si>
  <si>
    <t>(2,90+2,10)*2*3,65</t>
  </si>
  <si>
    <t>-1,6*3,0</t>
  </si>
  <si>
    <t>-2,1*3,0*2</t>
  </si>
  <si>
    <t>-1,6*1,97</t>
  </si>
  <si>
    <t>(1,75+3,0*2)*0,15</t>
  </si>
  <si>
    <t xml:space="preserve">m. č. 1.02 : </t>
  </si>
  <si>
    <t>1,25*3,85</t>
  </si>
  <si>
    <t>-0,8*1,97</t>
  </si>
  <si>
    <t>(25,97+13,10)*2*3,65</t>
  </si>
  <si>
    <t>(14,55+7,70)*2*3,65</t>
  </si>
  <si>
    <t>0,20*4*2*3,65</t>
  </si>
  <si>
    <t>-4,55*3,0</t>
  </si>
  <si>
    <t>(4,55+3,0*2)*0,15</t>
  </si>
  <si>
    <t>-1,6*1,97*4</t>
  </si>
  <si>
    <t>-0,9*1,97</t>
  </si>
  <si>
    <t>-1,23*2,18</t>
  </si>
  <si>
    <t>-0,9*3,0</t>
  </si>
  <si>
    <t>-2,1*3,0</t>
  </si>
  <si>
    <t>-0,7*1,97*2</t>
  </si>
  <si>
    <t>-0,8*1,97*3</t>
  </si>
  <si>
    <t>-0,9*1,97*6</t>
  </si>
  <si>
    <t>(14,82+7,80*2)*3,55</t>
  </si>
  <si>
    <t>-4,0*2,0</t>
  </si>
  <si>
    <t>-5,0*2,0</t>
  </si>
  <si>
    <t>-3,0*2,0</t>
  </si>
  <si>
    <t>(4,0+2,0)*2*0,15</t>
  </si>
  <si>
    <t>(5,0+2,0)*2*0,15</t>
  </si>
  <si>
    <t>(3,0+2,0)*2*0,15</t>
  </si>
  <si>
    <t>(5,80+2,76)*2*3,55</t>
  </si>
  <si>
    <t>-0,9*1,97*2</t>
  </si>
  <si>
    <t>(2,5+2,045*2)*0,2</t>
  </si>
  <si>
    <t xml:space="preserve">m. č. 1.07 : </t>
  </si>
  <si>
    <t>(2,805+4,85)*2*3,55</t>
  </si>
  <si>
    <t>-2,5*2,0</t>
  </si>
  <si>
    <t>(2,5+2,0)*2*0,15</t>
  </si>
  <si>
    <t xml:space="preserve">m. č. 1.08 : </t>
  </si>
  <si>
    <t>3,65*(2,805+4,85)*2*3,55</t>
  </si>
  <si>
    <t xml:space="preserve">m. č. 1.09 : </t>
  </si>
  <si>
    <t>(9,44+12,80)*2*3,65</t>
  </si>
  <si>
    <t>-1,0*2,0</t>
  </si>
  <si>
    <t>-4,5*2,0*2</t>
  </si>
  <si>
    <t>(1,75+2,045*2)*0,2</t>
  </si>
  <si>
    <t>(1,0+2,0)*2*0,15</t>
  </si>
  <si>
    <t>(4,5+2,0)*2*0,15*2</t>
  </si>
  <si>
    <t xml:space="preserve">m. č. 1.10 : </t>
  </si>
  <si>
    <t>(9,44+5,50)*2*3,65</t>
  </si>
  <si>
    <t>-3,5*2,0</t>
  </si>
  <si>
    <t>(1,05+2,045*2)*0,2</t>
  </si>
  <si>
    <t>(3,5+2,0)*2*0,15</t>
  </si>
  <si>
    <t xml:space="preserve">m. č. 1.11 : </t>
  </si>
  <si>
    <t>(9,44+2,30)*2*(4,25+3,88)/2</t>
  </si>
  <si>
    <t>-1,6*3,6</t>
  </si>
  <si>
    <t>(1,75+3,6*2)*0,15</t>
  </si>
  <si>
    <t>(9,78+7,80)*2*3,55</t>
  </si>
  <si>
    <t>-3,2*2,045</t>
  </si>
  <si>
    <t>-4,5*2,5</t>
  </si>
  <si>
    <t>-4,55*2,5</t>
  </si>
  <si>
    <t>(3,2+2,045*2)*0,2</t>
  </si>
  <si>
    <t>(4,5+2,5)*2*0,15</t>
  </si>
  <si>
    <t>(4,55+2,5)*2*0,15</t>
  </si>
  <si>
    <t xml:space="preserve">m. č. 1.13 : </t>
  </si>
  <si>
    <t>(8,49+7,80)*2*3,55</t>
  </si>
  <si>
    <t>-1,6*1,97*2</t>
  </si>
  <si>
    <t>-3,05*2,5</t>
  </si>
  <si>
    <t>(3,05+2,5)*2*0,15</t>
  </si>
  <si>
    <t>(10,00+7,80+1,10)*2*3,65</t>
  </si>
  <si>
    <t>-4,55*2,5*2</t>
  </si>
  <si>
    <t>(4,55+2,5)*2*0,15*2</t>
  </si>
  <si>
    <t xml:space="preserve">m. č. 1.16 : </t>
  </si>
  <si>
    <t>(7,35+7,80)*2*3,65</t>
  </si>
  <si>
    <t>-1,0*2,5*2</t>
  </si>
  <si>
    <t>-4,0*2,5</t>
  </si>
  <si>
    <t>-3,05*2,5*2</t>
  </si>
  <si>
    <t>(1,0+2,5)*2*0,2*2</t>
  </si>
  <si>
    <t>(4,0+2,5)*2*0,2</t>
  </si>
  <si>
    <t>(3,05+2,5)*2*0,2</t>
  </si>
  <si>
    <t>(7,35+6,80+0,28)*2*3,65</t>
  </si>
  <si>
    <t>-2,15*2,5</t>
  </si>
  <si>
    <t>(2,15+25)*2*0,15</t>
  </si>
  <si>
    <t>(7,35+6,00+1,14)*2*3,65</t>
  </si>
  <si>
    <t>-3,05*3,0</t>
  </si>
  <si>
    <t>-1,95*3,0</t>
  </si>
  <si>
    <t>-3,0*3,0</t>
  </si>
  <si>
    <t>-3,55*3,0</t>
  </si>
  <si>
    <t>(3,05+3,0*2)*0,15</t>
  </si>
  <si>
    <t>(1,95+3,0*2)*0,15</t>
  </si>
  <si>
    <t>3,0*3*0,15</t>
  </si>
  <si>
    <t>(3,55+3,0*2)*0,15</t>
  </si>
  <si>
    <t xml:space="preserve">m. č. 1.27 : </t>
  </si>
  <si>
    <t>(3,70+4,90)*2*3,65</t>
  </si>
  <si>
    <t>(3,90+4,2)*2*3,65</t>
  </si>
  <si>
    <t xml:space="preserve">m. č. 1.29 : </t>
  </si>
  <si>
    <t>(3,90+2,91)*2*3,65</t>
  </si>
  <si>
    <t>(2,00+3,70)*2*3,65</t>
  </si>
  <si>
    <t xml:space="preserve">m. č. 1.31 : </t>
  </si>
  <si>
    <t>(4,4+3,70)*2*3,9</t>
  </si>
  <si>
    <t xml:space="preserve">m. č. 1.33 : </t>
  </si>
  <si>
    <t>(9,44+3,80)*2*4,25</t>
  </si>
  <si>
    <t>(1,75+3,6*2)*0,35</t>
  </si>
  <si>
    <t>(2,5+2,0)*2*3,9</t>
  </si>
  <si>
    <t xml:space="preserve">m. č. 1.35 : </t>
  </si>
  <si>
    <t>(1,25+3,355)*2*(3,55+1,795)/2</t>
  </si>
  <si>
    <t>-0,8*1,6</t>
  </si>
  <si>
    <t xml:space="preserve">m. č. 1.36 : </t>
  </si>
  <si>
    <t>(2,8+1,3)*2*1,745</t>
  </si>
  <si>
    <t>-1,25*1,745</t>
  </si>
  <si>
    <t>3,6*2*1,745/2</t>
  </si>
  <si>
    <t xml:space="preserve">m. č. 2.01 : </t>
  </si>
  <si>
    <t>(32,82+14,60+0,28+0,6)*2*3,65</t>
  </si>
  <si>
    <t>(4,95+8,90+0,5)*2*3,65</t>
  </si>
  <si>
    <t>-0,9*2,05*4</t>
  </si>
  <si>
    <t>-1,6*2,05*4</t>
  </si>
  <si>
    <t>-0,8*1,97*5</t>
  </si>
  <si>
    <t>-1,2*2,18</t>
  </si>
  <si>
    <t>-1,05*3,25</t>
  </si>
  <si>
    <t>-7,3*3,65*2</t>
  </si>
  <si>
    <t>-1,5*2,0</t>
  </si>
  <si>
    <t>-4,0*2,0*2</t>
  </si>
  <si>
    <t>(1,2+2,18*2)*0,2</t>
  </si>
  <si>
    <t>(1,5+2,0)*2*0,15</t>
  </si>
  <si>
    <t>(4,0+2,0)*2*0,15*2</t>
  </si>
  <si>
    <t xml:space="preserve">m. č. 2.04 : </t>
  </si>
  <si>
    <t>(9,65+7,80)*2*3,55</t>
  </si>
  <si>
    <t>-1,6*2,05</t>
  </si>
  <si>
    <t>(1,75+2,125*2)*0,2</t>
  </si>
  <si>
    <t>(2,0+2,0)*2*0,15</t>
  </si>
  <si>
    <t>(5,80+7,80)*2*3,55</t>
  </si>
  <si>
    <t>-0,9*2,05</t>
  </si>
  <si>
    <t>-2,5*2,0*2</t>
  </si>
  <si>
    <t>(1,05+2,125*2)*0,2</t>
  </si>
  <si>
    <t>(2,5+2,0)*2*0,15*2</t>
  </si>
  <si>
    <t xml:space="preserve">m. č. 2.06 : </t>
  </si>
  <si>
    <t>(9,44+12,80)*2*3,55</t>
  </si>
  <si>
    <t xml:space="preserve">m. č. 2.07 : </t>
  </si>
  <si>
    <t xml:space="preserve">m. č. 2.08 : </t>
  </si>
  <si>
    <t>(9,44+10,40)*2*3,65</t>
  </si>
  <si>
    <t>-4,5*2,0</t>
  </si>
  <si>
    <t>-2,5*2,0*3</t>
  </si>
  <si>
    <t>(4,5+2,0)*2*0,15</t>
  </si>
  <si>
    <t>(2,5+2,0)*2*0,15*3</t>
  </si>
  <si>
    <t>-2,5*2,125</t>
  </si>
  <si>
    <t>(2,5+2,125*2)*0,2</t>
  </si>
  <si>
    <t xml:space="preserve">m. č. 2.10 : </t>
  </si>
  <si>
    <t xml:space="preserve">m. č. 2.11 : </t>
  </si>
  <si>
    <t>(12,47+7,80+0,49)*2*3,55</t>
  </si>
  <si>
    <t>-3,5*2,0*2</t>
  </si>
  <si>
    <t>(3,5+2,0)*2*0,15*2</t>
  </si>
  <si>
    <t>(6,30+2,76)*2*3,65</t>
  </si>
  <si>
    <t xml:space="preserve">m. č. 2.14 : </t>
  </si>
  <si>
    <t>(3,055+4,85)*2*3,65</t>
  </si>
  <si>
    <t>-1,0*2,0*2</t>
  </si>
  <si>
    <t>(1,0+2,0)*2*0,15*2</t>
  </si>
  <si>
    <t xml:space="preserve">m. č. 2.15 : </t>
  </si>
  <si>
    <t xml:space="preserve">m. č. 2.16 : </t>
  </si>
  <si>
    <t>(3,40+2,86)*2*3,65</t>
  </si>
  <si>
    <t>-0,90*1,97</t>
  </si>
  <si>
    <t>(3,40+4,80)*2*3,65</t>
  </si>
  <si>
    <t>(1,5+0,6)*2*0,25</t>
  </si>
  <si>
    <t xml:space="preserve">m. č. 2.18 : </t>
  </si>
  <si>
    <t>-0,9*1,97*3</t>
  </si>
  <si>
    <t>(3,40+5,70)*2*3,65</t>
  </si>
  <si>
    <t>(3,2+2,125*2)*0,2</t>
  </si>
  <si>
    <t xml:space="preserve">m. č. 2.25 : </t>
  </si>
  <si>
    <t>(4,87+7,80)*2*3,55</t>
  </si>
  <si>
    <t>(14,15+7,40)*2*3,58+0,05*2*4*3,58</t>
  </si>
  <si>
    <t>-14,15*2*1,2</t>
  </si>
  <si>
    <t>-7,30*3,58*2</t>
  </si>
  <si>
    <t>-1,1*1,97*4</t>
  </si>
  <si>
    <t xml:space="preserve">m. č. 3.01 : </t>
  </si>
  <si>
    <t>(3,65+10,60)*2*3,65</t>
  </si>
  <si>
    <t xml:space="preserve">boční stěny světlíku : </t>
  </si>
  <si>
    <t>(3,65+8,50)*2*0,85</t>
  </si>
  <si>
    <t>-4,68*3,0</t>
  </si>
  <si>
    <t>-0,9*1,97*4</t>
  </si>
  <si>
    <t xml:space="preserve">m. č. 3.04 : </t>
  </si>
  <si>
    <t>(11,70+7,80+1,10)*2*3,55</t>
  </si>
  <si>
    <t xml:space="preserve">m. č. 3.05 : </t>
  </si>
  <si>
    <t>(3,40+7,80)*2*3,65</t>
  </si>
  <si>
    <t>(7,75+4,91)*2*3,65</t>
  </si>
  <si>
    <t>(4,85+5,50)*2*3,65</t>
  </si>
  <si>
    <t>(11,70+3,70+240)*2*3,65</t>
  </si>
  <si>
    <t>-1,05*2,275</t>
  </si>
  <si>
    <t>(1,05+2,275*2)*0,15</t>
  </si>
  <si>
    <t xml:space="preserve">m. č. 3.09 : </t>
  </si>
  <si>
    <t>(3,40+6,05+0,44)*2*3,65</t>
  </si>
  <si>
    <t>(3,4+3,05)*2*3,65</t>
  </si>
  <si>
    <t>107</t>
  </si>
  <si>
    <t>612341391</t>
  </si>
  <si>
    <t>Omítka sádrová nebo vápenosádrová vnitřních ploch nanášená strojně Příplatek k cenám za každých dalších i započatých 5 mm tloušťky omítky přes 10 mm stěn</t>
  </si>
  <si>
    <t>963342022</t>
  </si>
  <si>
    <t>https://podminky.urs.cz/item/CS_URS_2023_02/612341391</t>
  </si>
  <si>
    <t>108</t>
  </si>
  <si>
    <t>619991011</t>
  </si>
  <si>
    <t>Zakrytí vnitřních ploch před znečištěním včetně pozdějšího odkrytí konstrukcí a prvků obalením fólií a přelepením páskou</t>
  </si>
  <si>
    <t>1609203501</t>
  </si>
  <si>
    <t>https://podminky.urs.cz/item/CS_URS_2023_02/619991011</t>
  </si>
  <si>
    <t>plocha fasádních otvorů osazených před omítkami</t>
  </si>
  <si>
    <t xml:space="preserve">Severní fasáda : </t>
  </si>
  <si>
    <t>2,50*(4,50+4,55*4+4,00+3,05+1,00*2)</t>
  </si>
  <si>
    <t xml:space="preserve">Západní fasáda : </t>
  </si>
  <si>
    <t>3,60*1,70*3+2,00*(5,00+4,50+3,50+1,00*2)</t>
  </si>
  <si>
    <t xml:space="preserve">Jižní fasáda : </t>
  </si>
  <si>
    <t>2,00*(4,50+2,50*2+4,00+5,00+3,00)</t>
  </si>
  <si>
    <t>3,00*(4,55+1,70+3,55+3,00)</t>
  </si>
  <si>
    <t xml:space="preserve">Východní fasáda : </t>
  </si>
  <si>
    <t>3,00*(1,95+3,05)</t>
  </si>
  <si>
    <t>2,50*(2,15+3,05*3)</t>
  </si>
  <si>
    <t>2,00*(4,50*2+4,00*2+2,50*4+3,50*2+3,00+1,00*2)</t>
  </si>
  <si>
    <t>2,00*(2,50*3+5,00*2+4,50)</t>
  </si>
  <si>
    <t>2,00*(4,00*4+4,50*2+2,50*2+5,00+1,50)</t>
  </si>
  <si>
    <t>2,00*(1,00*5+4,00*2+2,50)</t>
  </si>
  <si>
    <t>2,00*(2,50*3+3,00)</t>
  </si>
  <si>
    <t>2,00*(4,00*2+4,50)</t>
  </si>
  <si>
    <t>2,20*0,90</t>
  </si>
  <si>
    <t>2,00*(4,00*2+2,50+1,50)</t>
  </si>
  <si>
    <t>2,00*(1,00*4+2,50)</t>
  </si>
  <si>
    <t>Úprava povrchů vnějších</t>
  </si>
  <si>
    <t>109</t>
  </si>
  <si>
    <t>62.NEREZ</t>
  </si>
  <si>
    <t>Fasádní nerozová tkané síť s kotevní konstrukcí, kompletní provedení dle požadavku PD - D+M</t>
  </si>
  <si>
    <t>884021359</t>
  </si>
  <si>
    <t xml:space="preserve">Poznámka k položce:_x000d_
"Fasádní nerezová tkaná síť z nerezové oceli v podobě horizontálních prutů svázaných vertikálním spletenci, vhodná pro exteriérovou aplikaci, typ oceli AISI 316, podíl volného prostoru mezi prvky přibližně 64%, váha 6,6 kg/m2 v čistě nařezaných panelech bez další povrchové úpravy v maximální šířce 4,0m, orientace lanek rovnoběžně s výškou, orientace prutů rovnoběžně s šířkou. Součástí dodávky je montáž nerezové sítě včetně napínaích ráhen, nerezových kotev na vynešení ráhen, doprava na stavbu, vykládka materiálu, odvoz odpadu a dílenská dokumentace. 
"_x000d_
Síťovina je vyrobena bez svarových míst na síťovině a upevňovacích prvcích, aby se zabránilo barevným změnám materiálu a nebezpečí koroze.  _x000d_
požadavek na STO (stavebně - technické osvědčení)</t>
  </si>
  <si>
    <t xml:space="preserve">ocel. nerezová síť : </t>
  </si>
  <si>
    <t xml:space="preserve">pohled jižní : </t>
  </si>
  <si>
    <t>15,7*9,05+1,0*3,7</t>
  </si>
  <si>
    <t xml:space="preserve">pohled západní : </t>
  </si>
  <si>
    <t>24,0*4,0</t>
  </si>
  <si>
    <t>-1,0*2,25</t>
  </si>
  <si>
    <t xml:space="preserve">pohled severní : </t>
  </si>
  <si>
    <t>16,7*9,05</t>
  </si>
  <si>
    <t xml:space="preserve">pohled východní : </t>
  </si>
  <si>
    <t>24,05*9,05</t>
  </si>
  <si>
    <t>detaily (dorovnání dle výpisu PD)</t>
  </si>
  <si>
    <t>1,7</t>
  </si>
  <si>
    <t>110</t>
  </si>
  <si>
    <t>62.VN01</t>
  </si>
  <si>
    <t>Cihelný deskový obklad černý 1500x250mm, tl.30mm, vč. Al podkonstrukce, kotvení, doplňků a detailů - D+M</t>
  </si>
  <si>
    <t>1176546628</t>
  </si>
  <si>
    <t>Poznámka k položce:_x000d_
"Cihelný režný deskový obklad 1500 x 250 mm tl. 30 mm zavěšený na vertikální a horizontální nosné hliníkové konstrukci v systému skrytého uchycení v odstínech středně šedé a povrchové úpravě standard. Spárořez fasády je na divokou vazbu.
Upevňovací háčky pro mechanické kotvení keramických desek do nosné konstrukce jsou z Al slitin. Součástí dodávky je montáž cihelného obkladu, nerezových kotev délky 260 mm, AL certifikovaný svislý rošt, obklad ostění a nadpraží AL plechem tl. 1,5 mm + RAL, spodní ukončení fasády AL perforovaným plechem, doprava na stavbu včetně vykládky materiálu, odvozu odpadu a dílenské dokumentace."_x000d_
požadavek na STO (stavebně - technické osvědčení)</t>
  </si>
  <si>
    <t>do JC fasád promítnout náklady na provedení veškerých detailů dle PD vč. klempířských a jiných prvků</t>
  </si>
  <si>
    <t>111</t>
  </si>
  <si>
    <t>62.VN01a</t>
  </si>
  <si>
    <t>Cihelný deskový obklad šedý 1500x250mm, tl.30mm, vč. Al podkonstrukce, kotvení, doplňků a detailů - D+M</t>
  </si>
  <si>
    <t>1588439560</t>
  </si>
  <si>
    <t>112</t>
  </si>
  <si>
    <t>621131121</t>
  </si>
  <si>
    <t>Podkladní a spojovací vrstva vnějších omítaných ploch penetrace nanášená ručně podhledů</t>
  </si>
  <si>
    <t>-1929315054</t>
  </si>
  <si>
    <t>https://podminky.urs.cz/item/CS_URS_2023_02/621131121</t>
  </si>
  <si>
    <t>113</t>
  </si>
  <si>
    <t>621151011</t>
  </si>
  <si>
    <t>Penetrační nátěr vnějších pastovitých tenkovrstvých omítek silikátový podhledů</t>
  </si>
  <si>
    <t>1158538700</t>
  </si>
  <si>
    <t>https://podminky.urs.cz/item/CS_URS_2023_02/621151011</t>
  </si>
  <si>
    <t>114</t>
  </si>
  <si>
    <t>621211041</t>
  </si>
  <si>
    <t>Montáž kontaktního zateplení lepením a mechanickým kotvením z polystyrenových desek na vnější podhledy, na podklad betonový nebo z lehčeného betonu, z tvárnic keramických nebo vápenopískových, tloušťky desek přes 160 do 200 mm</t>
  </si>
  <si>
    <t>1386007307</t>
  </si>
  <si>
    <t>https://podminky.urs.cz/item/CS_URS_2023_02/621211041</t>
  </si>
  <si>
    <t>115</t>
  </si>
  <si>
    <t>621521012</t>
  </si>
  <si>
    <t>Omítka tenkovrstvá silikátová vnějších ploch probarvená bez penetrace zatíraná (škrábaná ), zrnitost 1,5 mm podhledů</t>
  </si>
  <si>
    <t>2031036039</t>
  </si>
  <si>
    <t>https://podminky.urs.cz/item/CS_URS_2023_02/621521012</t>
  </si>
  <si>
    <t>vč. veškerých lišt</t>
  </si>
  <si>
    <t>116</t>
  </si>
  <si>
    <t>622131121</t>
  </si>
  <si>
    <t>Podkladní a spojovací vrstva vnějších omítaných ploch penetrace nanášená ručně stěn</t>
  </si>
  <si>
    <t>916722849</t>
  </si>
  <si>
    <t>https://podminky.urs.cz/item/CS_URS_2023_02/622131121</t>
  </si>
  <si>
    <t>117</t>
  </si>
  <si>
    <t>622151011</t>
  </si>
  <si>
    <t>Penetrační nátěr vnějších pastovitých tenkovrstvých omítek silikátový stěn</t>
  </si>
  <si>
    <t>1774444419</t>
  </si>
  <si>
    <t>https://podminky.urs.cz/item/CS_URS_2023_02/622151011</t>
  </si>
  <si>
    <t>118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</si>
  <si>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</si>
  <si>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</si>
  <si>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-400151118</t>
  </si>
  <si>
    <t>https://podminky.urs.cz/item/CS_URS_2023_02/622211031</t>
  </si>
  <si>
    <t xml:space="preserve">sokl 0-300 nad terén, část schovaná pod obkladem : </t>
  </si>
  <si>
    <t>31,66*0,3</t>
  </si>
  <si>
    <t>15,6*0,3</t>
  </si>
  <si>
    <t>-(1,425*2+1,7)*0,3-1,7*0,3-3,55*0,3-3,0*0,3</t>
  </si>
  <si>
    <t>30,3*0,3</t>
  </si>
  <si>
    <t>-1,7*0,3*3</t>
  </si>
  <si>
    <t>37,8*0,3</t>
  </si>
  <si>
    <t>9,65*0,3</t>
  </si>
  <si>
    <t>4,5*0,3</t>
  </si>
  <si>
    <t>22,2*0,3</t>
  </si>
  <si>
    <t>-1,95*0,05-3,05*0,3</t>
  </si>
  <si>
    <t>119</t>
  </si>
  <si>
    <t>28376424</t>
  </si>
  <si>
    <t>deska XPS hrana polodrážková a hladký povrch 300kPA λ=0,035 tl 140mm</t>
  </si>
  <si>
    <t>-1339876138</t>
  </si>
  <si>
    <t>39,13*1,05</t>
  </si>
  <si>
    <t>120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</si>
  <si>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</si>
  <si>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</si>
  <si>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-780494870</t>
  </si>
  <si>
    <t>https://podminky.urs.cz/item/CS_URS_2023_02/622211041</t>
  </si>
  <si>
    <t>veškeré lišty promítnout do JC položek</t>
  </si>
  <si>
    <t>z plochy nejsou odečítány žaluziové boxy (případné přetažení boxů tep. izolací a omítkou je tak uvažováno)</t>
  </si>
  <si>
    <t>tepelněizolační kotevní prvek žaluziových boxů je vykázán v položce boxů viz oddíl 786</t>
  </si>
  <si>
    <t>121</t>
  </si>
  <si>
    <t>28375987</t>
  </si>
  <si>
    <t>deska EPS 100 fasádní λ=0,037 tl 200mm</t>
  </si>
  <si>
    <t>965189286</t>
  </si>
  <si>
    <t>HN15*1,05</t>
  </si>
  <si>
    <t>HN16*1,05</t>
  </si>
  <si>
    <t>VN02*1,05</t>
  </si>
  <si>
    <t>VN08*1,05</t>
  </si>
  <si>
    <t>122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</si>
  <si>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</si>
  <si>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</si>
  <si>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-108467708</t>
  </si>
  <si>
    <t>https://podminky.urs.cz/item/CS_URS_2023_02/622222001</t>
  </si>
  <si>
    <t>pod parapet viz DET 2.3a</t>
  </si>
  <si>
    <t>4,0*2+1,5</t>
  </si>
  <si>
    <t>1,0*5+4,0*2+2,5</t>
  </si>
  <si>
    <t>1,0+2,5+3,0+2,5+4,0</t>
  </si>
  <si>
    <t>2,5*3+3,0</t>
  </si>
  <si>
    <t>2,5+1,0*4</t>
  </si>
  <si>
    <t>4,0*2+1,5+2,5</t>
  </si>
  <si>
    <t>4,0*3+1,05</t>
  </si>
  <si>
    <t>123</t>
  </si>
  <si>
    <t>63141430</t>
  </si>
  <si>
    <t>deska tepelně izolační minerální plovoucích podlah λ=0,033-0,035 tl 20mm</t>
  </si>
  <si>
    <t>-1102831320</t>
  </si>
  <si>
    <t>80,05*0,2*1,05</t>
  </si>
  <si>
    <t>124</t>
  </si>
  <si>
    <t>622521012</t>
  </si>
  <si>
    <t>Omítka tenkovrstvá silikátová vnějších ploch probarvená bez penetrace zatíraná (škrábaná ), zrnitost 1,5 mm stěn</t>
  </si>
  <si>
    <t>1461827297</t>
  </si>
  <si>
    <t>https://podminky.urs.cz/item/CS_URS_2023_02/622521012</t>
  </si>
  <si>
    <t>vč. veškerých lišt a detailů</t>
  </si>
  <si>
    <t>ostění pro VN02</t>
  </si>
  <si>
    <t>(4,0+2,0)*2*0,2*2</t>
  </si>
  <si>
    <t>(1,5+2,0)*2*0,2</t>
  </si>
  <si>
    <t>(2,5+2,0)*2*0,2</t>
  </si>
  <si>
    <t>(1,0+2,25*2)*0,2</t>
  </si>
  <si>
    <t>(4,5+2,0)*2*0,2</t>
  </si>
  <si>
    <t>(1,0+2,0)*2*0,2</t>
  </si>
  <si>
    <t>(2,5+2,0)*2*0,2*2</t>
  </si>
  <si>
    <t>(3,0+2,0)*2*0,2</t>
  </si>
  <si>
    <t>(4,0+2,0)*2*0,2</t>
  </si>
  <si>
    <t>(2,5+2,0)*2*0,2*3</t>
  </si>
  <si>
    <t>(1,0+2,0)*2*0,2*5</t>
  </si>
  <si>
    <t>(1,0+2,0)*2*0,2*4</t>
  </si>
  <si>
    <t>Podlahy a podlahové konstrukce</t>
  </si>
  <si>
    <t>125</t>
  </si>
  <si>
    <t>631311115</t>
  </si>
  <si>
    <t>Mazanina z betonu prostého bez zvýšených nároků na prostředí tl. přes 50 do 80 mm tř. C 20/25</t>
  </si>
  <si>
    <t>-726738080</t>
  </si>
  <si>
    <t>https://podminky.urs.cz/item/CS_URS_2023_02/631311115</t>
  </si>
  <si>
    <t>HN13*(0,05+0,065)/2</t>
  </si>
  <si>
    <t>HN14*(0,045+0,06)/2</t>
  </si>
  <si>
    <t>126</t>
  </si>
  <si>
    <t>631311125</t>
  </si>
  <si>
    <t>Mazanina z betonu prostého bez zvýšených nároků na prostředí tl. přes 80 do 120 mm tř. C 20/25</t>
  </si>
  <si>
    <t>-705157469</t>
  </si>
  <si>
    <t>https://podminky.urs.cz/item/CS_URS_2023_02/631311125</t>
  </si>
  <si>
    <t>HN09*0,088</t>
  </si>
  <si>
    <t>127</t>
  </si>
  <si>
    <t>631319171</t>
  </si>
  <si>
    <t>Příplatek k cenám mazanin za stržení povrchu spodní vrstvy mazaniny latí před vložením výztuže nebo pletiva pro tl. obou vrstev mazaniny přes 50 do 80 mm</t>
  </si>
  <si>
    <t>1101807636</t>
  </si>
  <si>
    <t>https://podminky.urs.cz/item/CS_URS_2023_02/631319171</t>
  </si>
  <si>
    <t>128</t>
  </si>
  <si>
    <t>631319173</t>
  </si>
  <si>
    <t>Příplatek k cenám mazanin za stržení povrchu spodní vrstvy mazaniny latí před vložením výztuže nebo pletiva pro tl. obou vrstev mazaniny přes 80 do 120 mm</t>
  </si>
  <si>
    <t>-525704516</t>
  </si>
  <si>
    <t>https://podminky.urs.cz/item/CS_URS_2023_02/631319173</t>
  </si>
  <si>
    <t>129</t>
  </si>
  <si>
    <t>631362021</t>
  </si>
  <si>
    <t>Výztuž mazanin ze svařovaných sítí z drátů typu KARI</t>
  </si>
  <si>
    <t>-1376154989</t>
  </si>
  <si>
    <t>https://podminky.urs.cz/item/CS_URS_2023_02/631362021</t>
  </si>
  <si>
    <t>HN09*4,44/1000</t>
  </si>
  <si>
    <t>HN13*4,44/1000</t>
  </si>
  <si>
    <t>HN14*4,44/1000</t>
  </si>
  <si>
    <t>130</t>
  </si>
  <si>
    <t>631342233</t>
  </si>
  <si>
    <t>Cementová litá pěna – pěnobeton tl. přes 120 do 240 mm, objemové hmotnosti 900 kg/m3</t>
  </si>
  <si>
    <t>1448513498</t>
  </si>
  <si>
    <t>https://podminky.urs.cz/item/CS_URS_2023_02/631342233</t>
  </si>
  <si>
    <t>tl.40-600 mm (zohlednit JC za provedení sklonu do 15°)</t>
  </si>
  <si>
    <t>silné vrstvy kompenzovat náhradou XPS/EPS 150</t>
  </si>
  <si>
    <t>HN09*(0,04+0,6)/2</t>
  </si>
  <si>
    <t>tl. 350 mm</t>
  </si>
  <si>
    <t>HN10*0,35</t>
  </si>
  <si>
    <t>tl. 600 mm</t>
  </si>
  <si>
    <t>HN11*0,6</t>
  </si>
  <si>
    <t>131</t>
  </si>
  <si>
    <t>632441225</t>
  </si>
  <si>
    <t>Potěr anhydritový samonivelační litý tř. C 30, tl. přes 45 do 50 mm</t>
  </si>
  <si>
    <t>-603541862</t>
  </si>
  <si>
    <t>https://podminky.urs.cz/item/CS_URS_2023_02/632441225</t>
  </si>
  <si>
    <t>132</t>
  </si>
  <si>
    <t>632441293</t>
  </si>
  <si>
    <t>Potěr anhydritový samonivelační litý Příplatek k cenám za každých dalších i započatých 5 mm tloušťky přes 50 mm tř. C 30</t>
  </si>
  <si>
    <t>2100626253</t>
  </si>
  <si>
    <t>https://podminky.urs.cz/item/CS_URS_2023_02/632441293</t>
  </si>
  <si>
    <t>HN01*4</t>
  </si>
  <si>
    <t>HN02*3</t>
  </si>
  <si>
    <t>HN03*2</t>
  </si>
  <si>
    <t>HN04*3</t>
  </si>
  <si>
    <t>HN05*4</t>
  </si>
  <si>
    <t>HN06*2</t>
  </si>
  <si>
    <t>HN08*1</t>
  </si>
  <si>
    <t>HN10*4</t>
  </si>
  <si>
    <t>HN11*4</t>
  </si>
  <si>
    <t>HN17*4</t>
  </si>
  <si>
    <t>133</t>
  </si>
  <si>
    <t>632451101</t>
  </si>
  <si>
    <t>Potěr cementový samonivelační ze suchých směsí tloušťky přes 2 do 5 mm</t>
  </si>
  <si>
    <t>680322523</t>
  </si>
  <si>
    <t>https://podminky.urs.cz/item/CS_URS_2023_02/632451101</t>
  </si>
  <si>
    <t>134</t>
  </si>
  <si>
    <t>633811111</t>
  </si>
  <si>
    <t>Povrchová úprava betonových podlah broušení nerovností do 2 mm (stržení šlemu)</t>
  </si>
  <si>
    <t>88416921</t>
  </si>
  <si>
    <t>https://podminky.urs.cz/item/CS_URS_2023_02/633811111</t>
  </si>
  <si>
    <t>135</t>
  </si>
  <si>
    <t>632481213</t>
  </si>
  <si>
    <t>Separační vrstva k oddělení podlahových vrstev z polyetylénové fólie</t>
  </si>
  <si>
    <t>765859644</t>
  </si>
  <si>
    <t>https://podminky.urs.cz/item/CS_URS_2023_02/632481213</t>
  </si>
  <si>
    <t>do podlah +10% na vytažení a detaily</t>
  </si>
  <si>
    <t>HN01*1,1</t>
  </si>
  <si>
    <t>HN02*1,1</t>
  </si>
  <si>
    <t>HN03*1,1</t>
  </si>
  <si>
    <t>HN04*1,1</t>
  </si>
  <si>
    <t>HN05*1,1</t>
  </si>
  <si>
    <t>HN06*1,1</t>
  </si>
  <si>
    <t>HN08*1,1</t>
  </si>
  <si>
    <t>HN09*1,1</t>
  </si>
  <si>
    <t>HN10*1,1</t>
  </si>
  <si>
    <t>HN11*1,1</t>
  </si>
  <si>
    <t>HN13*1,1</t>
  </si>
  <si>
    <t>HN14*1,1</t>
  </si>
  <si>
    <t>HN17*1,1</t>
  </si>
  <si>
    <t>136</t>
  </si>
  <si>
    <t>634112126</t>
  </si>
  <si>
    <t>Obvodová dilatace mezi stěnou a mazaninou nebo potěrem podlahovým páskem z pěnového PE s fólií tl. do 10 mm, výšky 100 mm</t>
  </si>
  <si>
    <t>563640195</t>
  </si>
  <si>
    <t>https://podminky.urs.cz/item/CS_URS_2023_02/634112126</t>
  </si>
  <si>
    <t>stanoveno empiricky k ploše potěrů</t>
  </si>
  <si>
    <t>HN01*1,15</t>
  </si>
  <si>
    <t>HN02*1,15</t>
  </si>
  <si>
    <t>HN03*1,15</t>
  </si>
  <si>
    <t>HN04*1,15</t>
  </si>
  <si>
    <t>HN05*1,15</t>
  </si>
  <si>
    <t>HN06*1,15</t>
  </si>
  <si>
    <t>HN08*1,15</t>
  </si>
  <si>
    <t>HN09*1,15</t>
  </si>
  <si>
    <t>HN10*1,15</t>
  </si>
  <si>
    <t>HN11*1,15</t>
  </si>
  <si>
    <t>HN13*1,15</t>
  </si>
  <si>
    <t>HN14*1,15</t>
  </si>
  <si>
    <t>HN17*1,15</t>
  </si>
  <si>
    <t>137</t>
  </si>
  <si>
    <t>636311135</t>
  </si>
  <si>
    <t>Kladení dlažby z betonových dlaždic na sucho na terče z umělé hmoty o rozměru dlažby 60x60 cm, o výšce terče přes 150 mm</t>
  </si>
  <si>
    <t>-2095985259</t>
  </si>
  <si>
    <t>https://podminky.urs.cz/item/CS_URS_2023_02/636311135</t>
  </si>
  <si>
    <t>Poznámka k položce:_x000d_
vč. dodávky rektifikačních terčů</t>
  </si>
  <si>
    <t>138</t>
  </si>
  <si>
    <t>59247500.R</t>
  </si>
  <si>
    <t>dlaždice terasová 600x600x20mm</t>
  </si>
  <si>
    <t>1350120256</t>
  </si>
  <si>
    <t>SN03*1,05</t>
  </si>
  <si>
    <t>Osazování výplní otvorů</t>
  </si>
  <si>
    <t>139</t>
  </si>
  <si>
    <t>642946112</t>
  </si>
  <si>
    <t>Osazení stavebního pouzdra posuvných dveří do zděné příčky s jednou kapsou pro jedno dveřní křídlo průchozí šířky přes 800 do 1200 mm</t>
  </si>
  <si>
    <t>1808809210</t>
  </si>
  <si>
    <t>https://podminky.urs.cz/item/CS_URS_2023_02/642946112</t>
  </si>
  <si>
    <t>"pro D2.32" 1</t>
  </si>
  <si>
    <t>"pro D2.33" 1</t>
  </si>
  <si>
    <t>"pro D2.34" 1</t>
  </si>
  <si>
    <t>"pro D2.35" 1</t>
  </si>
  <si>
    <t>140</t>
  </si>
  <si>
    <t>55331615</t>
  </si>
  <si>
    <t>pouzdro stavební posuvných dveří jednopouzdrové 1100mm standardní rozměr</t>
  </si>
  <si>
    <t>-55551797</t>
  </si>
  <si>
    <t>141</t>
  </si>
  <si>
    <t>952901111</t>
  </si>
  <si>
    <t>Vyčištění budov nebo objektů před předáním do užívání budov bytové nebo občanské výstavby, světlé výšky podlaží do 4 m</t>
  </si>
  <si>
    <t>1544951393</t>
  </si>
  <si>
    <t>https://podminky.urs.cz/item/CS_URS_2023_02/952901111</t>
  </si>
  <si>
    <t>47,26*22,20+31,66*8,10</t>
  </si>
  <si>
    <t>47,18*23,54+31,66*6,68</t>
  </si>
  <si>
    <t>16,24*23,54</t>
  </si>
  <si>
    <t>142</t>
  </si>
  <si>
    <t>953112132</t>
  </si>
  <si>
    <t>Stykovací (vylamovací) výztuž oboustranná, pro tloušťku napojované stěny do 220 mm průměr výztuže 12 mm, rozteč prutů 150 mm</t>
  </si>
  <si>
    <t>-1176289997</t>
  </si>
  <si>
    <t>https://podminky.urs.cz/item/CS_URS_2023_02/953112132</t>
  </si>
  <si>
    <t>vylamovací výztuž - schodiště</t>
  </si>
  <si>
    <t>typ 190-12/15-5</t>
  </si>
  <si>
    <t>12,0+9,0</t>
  </si>
  <si>
    <t>143</t>
  </si>
  <si>
    <t>953943123</t>
  </si>
  <si>
    <t>Osazování drobných kovových předmětů výrobků ostatních jinde neuvedených do betonu se zajištěním polohy k bednění či k výztuži před zabetonováním hmotnosti přes 5 do 15 kg/kus</t>
  </si>
  <si>
    <t>121525573</t>
  </si>
  <si>
    <t>https://podminky.urs.cz/item/CS_URS_2023_02/953943123</t>
  </si>
  <si>
    <t>osazení kotevní desky K01</t>
  </si>
  <si>
    <t>"2NP" 32</t>
  </si>
  <si>
    <t>"3NP" 12</t>
  </si>
  <si>
    <t>144</t>
  </si>
  <si>
    <t>K01</t>
  </si>
  <si>
    <t>Kotevní deska K01 svařenec P15/200-200, DR14-112, DR20-dl.1m, dodávka vč. p.ú</t>
  </si>
  <si>
    <t>807373735</t>
  </si>
  <si>
    <t>dodávka kotevní desky K01</t>
  </si>
  <si>
    <t>"2NP" 150,72+205,165</t>
  </si>
  <si>
    <t>"3NP" 56,52+76,937</t>
  </si>
  <si>
    <t>Lešení a stavební výtahy</t>
  </si>
  <si>
    <t>145</t>
  </si>
  <si>
    <t>941321121</t>
  </si>
  <si>
    <t>Lešení řadové modulové těžké pracovní s podlahami s provozním zatížením tř. 4 do 300 kg/m2 šířky tř. SW12 od 1,2 do 1,5 m, výšky výšky do 10 m montáž</t>
  </si>
  <si>
    <t>-1098721389</t>
  </si>
  <si>
    <t>https://podminky.urs.cz/item/CS_URS_2023_02/941321121</t>
  </si>
  <si>
    <t>(31,66+1,2)*((9,6+8,15)/2-1,8)</t>
  </si>
  <si>
    <t>30,3*(9,6-1,8)</t>
  </si>
  <si>
    <t>(30,8+1,2)*((9,0+9,6)/2-1,8)</t>
  </si>
  <si>
    <t>6,5*(8,97-1,8)</t>
  </si>
  <si>
    <t>146</t>
  </si>
  <si>
    <t>941321122</t>
  </si>
  <si>
    <t>Lešení řadové modulové těžké pracovní s podlahami s provozním zatížením tř. 4 do 300 kg/m2 šířky tř. SW12 od 1,2 do 1,5 m, výšky výšky přes 10 do 25 m montáž</t>
  </si>
  <si>
    <t>452697618</t>
  </si>
  <si>
    <t>https://podminky.urs.cz/item/CS_URS_2023_02/941321122</t>
  </si>
  <si>
    <t>(15,6+1,2)*(12,97-1,8)</t>
  </si>
  <si>
    <t>(15,7+1,2)*(13,0-1,8)</t>
  </si>
  <si>
    <t>24,05*(13,0-1,8)</t>
  </si>
  <si>
    <t>147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</si>
  <si>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</si>
  <si>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</si>
  <si>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99633462</t>
  </si>
  <si>
    <t>https://podminky.urs.cz/item/CS_URS_2023_02/941321221</t>
  </si>
  <si>
    <t>(755,43+646,296)*90</t>
  </si>
  <si>
    <t>148</t>
  </si>
  <si>
    <t>941321821</t>
  </si>
  <si>
    <t>Lešení řadové modulové těžké pracovní s podlahami s provozním zatížením tř. 4 do 300 kg/m2 šířky tř. SW12 od 1,2 do 1,5 m, výšky výšky do 10 m demontáž</t>
  </si>
  <si>
    <t>254270209</t>
  </si>
  <si>
    <t>https://podminky.urs.cz/item/CS_URS_2023_02/941321821</t>
  </si>
  <si>
    <t>149</t>
  </si>
  <si>
    <t>941321822</t>
  </si>
  <si>
    <t>Lešení řadové modulové těžké pracovní s podlahami s provozním zatížením tř. 4 do 300 kg/m2 šířky tř. SW12 od 1,2 do 1,5 m, výšky výšky přes 10 do 25 m demontáž</t>
  </si>
  <si>
    <t>-1526503438</t>
  </si>
  <si>
    <t>https://podminky.urs.cz/item/CS_URS_2023_02/941321822</t>
  </si>
  <si>
    <t>150</t>
  </si>
  <si>
    <t>944511111</t>
  </si>
  <si>
    <t>Síť ochranná zavěšená na konstrukci lešení z textilie z umělých vláken montáž</t>
  </si>
  <si>
    <t>1295738658</t>
  </si>
  <si>
    <t>https://podminky.urs.cz/item/CS_URS_2023_02/944511111</t>
  </si>
  <si>
    <t>viz plochy lešení</t>
  </si>
  <si>
    <t>755,43+646,296</t>
  </si>
  <si>
    <t>151</t>
  </si>
  <si>
    <t>944511211</t>
  </si>
  <si>
    <t>Síť ochranná zavěšená na konstrukci lešení z textilie z umělých vláken příplatek k ceně za každý den použití</t>
  </si>
  <si>
    <t>1406838008</t>
  </si>
  <si>
    <t>https://podminky.urs.cz/item/CS_URS_2023_02/944511211</t>
  </si>
  <si>
    <t>1401,726*90</t>
  </si>
  <si>
    <t>152</t>
  </si>
  <si>
    <t>944511811</t>
  </si>
  <si>
    <t>Síť ochranná zavěšená na konstrukci lešení z textilie z umělých vláken demontáž</t>
  </si>
  <si>
    <t>-757636009</t>
  </si>
  <si>
    <t>https://podminky.urs.cz/item/CS_URS_2023_02/944511811</t>
  </si>
  <si>
    <t>153</t>
  </si>
  <si>
    <t>949101111</t>
  </si>
  <si>
    <t>Lešení pomocné pracovní pro objekty pozemních staveb pro zatížení do 150 kg/m2, o výšce lešeňové podlahy do 1,9 m</t>
  </si>
  <si>
    <t>443346186</t>
  </si>
  <si>
    <t>https://podminky.urs.cz/item/CS_URS_2023_02/949101111</t>
  </si>
  <si>
    <t xml:space="preserve">pro zateplení stropu nad vstupem : </t>
  </si>
  <si>
    <t>15,7*1,2</t>
  </si>
  <si>
    <t>154</t>
  </si>
  <si>
    <t>949101112</t>
  </si>
  <si>
    <t>Lešení pomocné pracovní pro objekty pozemních staveb pro zatížení do 150 kg/m2, o výšce lešeňové podlahy přes 1,9 do 3,5 m</t>
  </si>
  <si>
    <t>-771448851</t>
  </si>
  <si>
    <t>https://podminky.urs.cz/item/CS_URS_2023_02/949101112</t>
  </si>
  <si>
    <t>vnitřní (pro podhledy)</t>
  </si>
  <si>
    <t>pro omítané stropy</t>
  </si>
  <si>
    <t>pro omítky stěn v místnostech bez jiných úprav stropu - uvažováno 75% plochy místností</t>
  </si>
  <si>
    <t>677,742*0,75</t>
  </si>
  <si>
    <t>pro fasádu</t>
  </si>
  <si>
    <t>0,9*1,2</t>
  </si>
  <si>
    <t>(24,0+1,2)*1,2</t>
  </si>
  <si>
    <t>155</t>
  </si>
  <si>
    <t>949111122</t>
  </si>
  <si>
    <t>Lešení lehké kozové trubkové ve schodišti o výšce lešeňové podlahy přes 1,5 do 3,5 m montáž</t>
  </si>
  <si>
    <t>sada</t>
  </si>
  <si>
    <t>600363898</t>
  </si>
  <si>
    <t>https://podminky.urs.cz/item/CS_URS_2023_02/949111122</t>
  </si>
  <si>
    <t xml:space="preserve">m. č. 2.02 : </t>
  </si>
  <si>
    <t xml:space="preserve">m. č. 3.02 : </t>
  </si>
  <si>
    <t>vedlejší schodiště</t>
  </si>
  <si>
    <t>156</t>
  </si>
  <si>
    <t>949111222</t>
  </si>
  <si>
    <t>Lešení lehké kozové trubkové ve schodišti o výšce lešeňové podlahy přes 1,5 do 3,5 m příplatek k ceně za každý den použití</t>
  </si>
  <si>
    <t>1532871232</t>
  </si>
  <si>
    <t>https://podminky.urs.cz/item/CS_URS_2023_02/949111222</t>
  </si>
  <si>
    <t>3*20</t>
  </si>
  <si>
    <t>157</t>
  </si>
  <si>
    <t>949111822</t>
  </si>
  <si>
    <t>Lešení lehké kozové trubkové ve schodišti o výšce lešeňové podlahy přes 1,5 do 3,5 m demontáž</t>
  </si>
  <si>
    <t>-662676332</t>
  </si>
  <si>
    <t>https://podminky.urs.cz/item/CS_URS_2023_02/949111822</t>
  </si>
  <si>
    <t>158</t>
  </si>
  <si>
    <t>949321112</t>
  </si>
  <si>
    <t>Lešení dílcové do šachet (výtahových, potrubních) o půdorysné ploše do 6 m2, výšky přes 10 do 20 m montáž</t>
  </si>
  <si>
    <t>330400282</t>
  </si>
  <si>
    <t>https://podminky.urs.cz/item/CS_URS_2023_02/949321112</t>
  </si>
  <si>
    <t xml:space="preserve">m. č. 1.03, 2.03, 3.03 : </t>
  </si>
  <si>
    <t>12,75</t>
  </si>
  <si>
    <t>159</t>
  </si>
  <si>
    <t>949321211</t>
  </si>
  <si>
    <t>Lešení dílcové do šachet (výtahových, potrubních) o půdorysné ploše do 6 m2, výšky do 10 m příplatek k ceně za každý den použití</t>
  </si>
  <si>
    <t>-2067781015</t>
  </si>
  <si>
    <t>https://podminky.urs.cz/item/CS_URS_2023_02/949321211</t>
  </si>
  <si>
    <t>12,75*10</t>
  </si>
  <si>
    <t>160</t>
  </si>
  <si>
    <t>949321812</t>
  </si>
  <si>
    <t>Lešení dílcové do šachet (výtahových, potrubních) o půdorysné ploše do 6 m2, výšky přes 10 do 20 m demontáž</t>
  </si>
  <si>
    <t>709318352</t>
  </si>
  <si>
    <t>https://podminky.urs.cz/item/CS_URS_2023_02/949321812</t>
  </si>
  <si>
    <t>Demolice a sanace</t>
  </si>
  <si>
    <t>161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</si>
  <si>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</si>
  <si>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</si>
  <si>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-1711847665</t>
  </si>
  <si>
    <t>https://podminky.urs.cz/item/CS_URS_2023_02/113107322</t>
  </si>
  <si>
    <t>štěrkový podsyp 0,2 m</t>
  </si>
  <si>
    <t>210,0</t>
  </si>
  <si>
    <t>162</t>
  </si>
  <si>
    <t>961031411</t>
  </si>
  <si>
    <t>Bourání základů ze zdiva cihelného na maltu cementovou</t>
  </si>
  <si>
    <t>1071875061</t>
  </si>
  <si>
    <t>https://podminky.urs.cz/item/CS_URS_2023_02/961031411</t>
  </si>
  <si>
    <t>rozpadlé cihlové zdi a energokanály + směs suti:</t>
  </si>
  <si>
    <t>materiál: převážně cihly + betonová suť</t>
  </si>
  <si>
    <t>délka 40 bm</t>
  </si>
  <si>
    <t>výška 3m</t>
  </si>
  <si>
    <t>šířka 0,6 m</t>
  </si>
  <si>
    <t>72,0</t>
  </si>
  <si>
    <t>163</t>
  </si>
  <si>
    <t>961055111</t>
  </si>
  <si>
    <t>Bourání základů z betonu železového</t>
  </si>
  <si>
    <t>1275565008</t>
  </si>
  <si>
    <t>pata pod stávající stěnou z traceného bednění</t>
  </si>
  <si>
    <t>" výměra dle projektanta" 37,5</t>
  </si>
  <si>
    <t>betonová stěna nádrže</t>
  </si>
  <si>
    <t>odhad paty + desky 1, 25m2 = 11,25 m3</t>
  </si>
  <si>
    <t>11,25</t>
  </si>
  <si>
    <t>164</t>
  </si>
  <si>
    <t>962033121</t>
  </si>
  <si>
    <t>Bourání zdiva nadzákladového z tvárnic ztraceného bednění včetně výplně z betonu a výztuže objemu přes 1 m3</t>
  </si>
  <si>
    <t>1730146524</t>
  </si>
  <si>
    <t>https://podminky.urs.cz/item/CS_URS_2023_02/962033121</t>
  </si>
  <si>
    <t>stávající stěna z bednících tvárnic</t>
  </si>
  <si>
    <t>výměra dle projektanta</t>
  </si>
  <si>
    <t>0,75*30,0</t>
  </si>
  <si>
    <t>165</t>
  </si>
  <si>
    <t>962052211</t>
  </si>
  <si>
    <t>Bourání zdiva železobetonového nadzákladového, objemu přes 1 m3</t>
  </si>
  <si>
    <t>146895819</t>
  </si>
  <si>
    <t>https://podminky.urs.cz/item/CS_URS_2023_02/962052211</t>
  </si>
  <si>
    <t>délka stěny 12 m</t>
  </si>
  <si>
    <t>výška zdi odhad 3m, z toho 2 m nadzemní, tedy 0,75 m2 = 9 m3</t>
  </si>
  <si>
    <t>9,0</t>
  </si>
  <si>
    <t>166</t>
  </si>
  <si>
    <t>965042241</t>
  </si>
  <si>
    <t>Bourání mazanin betonových nebo z litého asfaltu tl. přes 100 mm, plochy přes 4 m2</t>
  </si>
  <si>
    <t>700328606</t>
  </si>
  <si>
    <t>210,0*0,3</t>
  </si>
  <si>
    <t>167</t>
  </si>
  <si>
    <t>965049112</t>
  </si>
  <si>
    <t>Bourání mazanin Příplatek k cenám za bourání mazanin betonových se svařovanou sítí, tl. přes 100 mm</t>
  </si>
  <si>
    <t>1969356879</t>
  </si>
  <si>
    <t>https://podminky.urs.cz/item/CS_URS_2023_02/965049112</t>
  </si>
  <si>
    <t>997</t>
  </si>
  <si>
    <t>Přesun sutě</t>
  </si>
  <si>
    <t>168</t>
  </si>
  <si>
    <t>997006002</t>
  </si>
  <si>
    <t>Úprava stavebního odpadu třídění strojové</t>
  </si>
  <si>
    <t>1486003413</t>
  </si>
  <si>
    <t>169</t>
  </si>
  <si>
    <t>997006512</t>
  </si>
  <si>
    <t>Vodorovná doprava suti na skládku s naložením na dopravní prostředek a složením přes 100 m do 1 km</t>
  </si>
  <si>
    <t>-1392126296</t>
  </si>
  <si>
    <t>Poznámka k položce:_x000d_
odvoz veškerého materiálu ze staveniště</t>
  </si>
  <si>
    <t>170</t>
  </si>
  <si>
    <t>997006519</t>
  </si>
  <si>
    <t>Vodorovná doprava suti na skládku Příplatek k ceně -6512 za každý další i započatý 1 km</t>
  </si>
  <si>
    <t>-1248327513</t>
  </si>
  <si>
    <t>516,777*14 'Přepočtené koeficientem množství</t>
  </si>
  <si>
    <t>171</t>
  </si>
  <si>
    <t>997006551</t>
  </si>
  <si>
    <t>Hrubé urovnání suti na skládce bez zhutnění</t>
  </si>
  <si>
    <t>-1295310492</t>
  </si>
  <si>
    <t>172</t>
  </si>
  <si>
    <t>997013631</t>
  </si>
  <si>
    <t>Poplatek za uložení stavebního odpadu na skládce (skládkovné) směsného stavebního a demoličního zatříděného do Katalogu odpadů pod kódem 17 09 04</t>
  </si>
  <si>
    <t>1293417371</t>
  </si>
  <si>
    <t>https://podminky.urs.cz/item/CS_URS_2023_02/997013631</t>
  </si>
  <si>
    <t>viz tonáže sutí položky oddíl 98</t>
  </si>
  <si>
    <t>129,6</t>
  </si>
  <si>
    <t>173</t>
  </si>
  <si>
    <t>997013862</t>
  </si>
  <si>
    <t>Poplatek za uložení stavebního odpadu na recyklační skládce (skládkovné) z armovaného betonu zatříděného do Katalogu odpadů pod kódem 17 01 01</t>
  </si>
  <si>
    <t>887285459</t>
  </si>
  <si>
    <t>https://podminky.urs.cz/item/CS_URS_2023_02/997013862</t>
  </si>
  <si>
    <t>516,777-60,9-129,6</t>
  </si>
  <si>
    <t>174</t>
  </si>
  <si>
    <t>997013873</t>
  </si>
  <si>
    <t>-1300004698</t>
  </si>
  <si>
    <t>https://podminky.urs.cz/item/CS_URS_2023_02/997013873</t>
  </si>
  <si>
    <t>60,9</t>
  </si>
  <si>
    <t>175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</si>
  <si>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</si>
  <si>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</si>
  <si>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-764560417</t>
  </si>
  <si>
    <t>https://podminky.urs.cz/item/CS_URS_2023_02/998011003</t>
  </si>
  <si>
    <t>711</t>
  </si>
  <si>
    <t>Izolace proti vodě, vlhkosti a plynům</t>
  </si>
  <si>
    <t>176</t>
  </si>
  <si>
    <t>711111001</t>
  </si>
  <si>
    <t>Provedení izolace proti zemní vlhkosti natěradly a tmely za studena na ploše vodorovné V nátěrem penetračním</t>
  </si>
  <si>
    <t>137719338</t>
  </si>
  <si>
    <t>https://podminky.urs.cz/item/CS_URS_2023_02/711111001</t>
  </si>
  <si>
    <t xml:space="preserve">pod základovou  desku (rozšíření 200mm) : </t>
  </si>
  <si>
    <t>31,46*30,1+15,6*22,0</t>
  </si>
  <si>
    <t>(1,6+1,4+0,2*2)*2*0,2</t>
  </si>
  <si>
    <t>(3,6+2,4)*2*0,2</t>
  </si>
  <si>
    <t>177</t>
  </si>
  <si>
    <t>711112001</t>
  </si>
  <si>
    <t>Provedení izolace proti zemní vlhkosti natěradly a tmely za studena na ploše svislé S nátěrem penetračním</t>
  </si>
  <si>
    <t>1288999228</t>
  </si>
  <si>
    <t>https://podminky.urs.cz/item/CS_URS_2023_02/711112001</t>
  </si>
  <si>
    <t xml:space="preserve">VN 03 - zalomení zákl. desky : </t>
  </si>
  <si>
    <t>(10,24+11,2)*0,6</t>
  </si>
  <si>
    <t xml:space="preserve">VN 04 - dojezd výtahu : </t>
  </si>
  <si>
    <t>(3,6+2,4)*2*0,9</t>
  </si>
  <si>
    <t xml:space="preserve">VN 05 - stěna revizní šachty : </t>
  </si>
  <si>
    <t>(1,6+1,4)*2*2,17</t>
  </si>
  <si>
    <t xml:space="preserve">VN 07 - sokl pod UT : </t>
  </si>
  <si>
    <t xml:space="preserve">od -1,43 po UT : </t>
  </si>
  <si>
    <t>31,66*(0,78+2,33)/2</t>
  </si>
  <si>
    <t>1,65*0,75/2</t>
  </si>
  <si>
    <t>15,6*1,41</t>
  </si>
  <si>
    <t xml:space="preserve">od -1,43/-2,03 po UT : </t>
  </si>
  <si>
    <t>30,3*1,38</t>
  </si>
  <si>
    <t>11,2*0,6</t>
  </si>
  <si>
    <t>37,8*(1,38+0,78)/2</t>
  </si>
  <si>
    <t>9,65*(1,38+0,78)/2</t>
  </si>
  <si>
    <t>4,5*1,41</t>
  </si>
  <si>
    <t xml:space="preserve">sokl 0-300 nad terén : </t>
  </si>
  <si>
    <t>22,2*0,91</t>
  </si>
  <si>
    <t>3,6*(0,91+2,53)/2</t>
  </si>
  <si>
    <t>178</t>
  </si>
  <si>
    <t>11163153</t>
  </si>
  <si>
    <t>emulze asfaltová penetrační</t>
  </si>
  <si>
    <t>litr</t>
  </si>
  <si>
    <t>-1642283633</t>
  </si>
  <si>
    <t>IZOL_V*0,3</t>
  </si>
  <si>
    <t>IZOL_S*0,3</t>
  </si>
  <si>
    <t>179</t>
  </si>
  <si>
    <t>711141559</t>
  </si>
  <si>
    <t>Provedení izolace proti zemní vlhkosti pásy přitavením NAIP na ploše vodorovné V</t>
  </si>
  <si>
    <t>-49335286</t>
  </si>
  <si>
    <t>https://podminky.urs.cz/item/CS_URS_2023_02/711141559</t>
  </si>
  <si>
    <t>IZOL_V*2</t>
  </si>
  <si>
    <t>180</t>
  </si>
  <si>
    <t>711142559</t>
  </si>
  <si>
    <t>Provedení izolace proti zemní vlhkosti pásy přitavením NAIP na ploše svislé S</t>
  </si>
  <si>
    <t>-259837591</t>
  </si>
  <si>
    <t>https://podminky.urs.cz/item/CS_URS_2023_02/711142559</t>
  </si>
  <si>
    <t>IZOL_S*2</t>
  </si>
  <si>
    <t>181</t>
  </si>
  <si>
    <t>711161273</t>
  </si>
  <si>
    <t>Provedení izolace proti zemní vlhkosti nopovou fólií na ploše svislé S z nopové fólie</t>
  </si>
  <si>
    <t>688342031</t>
  </si>
  <si>
    <t>https://podminky.urs.cz/item/CS_URS_2023_02/711161273</t>
  </si>
  <si>
    <t>okolo objektu pod terénem s přesahem</t>
  </si>
  <si>
    <t xml:space="preserve">nopová fólie pod terénem + 30cm nad terén : </t>
  </si>
  <si>
    <t>31,66*((0,78+2,33)/2+0,4)</t>
  </si>
  <si>
    <t>15,6*(1,41+0,4)</t>
  </si>
  <si>
    <t>30,3*(0,78+0,4)</t>
  </si>
  <si>
    <t>37,8*((1,38+0,78)/2+0,4)</t>
  </si>
  <si>
    <t>9,65*((1,38+0,78)/2+0,4)</t>
  </si>
  <si>
    <t>4,5*(1,41+0,4)</t>
  </si>
  <si>
    <t>22,2*(1,41+0,4)</t>
  </si>
  <si>
    <t>3,6*((1,41+3,03)/2+0,4)</t>
  </si>
  <si>
    <t>182</t>
  </si>
  <si>
    <t>28323005</t>
  </si>
  <si>
    <t>fólie profilovaná (nopová) drenážní HDPE s výškou nopů 8mm</t>
  </si>
  <si>
    <t>-1794408110</t>
  </si>
  <si>
    <t>300,339*1,1</t>
  </si>
  <si>
    <t>183</t>
  </si>
  <si>
    <t>711745567</t>
  </si>
  <si>
    <t>Provedení detailů pásy přitavením spojů obrácených nebo zpětných se zesílením rš 500 mm NAIP</t>
  </si>
  <si>
    <t>585697077</t>
  </si>
  <si>
    <t>https://podminky.urs.cz/item/CS_URS_2023_02/711745567</t>
  </si>
  <si>
    <t>případné zesílení hran nebo koutů (2 vrstvy)</t>
  </si>
  <si>
    <t>položka se svým charakterem a výměrou může lišit od případné realizace</t>
  </si>
  <si>
    <t>dodavatel promítne veškeré náklady do JC všech položek oddílu 711, pro zajištění kompletního a technologicky správně provedeného díla</t>
  </si>
  <si>
    <t>vč. lišt, těsnění, zpětných spojů, detailů apod...</t>
  </si>
  <si>
    <t>(10,24+11,2)*2</t>
  </si>
  <si>
    <t>(3,6+2,4)*2*2</t>
  </si>
  <si>
    <t>(1,6+1,4)*2*2</t>
  </si>
  <si>
    <t>31,66*2</t>
  </si>
  <si>
    <t>1,65*2</t>
  </si>
  <si>
    <t>15,6*2</t>
  </si>
  <si>
    <t>30,3*2</t>
  </si>
  <si>
    <t>11,2*2</t>
  </si>
  <si>
    <t>37,8*2</t>
  </si>
  <si>
    <t>9,65*2</t>
  </si>
  <si>
    <t>4,5*2</t>
  </si>
  <si>
    <t>184</t>
  </si>
  <si>
    <t>62853004</t>
  </si>
  <si>
    <t>pás asfaltový natavitelný modifikovaný SBS s vložkou ze skleněné tkaniny a spalitelnou PE fólií nebo jemnozrnným minerálním posypem na horním povrchu tl 4,0mm</t>
  </si>
  <si>
    <t>176071155</t>
  </si>
  <si>
    <t>IZOL_V*1,15</t>
  </si>
  <si>
    <t>IZOL_S*1,2</t>
  </si>
  <si>
    <t>363,6*0,5</t>
  </si>
  <si>
    <t>185</t>
  </si>
  <si>
    <t>62855001</t>
  </si>
  <si>
    <t>pás asfaltový natavitelný modifikovaný SBS s vložkou z polyesterové rohože a spalitelnou PE fólií nebo jemnozrnným minerálním posypem na horním povrchu tl 4,0mm</t>
  </si>
  <si>
    <t>-1307180029</t>
  </si>
  <si>
    <t>186</t>
  </si>
  <si>
    <t>998711103</t>
  </si>
  <si>
    <t>Přesun hmot pro izolace proti vodě, vlhkosti a plynům stanovený z hmotnosti přesunovaného materiálu vodorovná dopravní vzdálenost do 50 m v objektech výšky přes 12 do 60 m</t>
  </si>
  <si>
    <t>-1175575302</t>
  </si>
  <si>
    <t>https://podminky.urs.cz/item/CS_URS_2023_02/998711103</t>
  </si>
  <si>
    <t>712</t>
  </si>
  <si>
    <t>Povlakové krytiny</t>
  </si>
  <si>
    <t>187</t>
  </si>
  <si>
    <t>712311101</t>
  </si>
  <si>
    <t>Provedení povlakové krytiny střech plochých do 10° natěradly a tmely za studena nátěrem lakem penetračním nebo asfaltovým</t>
  </si>
  <si>
    <t>-597454176</t>
  </si>
  <si>
    <t>https://podminky.urs.cz/item/CS_URS_2023_02/712311101</t>
  </si>
  <si>
    <t>188</t>
  </si>
  <si>
    <t>712341559</t>
  </si>
  <si>
    <t>Provedení povlakové krytiny střech plochých do 10° pásy přitavením NAIP v plné ploše</t>
  </si>
  <si>
    <t>-713503701</t>
  </si>
  <si>
    <t>https://podminky.urs.cz/item/CS_URS_2023_02/712341559</t>
  </si>
  <si>
    <t>189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</si>
  <si>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</si>
  <si>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</si>
  <si>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120591420</t>
  </si>
  <si>
    <t>https://podminky.urs.cz/item/CS_URS_2023_02/712363210</t>
  </si>
  <si>
    <t>pochůzí chodníček na střeše</t>
  </si>
  <si>
    <t>nad 2NP</t>
  </si>
  <si>
    <t>0,9*(7,0+2,0+3,5+18,0+20,2+5,3+15,5+6,1+2,0+7,55)</t>
  </si>
  <si>
    <t>nad 3NP</t>
  </si>
  <si>
    <t>0,9*(13,0+18,4+0,3+6,7+8,8+2,0+3,7+6,0)</t>
  </si>
  <si>
    <t>190</t>
  </si>
  <si>
    <t>28342980</t>
  </si>
  <si>
    <t>fólie střešní mPVC s pochůznou protiskluzovou úpravou na horním povrchu tl 2mm</t>
  </si>
  <si>
    <t>-1035609731</t>
  </si>
  <si>
    <t>131,445*1,1</t>
  </si>
  <si>
    <t>191</t>
  </si>
  <si>
    <t>712363352</t>
  </si>
  <si>
    <t>Povlakové krytiny střech plochých do 10° z tvarovaných poplastovaných lišt pro mPVC vnitřní koutová lišta rš 100 mm</t>
  </si>
  <si>
    <t>-949480218</t>
  </si>
  <si>
    <t>https://podminky.urs.cz/item/CS_URS_2023_02/712363352</t>
  </si>
  <si>
    <t>dodavatel ocení dle svých zvyklostí o rozsahu s respektování technolog. předpisů</t>
  </si>
  <si>
    <t>náběh na svislou plochu</t>
  </si>
  <si>
    <t>u atik</t>
  </si>
  <si>
    <t>30,05*2+15,08*2</t>
  </si>
  <si>
    <t>28,98*2+22,38*2</t>
  </si>
  <si>
    <t>světlíky</t>
  </si>
  <si>
    <t>8,02*4+6,5*4</t>
  </si>
  <si>
    <t>1,4*2+1,7*2</t>
  </si>
  <si>
    <t>ostatní detaily</t>
  </si>
  <si>
    <t>257,26*0,15</t>
  </si>
  <si>
    <t>viz detaily atik např. DET 3.2 (koutové lišty ve dvou úrovních)</t>
  </si>
  <si>
    <t>257,26+38,589</t>
  </si>
  <si>
    <t>192</t>
  </si>
  <si>
    <t>712363353</t>
  </si>
  <si>
    <t>Povlakové krytiny střech plochých do 10° z tvarovaných poplastovaných lišt pro mPVC vnější koutová lišta rš 100 mm</t>
  </si>
  <si>
    <t>-424103148</t>
  </si>
  <si>
    <t>https://podminky.urs.cz/item/CS_URS_2023_02/712363353</t>
  </si>
  <si>
    <t>192,98*0,15</t>
  </si>
  <si>
    <t>193</t>
  </si>
  <si>
    <t>712363358</t>
  </si>
  <si>
    <t>Povlakové krytiny střech plochých do 10° z tvarovaných poplastovaných lišt pro mPVC závětrná lišta rš 250 mm</t>
  </si>
  <si>
    <t>1962547983</t>
  </si>
  <si>
    <t>https://podminky.urs.cz/item/CS_URS_2023_02/712363358</t>
  </si>
  <si>
    <t>"K/01" 16,283</t>
  </si>
  <si>
    <t>"K/02" 23,583</t>
  </si>
  <si>
    <t>"K/03" 16,283</t>
  </si>
  <si>
    <t>"K/04" 23,583</t>
  </si>
  <si>
    <t>"K/05" 30,383</t>
  </si>
  <si>
    <t>"K/06" 31,001</t>
  </si>
  <si>
    <t>"K/07" 6,592</t>
  </si>
  <si>
    <t>"K/08" 31,743</t>
  </si>
  <si>
    <t>194</t>
  </si>
  <si>
    <t>712363624</t>
  </si>
  <si>
    <t>Provedení povlakové krytiny střech plochých do 10° s mechanicky kotvenou izolací včetně položení fólie a horkovzdušného svaření tl. tepelné izolace přes 240 mm budovy výšky přes 18 m, kotvené do betonu vnitřní pole</t>
  </si>
  <si>
    <t>1953705054</t>
  </si>
  <si>
    <t>https://podminky.urs.cz/item/CS_URS_2023_02/712363624</t>
  </si>
  <si>
    <t>SN01*0,5</t>
  </si>
  <si>
    <t>195</t>
  </si>
  <si>
    <t>712363625</t>
  </si>
  <si>
    <t>Provedení povlakové krytiny střech plochých do 10° s mechanicky kotvenou izolací včetně položení fólie a horkovzdušného svaření tl. tepelné izolace přes 240 mm budovy výšky přes 18 m, kotvené do betonu krajní pole</t>
  </si>
  <si>
    <t>-289062257</t>
  </si>
  <si>
    <t>https://podminky.urs.cz/item/CS_URS_2023_02/712363625</t>
  </si>
  <si>
    <t>SN01*0,3</t>
  </si>
  <si>
    <t>196</t>
  </si>
  <si>
    <t>712363626</t>
  </si>
  <si>
    <t>Provedení povlakové krytiny střech plochých do 10° s mechanicky kotvenou izolací včetně položení fólie a horkovzdušného svaření tl. tepelné izolace přes 240 mm budovy výšky přes 18 m, kotvené do betonu rohové pole</t>
  </si>
  <si>
    <t>-36286212</t>
  </si>
  <si>
    <t>https://podminky.urs.cz/item/CS_URS_2023_02/712363626</t>
  </si>
  <si>
    <t>SN01*0,2</t>
  </si>
  <si>
    <t>197</t>
  </si>
  <si>
    <t>712391171</t>
  </si>
  <si>
    <t>Provedení povlakové krytiny střech plochých do 10° -ostatní práce provedení vrstvy textilní podkladní</t>
  </si>
  <si>
    <t>176595919</t>
  </si>
  <si>
    <t>https://podminky.urs.cz/item/CS_URS_2023_02/712391171</t>
  </si>
  <si>
    <t>198</t>
  </si>
  <si>
    <t>69311199</t>
  </si>
  <si>
    <t>geotextilie netkaná separační, ochranná, filtrační, drenážní PES(70%)+PP(30%) 300g/m2</t>
  </si>
  <si>
    <t>-220500841</t>
  </si>
  <si>
    <t>SN01*1,05</t>
  </si>
  <si>
    <t>SN01VH*1,05</t>
  </si>
  <si>
    <t>199</t>
  </si>
  <si>
    <t>712811101</t>
  </si>
  <si>
    <t>Provedení povlakové krytiny střech samostatným vytažením izolačního povlaku za studena na konstrukce převyšující úroveň střechy, nátěrem penetračním</t>
  </si>
  <si>
    <t>2040587689</t>
  </si>
  <si>
    <t>https://podminky.urs.cz/item/CS_URS_2023_02/712811101</t>
  </si>
  <si>
    <t>200</t>
  </si>
  <si>
    <t>297089524</t>
  </si>
  <si>
    <t>SN01VS*0,3</t>
  </si>
  <si>
    <t>201</t>
  </si>
  <si>
    <t>712841559</t>
  </si>
  <si>
    <t>Provedení povlakové krytiny střech samostatným vytažením izolačního povlaku pásy přitavením na konstrukce převyšující úroveň střechy, NAIP</t>
  </si>
  <si>
    <t>544869189</t>
  </si>
  <si>
    <t>https://podminky.urs.cz/item/CS_URS_2023_02/712841559</t>
  </si>
  <si>
    <t>202</t>
  </si>
  <si>
    <t>62856011</t>
  </si>
  <si>
    <t>pás asfaltový natavitelný modifikovaný SBS s vložkou z hliníkové fólie s textilií a spalitelnou PE fólií nebo jemnozrnným minerálním posypem na horním povrchu tl 4,0mm</t>
  </si>
  <si>
    <t>-1751185476</t>
  </si>
  <si>
    <t>SN01*1,15</t>
  </si>
  <si>
    <t>SN01VS*1,2</t>
  </si>
  <si>
    <t>203</t>
  </si>
  <si>
    <t>712861705</t>
  </si>
  <si>
    <t>Provedení povlakové krytiny střech samostatným vytažením izolačního povlaku fólií na konstrukce převyšující úroveň střechy, přilepenou se svařovanými spoji</t>
  </si>
  <si>
    <t>1244044093</t>
  </si>
  <si>
    <t>https://podminky.urs.cz/item/CS_URS_2023_02/712861705</t>
  </si>
  <si>
    <t>204</t>
  </si>
  <si>
    <t>28322011</t>
  </si>
  <si>
    <t>fólie hydroizolační střešní mPVC mechanicky kotvená šedá tl 1,8mm</t>
  </si>
  <si>
    <t>1453415841</t>
  </si>
  <si>
    <t>SN01*1,1</t>
  </si>
  <si>
    <t>SN01VH*1,1</t>
  </si>
  <si>
    <t>205</t>
  </si>
  <si>
    <t>712998202</t>
  </si>
  <si>
    <t>Provedení povlakové krytiny střech - ostatní práce montáž odvodňovacího prvku nouzového atikového přepadu z PVC na dešťovou vodu DN 125</t>
  </si>
  <si>
    <t>-961655719</t>
  </si>
  <si>
    <t>https://podminky.urs.cz/item/CS_URS_2023_02/712998202</t>
  </si>
  <si>
    <t>X3.07</t>
  </si>
  <si>
    <t>XS.07</t>
  </si>
  <si>
    <t>206</t>
  </si>
  <si>
    <t>28342773</t>
  </si>
  <si>
    <t>přepad bezpečnostní atikový DN 125 s manžetou pro hydroizolaci z PVC-P</t>
  </si>
  <si>
    <t>-694903552</t>
  </si>
  <si>
    <t>207</t>
  </si>
  <si>
    <t>998712103</t>
  </si>
  <si>
    <t>Přesun hmot pro povlakové krytiny stanovený z hmotnosti přesunovaného materiálu vodorovná dopravní vzdálenost do 50 m v objektech výšky přes 12 do 24 m</t>
  </si>
  <si>
    <t>-189166237</t>
  </si>
  <si>
    <t>https://podminky.urs.cz/item/CS_URS_2023_02/998712103</t>
  </si>
  <si>
    <t>713</t>
  </si>
  <si>
    <t>Izolace tepelné</t>
  </si>
  <si>
    <t>208</t>
  </si>
  <si>
    <t>713121111</t>
  </si>
  <si>
    <t>Montáž tepelné izolace podlah rohožemi, pásy, deskami, dílci, bloky (izolační materiál ve specifikaci) kladenými volně jednovrstvá</t>
  </si>
  <si>
    <t>-1670975823</t>
  </si>
  <si>
    <t>https://podminky.urs.cz/item/CS_URS_2023_02/713121111</t>
  </si>
  <si>
    <t>EPS 150S tl. 50mm</t>
  </si>
  <si>
    <t>kročejová tl. 30mm</t>
  </si>
  <si>
    <t>209</t>
  </si>
  <si>
    <t>28376553</t>
  </si>
  <si>
    <t>deska polystyrénová pro snížení kročejového hluku (max. zatížení 4 kN/m2) tl 30mm</t>
  </si>
  <si>
    <t>-1468827892</t>
  </si>
  <si>
    <t>HN04*1,05</t>
  </si>
  <si>
    <t>HN05*1,05</t>
  </si>
  <si>
    <t>HN06*1,05</t>
  </si>
  <si>
    <t>210</t>
  </si>
  <si>
    <t>713121121</t>
  </si>
  <si>
    <t>Montáž tepelné izolace podlah rohožemi, pásy, deskami, dílci, bloky (izolační materiál ve specifikaci) kladenými volně dvouvrstvá</t>
  </si>
  <si>
    <t>-425079753</t>
  </si>
  <si>
    <t>https://podminky.urs.cz/item/CS_URS_2023_02/713121121</t>
  </si>
  <si>
    <t>EPS 150 tl. 160mm</t>
  </si>
  <si>
    <t>EPS 150 tl. 140mm</t>
  </si>
  <si>
    <t>XPS tl. 160mm</t>
  </si>
  <si>
    <t>211</t>
  </si>
  <si>
    <t>28372326</t>
  </si>
  <si>
    <t>deska EPS 150 pro konstrukce s vysokým zatížením λ=0,035</t>
  </si>
  <si>
    <t>-686779770</t>
  </si>
  <si>
    <t>do podlah</t>
  </si>
  <si>
    <t>HN01*0,16*1,05</t>
  </si>
  <si>
    <t>HN02*0,16*1,05</t>
  </si>
  <si>
    <t>HN03*0,16*1,05</t>
  </si>
  <si>
    <t>HN08*0,16*1,05</t>
  </si>
  <si>
    <t>HN10*0,16*1,05</t>
  </si>
  <si>
    <t>HN11*0,16*1,05</t>
  </si>
  <si>
    <t>HN13*0,16*1,05</t>
  </si>
  <si>
    <t>HN14*0,16*1,05</t>
  </si>
  <si>
    <t>HN09*0,14*1,05</t>
  </si>
  <si>
    <t>HN04*0,05*1,05</t>
  </si>
  <si>
    <t>HN05*0,05*1,05</t>
  </si>
  <si>
    <t>HN06*0,05*1,05</t>
  </si>
  <si>
    <t>212</t>
  </si>
  <si>
    <t>28376408</t>
  </si>
  <si>
    <t>deska XPS hrana polodrážková a hladký povrch 500kPA λ=0,035</t>
  </si>
  <si>
    <t>258087990</t>
  </si>
  <si>
    <t>HN17*0,16*1,05</t>
  </si>
  <si>
    <t>213</t>
  </si>
  <si>
    <t>713123112</t>
  </si>
  <si>
    <t>Montáž tepelně izolačního systému základové desky z XPS desek na vodorovné ploše jednovrstvého tloušťky izolace přes 100 do 200 mm</t>
  </si>
  <si>
    <t>322109196</t>
  </si>
  <si>
    <t>https://podminky.urs.cz/item/CS_URS_2023_02/713123112</t>
  </si>
  <si>
    <t>volně na terénu v místě paty základu (viz řez D-D)</t>
  </si>
  <si>
    <t>1,05*(19,4+6,0)</t>
  </si>
  <si>
    <t>0,5*7,0</t>
  </si>
  <si>
    <t>214</t>
  </si>
  <si>
    <t>28376458</t>
  </si>
  <si>
    <t>deska XPS hrana polodrážková a hladký povrch 500kPA λ=0,035 tl 120mm</t>
  </si>
  <si>
    <t>542012535</t>
  </si>
  <si>
    <t>30,17*1,05</t>
  </si>
  <si>
    <t>215</t>
  </si>
  <si>
    <t>713123211</t>
  </si>
  <si>
    <t>Montáž tepelně izolačního systému základové desky z XPS desek na svislé ploše přilepených nízkoexpanzní (PUR) pěnou jednovrstvého tloušťky izolace do 100 mm</t>
  </si>
  <si>
    <t>-699011887</t>
  </si>
  <si>
    <t>https://podminky.urs.cz/item/CS_URS_2023_02/713123211</t>
  </si>
  <si>
    <t xml:space="preserve">dilatace venk. schodiště - XPS tl. 50mm : </t>
  </si>
  <si>
    <t>det 1.5</t>
  </si>
  <si>
    <t>3,0*0,6</t>
  </si>
  <si>
    <t>216</t>
  </si>
  <si>
    <t>28376379</t>
  </si>
  <si>
    <t>deska XPS hrana polodrážková a hladký povrch 500kPA λ=0,035 tl 50mm</t>
  </si>
  <si>
    <t>-405096532</t>
  </si>
  <si>
    <t>1,8*1,05</t>
  </si>
  <si>
    <t>217</t>
  </si>
  <si>
    <t>713123212</t>
  </si>
  <si>
    <t>Montáž tepelně izolačního systému základové desky z XPS desek na svislé ploše přilepených nízkoexpanzní (PUR) pěnou jednovrstvého tloušťky izolace přes 100 do 200 mm</t>
  </si>
  <si>
    <t>1689667954</t>
  </si>
  <si>
    <t>https://podminky.urs.cz/item/CS_URS_2023_02/713123212</t>
  </si>
  <si>
    <t>218</t>
  </si>
  <si>
    <t>28376425</t>
  </si>
  <si>
    <t>deska XPS hrana polodrážková a hladký povrch 300kPA λ=0,035 tl 160mm</t>
  </si>
  <si>
    <t>-1546104596</t>
  </si>
  <si>
    <t>VN07*1,05</t>
  </si>
  <si>
    <t>219</t>
  </si>
  <si>
    <t>713131141</t>
  </si>
  <si>
    <t>Montáž tepelné izolace stěn rohožemi, pásy, deskami, dílci, bloky (izolační materiál ve specifikaci) lepením celoplošně bez mechanického kotvení</t>
  </si>
  <si>
    <t>525030280</t>
  </si>
  <si>
    <t>https://podminky.urs.cz/item/CS_URS_2023_02/713131141</t>
  </si>
  <si>
    <t>220</t>
  </si>
  <si>
    <t>63152376</t>
  </si>
  <si>
    <t>deska tepelně izolační minerální kontaktních pro podhledy finální s povrchovou úpravou λ=0,037 tl 50mm</t>
  </si>
  <si>
    <t>-1013091483</t>
  </si>
  <si>
    <t>17,13*1,05</t>
  </si>
  <si>
    <t>221</t>
  </si>
  <si>
    <t>713131243</t>
  </si>
  <si>
    <t>Montáž tepelné izolace stěn rohožemi, pásy, deskami, dílci, bloky (izolační materiál ve specifikaci) lepením celoplošně s mechanickým kotvením, tloušťky izolace přes 140 do 200 mm</t>
  </si>
  <si>
    <t>-1531277247</t>
  </si>
  <si>
    <t>https://podminky.urs.cz/item/CS_URS_2023_02/713131243</t>
  </si>
  <si>
    <t>do JC promítnout náklady na konkrétní způsob kotvení</t>
  </si>
  <si>
    <t>provětr. fasáda TI tl.2x100mm</t>
  </si>
  <si>
    <t>VN01*2</t>
  </si>
  <si>
    <t>VN01a*2</t>
  </si>
  <si>
    <t>222</t>
  </si>
  <si>
    <t>63148161</t>
  </si>
  <si>
    <t>deska tepelně izolační minerální provětrávaných fasád λ=0,034-0,035 tl 100mm</t>
  </si>
  <si>
    <t>-1035307834</t>
  </si>
  <si>
    <t>VN01*2*1,05</t>
  </si>
  <si>
    <t>VN01a*2*1,05</t>
  </si>
  <si>
    <t>223</t>
  </si>
  <si>
    <t>646672047</t>
  </si>
  <si>
    <t>viz např SN04</t>
  </si>
  <si>
    <t xml:space="preserve">zateplení vnitř. strany atiky - EPS 100 tl. 160mm : </t>
  </si>
  <si>
    <t>(30,58+28,98+30,64+6,05)*0,85</t>
  </si>
  <si>
    <t>(0,06+22,93)*0,6</t>
  </si>
  <si>
    <t>(15,38+22,38)*2*0,85</t>
  </si>
  <si>
    <t>(0,78+0,16)*4*0,6</t>
  </si>
  <si>
    <t>viz např SN05</t>
  </si>
  <si>
    <t xml:space="preserve">zateplení vnitř. strany atiky šedových světlíků- EPS 100 tl. 240mm : </t>
  </si>
  <si>
    <t>(6,5+7,72)*2*0,65*2</t>
  </si>
  <si>
    <t>224</t>
  </si>
  <si>
    <t>28372300</t>
  </si>
  <si>
    <t>deska EPS 100 pro konstrukce s běžným zatížením λ=0,037</t>
  </si>
  <si>
    <t>-588662411</t>
  </si>
  <si>
    <t>162,055*0,16*1,05</t>
  </si>
  <si>
    <t>36,972*0,24*1,05</t>
  </si>
  <si>
    <t>225</t>
  </si>
  <si>
    <t>713131172</t>
  </si>
  <si>
    <t>Montáž tepelné izolace stěn rohožemi, pásy, deskami, dílci, bloky (izolační materiál ve specifikaci) přichycením samolepícími trny vně objektu</t>
  </si>
  <si>
    <t>-244684801</t>
  </si>
  <si>
    <t>https://podminky.urs.cz/item/CS_URS_2023_02/713131172</t>
  </si>
  <si>
    <t>položka prezentuje montáž vakuové izolace za žaloziové boxy</t>
  </si>
  <si>
    <t>rozsah vakuové izolace dle projektanta</t>
  </si>
  <si>
    <t>Pro výšku okna 2000 mm, by měl mít žal. box výšku 220 mm, výška okna 2500 mm = žal. box výšky 250 mm, výška okna 3000 mm = žal. box výšky 280 mm.</t>
  </si>
  <si>
    <t>60,0</t>
  </si>
  <si>
    <t>226</t>
  </si>
  <si>
    <t>VAK.01</t>
  </si>
  <si>
    <t>Vakuová izolace tl.30mm s ochrannou tkaninou, výroba, dodávka, příp. kladečský výkres</t>
  </si>
  <si>
    <t>1142769964</t>
  </si>
  <si>
    <t>60,0*1,05</t>
  </si>
  <si>
    <t>227</t>
  </si>
  <si>
    <t>713141136</t>
  </si>
  <si>
    <t>Montáž tepelné izolace střech plochých rohožemi, pásy, deskami, dílci, bloky (izolační materiál ve specifikaci) přilepenými za studena nízkoexpanzní (PUR) pěnou</t>
  </si>
  <si>
    <t>1084373421</t>
  </si>
  <si>
    <t>https://podminky.urs.cz/item/CS_URS_2023_02/713141136</t>
  </si>
  <si>
    <t>EPS 200S (zahrnuje i SN02)</t>
  </si>
  <si>
    <t>SN01*2</t>
  </si>
  <si>
    <t>228</t>
  </si>
  <si>
    <t>28375924</t>
  </si>
  <si>
    <t>deska EPS 200 pro konstrukce s velmi vysokým zatížením λ=0,034 tl 80mm</t>
  </si>
  <si>
    <t>-1838179438</t>
  </si>
  <si>
    <t>SN01*2*1,05</t>
  </si>
  <si>
    <t>odpočet jedné vrstvy tl.120mm (viz položka níže)</t>
  </si>
  <si>
    <t>-352,097</t>
  </si>
  <si>
    <t>693</t>
  </si>
  <si>
    <t>28375927</t>
  </si>
  <si>
    <t>deska EPS 200 pro konstrukce s velmi vysokým zatížením λ=0,034 tl 120mm</t>
  </si>
  <si>
    <t>1488994361</t>
  </si>
  <si>
    <t xml:space="preserve">jedna vrstva nad 3NP (viz SN 02): </t>
  </si>
  <si>
    <t>(15,08*22,38-1,2*1,8)*1,05</t>
  </si>
  <si>
    <t>229</t>
  </si>
  <si>
    <t>713141212</t>
  </si>
  <si>
    <t>Montáž tepelné izolace střech plochých atikovými klíny přilepenými za studena nízkoexpanzní (PUR) pěnou</t>
  </si>
  <si>
    <t>1714759390</t>
  </si>
  <si>
    <t>https://podminky.urs.cz/item/CS_URS_2023_02/713141212</t>
  </si>
  <si>
    <t>230</t>
  </si>
  <si>
    <t>63152005</t>
  </si>
  <si>
    <t>klín atikový přechodný minerální plochých střech tl 50x50mm</t>
  </si>
  <si>
    <t>-419636281</t>
  </si>
  <si>
    <t>295,849*1,05</t>
  </si>
  <si>
    <t>231</t>
  </si>
  <si>
    <t>713141336</t>
  </si>
  <si>
    <t>Montáž tepelné izolace střech plochých spádovými klíny v ploše přilepenými za studena nízkoexpanzní (PUR) pěnou</t>
  </si>
  <si>
    <t>624262964</t>
  </si>
  <si>
    <t>https://podminky.urs.cz/item/CS_URS_2023_02/713141336</t>
  </si>
  <si>
    <t>232</t>
  </si>
  <si>
    <t>28376143</t>
  </si>
  <si>
    <t>klín izolační spád do 5% EPS 200</t>
  </si>
  <si>
    <t>1848466180</t>
  </si>
  <si>
    <t>přesné množství stanovit kladečským výkresem (zohlednit nyní v JC)</t>
  </si>
  <si>
    <t>SN01*(0,02+0,26)/2*1,15</t>
  </si>
  <si>
    <t>233</t>
  </si>
  <si>
    <t>713141356</t>
  </si>
  <si>
    <t>Montáž tepelné izolace střech plochých spádovými klíny na zhlaví atiky šířky do 500 mm přilepenými za studena nízkoexpanzní (PUR) pěnou</t>
  </si>
  <si>
    <t>-1383447285</t>
  </si>
  <si>
    <t>https://podminky.urs.cz/item/CS_URS_2023_02/713141356</t>
  </si>
  <si>
    <t xml:space="preserve">spádování atiky : </t>
  </si>
  <si>
    <t>(30,28+28,98+30,34+6,05+0,3*3*2)</t>
  </si>
  <si>
    <t>(15,08+22,38+0,3*2*2)*2</t>
  </si>
  <si>
    <t>234</t>
  </si>
  <si>
    <t>28376105</t>
  </si>
  <si>
    <t>klín izolační z XPS spádový</t>
  </si>
  <si>
    <t>-509332346</t>
  </si>
  <si>
    <t>(30,28+28,98+30,34+6,05+0,3*3*2)*0,2*0,1*1,1</t>
  </si>
  <si>
    <t>(15,08+22,38+0,3*2*2)*2*0,2*0,1*1,1</t>
  </si>
  <si>
    <t>235</t>
  </si>
  <si>
    <t>998713103</t>
  </si>
  <si>
    <t>Přesun hmot pro izolace tepelné stanovený z hmotnosti přesunovaného materiálu vodorovná dopravní vzdálenost do 50 m v objektech výšky přes 12 m do 24 m</t>
  </si>
  <si>
    <t>1912459879</t>
  </si>
  <si>
    <t>https://podminky.urs.cz/item/CS_URS_2023_02/998713103</t>
  </si>
  <si>
    <t>714</t>
  </si>
  <si>
    <t>Akustická a protiotřesová opatření</t>
  </si>
  <si>
    <t>236</t>
  </si>
  <si>
    <t>714123002</t>
  </si>
  <si>
    <t>Montáž akustických minerálních panelů stěnových demontovatelných, instalovaných na rošt skrytý</t>
  </si>
  <si>
    <t>1490611570</t>
  </si>
  <si>
    <t>https://podminky.urs.cz/item/CS_URS_2023_02/714123002</t>
  </si>
  <si>
    <t>akustický panel cca 1000x1000/100</t>
  </si>
  <si>
    <t>dle projektanta m.č.308</t>
  </si>
  <si>
    <t>237</t>
  </si>
  <si>
    <t>631263.R</t>
  </si>
  <si>
    <t>panel akustický vyztužený odolnost 1A povrch silně mechanicky odolný hrana nezatřená rovná αw=1,00 A2-s1,d0 lepený nebo šroubovaný bílý tl 40mm</t>
  </si>
  <si>
    <t>866349044</t>
  </si>
  <si>
    <t>238</t>
  </si>
  <si>
    <t>998714103</t>
  </si>
  <si>
    <t>Přesun hmot pro akustická a protiotřesová opatření stanovený z hmotnosti přesunovaného materiálu vodorovná dopravní vzdálenost do 50 m v objektech výšky přes 12 do 24 m</t>
  </si>
  <si>
    <t>824781598</t>
  </si>
  <si>
    <t>https://podminky.urs.cz/item/CS_URS_2023_02/998714103</t>
  </si>
  <si>
    <t>762</t>
  </si>
  <si>
    <t>Konstrukce tesařské</t>
  </si>
  <si>
    <t>239</t>
  </si>
  <si>
    <t>762361321</t>
  </si>
  <si>
    <t>Konstrukční vrstva pod klempířské prvky pro oplechování horních ploch zdí a nadezdívek (atik) z desek cementotřískových šroubovaných do podkladu, tloušťky desky 18 mm</t>
  </si>
  <si>
    <t>1300347982</t>
  </si>
  <si>
    <t>https://podminky.urs.cz/item/CS_URS_2023_02/762361321</t>
  </si>
  <si>
    <t>vodovzdorná překližka tl.18mm</t>
  </si>
  <si>
    <t xml:space="preserve">horní hrana atiky : </t>
  </si>
  <si>
    <t>(30,28+28,98+30,34+6,05+0,65*3)*(0,65+0,05+0,06)</t>
  </si>
  <si>
    <t>(15,08+22,38+0,58*2)*2*(0,58+0,05+0,06)</t>
  </si>
  <si>
    <t>240</t>
  </si>
  <si>
    <t>762395000</t>
  </si>
  <si>
    <t>Spojovací prostředky krovů, bednění a laťování, nadstřešních konstrukcí svory, prkna, hřebíky, pásová ocel, vruty</t>
  </si>
  <si>
    <t>1577773280</t>
  </si>
  <si>
    <t>https://podminky.urs.cz/item/CS_URS_2023_02/762395000</t>
  </si>
  <si>
    <t>127,472*0,018</t>
  </si>
  <si>
    <t>241</t>
  </si>
  <si>
    <t>998762103</t>
  </si>
  <si>
    <t>Přesun hmot pro konstrukce tesařské stanovený z hmotnosti přesunovaného materiálu vodorovná dopravní vzdálenost do 50 m v objektech výšky přes 12 do 24 m</t>
  </si>
  <si>
    <t>593567683</t>
  </si>
  <si>
    <t>https://podminky.urs.cz/item/CS_URS_2023_02/998762103</t>
  </si>
  <si>
    <t>763</t>
  </si>
  <si>
    <t>Konstrukce suché výstavby</t>
  </si>
  <si>
    <t>242</t>
  </si>
  <si>
    <t>763111351</t>
  </si>
  <si>
    <t>Příčka ze sádrokartonových desek s nosnou konstrukcí z jednoduchých ocelových profilů UW, CW jednoduše opláštěná deskou protipožární DF tl. 15 mm, příčka tl. 105 mm, profil 75, s izolací, EI 60</t>
  </si>
  <si>
    <t>-871208115</t>
  </si>
  <si>
    <t>https://podminky.urs.cz/item/CS_URS_2023_02/763111351</t>
  </si>
  <si>
    <t>VN29</t>
  </si>
  <si>
    <t>1,25*2,025</t>
  </si>
  <si>
    <t>243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</si>
  <si>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</si>
  <si>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</si>
  <si>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-776612380</t>
  </si>
  <si>
    <t>https://podminky.urs.cz/item/CS_URS_2023_02/763121590</t>
  </si>
  <si>
    <t>předsazení desek řešit dle PD</t>
  </si>
  <si>
    <t>instalační předstěny VN15-VN19</t>
  </si>
  <si>
    <t xml:space="preserve">m. č. 1.19 : </t>
  </si>
  <si>
    <t>1,675*2,93</t>
  </si>
  <si>
    <t>2,27*2,93</t>
  </si>
  <si>
    <t>1,35*2,93</t>
  </si>
  <si>
    <t xml:space="preserve">m. č. 1.22 : </t>
  </si>
  <si>
    <t>2,55*2,93</t>
  </si>
  <si>
    <t>(1,86+1,47+2,03+0,99)*2,93</t>
  </si>
  <si>
    <t>(0,99+2,03+1,76)*2,93</t>
  </si>
  <si>
    <t xml:space="preserve">m. č. 1.25 : </t>
  </si>
  <si>
    <t>1,7*2,93</t>
  </si>
  <si>
    <t>(2,31+2,25+1,0)*2,85</t>
  </si>
  <si>
    <t xml:space="preserve">m. č. 2.21 : </t>
  </si>
  <si>
    <t>1,2*2,85</t>
  </si>
  <si>
    <t xml:space="preserve">m. č. 2.22 : </t>
  </si>
  <si>
    <t>1,85*2,85</t>
  </si>
  <si>
    <t xml:space="preserve">m. č. 2.23 : </t>
  </si>
  <si>
    <t>(3,3+2,05+1,06*2+1,0)*2,85</t>
  </si>
  <si>
    <t>(1,0+2,0)*2*0,125</t>
  </si>
  <si>
    <t>1,0*3,15</t>
  </si>
  <si>
    <t>(2,22+2,26)*3,15</t>
  </si>
  <si>
    <t>(1,61+0,95)*3,15</t>
  </si>
  <si>
    <t>244</t>
  </si>
  <si>
    <t>763121631</t>
  </si>
  <si>
    <t>Stěna předsazená ze sádrokartonových desek montáž desek lepených celoplošně</t>
  </si>
  <si>
    <t>-1473427981</t>
  </si>
  <si>
    <t>https://podminky.urs.cz/item/CS_URS_2023_02/763121631</t>
  </si>
  <si>
    <t>perforovaná deska viz PN03, PN04</t>
  </si>
  <si>
    <t>(5,9+7,3)*2*0,85*2</t>
  </si>
  <si>
    <t>245</t>
  </si>
  <si>
    <t>763131411</t>
  </si>
  <si>
    <t>Podhled ze sádrokartonových desek dvouvrstvá zavěšená spodní konstrukce z ocelových profilů CD, UD jednoduše opláštěná deskou standardní A, tl. 12,5 mm, bez izolace</t>
  </si>
  <si>
    <t>512541417</t>
  </si>
  <si>
    <t>https://podminky.urs.cz/item/CS_URS_2023_02/763131411</t>
  </si>
  <si>
    <t>246</t>
  </si>
  <si>
    <t>763131451</t>
  </si>
  <si>
    <t>Podhled ze sádrokartonových desek dvouvrstvá zavěšená spodní konstrukce z ocelových profilů CD, UD jednoduše opláštěná deskou impregnovanou H2, tl. 12,5 mm, bez izolace</t>
  </si>
  <si>
    <t>605807336</t>
  </si>
  <si>
    <t>https://podminky.urs.cz/item/CS_URS_2023_02/763131451</t>
  </si>
  <si>
    <t>249</t>
  </si>
  <si>
    <t>763131752</t>
  </si>
  <si>
    <t>Podhled ze sádrokartonových desek ostatní práce a konstrukce na podhledech ze sádrokartonových desek montáž jedné vrstvy tepelné izolace</t>
  </si>
  <si>
    <t>-445771477</t>
  </si>
  <si>
    <t>https://podminky.urs.cz/item/CS_URS_2023_02/763131752</t>
  </si>
  <si>
    <t>250</t>
  </si>
  <si>
    <t>63152096</t>
  </si>
  <si>
    <t>pás tepelně izolační univerzální λ=0,032-0,033 tl 50mm</t>
  </si>
  <si>
    <t>-1741110073</t>
  </si>
  <si>
    <t>PN02*1,05</t>
  </si>
  <si>
    <t>PN03*1,05</t>
  </si>
  <si>
    <t>PN04*1,05</t>
  </si>
  <si>
    <t>251</t>
  </si>
  <si>
    <t>763131762</t>
  </si>
  <si>
    <t>Podhled ze sádrokartonových desek Příplatek k cenám za prostorové zakřivení podhledu</t>
  </si>
  <si>
    <t>159572697</t>
  </si>
  <si>
    <t>https://podminky.urs.cz/item/CS_URS_2023_02/763131762</t>
  </si>
  <si>
    <t>252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</si>
  <si>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</si>
  <si>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</si>
  <si>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-566652432</t>
  </si>
  <si>
    <t>https://podminky.urs.cz/item/CS_URS_2023_02/763135002</t>
  </si>
  <si>
    <t>253</t>
  </si>
  <si>
    <t>59030599</t>
  </si>
  <si>
    <t>deska pro bezesparý deskový podhled s celoplošnou perforací</t>
  </si>
  <si>
    <t>1705541702</t>
  </si>
  <si>
    <t xml:space="preserve">do JC promítnout náklady dle konkrétních požadavků PD  (poměr děrování, horní strana s flísem apod.)</t>
  </si>
  <si>
    <t>254</t>
  </si>
  <si>
    <t>-1999774363</t>
  </si>
  <si>
    <t>255</t>
  </si>
  <si>
    <t>763172353</t>
  </si>
  <si>
    <t>Montáž dvířek pro konstrukce ze sádrokartonových desek revizních jednoplášťových pro podhledy velikost (šxv) 400 x 400 mm</t>
  </si>
  <si>
    <t>343389389</t>
  </si>
  <si>
    <t>https://podminky.urs.cz/item/CS_URS_2023_02/763172353</t>
  </si>
  <si>
    <t>"X1.05" 7</t>
  </si>
  <si>
    <t>"X1.06" 2</t>
  </si>
  <si>
    <t>"X2.05" 3</t>
  </si>
  <si>
    <t>"X2.06" 2</t>
  </si>
  <si>
    <t>"X3.08" 2</t>
  </si>
  <si>
    <t>"X3.09" 6</t>
  </si>
  <si>
    <t>256</t>
  </si>
  <si>
    <t>59030712</t>
  </si>
  <si>
    <t>dvířka revizní jednokřídlá s automatickým zámkem 400x400mm</t>
  </si>
  <si>
    <t>-2084728801</t>
  </si>
  <si>
    <t>do sucha</t>
  </si>
  <si>
    <t>do vlhka (zohlednit v JC)</t>
  </si>
  <si>
    <t>257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</si>
  <si>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</si>
  <si>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</si>
  <si>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1762627546</t>
  </si>
  <si>
    <t>https://podminky.urs.cz/item/CS_URS_2023_02/998763303</t>
  </si>
  <si>
    <t>764</t>
  </si>
  <si>
    <t>Konstrukce klempířské</t>
  </si>
  <si>
    <t>259</t>
  </si>
  <si>
    <t>764226404</t>
  </si>
  <si>
    <t>Oplechování parapetů z hliníkového plechu rovných mechanicky kotvené, bez rohů rš 330 mm</t>
  </si>
  <si>
    <t>-705285381</t>
  </si>
  <si>
    <t>https://podminky.urs.cz/item/CS_URS_2023_02/764226404</t>
  </si>
  <si>
    <t>do JC dodavatel promítne konkrétní řešení (tl. plechu, povrchovou úpravu a r.š.)</t>
  </si>
  <si>
    <t xml:space="preserve">O2.01 : </t>
  </si>
  <si>
    <t>1,5+0,1</t>
  </si>
  <si>
    <t xml:space="preserve">O2.02 : </t>
  </si>
  <si>
    <t>4,0+0,1</t>
  </si>
  <si>
    <t xml:space="preserve">O2.03 : </t>
  </si>
  <si>
    <t xml:space="preserve">O2.25 : </t>
  </si>
  <si>
    <t>1,0+0,1</t>
  </si>
  <si>
    <t xml:space="preserve">O2.26 : </t>
  </si>
  <si>
    <t>2,5+0,1</t>
  </si>
  <si>
    <t xml:space="preserve">O2.27 : </t>
  </si>
  <si>
    <t>3,0+0,1</t>
  </si>
  <si>
    <t xml:space="preserve">O2.28 : </t>
  </si>
  <si>
    <t xml:space="preserve">O2.29 : </t>
  </si>
  <si>
    <t xml:space="preserve">O2.30 : </t>
  </si>
  <si>
    <t xml:space="preserve">O2.31 : </t>
  </si>
  <si>
    <t xml:space="preserve">O2.32 : </t>
  </si>
  <si>
    <t xml:space="preserve">O2.33 : </t>
  </si>
  <si>
    <t xml:space="preserve">O2.34 : </t>
  </si>
  <si>
    <t xml:space="preserve">O2.35 : </t>
  </si>
  <si>
    <t xml:space="preserve">O2.36 : </t>
  </si>
  <si>
    <t xml:space="preserve">O2.37 : </t>
  </si>
  <si>
    <t xml:space="preserve">O3.01 : </t>
  </si>
  <si>
    <t xml:space="preserve">O3.02 : </t>
  </si>
  <si>
    <t xml:space="preserve">O3.03 : </t>
  </si>
  <si>
    <t xml:space="preserve">O3.04 : </t>
  </si>
  <si>
    <t xml:space="preserve">O3.05 : </t>
  </si>
  <si>
    <t xml:space="preserve">O3.06 : </t>
  </si>
  <si>
    <t>4,5+0,1</t>
  </si>
  <si>
    <t xml:space="preserve">O3.07 : </t>
  </si>
  <si>
    <t xml:space="preserve">O3.08 : </t>
  </si>
  <si>
    <t xml:space="preserve">O3.09 : </t>
  </si>
  <si>
    <t xml:space="preserve">O3.10 : </t>
  </si>
  <si>
    <t xml:space="preserve">O3.11 : </t>
  </si>
  <si>
    <t xml:space="preserve">O3.12 : </t>
  </si>
  <si>
    <t xml:space="preserve">O3.13 : </t>
  </si>
  <si>
    <t xml:space="preserve">O3.14 : </t>
  </si>
  <si>
    <t xml:space="preserve">O3.15 : </t>
  </si>
  <si>
    <t xml:space="preserve">O3.16 : </t>
  </si>
  <si>
    <t>690</t>
  </si>
  <si>
    <t>764226405</t>
  </si>
  <si>
    <t>Oplechování parapetů z hliníkového plechu rovných mechanicky kotvené, bez rohů rš 400 mm</t>
  </si>
  <si>
    <t>-1494484233</t>
  </si>
  <si>
    <t>https://podminky.urs.cz/item/CS_URS_2023_02/764226405</t>
  </si>
  <si>
    <t xml:space="preserve">O1.05 : </t>
  </si>
  <si>
    <t xml:space="preserve">O1.06 : </t>
  </si>
  <si>
    <t>5,0+0,1</t>
  </si>
  <si>
    <t xml:space="preserve">O1.07 : </t>
  </si>
  <si>
    <t xml:space="preserve">O1.08 : </t>
  </si>
  <si>
    <t xml:space="preserve">O1.09 : </t>
  </si>
  <si>
    <t xml:space="preserve">O1.10 : </t>
  </si>
  <si>
    <t xml:space="preserve">O1.11 : </t>
  </si>
  <si>
    <t xml:space="preserve">O1.12 : </t>
  </si>
  <si>
    <t xml:space="preserve">O1.13 : </t>
  </si>
  <si>
    <t xml:space="preserve">O1.14 : </t>
  </si>
  <si>
    <t>3,5+0,1</t>
  </si>
  <si>
    <t xml:space="preserve">O1.15 : </t>
  </si>
  <si>
    <t xml:space="preserve">O1.16 : </t>
  </si>
  <si>
    <t xml:space="preserve">O1.17 : </t>
  </si>
  <si>
    <t>4,55+0,1</t>
  </si>
  <si>
    <t xml:space="preserve">O1.18 : </t>
  </si>
  <si>
    <t xml:space="preserve">O1.19 : </t>
  </si>
  <si>
    <t>3,05+0,1</t>
  </si>
  <si>
    <t xml:space="preserve">O1.20 : </t>
  </si>
  <si>
    <t xml:space="preserve">O1.21 : </t>
  </si>
  <si>
    <t xml:space="preserve">O1.22 : </t>
  </si>
  <si>
    <t xml:space="preserve">O1.23 : </t>
  </si>
  <si>
    <t xml:space="preserve">O1.24 : </t>
  </si>
  <si>
    <t xml:space="preserve">O1.25 : </t>
  </si>
  <si>
    <t xml:space="preserve">O1.26 : </t>
  </si>
  <si>
    <t xml:space="preserve">O1.27 : </t>
  </si>
  <si>
    <t xml:space="preserve">O1.28 : </t>
  </si>
  <si>
    <t>2,15+0,1</t>
  </si>
  <si>
    <t>O1.29:</t>
  </si>
  <si>
    <t>3,05</t>
  </si>
  <si>
    <t>O1.30:</t>
  </si>
  <si>
    <t>1,95</t>
  </si>
  <si>
    <t xml:space="preserve">O2.04 : </t>
  </si>
  <si>
    <t xml:space="preserve">O2.05 : </t>
  </si>
  <si>
    <t xml:space="preserve">O2.06 : </t>
  </si>
  <si>
    <t xml:space="preserve">O2.07 : </t>
  </si>
  <si>
    <t xml:space="preserve">O2.08 : </t>
  </si>
  <si>
    <t xml:space="preserve">O2.09 : </t>
  </si>
  <si>
    <t xml:space="preserve">O2.10 : </t>
  </si>
  <si>
    <t xml:space="preserve">O2.11 : </t>
  </si>
  <si>
    <t xml:space="preserve">O2.12 : </t>
  </si>
  <si>
    <t xml:space="preserve">O2.13 : </t>
  </si>
  <si>
    <t xml:space="preserve">O2.14 : </t>
  </si>
  <si>
    <t xml:space="preserve">O2.15 : </t>
  </si>
  <si>
    <t xml:space="preserve">O2.16 : </t>
  </si>
  <si>
    <t xml:space="preserve">O2.17 : </t>
  </si>
  <si>
    <t xml:space="preserve">O2.18 : </t>
  </si>
  <si>
    <t xml:space="preserve">O2.19 : </t>
  </si>
  <si>
    <t xml:space="preserve">O2.20 : </t>
  </si>
  <si>
    <t xml:space="preserve">O2.21 : </t>
  </si>
  <si>
    <t xml:space="preserve">O2.22 : </t>
  </si>
  <si>
    <t xml:space="preserve">O2.23 : </t>
  </si>
  <si>
    <t xml:space="preserve">O2.24 : </t>
  </si>
  <si>
    <t>260</t>
  </si>
  <si>
    <t>-491657701</t>
  </si>
  <si>
    <t>Oplechování ostění Al plech, prášková barva černá vč. doplňků, kotvení a PÚ - D+M</t>
  </si>
  <si>
    <t xml:space="preserve">O1.01 : </t>
  </si>
  <si>
    <t>3,0*3</t>
  </si>
  <si>
    <t xml:space="preserve">O1.02 : </t>
  </si>
  <si>
    <t>3,55+3,0*2</t>
  </si>
  <si>
    <t xml:space="preserve">O1.03 : </t>
  </si>
  <si>
    <t>1,425+3,0*2</t>
  </si>
  <si>
    <t xml:space="preserve">O1.04 : </t>
  </si>
  <si>
    <t>3,0+2,0*2</t>
  </si>
  <si>
    <t>5,0+2,0*2</t>
  </si>
  <si>
    <t>4,0+2,0*2</t>
  </si>
  <si>
    <t>2,5+2,0*2</t>
  </si>
  <si>
    <t>4,5+2,0*2</t>
  </si>
  <si>
    <t>1,0+2,0*2</t>
  </si>
  <si>
    <t>3,5+2,0*2</t>
  </si>
  <si>
    <t>4,5+2,5*2</t>
  </si>
  <si>
    <t>4,55+2,5*2</t>
  </si>
  <si>
    <t>3,05+2,5*2</t>
  </si>
  <si>
    <t>1,0+2,5*2</t>
  </si>
  <si>
    <t>4,0+2,5*2</t>
  </si>
  <si>
    <t>2,15+2,5*2</t>
  </si>
  <si>
    <t xml:space="preserve">O1.29 : </t>
  </si>
  <si>
    <t>3,05+3,0*2</t>
  </si>
  <si>
    <t xml:space="preserve">O1.30 : </t>
  </si>
  <si>
    <t>1,95+3,0*2</t>
  </si>
  <si>
    <t>262</t>
  </si>
  <si>
    <t>K/09-K/10</t>
  </si>
  <si>
    <t>Oplechování převislé části stěny cihelného obkladu a omítkové fasády;hliníkový plech tl. 2 mm; barva černá - D+M</t>
  </si>
  <si>
    <t>1037685766</t>
  </si>
  <si>
    <t>261</t>
  </si>
  <si>
    <t>998764103</t>
  </si>
  <si>
    <t>Přesun hmot pro konstrukce klempířské stanovený z hmotnosti přesunovaného materiálu vodorovná dopravní vzdálenost do 50 m v objektech výšky přes 12 do 24 m</t>
  </si>
  <si>
    <t>-599342551</t>
  </si>
  <si>
    <t>https://podminky.urs.cz/item/CS_URS_2023_02/998764103</t>
  </si>
  <si>
    <t>766</t>
  </si>
  <si>
    <t>Konstrukce truhlářské</t>
  </si>
  <si>
    <t>263</t>
  </si>
  <si>
    <t>766.01</t>
  </si>
  <si>
    <t>Dřevěný obklad - smrk. hranoly 20/40mm, olejový nátěr, podkladní rošt hranoly 60/40mm, vč. kotvení, doplňků a PÚ - D+M</t>
  </si>
  <si>
    <t>-1086249954</t>
  </si>
  <si>
    <t>VN20</t>
  </si>
  <si>
    <t>1np</t>
  </si>
  <si>
    <t>m. č. 1.04</t>
  </si>
  <si>
    <t>11,0*3,65</t>
  </si>
  <si>
    <t>-1,05*3,65</t>
  </si>
  <si>
    <t>(1,23+2,15*2)*0,1</t>
  </si>
  <si>
    <t>m. č. 2.01</t>
  </si>
  <si>
    <t>(5,4+9,1)*2*3,65</t>
  </si>
  <si>
    <t>-1,85*3,65</t>
  </si>
  <si>
    <t>(2,5+2,045*2)*0,1</t>
  </si>
  <si>
    <t>(1,2+2,18*2)*0,1</t>
  </si>
  <si>
    <t>(0,87+2,005*2)*0,1*3</t>
  </si>
  <si>
    <t>2*0,1*3,65</t>
  </si>
  <si>
    <t>m. č. 3.01</t>
  </si>
  <si>
    <t>10,6*3,65</t>
  </si>
  <si>
    <t>(4,68+3,0*2)*0,1</t>
  </si>
  <si>
    <t>(0,97+2,005*2)*0,1</t>
  </si>
  <si>
    <t>264</t>
  </si>
  <si>
    <t>766694116</t>
  </si>
  <si>
    <t>Montáž ostatních truhlářských konstrukcí parapetních desek dřevěných nebo plastových šířky do 300 mm</t>
  </si>
  <si>
    <t>-555285033</t>
  </si>
  <si>
    <t>https://podminky.urs.cz/item/CS_URS_2023_02/766694116</t>
  </si>
  <si>
    <t xml:space="preserve">hloubku parapetu přizpůsobit konkrétní situaci na stavbě : </t>
  </si>
  <si>
    <t xml:space="preserve">D1.08 : </t>
  </si>
  <si>
    <t>1,5</t>
  </si>
  <si>
    <t xml:space="preserve">D1.09 : </t>
  </si>
  <si>
    <t xml:space="preserve">D1.21 : </t>
  </si>
  <si>
    <t xml:space="preserve">D1.23 : </t>
  </si>
  <si>
    <t xml:space="preserve">D2.10 : </t>
  </si>
  <si>
    <t xml:space="preserve">D2.14 : </t>
  </si>
  <si>
    <t xml:space="preserve">D2.20 : </t>
  </si>
  <si>
    <t>3,0</t>
  </si>
  <si>
    <t>5,0</t>
  </si>
  <si>
    <t>4,0</t>
  </si>
  <si>
    <t>2,5</t>
  </si>
  <si>
    <t>4,5</t>
  </si>
  <si>
    <t>1,0</t>
  </si>
  <si>
    <t>3,5</t>
  </si>
  <si>
    <t>4,55</t>
  </si>
  <si>
    <t>2,15</t>
  </si>
  <si>
    <t>O1.32:</t>
  </si>
  <si>
    <t>2,0</t>
  </si>
  <si>
    <t>O2.38:</t>
  </si>
  <si>
    <t>265</t>
  </si>
  <si>
    <t>60794102</t>
  </si>
  <si>
    <t>parapet dřevotřískový vnitřní povrch laminátový š 260mm</t>
  </si>
  <si>
    <t>1842767903</t>
  </si>
  <si>
    <t>248,05*1,1</t>
  </si>
  <si>
    <t>266</t>
  </si>
  <si>
    <t>998766103</t>
  </si>
  <si>
    <t>Přesun hmot pro konstrukce truhlářské stanovený z hmotnosti přesunovaného materiálu vodorovná dopravní vzdálenost do 50 m v objektech výšky přes 12 do 24 m</t>
  </si>
  <si>
    <t>-979527093</t>
  </si>
  <si>
    <t>https://podminky.urs.cz/item/CS_URS_2023_02/998766103</t>
  </si>
  <si>
    <t>267</t>
  </si>
  <si>
    <t>767832121</t>
  </si>
  <si>
    <t>Montáž venkovních požárních žebříků do betonu se suchovodem</t>
  </si>
  <si>
    <t>1883305481</t>
  </si>
  <si>
    <t>https://podminky.urs.cz/item/CS_URS_2023_02/767832121</t>
  </si>
  <si>
    <t>Z3.03</t>
  </si>
  <si>
    <t>5,87</t>
  </si>
  <si>
    <t>268</t>
  </si>
  <si>
    <t>44983001</t>
  </si>
  <si>
    <t>žebřík venkovní se suchovodem v provedení žárový Zn</t>
  </si>
  <si>
    <t>1445988414</t>
  </si>
  <si>
    <t>269</t>
  </si>
  <si>
    <t>998767103</t>
  </si>
  <si>
    <t>Přesun hmot pro zámečnické konstrukce stanovený z hmotnosti přesunovaného materiálu vodorovná dopravní vzdálenost do 50 m v objektech výšky přes 12 do 24 m</t>
  </si>
  <si>
    <t>-1372630095</t>
  </si>
  <si>
    <t>https://podminky.urs.cz/item/CS_URS_2023_02/998767103</t>
  </si>
  <si>
    <t>270</t>
  </si>
  <si>
    <t>MOB.01</t>
  </si>
  <si>
    <t>Mobilní posuvná stěna dl. 9,5m v m1.09, vč. ukotvení kolejnic a pomocné nosné kce nad podhledem, detaily - D+M</t>
  </si>
  <si>
    <t>1872576552</t>
  </si>
  <si>
    <t xml:space="preserve">Poznámka k položce:_x000d_
včetně dodávky a montáže, ukotvení kolejnic a akustickou bariérou (neprůzvučnost 48dB), panely plné povrch vysokotlaký HPL světle šedá ve standartní v šířce 1000-1200 mm, výška panelu do 3,5m se vzduchovou neprůzvučnosti 52 dB. Stěna je včetně dveřního panelu (dveře 900x2000), dveře se skrytým pantem. Veškeré viditelné profily hliníkové._x000d_
vč. stavebního dořešení "přeslechů" nad a pod podhledem opláštěním SDK_x000d_
</t>
  </si>
  <si>
    <t>271</t>
  </si>
  <si>
    <t>MOB.02</t>
  </si>
  <si>
    <t>Mobilní posuvná stěna dl. 9,5m v m2.06, vč. ukotvení kolejnic a pomocné nosné kce nad podhledem, detaily - D+M</t>
  </si>
  <si>
    <t>1962058987</t>
  </si>
  <si>
    <t xml:space="preserve">Poznámka k položce:_x000d_
včetně dodávky a montáže, ukotvení kolejnic a akustickou bariérou (neprůzvučnost 48dB), panely plné povrch vysokotlaký HPL světle šedá ve standartní v šířce 1000-1200 mm se vzduchovou neprůzvučnosti 52 dB, výška panelu do 3,5m. Stěna je včetně dveřního panelu (dveře 900x2000), dveře se skrytým pantem. Veškeré viditelné profily hliníkové._x000d_
vč. stavebního dořešení "přeslechů" nad a pod podhledem opláštěním SDK_x000d_
_x000d_
</t>
  </si>
  <si>
    <t>272</t>
  </si>
  <si>
    <t>MOB.03</t>
  </si>
  <si>
    <t>Mobilní posuvná stěna dl. 7,42m v m2.26, vč. ukotvení kolejnic a pomocné nosné kce nad podhledem, detaily - D+M</t>
  </si>
  <si>
    <t>1184720431</t>
  </si>
  <si>
    <t>Poznámka k položce:_x000d_
včetně dodávky a montáže, ukotvení kolejnic a akustickou bariérou (neprůzvučnost 48dB), panely plné povrch vysokotlaký HPL bílá ve standartní v šířce 1000-1200 mm se vzduchovou neprůzvučnosti 52 dB, výška panelu do 3,6m. Stěna je včetně dveřního panelu (dveře 900x2000), dveře se skrytým pantem. Veškeré viditelné profily hliníkové._x000d_
vč. stavebního dořešení "přeslechů" nad a pod podhledem opláštěním SDK</t>
  </si>
  <si>
    <t>273</t>
  </si>
  <si>
    <t>MOB.04</t>
  </si>
  <si>
    <t>Mobilní posuvná stěna dl. 7,8m v m1.05, vč. ukotvení kolejnic a pomocné nosné kce nad podhledem, detaily - D+M</t>
  </si>
  <si>
    <t>264100560</t>
  </si>
  <si>
    <t>Poznámka k položce:_x000d_
včetně dodávky a montáže, ukotvení kolejnic. Panely plné povrch vysokotlaký HPL bílá ve standartní v šířce 1000-1200, výška panelu do 2,2 m. Veškeré viditelné profily hliníkové._x000d_
vč. stavebního dořešení "přeslechů" nad a pod podhledem opláštěním SDK</t>
  </si>
  <si>
    <t>274</t>
  </si>
  <si>
    <t>Z1.01</t>
  </si>
  <si>
    <t>Vnější madlo bezbariérového schodiště, vč. doplňků, kotvení a PÚ - D+M</t>
  </si>
  <si>
    <t>-1827660740</t>
  </si>
  <si>
    <t>Poznámka k položce:_x000d_
podrobně viz kniha zámečnických výrobků D.1.1.c-03</t>
  </si>
  <si>
    <t>4,35*3</t>
  </si>
  <si>
    <t>275</t>
  </si>
  <si>
    <t>Z1.02</t>
  </si>
  <si>
    <t>Vnitřní madlo bezbariérového schodiště, vč. doplňků, kotvení a PÚ - D+M</t>
  </si>
  <si>
    <t>1652541497</t>
  </si>
  <si>
    <t>18,06*1</t>
  </si>
  <si>
    <t>276</t>
  </si>
  <si>
    <t>Z1.03</t>
  </si>
  <si>
    <t>Madlo rampy vnějšího vstupu, vč. doplňků, kotvení a PÚ - D+M</t>
  </si>
  <si>
    <t>2014263207</t>
  </si>
  <si>
    <t>7,525*1</t>
  </si>
  <si>
    <t>277</t>
  </si>
  <si>
    <t>Z1.05</t>
  </si>
  <si>
    <t>Stropní kapsa na uskl. materiálu 2000/2000/600mm, ocel, tahokov, černý nátěr vč. doplňků, kotvení a PÚ - D+M</t>
  </si>
  <si>
    <t>kompl</t>
  </si>
  <si>
    <t>-1713813118</t>
  </si>
  <si>
    <t>278</t>
  </si>
  <si>
    <t>Z1.06</t>
  </si>
  <si>
    <t>Stropní kapsa na uskl. materiálu 1200/1500/600mm, ocel, tahokov, černý nátěr vč. doplňků, kotvení a PÚ - D+M</t>
  </si>
  <si>
    <t>16588885</t>
  </si>
  <si>
    <t>279</t>
  </si>
  <si>
    <t>Z1.07</t>
  </si>
  <si>
    <t>Stropní kapsa na uskl. materiálu 4500/1200/600mm, ocel, tahokov, černý nátěr vč. doplňků, kotvení a PÚ - D+M</t>
  </si>
  <si>
    <t>687840120</t>
  </si>
  <si>
    <t>280</t>
  </si>
  <si>
    <t>Z1.08</t>
  </si>
  <si>
    <t>Stropní kapsa na uskl. materiálu 4800/1200/600mm, ocel, tahokov, černý nátěr vč. doplňků, kotvení a PÚ - D+M</t>
  </si>
  <si>
    <t>-2019659245</t>
  </si>
  <si>
    <t>281</t>
  </si>
  <si>
    <t>Z1.09</t>
  </si>
  <si>
    <t>Stropní kapsa na uskl. materiálu 3500/1200/600mm, ocel, tahokov, černý nátěr vč. doplňků, kotvení a PÚ - D+M</t>
  </si>
  <si>
    <t>2137199667</t>
  </si>
  <si>
    <t>282</t>
  </si>
  <si>
    <t>Z1.10</t>
  </si>
  <si>
    <t>Stropní kapsa na uskl. materiálu 6500/1200/600mm, ocel, tahokov, černý nátěr vč. doplňků, kotvení a PÚ - D+M</t>
  </si>
  <si>
    <t>891072652</t>
  </si>
  <si>
    <t>283</t>
  </si>
  <si>
    <t>Z1.11</t>
  </si>
  <si>
    <t>Stropní kapsa na uskl. materiálu 2750/800/600mm, ocel, tahokov, černý nátěr vč. doplňků, kotvení a PÚ - D+M</t>
  </si>
  <si>
    <t>887236724</t>
  </si>
  <si>
    <t>284</t>
  </si>
  <si>
    <t>Z2.03</t>
  </si>
  <si>
    <t>Zábradlí tyčové v.1,0m, ocel/černý nátěr, vč. doplňků, kotvení a PÚ - D+M</t>
  </si>
  <si>
    <t>-14857095</t>
  </si>
  <si>
    <t>8,5+4,68+4,68</t>
  </si>
  <si>
    <t>285</t>
  </si>
  <si>
    <t>Z2.05</t>
  </si>
  <si>
    <t>Stropní kapsa na uskl. materiálu 2450/1200/600mm, ocel, tahokov, černý nátěr vč. doplňků, kotvení a PÚ - D+M</t>
  </si>
  <si>
    <t>29020863</t>
  </si>
  <si>
    <t>Poznámka k položce:_x000d_
výskyt (m.č. 2.09, 2.13)</t>
  </si>
  <si>
    <t>286</t>
  </si>
  <si>
    <t>Z2.06</t>
  </si>
  <si>
    <t>Stropní kapsa na uskl. materiálu 3400/1200/600mm, ocel, tahokov, černý nátěr vč. doplňků, kotvení a PÚ - D+M</t>
  </si>
  <si>
    <t>1239234384</t>
  </si>
  <si>
    <t>Poznámka k položce:_x000d_
výskyt (m.č. 2.17)</t>
  </si>
  <si>
    <t>287</t>
  </si>
  <si>
    <t>Z2.07</t>
  </si>
  <si>
    <t>-1776713151</t>
  </si>
  <si>
    <t>Poznámka k položce:_x000d_
výskyt (m.č. 2.18)</t>
  </si>
  <si>
    <t>288</t>
  </si>
  <si>
    <t>Z3.01</t>
  </si>
  <si>
    <t>Tyčové zábradlí u schodiště, v. 1000mm, ocel/černý nátěr vč. doplňků, kotvení a PÚ - D+M</t>
  </si>
  <si>
    <t>-710333792</t>
  </si>
  <si>
    <t>4,114+0,15+0,07</t>
  </si>
  <si>
    <t>289</t>
  </si>
  <si>
    <t>Z3.02</t>
  </si>
  <si>
    <t>Tyčové zábradlí okolo schodiště, v. 1000mm, ocel/černý nátěr vč. doplňků, kotvení a PÚ - D+M</t>
  </si>
  <si>
    <t>-740070886</t>
  </si>
  <si>
    <t>290</t>
  </si>
  <si>
    <t>Z3.04</t>
  </si>
  <si>
    <t>Tyčové zábradlí na terase, v. 1000mm, ocel/černý nátěr vč. doplňků, kotvení a PÚ, podkladní betonové patky - D+M</t>
  </si>
  <si>
    <t>1345624064</t>
  </si>
  <si>
    <t>Poznámka k položce:_x000d_
vč. betonových patek, podrobně viz kniha zámečnických výrobků D.1.1.c-03</t>
  </si>
  <si>
    <t>8,75+4,32+6,75+1,48+2,0</t>
  </si>
  <si>
    <t>291</t>
  </si>
  <si>
    <t>ZS.01</t>
  </si>
  <si>
    <t>Ocelová kce pro uložení jednotky VZT 1940/7210/750mm, IPE 200 a IPE 160 vč. doplňků, kotvení a PÚ - D+M</t>
  </si>
  <si>
    <t>475220236</t>
  </si>
  <si>
    <t>Poznámka k položce:_x000d_
vč. bet.patek</t>
  </si>
  <si>
    <t>292</t>
  </si>
  <si>
    <t>ZS.02</t>
  </si>
  <si>
    <t>Ocelová kce pro uložení jednotky VZT 1440/6395/750mm, IPE 200 a IPE 160 vč. doplňků, kotvení a PÚ - D+M</t>
  </si>
  <si>
    <t>886205193</t>
  </si>
  <si>
    <t>293</t>
  </si>
  <si>
    <t>ZS.03</t>
  </si>
  <si>
    <t>Ocelová kce pro uložení jednotky chlazení 380/850/495mm, L50/50/5 mm, pozink vč. doplňků, kotvení a PÚ - D+M</t>
  </si>
  <si>
    <t>124375066</t>
  </si>
  <si>
    <t>Poznámka k položce:_x000d_
vč. beton. patek</t>
  </si>
  <si>
    <t>294</t>
  </si>
  <si>
    <t>ZS.04</t>
  </si>
  <si>
    <t>Ocelová kce pro uložení jednotky chlazení 475/1170/495mm, L50/50/5 mm, pozink vč. doplňků, kotvení a PÚ - D+M</t>
  </si>
  <si>
    <t>2049882227</t>
  </si>
  <si>
    <t>295</t>
  </si>
  <si>
    <t>ZS.05</t>
  </si>
  <si>
    <t>Ocelová kce pro uložení jednotky chlazení 800/980/495mm, L50/50/5 mm, pozink vč. doplňků, kotvení a PÚ - D+M</t>
  </si>
  <si>
    <t>732476236</t>
  </si>
  <si>
    <t>296</t>
  </si>
  <si>
    <t>ZS.06</t>
  </si>
  <si>
    <t>Ocelová kce pro uložení jednotky chlazení 450/1150/495mm, L50/50/5 mm, pozink vč. doplňků, kotvení a PÚ - D+M</t>
  </si>
  <si>
    <t>-1625858617</t>
  </si>
  <si>
    <t>768</t>
  </si>
  <si>
    <t>Soupis veškerých dveří</t>
  </si>
  <si>
    <t>297</t>
  </si>
  <si>
    <t>1899825540</t>
  </si>
  <si>
    <t>298</t>
  </si>
  <si>
    <t>D1.01</t>
  </si>
  <si>
    <t>exteriérové dveře dvoukřídlé, prosklené, s proskleným nadsvětlíkem, 1 600×2 200mm+nadsvětlík</t>
  </si>
  <si>
    <t>-673459755</t>
  </si>
  <si>
    <t>Poznámka k položce:_x000d_
vč. rámu/zárubně, kování a veškerých doplňků, viz výpis dveří - D+M</t>
  </si>
  <si>
    <t>299</t>
  </si>
  <si>
    <t>D1.02</t>
  </si>
  <si>
    <t>interiérové dveře jednokřídlé, prosklené, s polodrážkou, s nadsvětlíkem a bočními světlíky, požární zasklení splňující požární požadavek, 900×2 200mm+nadsvětlík a světlíky</t>
  </si>
  <si>
    <t>334189038</t>
  </si>
  <si>
    <t>300</t>
  </si>
  <si>
    <t>D1.03</t>
  </si>
  <si>
    <t>294646648</t>
  </si>
  <si>
    <t>301</t>
  </si>
  <si>
    <t>D1.04</t>
  </si>
  <si>
    <t>interiérové dveře dvoukřídlé, prosklené, s polodrážkou, 1 600×1 970mm</t>
  </si>
  <si>
    <t>1093997886</t>
  </si>
  <si>
    <t>302</t>
  </si>
  <si>
    <t>D1.05</t>
  </si>
  <si>
    <t>exteriérové dveře dvoukřídlé, asymetrické, prosklené, s proskleným nadsvětlíkem, 1 600×2 200mm+nadsvětlík</t>
  </si>
  <si>
    <t>1955828380</t>
  </si>
  <si>
    <t>303</t>
  </si>
  <si>
    <t>D1.06</t>
  </si>
  <si>
    <t>interiérové dveře jednokřídlé, prosklené, s polodrážkou, s proskleným nadsvětlíkem, požární zasklení splňující požární požadavek, 900×2 200mm+nadsvětlík</t>
  </si>
  <si>
    <t>-1107880372</t>
  </si>
  <si>
    <t>304</t>
  </si>
  <si>
    <t>D1.08</t>
  </si>
  <si>
    <t>interiérové dveře dvoukřídlé, prosklené, s polodrážkou, s proskleným bočním světlíkem, boční světlík s meziskelním stíněním, 1 600×1 970mm+světlík</t>
  </si>
  <si>
    <t>-1331162952</t>
  </si>
  <si>
    <t>305</t>
  </si>
  <si>
    <t>D1.09</t>
  </si>
  <si>
    <t>interiérové dveře jednokřídlé, prosklené, s polodrážkou, s proskleným bočním světlíkem, 900×1 970mm+světlík</t>
  </si>
  <si>
    <t>-616680548</t>
  </si>
  <si>
    <t>306</t>
  </si>
  <si>
    <t>D1.10</t>
  </si>
  <si>
    <t>interiérové dveře jednokřídlé, plné, hladké, s polodrážkou, 900×1 970mm</t>
  </si>
  <si>
    <t>1923549558</t>
  </si>
  <si>
    <t>307</t>
  </si>
  <si>
    <t>D1.11</t>
  </si>
  <si>
    <t>1487067465</t>
  </si>
  <si>
    <t>308</t>
  </si>
  <si>
    <t>D1.13</t>
  </si>
  <si>
    <t>1906024282</t>
  </si>
  <si>
    <t>309</t>
  </si>
  <si>
    <t>D1.14</t>
  </si>
  <si>
    <t>interiérové dveře jednokřídlé, prosklené, s plodrážkou, splňující požární požadavek, 900×1 970mm</t>
  </si>
  <si>
    <t>501615926</t>
  </si>
  <si>
    <t>310</t>
  </si>
  <si>
    <t>D1.15</t>
  </si>
  <si>
    <t>interiérové dveře dvoukřídlé, plné, hladké, s polodrážkou, 1 600×1 970mm</t>
  </si>
  <si>
    <t>-1414568993</t>
  </si>
  <si>
    <t>311</t>
  </si>
  <si>
    <t>D1.16</t>
  </si>
  <si>
    <t>interiérové dveře jednokřídlé, plné, hladké, s polodrážkou, splňující požární požadavek, 900×1 970mm</t>
  </si>
  <si>
    <t>287291830</t>
  </si>
  <si>
    <t>312</t>
  </si>
  <si>
    <t>D1.17</t>
  </si>
  <si>
    <t>-1263965363</t>
  </si>
  <si>
    <t>313</t>
  </si>
  <si>
    <t>D1.18</t>
  </si>
  <si>
    <t>exteriérové dveře dvoukřídlé, plné, hladké, s proskleným nadsvětlíkem, 1 600×2 500mm+nadsvětlík</t>
  </si>
  <si>
    <t>-659158407</t>
  </si>
  <si>
    <t>314</t>
  </si>
  <si>
    <t>D1.19</t>
  </si>
  <si>
    <t>-163466085</t>
  </si>
  <si>
    <t>315</t>
  </si>
  <si>
    <t>D1.20</t>
  </si>
  <si>
    <t>-606877494</t>
  </si>
  <si>
    <t>316</t>
  </si>
  <si>
    <t>D1.21</t>
  </si>
  <si>
    <t>interiérové dveře dvoukřídlé, prosklené, s polodrážkou, s proskleným bočním světlíkem, požární zasklení splňující požární požadavek, 1 600×1 970mm+světlík</t>
  </si>
  <si>
    <t>-120310631</t>
  </si>
  <si>
    <t>317</t>
  </si>
  <si>
    <t>D1.22</t>
  </si>
  <si>
    <t>interiérové dveře dvoukřídlé, prosklené, s polodrážkou, požární zasklení splňující požární požadavek, 1 600×1 970mm</t>
  </si>
  <si>
    <t>-1373941817</t>
  </si>
  <si>
    <t>318</t>
  </si>
  <si>
    <t>D1.23</t>
  </si>
  <si>
    <t>interiérové dveře dvoukřídlé, prosklené, s polodrážkou, s proskleným bočním světlíkem, 1 600×1 970mm+světlík</t>
  </si>
  <si>
    <t>-1719138364</t>
  </si>
  <si>
    <t>319</t>
  </si>
  <si>
    <t>D1.24</t>
  </si>
  <si>
    <t>interiérové dveře jednokřídlé, prosklené, hladké, s polodrážkou, 900×1 970mm</t>
  </si>
  <si>
    <t>-1412739082</t>
  </si>
  <si>
    <t>320</t>
  </si>
  <si>
    <t>D1.25</t>
  </si>
  <si>
    <t>interiérové dveře dvoukřídlé, plné, hladké, s polodrážkou, splňující požární požadavek, 1 600×1 970mm</t>
  </si>
  <si>
    <t>-52330217</t>
  </si>
  <si>
    <t>321</t>
  </si>
  <si>
    <t>D1.26</t>
  </si>
  <si>
    <t>1362661682</t>
  </si>
  <si>
    <t>322</t>
  </si>
  <si>
    <t>D1.27</t>
  </si>
  <si>
    <t>7061635</t>
  </si>
  <si>
    <t>323</t>
  </si>
  <si>
    <t>D1.28</t>
  </si>
  <si>
    <t>-1485612847</t>
  </si>
  <si>
    <t>324</t>
  </si>
  <si>
    <t>D1.29</t>
  </si>
  <si>
    <t>2077708289</t>
  </si>
  <si>
    <t>325</t>
  </si>
  <si>
    <t>D1.30</t>
  </si>
  <si>
    <t>929196497</t>
  </si>
  <si>
    <t>326</t>
  </si>
  <si>
    <t>D1.31</t>
  </si>
  <si>
    <t>380672717</t>
  </si>
  <si>
    <t>327</t>
  </si>
  <si>
    <t>D1.32</t>
  </si>
  <si>
    <t>interiérové dveře jednokřídlé, plné, hladké, s polodrážkou, 700×1 970mm</t>
  </si>
  <si>
    <t>-1198917424</t>
  </si>
  <si>
    <t>328</t>
  </si>
  <si>
    <t>D1.33</t>
  </si>
  <si>
    <t>interiérové dveře jednokřídlé, plné, hladké, s polodrážkou, 800×1 970mm</t>
  </si>
  <si>
    <t>-161720229</t>
  </si>
  <si>
    <t>329</t>
  </si>
  <si>
    <t>D1.34</t>
  </si>
  <si>
    <t>772390889</t>
  </si>
  <si>
    <t>330</t>
  </si>
  <si>
    <t>D1.35</t>
  </si>
  <si>
    <t>-1847401792</t>
  </si>
  <si>
    <t>331</t>
  </si>
  <si>
    <t>D1.36</t>
  </si>
  <si>
    <t>-483885295</t>
  </si>
  <si>
    <t>332</t>
  </si>
  <si>
    <t>D1.37</t>
  </si>
  <si>
    <t>440718714</t>
  </si>
  <si>
    <t>333</t>
  </si>
  <si>
    <t>D1.38</t>
  </si>
  <si>
    <t>1317527101</t>
  </si>
  <si>
    <t>334</t>
  </si>
  <si>
    <t>D1.39</t>
  </si>
  <si>
    <t>interiérové dveře jednokřídlé, plné, hladké, s polodrážkou, splňující požární požadavek, 800×1 600mm</t>
  </si>
  <si>
    <t>1539963032</t>
  </si>
  <si>
    <t>335</t>
  </si>
  <si>
    <t>D1.40</t>
  </si>
  <si>
    <t>interiérové dveře jednokřídlé, plné, hladké, s polodrážkou, splňující požární požadavek, 800×1 970mm</t>
  </si>
  <si>
    <t>-2013077854</t>
  </si>
  <si>
    <t>336</t>
  </si>
  <si>
    <t>D1.41</t>
  </si>
  <si>
    <t>828168743</t>
  </si>
  <si>
    <t>337</t>
  </si>
  <si>
    <t>D1.42</t>
  </si>
  <si>
    <t>-1830513392</t>
  </si>
  <si>
    <t>338</t>
  </si>
  <si>
    <t>D1.43</t>
  </si>
  <si>
    <t>-307796718</t>
  </si>
  <si>
    <t>339</t>
  </si>
  <si>
    <t>D1.44</t>
  </si>
  <si>
    <t>-2048362540</t>
  </si>
  <si>
    <t>340</t>
  </si>
  <si>
    <t>D1.45</t>
  </si>
  <si>
    <t>283291213</t>
  </si>
  <si>
    <t>341</t>
  </si>
  <si>
    <t>D1.46</t>
  </si>
  <si>
    <t>596107677</t>
  </si>
  <si>
    <t>342</t>
  </si>
  <si>
    <t>D1.47</t>
  </si>
  <si>
    <t>1441602404</t>
  </si>
  <si>
    <t>343</t>
  </si>
  <si>
    <t>D2.01</t>
  </si>
  <si>
    <t>interiérové dveře jednokřídlé, prosklené, s polodrážkou, s proskleným bočním světlíkem, požární zasklení splňující požární požadavek, 900×1 970mm+světlík</t>
  </si>
  <si>
    <t>428575641</t>
  </si>
  <si>
    <t>344</t>
  </si>
  <si>
    <t>D2.02</t>
  </si>
  <si>
    <t>interiérové dveře jednokřídlé, prosklené, s polodrážkou, splňující požární požadavek, 900×2 050mm</t>
  </si>
  <si>
    <t>-742586257</t>
  </si>
  <si>
    <t>345</t>
  </si>
  <si>
    <t>D2.03</t>
  </si>
  <si>
    <t>interiérové dveře dvoukřídlé, prosklené, požární zasklení splňující požární požadavek, 1 600×2 050mm</t>
  </si>
  <si>
    <t>1148518725</t>
  </si>
  <si>
    <t>346</t>
  </si>
  <si>
    <t>D2.04</t>
  </si>
  <si>
    <t>2140019722</t>
  </si>
  <si>
    <t>347</t>
  </si>
  <si>
    <t>D2.05</t>
  </si>
  <si>
    <t>-1426156832</t>
  </si>
  <si>
    <t>348</t>
  </si>
  <si>
    <t>D2.06</t>
  </si>
  <si>
    <t>interiérové dveře dvoukřídlé, prosklené, 1 600×2 050mm</t>
  </si>
  <si>
    <t>-2076324482</t>
  </si>
  <si>
    <t>349</t>
  </si>
  <si>
    <t>D2.08</t>
  </si>
  <si>
    <t>-1872812334</t>
  </si>
  <si>
    <t>350</t>
  </si>
  <si>
    <t>D2.09</t>
  </si>
  <si>
    <t>857588402</t>
  </si>
  <si>
    <t>351</t>
  </si>
  <si>
    <t>D2.10</t>
  </si>
  <si>
    <t>interiérové dveře jednokřídlé, prosklené, s polodrážkou, s proskleným bočním světlíkem, 900×2 050mm+světlík</t>
  </si>
  <si>
    <t>-2139332733</t>
  </si>
  <si>
    <t>352</t>
  </si>
  <si>
    <t>D2.11</t>
  </si>
  <si>
    <t>1271975011</t>
  </si>
  <si>
    <t>353</t>
  </si>
  <si>
    <t>D2.12</t>
  </si>
  <si>
    <t>877763231</t>
  </si>
  <si>
    <t>354</t>
  </si>
  <si>
    <t>D2.13</t>
  </si>
  <si>
    <t>interiérové dveře dvoukřídlé, prosklené, s požárním zasklením, 1 600×2 050mm</t>
  </si>
  <si>
    <t>73999881</t>
  </si>
  <si>
    <t>355</t>
  </si>
  <si>
    <t>D2.14</t>
  </si>
  <si>
    <t>-985263702</t>
  </si>
  <si>
    <t>356</t>
  </si>
  <si>
    <t>D2.15</t>
  </si>
  <si>
    <t>1739379000</t>
  </si>
  <si>
    <t>357</t>
  </si>
  <si>
    <t>D2.16</t>
  </si>
  <si>
    <t>1761852043</t>
  </si>
  <si>
    <t>358</t>
  </si>
  <si>
    <t>D2.17</t>
  </si>
  <si>
    <t>interiérové dveře dvoukřídlé, prosklené, s polodrážkou, 1 600×2 050mm</t>
  </si>
  <si>
    <t>-673584738</t>
  </si>
  <si>
    <t>359</t>
  </si>
  <si>
    <t>D2.18</t>
  </si>
  <si>
    <t>1628975044</t>
  </si>
  <si>
    <t>360</t>
  </si>
  <si>
    <t>D2.19</t>
  </si>
  <si>
    <t>interiérové dveře jednokřídlé, prosklené, s polodrážkou, 900×1 970mm</t>
  </si>
  <si>
    <t>2127706375</t>
  </si>
  <si>
    <t>361</t>
  </si>
  <si>
    <t>D2.20</t>
  </si>
  <si>
    <t>interiérové dveře dvoukřídlé, prosklené, s polodrážkou, s proskleným bočním světlíkem, požární zasklení splňující požární požadavek, 1 600×2 050mm+světlík</t>
  </si>
  <si>
    <t>32764886</t>
  </si>
  <si>
    <t>362</t>
  </si>
  <si>
    <t>D2.21</t>
  </si>
  <si>
    <t>-376987276</t>
  </si>
  <si>
    <t>363</t>
  </si>
  <si>
    <t>D2.22</t>
  </si>
  <si>
    <t>1629337960</t>
  </si>
  <si>
    <t>364</t>
  </si>
  <si>
    <t>D2.23</t>
  </si>
  <si>
    <t>66712675</t>
  </si>
  <si>
    <t>365</t>
  </si>
  <si>
    <t>D2.24</t>
  </si>
  <si>
    <t>1885015818</t>
  </si>
  <si>
    <t>366</t>
  </si>
  <si>
    <t>D2.25</t>
  </si>
  <si>
    <t>-1279796874</t>
  </si>
  <si>
    <t>367</t>
  </si>
  <si>
    <t>D2.26</t>
  </si>
  <si>
    <t>-682044035</t>
  </si>
  <si>
    <t>368</t>
  </si>
  <si>
    <t>D2.27</t>
  </si>
  <si>
    <t>-317761884</t>
  </si>
  <si>
    <t>369</t>
  </si>
  <si>
    <t>D2.28</t>
  </si>
  <si>
    <t>2010431122</t>
  </si>
  <si>
    <t>370</t>
  </si>
  <si>
    <t>D2.29</t>
  </si>
  <si>
    <t>221020766</t>
  </si>
  <si>
    <t>371</t>
  </si>
  <si>
    <t>D2.30</t>
  </si>
  <si>
    <t>-197414930</t>
  </si>
  <si>
    <t>372</t>
  </si>
  <si>
    <t>D2.32</t>
  </si>
  <si>
    <t>interiérové dveře jednokřídlé, posuvné do stavebního pouzdra, plné, hladké, 1 100×1 970mm</t>
  </si>
  <si>
    <t>1569339802</t>
  </si>
  <si>
    <t>Poznámka k položce:_x000d_
vč. rámu/zárubně, kování a veškerých doplňků, viz výpis dveří - D+M stavební pouzdro zahrnuto v oddíle 64</t>
  </si>
  <si>
    <t>373</t>
  </si>
  <si>
    <t>D2.33</t>
  </si>
  <si>
    <t>-345891754</t>
  </si>
  <si>
    <t>374</t>
  </si>
  <si>
    <t>D2.34</t>
  </si>
  <si>
    <t>-1548968621</t>
  </si>
  <si>
    <t>375</t>
  </si>
  <si>
    <t>D2.35</t>
  </si>
  <si>
    <t>1196238462</t>
  </si>
  <si>
    <t>376</t>
  </si>
  <si>
    <t>D2.36</t>
  </si>
  <si>
    <t>1920161884</t>
  </si>
  <si>
    <t>377</t>
  </si>
  <si>
    <t>D2.37</t>
  </si>
  <si>
    <t>-2143749285</t>
  </si>
  <si>
    <t>378</t>
  </si>
  <si>
    <t>D3.01</t>
  </si>
  <si>
    <t>interiérové dveře jednokřídlé, prosklené, s polodrážkou, s proskleným nadsvětlíkem, požární zasklení splňující požární požadavek, 900×2 200+nadsvětlík</t>
  </si>
  <si>
    <t>-1459070367</t>
  </si>
  <si>
    <t>379</t>
  </si>
  <si>
    <t>D3.02</t>
  </si>
  <si>
    <t>-2022597038</t>
  </si>
  <si>
    <t>380</t>
  </si>
  <si>
    <t>D3.03</t>
  </si>
  <si>
    <t>1575661498</t>
  </si>
  <si>
    <t>381</t>
  </si>
  <si>
    <t>D3.04</t>
  </si>
  <si>
    <t>2059452184</t>
  </si>
  <si>
    <t>382</t>
  </si>
  <si>
    <t>D3.05</t>
  </si>
  <si>
    <t>-611181783</t>
  </si>
  <si>
    <t>383</t>
  </si>
  <si>
    <t>D3.06</t>
  </si>
  <si>
    <t>-622025522</t>
  </si>
  <si>
    <t>384</t>
  </si>
  <si>
    <t>D3.07</t>
  </si>
  <si>
    <t>-531374129</t>
  </si>
  <si>
    <t>385</t>
  </si>
  <si>
    <t>D3.08</t>
  </si>
  <si>
    <t>-105445177</t>
  </si>
  <si>
    <t>386</t>
  </si>
  <si>
    <t>D3.09</t>
  </si>
  <si>
    <t>-347574352</t>
  </si>
  <si>
    <t>387</t>
  </si>
  <si>
    <t>D3.10</t>
  </si>
  <si>
    <t>-1506890287</t>
  </si>
  <si>
    <t>388</t>
  </si>
  <si>
    <t>D3.11</t>
  </si>
  <si>
    <t>556421774</t>
  </si>
  <si>
    <t>389</t>
  </si>
  <si>
    <t>D3.12</t>
  </si>
  <si>
    <t>804947860</t>
  </si>
  <si>
    <t>390</t>
  </si>
  <si>
    <t>D3.13</t>
  </si>
  <si>
    <t>898870676</t>
  </si>
  <si>
    <t>391</t>
  </si>
  <si>
    <t>D3.14</t>
  </si>
  <si>
    <t>104854660</t>
  </si>
  <si>
    <t>392</t>
  </si>
  <si>
    <t>D3.15</t>
  </si>
  <si>
    <t>1851268683</t>
  </si>
  <si>
    <t>393</t>
  </si>
  <si>
    <t>D3.16</t>
  </si>
  <si>
    <t>exteriérové dveře dvoukřídlé, plné, hladké, 900×2 200mm</t>
  </si>
  <si>
    <t>1614951943</t>
  </si>
  <si>
    <t>770</t>
  </si>
  <si>
    <t>Otvorové prvky z hliníkových profilů</t>
  </si>
  <si>
    <t>394</t>
  </si>
  <si>
    <t>1815043114</t>
  </si>
  <si>
    <t>395</t>
  </si>
  <si>
    <t>O1.01</t>
  </si>
  <si>
    <t>okno AL dvoukřídlé s jedním sloupkem, pevné zasklení, 3 000×3 000mm</t>
  </si>
  <si>
    <t>-1085954382</t>
  </si>
  <si>
    <t>Poznámka k položce:_x000d_
vč. podkladních a rozšiřujících profilů a doplňků dle knihy oken - D+M</t>
  </si>
  <si>
    <t>396</t>
  </si>
  <si>
    <t>O1.02</t>
  </si>
  <si>
    <t>okno AL trojkřídlé se dvěma sloupky, boční křídla pevné zasklení, prostřední křídlo dělené horizontálně na dvě části, horní část křídla otevíravá a sklopná, požární zasklení splňující požární požadavek, 3 550×3 000mm, boční křídlo EI 30/DP1</t>
  </si>
  <si>
    <t>-539783780</t>
  </si>
  <si>
    <t>397</t>
  </si>
  <si>
    <t>O1.03</t>
  </si>
  <si>
    <t>okno AL jednokřídlé, pevné zasklení, požární zasklení splňující požární požadavek, 1 425×3 000mm, EI 30/DP1</t>
  </si>
  <si>
    <t>-1263533617</t>
  </si>
  <si>
    <t>398</t>
  </si>
  <si>
    <t>O1.04</t>
  </si>
  <si>
    <t>okno AL jednokřídlé, pevné zasklení, 1 425×3 000mm</t>
  </si>
  <si>
    <t>-1680260541</t>
  </si>
  <si>
    <t>399</t>
  </si>
  <si>
    <t>O1.05</t>
  </si>
  <si>
    <t>okno AL dvoukřídlé s jedním sloupkem, otevíravé a sklopné, 3 000×2 000mm</t>
  </si>
  <si>
    <t>-658917577</t>
  </si>
  <si>
    <t>400</t>
  </si>
  <si>
    <t>O1.06</t>
  </si>
  <si>
    <t>okno AL čtyřkřídlé se třemi sloupky, otevíravé a sklopné, 5 000×2 000mm</t>
  </si>
  <si>
    <t>443519799</t>
  </si>
  <si>
    <t>401</t>
  </si>
  <si>
    <t>O1.07</t>
  </si>
  <si>
    <t>okno AL trojkřídle se dvěma sloupky, otevíravé a sklopné, 4 000×2 000mm</t>
  </si>
  <si>
    <t>1196830921</t>
  </si>
  <si>
    <t>402</t>
  </si>
  <si>
    <t>O1.08</t>
  </si>
  <si>
    <t>okno AL dvoukřídlé s jedním sloupkem, otevíravé a sklopné, 2 500×2 000mm</t>
  </si>
  <si>
    <t>-818322316</t>
  </si>
  <si>
    <t>403</t>
  </si>
  <si>
    <t>O1.09</t>
  </si>
  <si>
    <t>-1492568555</t>
  </si>
  <si>
    <t>404</t>
  </si>
  <si>
    <t>O1.10</t>
  </si>
  <si>
    <t>okno AL trojkřídle se dvěma sloupky, otevíravé a sklopné, 4 500×2 000mm</t>
  </si>
  <si>
    <t>1256282952</t>
  </si>
  <si>
    <t>405</t>
  </si>
  <si>
    <t>O1.11</t>
  </si>
  <si>
    <t>1404154877</t>
  </si>
  <si>
    <t>406</t>
  </si>
  <si>
    <t>O1.12</t>
  </si>
  <si>
    <t>-1250458727</t>
  </si>
  <si>
    <t>407</t>
  </si>
  <si>
    <t>O1.13</t>
  </si>
  <si>
    <t>okno AL jednokřídlé otevíravé a sklopné, 1 000×2 000mm</t>
  </si>
  <si>
    <t>-2124514390</t>
  </si>
  <si>
    <t>408</t>
  </si>
  <si>
    <t>O1.14</t>
  </si>
  <si>
    <t>okno AL trojkřídle se dvěma sloupky, otevíravé a sklopné, 3 500×2 000mm</t>
  </si>
  <si>
    <t>1189988588</t>
  </si>
  <si>
    <t>409</t>
  </si>
  <si>
    <t>O1.15</t>
  </si>
  <si>
    <t>okno AL jednokřídlé otevíravé a sklopné, požární zasklení splňující požární požadavek, 1 000×2 000mm, EI 30/DP1</t>
  </si>
  <si>
    <t>-1595913679</t>
  </si>
  <si>
    <t>410</t>
  </si>
  <si>
    <t>O1.16</t>
  </si>
  <si>
    <t>okno AL čtyřkřídlé se třemi sloupky, tři křídla pevné zasklení, jedno křídlo děleno horizontálně na dvě části, horní část křídla otevíravá a sklopná, 4 500×2 500mm</t>
  </si>
  <si>
    <t>227237941</t>
  </si>
  <si>
    <t>411</t>
  </si>
  <si>
    <t>O1.17</t>
  </si>
  <si>
    <t>okno AL čtyřkřídlé se třemi sloupky, tři křídla pevné zasklení, jedno křídlo děleno horizontálně na dvě části, horní část křídla otevíravá a sklopná,4 550×2 500mm</t>
  </si>
  <si>
    <t>1154713452</t>
  </si>
  <si>
    <t>412</t>
  </si>
  <si>
    <t>O1.18</t>
  </si>
  <si>
    <t>okno AL čtyřkřídlé se třemi sloupky, tři křídla pevné zasklení, jedno křídlo děleno horizontálně na dvě části, horní část křídla otevíravá a sklopná, 4 550×2 500mm</t>
  </si>
  <si>
    <t>-583532907</t>
  </si>
  <si>
    <t>413</t>
  </si>
  <si>
    <t>O1.19</t>
  </si>
  <si>
    <t>okno AL trojkřdlé se dvěma sloupky, dvě křídla s pevným zaskledním, prostřední křídlo děleno horizontálně na dvě části, horní část křídla otevíravá a sklopná, 3 050×2 500mm</t>
  </si>
  <si>
    <t>2034291764</t>
  </si>
  <si>
    <t>414</t>
  </si>
  <si>
    <t>O1.20</t>
  </si>
  <si>
    <t>okno AL čtyřkřídlé se třemi, tři křídla pevné zasklení, jedno křídlo děleno horizontálně na dvě části, horní část křídla otevíravá a sklopná, 4 550×2 500mm</t>
  </si>
  <si>
    <t>2056892529</t>
  </si>
  <si>
    <t>415</t>
  </si>
  <si>
    <t>O1.21</t>
  </si>
  <si>
    <t>1419903631</t>
  </si>
  <si>
    <t>416</t>
  </si>
  <si>
    <t>O1.22</t>
  </si>
  <si>
    <t>okno AL jednokřídlé, pevné zasklení, 1 000×2 500mm</t>
  </si>
  <si>
    <t>-1448826154</t>
  </si>
  <si>
    <t>417</t>
  </si>
  <si>
    <t>O1.23</t>
  </si>
  <si>
    <t>okno AL trojkřídle se dvěma sloupky, pevné zasklení, 4 000×2 500mm</t>
  </si>
  <si>
    <t>1397570148</t>
  </si>
  <si>
    <t>418</t>
  </si>
  <si>
    <t>O1.24</t>
  </si>
  <si>
    <t>879599751</t>
  </si>
  <si>
    <t>419</t>
  </si>
  <si>
    <t>O1.25</t>
  </si>
  <si>
    <t>-1109504662</t>
  </si>
  <si>
    <t>420</t>
  </si>
  <si>
    <t>O1.26</t>
  </si>
  <si>
    <t>1568146386</t>
  </si>
  <si>
    <t>421</t>
  </si>
  <si>
    <t>O1.27</t>
  </si>
  <si>
    <t>308003007</t>
  </si>
  <si>
    <t>422</t>
  </si>
  <si>
    <t>O1.28</t>
  </si>
  <si>
    <t>okno AL trojkřdlé se dvěma sloupky, dvě křídla s pevným zaskledním, prostřední křídlo děleno horizontálně na dvě části, horní část křídla otevíravá a sklopná, 2 150×2 500mm</t>
  </si>
  <si>
    <t>156545216</t>
  </si>
  <si>
    <t>423</t>
  </si>
  <si>
    <t>O1.29</t>
  </si>
  <si>
    <t>okno AL trojkřdlé se dvěma sloupky, dvě křídla s pevným zaskledním, prostřední křídlo děleno horizontálně na dvě části, horní část křídla otevíravá a sklopná, 3 050×3 000mm</t>
  </si>
  <si>
    <t>-1856957706</t>
  </si>
  <si>
    <t>424</t>
  </si>
  <si>
    <t>O1.30</t>
  </si>
  <si>
    <t>okno AL dvokřídlé s jedním sloupkem, jedno křídlo pevní zasklení, druhé křídlo děleno horizontálně na dvě části, horní část křídla otevíravá a sklopná, 1 950×3 000mm</t>
  </si>
  <si>
    <t>168473927</t>
  </si>
  <si>
    <t>425</t>
  </si>
  <si>
    <t>O1.32</t>
  </si>
  <si>
    <t>okno AL jednokřídlé fixní, požární zasklení splňující požární požadavek, 2 000×625mm, EI 30/DP1; fixní</t>
  </si>
  <si>
    <t>-1052132620</t>
  </si>
  <si>
    <t>426</t>
  </si>
  <si>
    <t>O2.01</t>
  </si>
  <si>
    <t>okno AL jednokřídlé otevíravé a sklopné, 1 500×2 000mm</t>
  </si>
  <si>
    <t>75864938</t>
  </si>
  <si>
    <t>427</t>
  </si>
  <si>
    <t>O2.02</t>
  </si>
  <si>
    <t>1577373264</t>
  </si>
  <si>
    <t>428</t>
  </si>
  <si>
    <t>O2.03</t>
  </si>
  <si>
    <t>1060177237</t>
  </si>
  <si>
    <t>429</t>
  </si>
  <si>
    <t>O2.04</t>
  </si>
  <si>
    <t>273925940</t>
  </si>
  <si>
    <t>430</t>
  </si>
  <si>
    <t>O2.05</t>
  </si>
  <si>
    <t>163940555</t>
  </si>
  <si>
    <t>431</t>
  </si>
  <si>
    <t>O2.06</t>
  </si>
  <si>
    <t>1011110100</t>
  </si>
  <si>
    <t>432</t>
  </si>
  <si>
    <t>O2.07</t>
  </si>
  <si>
    <t>-1560668388</t>
  </si>
  <si>
    <t>433</t>
  </si>
  <si>
    <t>O2.08</t>
  </si>
  <si>
    <t>-2028984761</t>
  </si>
  <si>
    <t>434</t>
  </si>
  <si>
    <t>O2.09</t>
  </si>
  <si>
    <t>12591518</t>
  </si>
  <si>
    <t>435</t>
  </si>
  <si>
    <t>O2.10</t>
  </si>
  <si>
    <t>2017156899</t>
  </si>
  <si>
    <t>436</t>
  </si>
  <si>
    <t>O2.11</t>
  </si>
  <si>
    <t>-1556587662</t>
  </si>
  <si>
    <t>437</t>
  </si>
  <si>
    <t>O2.12</t>
  </si>
  <si>
    <t>-1110435353</t>
  </si>
  <si>
    <t>438</t>
  </si>
  <si>
    <t>O2.13</t>
  </si>
  <si>
    <t>2135744998</t>
  </si>
  <si>
    <t>439</t>
  </si>
  <si>
    <t>O2.14</t>
  </si>
  <si>
    <t>-937402952</t>
  </si>
  <si>
    <t>440</t>
  </si>
  <si>
    <t>O2.15</t>
  </si>
  <si>
    <t>-1148699747</t>
  </si>
  <si>
    <t>441</t>
  </si>
  <si>
    <t>O2.16</t>
  </si>
  <si>
    <t>-1107538324</t>
  </si>
  <si>
    <t>442</t>
  </si>
  <si>
    <t>O2.17</t>
  </si>
  <si>
    <t>-2017979941</t>
  </si>
  <si>
    <t>443</t>
  </si>
  <si>
    <t>O2.18</t>
  </si>
  <si>
    <t>1104507804</t>
  </si>
  <si>
    <t>444</t>
  </si>
  <si>
    <t>O2.19</t>
  </si>
  <si>
    <t>1861387396</t>
  </si>
  <si>
    <t>445</t>
  </si>
  <si>
    <t>O2.20</t>
  </si>
  <si>
    <t>1087813660</t>
  </si>
  <si>
    <t>446</t>
  </si>
  <si>
    <t>O2.21</t>
  </si>
  <si>
    <t>-2057057719</t>
  </si>
  <si>
    <t>447</t>
  </si>
  <si>
    <t>O2.22</t>
  </si>
  <si>
    <t>-509463976</t>
  </si>
  <si>
    <t>448</t>
  </si>
  <si>
    <t>O2.23</t>
  </si>
  <si>
    <t>1480799446</t>
  </si>
  <si>
    <t>449</t>
  </si>
  <si>
    <t>O2.24</t>
  </si>
  <si>
    <t>958984989</t>
  </si>
  <si>
    <t>450</t>
  </si>
  <si>
    <t>O2.25</t>
  </si>
  <si>
    <t>1596526406</t>
  </si>
  <si>
    <t>451</t>
  </si>
  <si>
    <t>O2.26</t>
  </si>
  <si>
    <t>1989093333</t>
  </si>
  <si>
    <t>452</t>
  </si>
  <si>
    <t>O2.27</t>
  </si>
  <si>
    <t>2060796896</t>
  </si>
  <si>
    <t>453</t>
  </si>
  <si>
    <t>O2.28</t>
  </si>
  <si>
    <t>-324524259</t>
  </si>
  <si>
    <t>454</t>
  </si>
  <si>
    <t>O2.29</t>
  </si>
  <si>
    <t>1446555343</t>
  </si>
  <si>
    <t>455</t>
  </si>
  <si>
    <t>O2.30</t>
  </si>
  <si>
    <t>-176638998</t>
  </si>
  <si>
    <t>456</t>
  </si>
  <si>
    <t>O2.31</t>
  </si>
  <si>
    <t>-1834045618</t>
  </si>
  <si>
    <t>457</t>
  </si>
  <si>
    <t>O2.32</t>
  </si>
  <si>
    <t>662025145</t>
  </si>
  <si>
    <t>458</t>
  </si>
  <si>
    <t>O2.33</t>
  </si>
  <si>
    <t>1950137079</t>
  </si>
  <si>
    <t>459</t>
  </si>
  <si>
    <t>O2.34</t>
  </si>
  <si>
    <t>-1270443865</t>
  </si>
  <si>
    <t>460</t>
  </si>
  <si>
    <t>O2.35</t>
  </si>
  <si>
    <t>-1931992015</t>
  </si>
  <si>
    <t>461</t>
  </si>
  <si>
    <t>O2.36</t>
  </si>
  <si>
    <t>855719063</t>
  </si>
  <si>
    <t>462</t>
  </si>
  <si>
    <t>O2.37</t>
  </si>
  <si>
    <t>-256267887</t>
  </si>
  <si>
    <t>463</t>
  </si>
  <si>
    <t>O2.38</t>
  </si>
  <si>
    <t>okno AL jednokřídlé fixní, 1 500×600mm</t>
  </si>
  <si>
    <t>-2091104257</t>
  </si>
  <si>
    <t>464</t>
  </si>
  <si>
    <t>O2.39</t>
  </si>
  <si>
    <t>okno AL jednokřídlé fisní, s nadsvětlíkem, požární zasklení splňující požární požadavek, 1 050×3 250mm, EI 30/DP1; fixní</t>
  </si>
  <si>
    <t>-697695610</t>
  </si>
  <si>
    <t>465</t>
  </si>
  <si>
    <t>O3.01</t>
  </si>
  <si>
    <t>-735749353</t>
  </si>
  <si>
    <t>466</t>
  </si>
  <si>
    <t>O3.02</t>
  </si>
  <si>
    <t>1678057577</t>
  </si>
  <si>
    <t>467</t>
  </si>
  <si>
    <t>O3.03</t>
  </si>
  <si>
    <t>1318868270</t>
  </si>
  <si>
    <t>468</t>
  </si>
  <si>
    <t>O3.04</t>
  </si>
  <si>
    <t>149864060</t>
  </si>
  <si>
    <t>469</t>
  </si>
  <si>
    <t>O3.05</t>
  </si>
  <si>
    <t>737125102</t>
  </si>
  <si>
    <t>470</t>
  </si>
  <si>
    <t>O3.06</t>
  </si>
  <si>
    <t>432868100</t>
  </si>
  <si>
    <t>471</t>
  </si>
  <si>
    <t>O3.07</t>
  </si>
  <si>
    <t>-1183906728</t>
  </si>
  <si>
    <t>472</t>
  </si>
  <si>
    <t>O3.08</t>
  </si>
  <si>
    <t>-2116821795</t>
  </si>
  <si>
    <t>473</t>
  </si>
  <si>
    <t>O3.09</t>
  </si>
  <si>
    <t>-1726515850</t>
  </si>
  <si>
    <t>474</t>
  </si>
  <si>
    <t>O3.10</t>
  </si>
  <si>
    <t>1673805353</t>
  </si>
  <si>
    <t>475</t>
  </si>
  <si>
    <t>O3.11</t>
  </si>
  <si>
    <t>-1601306829</t>
  </si>
  <si>
    <t>476</t>
  </si>
  <si>
    <t>O3.12</t>
  </si>
  <si>
    <t>434211454</t>
  </si>
  <si>
    <t>477</t>
  </si>
  <si>
    <t>O3.13</t>
  </si>
  <si>
    <t>-1626899652</t>
  </si>
  <si>
    <t>478</t>
  </si>
  <si>
    <t>O3.14</t>
  </si>
  <si>
    <t>-1151739037</t>
  </si>
  <si>
    <t>479</t>
  </si>
  <si>
    <t>O3.15</t>
  </si>
  <si>
    <t>1262387793</t>
  </si>
  <si>
    <t>480</t>
  </si>
  <si>
    <t>O3.16</t>
  </si>
  <si>
    <t>-1318550203</t>
  </si>
  <si>
    <t>481</t>
  </si>
  <si>
    <t>O3.17</t>
  </si>
  <si>
    <t>okno AL dvoukřídle s jedním sloupkem, pevné zasklení, pořární zasklední splňující požární požadavek, 3 655×3 000mm, EI 15/DP1; fixní</t>
  </si>
  <si>
    <t>-1264632371</t>
  </si>
  <si>
    <t>482</t>
  </si>
  <si>
    <t>O3.19</t>
  </si>
  <si>
    <t>fixní zasklení šedových světlíků, požární zasklení splňující požární požadavek, 5 885×700mm, EI 15/DP1</t>
  </si>
  <si>
    <t>-971541849</t>
  </si>
  <si>
    <t>483</t>
  </si>
  <si>
    <t>O3.20</t>
  </si>
  <si>
    <t>fixní zasklení šedových světlíků, 5 885×700mm</t>
  </si>
  <si>
    <t>194249702</t>
  </si>
  <si>
    <t>771</t>
  </si>
  <si>
    <t>Podlahy z dlaždic</t>
  </si>
  <si>
    <t>484</t>
  </si>
  <si>
    <t>771111011</t>
  </si>
  <si>
    <t>Příprava podkladu před provedením dlažby vysátí podlah</t>
  </si>
  <si>
    <t>2010215762</t>
  </si>
  <si>
    <t>https://podminky.urs.cz/item/CS_URS_2023_02/771111011</t>
  </si>
  <si>
    <t>485</t>
  </si>
  <si>
    <t>771121011</t>
  </si>
  <si>
    <t>Příprava podkladu před provedením dlažby nátěr penetrační na podlahu</t>
  </si>
  <si>
    <t>-171041285</t>
  </si>
  <si>
    <t>https://podminky.urs.cz/item/CS_URS_2023_02/771121011</t>
  </si>
  <si>
    <t>486</t>
  </si>
  <si>
    <t>771574112</t>
  </si>
  <si>
    <t>Montáž podlah z dlaždic keramických lepených cementovým flexibilním lepidlem hladkých, tloušťky do 10 mm přes 9 do 12 ks/m2</t>
  </si>
  <si>
    <t>-363155747</t>
  </si>
  <si>
    <t>https://podminky.urs.cz/item/CS_URS_2023_02/771574112</t>
  </si>
  <si>
    <t>Poznámka k položce:_x000d_
vč. montáže veškerých lišt</t>
  </si>
  <si>
    <t>487</t>
  </si>
  <si>
    <t>59761128</t>
  </si>
  <si>
    <t>dlažba keramická slinutá nemrazuvzdorná do interiéru R9/A povrch hladký/matný tl do 10mm přes 9 do 12ks/m2</t>
  </si>
  <si>
    <t>1130550652</t>
  </si>
  <si>
    <t>Poznámka k položce:_x000d_
přesný typ dle PD</t>
  </si>
  <si>
    <t>HN03*1,05</t>
  </si>
  <si>
    <t>HN14*1,05</t>
  </si>
  <si>
    <t>488</t>
  </si>
  <si>
    <t>771577111</t>
  </si>
  <si>
    <t>Montáž podlah z dlaždic keramických lepených cementovým flexibilním lepidlem Příplatek k cenám za plochu do 5 m2 jednotlivě</t>
  </si>
  <si>
    <t>685525558</t>
  </si>
  <si>
    <t>https://podminky.urs.cz/item/CS_URS_2023_02/771577111</t>
  </si>
  <si>
    <t>k HN03</t>
  </si>
  <si>
    <t>4,02+3,24+3,66</t>
  </si>
  <si>
    <t>k HN06</t>
  </si>
  <si>
    <t>2,04+4,09*2</t>
  </si>
  <si>
    <t>k HN14</t>
  </si>
  <si>
    <t>489</t>
  </si>
  <si>
    <t>771591112</t>
  </si>
  <si>
    <t>Izolace podlahy pod dlažbu nátěrem nebo stěrkou ve dvou vrstvách</t>
  </si>
  <si>
    <t>-690211809</t>
  </si>
  <si>
    <t>https://podminky.urs.cz/item/CS_URS_2023_02/771591112</t>
  </si>
  <si>
    <t>490</t>
  </si>
  <si>
    <t>771591115</t>
  </si>
  <si>
    <t>Podlahy - dokončovací práce spárování silikonem</t>
  </si>
  <si>
    <t>1277962814</t>
  </si>
  <si>
    <t>https://podminky.urs.cz/item/CS_URS_2023_02/771591115</t>
  </si>
  <si>
    <t>styk podlaha/obklad</t>
  </si>
  <si>
    <t>viz těsnící pás HI stěrky</t>
  </si>
  <si>
    <t>165,75</t>
  </si>
  <si>
    <t>obklady mimo soc. místnosti</t>
  </si>
  <si>
    <t>1,8</t>
  </si>
  <si>
    <t>m.č. 1.09:</t>
  </si>
  <si>
    <t>1,2</t>
  </si>
  <si>
    <t>1,2+1,13+1,8</t>
  </si>
  <si>
    <t xml:space="preserve">m. č. 1.15: </t>
  </si>
  <si>
    <t>(2,6+2,1)*2</t>
  </si>
  <si>
    <t>-0,9</t>
  </si>
  <si>
    <t>(2,25+3,15)</t>
  </si>
  <si>
    <t xml:space="preserve">m. č. 1.26 : </t>
  </si>
  <si>
    <t>(1,86+2,86)*2</t>
  </si>
  <si>
    <t>-0,8</t>
  </si>
  <si>
    <t>m. č. 3.04 :</t>
  </si>
  <si>
    <t>491</t>
  </si>
  <si>
    <t>771592011</t>
  </si>
  <si>
    <t>Čištění vnitřních ploch po položení dlažby podlah nebo schodišť chemickými prostředky</t>
  </si>
  <si>
    <t>-224450688</t>
  </si>
  <si>
    <t>https://podminky.urs.cz/item/CS_URS_2023_02/771592011</t>
  </si>
  <si>
    <t>492</t>
  </si>
  <si>
    <t>998771103</t>
  </si>
  <si>
    <t>Přesun hmot pro podlahy z dlaždic stanovený z hmotnosti přesunovaného materiálu vodorovná dopravní vzdálenost do 50 m v objektech výšky přes 12 do 24 m</t>
  </si>
  <si>
    <t>-1559370034</t>
  </si>
  <si>
    <t>https://podminky.urs.cz/item/CS_URS_2023_02/998771103</t>
  </si>
  <si>
    <t>776</t>
  </si>
  <si>
    <t>Podlahy povlakové</t>
  </si>
  <si>
    <t>493</t>
  </si>
  <si>
    <t>776111311</t>
  </si>
  <si>
    <t>Příprava podkladu vysátí podlah</t>
  </si>
  <si>
    <t>-14314767</t>
  </si>
  <si>
    <t>https://podminky.urs.cz/item/CS_URS_2023_02/776111311</t>
  </si>
  <si>
    <t>494</t>
  </si>
  <si>
    <t>776121111</t>
  </si>
  <si>
    <t>Příprava podkladu penetrace vodou ředitelná podlah</t>
  </si>
  <si>
    <t>-960261735</t>
  </si>
  <si>
    <t>https://podminky.urs.cz/item/CS_URS_2023_02/776121111</t>
  </si>
  <si>
    <t>495</t>
  </si>
  <si>
    <t>776141121</t>
  </si>
  <si>
    <t>Příprava podkladu vyrovnání samonivelační stěrkou podlah min.pevnosti 30 MPa, tloušťky do 3 mm</t>
  </si>
  <si>
    <t>1986168561</t>
  </si>
  <si>
    <t>https://podminky.urs.cz/item/CS_URS_2023_02/776141121</t>
  </si>
  <si>
    <t>496</t>
  </si>
  <si>
    <t>776212111</t>
  </si>
  <si>
    <t>Montáž textilních podlahovin volným položením s podlepením spojů páskou pásů</t>
  </si>
  <si>
    <t>-832457381</t>
  </si>
  <si>
    <t>https://podminky.urs.cz/item/CS_URS_2023_02/776212111</t>
  </si>
  <si>
    <t>čistící rohož</t>
  </si>
  <si>
    <t>497</t>
  </si>
  <si>
    <t>69752110</t>
  </si>
  <si>
    <t>rohož textilní provedení PA, hustý povrch, jemné dočištění</t>
  </si>
  <si>
    <t>951089412</t>
  </si>
  <si>
    <t>do JC promítnout požadované řešení</t>
  </si>
  <si>
    <t>HN08*1,05</t>
  </si>
  <si>
    <t>498</t>
  </si>
  <si>
    <t>776251311</t>
  </si>
  <si>
    <t>Montáž podlahovin z přírodního linolea (marmolea) lepením 2-složkovým lepidlem z pásů</t>
  </si>
  <si>
    <t>22098855</t>
  </si>
  <si>
    <t>https://podminky.urs.cz/item/CS_URS_2023_02/776251311</t>
  </si>
  <si>
    <t>499</t>
  </si>
  <si>
    <t>776251411</t>
  </si>
  <si>
    <t>Montáž podlahovin z přírodního linolea (marmolea) spoj podlah svařováním za tepla</t>
  </si>
  <si>
    <t>248167021</t>
  </si>
  <si>
    <t>https://podminky.urs.cz/item/CS_URS_2023_02/776251411</t>
  </si>
  <si>
    <t>704</t>
  </si>
  <si>
    <t>776411212</t>
  </si>
  <si>
    <t>Montáž soklíků tahaných (fabiony) z PVC obvodových, výšky přes 80 do 100 mm</t>
  </si>
  <si>
    <t>-1656137888</t>
  </si>
  <si>
    <t>https://podminky.urs.cz/item/CS_URS_2023_02/776411212</t>
  </si>
  <si>
    <t xml:space="preserve">vinyl : </t>
  </si>
  <si>
    <t>(14,82+7,80)*2</t>
  </si>
  <si>
    <t>-3,2</t>
  </si>
  <si>
    <t>(5,80+2,76)*2</t>
  </si>
  <si>
    <t>-2,5</t>
  </si>
  <si>
    <t>-0,9*2</t>
  </si>
  <si>
    <t>2*0,2</t>
  </si>
  <si>
    <t>(2,805+4,85)*2</t>
  </si>
  <si>
    <t>(9,44+12,80)*2</t>
  </si>
  <si>
    <t>-1,6</t>
  </si>
  <si>
    <t>(9,44+5,50)*2</t>
  </si>
  <si>
    <t>(9,78+7,80)*2</t>
  </si>
  <si>
    <t>(7,35+6,00+1,14)*2</t>
  </si>
  <si>
    <t>-2,1</t>
  </si>
  <si>
    <t>-3,05</t>
  </si>
  <si>
    <t>-1,95</t>
  </si>
  <si>
    <t>-3,0</t>
  </si>
  <si>
    <t>-3,55</t>
  </si>
  <si>
    <t>2*0,15</t>
  </si>
  <si>
    <t>(9,65+7,80)*2</t>
  </si>
  <si>
    <t>(5,80+7,80)*2</t>
  </si>
  <si>
    <t>(9,44+10,40)*2</t>
  </si>
  <si>
    <t>(12,47+7,80+0,49)*2</t>
  </si>
  <si>
    <t>(6,30+2,76)*2</t>
  </si>
  <si>
    <t>(3,055+4,85)*2</t>
  </si>
  <si>
    <t>(4,87+7,80)*2</t>
  </si>
  <si>
    <t>(11,70+7,80+1,10)*2</t>
  </si>
  <si>
    <t>(7,75+4,91)*2</t>
  </si>
  <si>
    <t>(4,85+5,50)*2</t>
  </si>
  <si>
    <t>(11,70+3,70+2,40)*2</t>
  </si>
  <si>
    <t>-1,05</t>
  </si>
  <si>
    <t>(3,40+6,05+0,44)*2</t>
  </si>
  <si>
    <t>(3,4+3,05)*2</t>
  </si>
  <si>
    <t>705</t>
  </si>
  <si>
    <t>776411213</t>
  </si>
  <si>
    <t>Montáž soklíků tahaných (fabiony) z PVC vnitřních rohů</t>
  </si>
  <si>
    <t>-193512064</t>
  </si>
  <si>
    <t>https://podminky.urs.cz/item/CS_URS_2023_02/776411213</t>
  </si>
  <si>
    <t>stanoveno empiricky</t>
  </si>
  <si>
    <t>"666,26*0,15" 100</t>
  </si>
  <si>
    <t>706</t>
  </si>
  <si>
    <t>776411214</t>
  </si>
  <si>
    <t>Montáž soklíků tahaných (fabiony) z PVC vnějších rohů</t>
  </si>
  <si>
    <t>-1444854775</t>
  </si>
  <si>
    <t>https://podminky.urs.cz/item/CS_URS_2023_02/776411214</t>
  </si>
  <si>
    <t>"666,26*0,05" 33</t>
  </si>
  <si>
    <t>503</t>
  </si>
  <si>
    <t>28411069</t>
  </si>
  <si>
    <t>linoleum přírodní ze 100% dřevité moučky tl 2,5mm, zátěž 34/43, R9, hořlavost Cfl S1</t>
  </si>
  <si>
    <t>1164921120</t>
  </si>
  <si>
    <t xml:space="preserve">do JC  promítnout přesný typ dle architekta/investora </t>
  </si>
  <si>
    <t>HN02*1,05</t>
  </si>
  <si>
    <t>soklík (vytažení fabionu)</t>
  </si>
  <si>
    <t>666,26*0,1*1,1</t>
  </si>
  <si>
    <t>504</t>
  </si>
  <si>
    <t>776431111</t>
  </si>
  <si>
    <t>Montáž schodišťových hran kovových nebo plastových lepených</t>
  </si>
  <si>
    <t>1264920870</t>
  </si>
  <si>
    <t>https://podminky.urs.cz/item/CS_URS_2023_02/776431111</t>
  </si>
  <si>
    <t>ke skl. HN071</t>
  </si>
  <si>
    <t>0,3*2+0,18+1,2*2</t>
  </si>
  <si>
    <t>505</t>
  </si>
  <si>
    <t>28342160</t>
  </si>
  <si>
    <t>hrana schodová s lemovým ukončením z PVC 30x35x3mm</t>
  </si>
  <si>
    <t>-644453915</t>
  </si>
  <si>
    <t>3,18*1,05</t>
  </si>
  <si>
    <t>506</t>
  </si>
  <si>
    <t>998776103</t>
  </si>
  <si>
    <t>Přesun hmot pro podlahy povlakové stanovený z hmotnosti přesunovaného materiálu vodorovná dopravní vzdálenost do 50 m v objektech výšky přes 12 do 24 m</t>
  </si>
  <si>
    <t>-795159906</t>
  </si>
  <si>
    <t>https://podminky.urs.cz/item/CS_URS_2023_02/998776103</t>
  </si>
  <si>
    <t>777</t>
  </si>
  <si>
    <t>Podlahy lité</t>
  </si>
  <si>
    <t>507</t>
  </si>
  <si>
    <t>777111111</t>
  </si>
  <si>
    <t>Příprava podkladu před provedením litých podlah vysátí</t>
  </si>
  <si>
    <t>-412497256</t>
  </si>
  <si>
    <t>https://podminky.urs.cz/item/CS_URS_2023_02/777111111</t>
  </si>
  <si>
    <t>508</t>
  </si>
  <si>
    <t>777131101</t>
  </si>
  <si>
    <t>Penetrační nátěr podlahy epoxidový na podklad suchý a vyzrálý</t>
  </si>
  <si>
    <t>578675326</t>
  </si>
  <si>
    <t>https://podminky.urs.cz/item/CS_URS_2023_02/777131101</t>
  </si>
  <si>
    <t>dle PD uvažovány dvě vrstvy</t>
  </si>
  <si>
    <t>HN01*2</t>
  </si>
  <si>
    <t>HN05*2</t>
  </si>
  <si>
    <t>HN09*2</t>
  </si>
  <si>
    <t>HN10*2</t>
  </si>
  <si>
    <t>HN11*2</t>
  </si>
  <si>
    <t>HN13*2</t>
  </si>
  <si>
    <t>HN17*2</t>
  </si>
  <si>
    <t>soklová část</t>
  </si>
  <si>
    <t>718,074*0,1*2</t>
  </si>
  <si>
    <t>509</t>
  </si>
  <si>
    <t>777131201</t>
  </si>
  <si>
    <t>Penetrační nátěr schodišťových stupňů epoxidový na podklad suchý a vyzrálý</t>
  </si>
  <si>
    <t>-57281012</t>
  </si>
  <si>
    <t>https://podminky.urs.cz/item/CS_URS_2023_02/777131201</t>
  </si>
  <si>
    <t>HN07*2</t>
  </si>
  <si>
    <t>510</t>
  </si>
  <si>
    <t>777511103</t>
  </si>
  <si>
    <t>Krycí stěrka dekorativní epoxidová, tloušťky přes 1 do 2 mm</t>
  </si>
  <si>
    <t>-1045160225</t>
  </si>
  <si>
    <t>https://podminky.urs.cz/item/CS_URS_2023_02/777511103</t>
  </si>
  <si>
    <t>718,074*0,1</t>
  </si>
  <si>
    <t>511</t>
  </si>
  <si>
    <t>777511181</t>
  </si>
  <si>
    <t>Krycí stěrka Příplatek k cenám za zvýšenou pracnost provádění soklíků na svislé ploše podlahových</t>
  </si>
  <si>
    <t>596884332</t>
  </si>
  <si>
    <t>https://podminky.urs.cz/item/CS_URS_2023_02/777511181</t>
  </si>
  <si>
    <t>pro svislé části soklíků a podstupnice</t>
  </si>
  <si>
    <t xml:space="preserve">soklíky </t>
  </si>
  <si>
    <t>0,154*2*13*2</t>
  </si>
  <si>
    <t>0,167*12*2</t>
  </si>
  <si>
    <t>podstupnice</t>
  </si>
  <si>
    <t>1-2NP</t>
  </si>
  <si>
    <t>1,25*0,154*13*2</t>
  </si>
  <si>
    <t>2-3NP</t>
  </si>
  <si>
    <t>1,4*0,167*12*2</t>
  </si>
  <si>
    <t>512</t>
  </si>
  <si>
    <t>777612103</t>
  </si>
  <si>
    <t>Uzavírací nátěr podlahy epoxidový transparentní</t>
  </si>
  <si>
    <t>-577239606</t>
  </si>
  <si>
    <t>https://podminky.urs.cz/item/CS_URS_2023_02/777612103</t>
  </si>
  <si>
    <t>513</t>
  </si>
  <si>
    <t>777612203</t>
  </si>
  <si>
    <t>Uzavírací nátěr schodišťových stupňů epoxidový transparentní</t>
  </si>
  <si>
    <t>-759207468</t>
  </si>
  <si>
    <t>https://podminky.urs.cz/item/CS_URS_2023_02/777612203</t>
  </si>
  <si>
    <t>514</t>
  </si>
  <si>
    <t>777911113</t>
  </si>
  <si>
    <t>Napojení na stěnu nebo sokl fabionem z epoxidové stěrky plněné pískem a výplňovým spárovým profilem s trvale pružným tmelem pohyblivé</t>
  </si>
  <si>
    <t>-276802621</t>
  </si>
  <si>
    <t>https://podminky.urs.cz/item/CS_URS_2023_02/777911113</t>
  </si>
  <si>
    <t xml:space="preserve">epox stěrka : </t>
  </si>
  <si>
    <t>(2,80+6,70)*2</t>
  </si>
  <si>
    <t>(0,30+3,6)*2</t>
  </si>
  <si>
    <t>1,25</t>
  </si>
  <si>
    <t>2*0,1</t>
  </si>
  <si>
    <t>(25,97+13,10)*2</t>
  </si>
  <si>
    <t>(14,55+7,70)*2</t>
  </si>
  <si>
    <t>0,20*4*2</t>
  </si>
  <si>
    <t>-4,55</t>
  </si>
  <si>
    <t>-3,2*3</t>
  </si>
  <si>
    <t>-1,6*4</t>
  </si>
  <si>
    <t>-1,23</t>
  </si>
  <si>
    <t>-0,7*2</t>
  </si>
  <si>
    <t>-0,8*3</t>
  </si>
  <si>
    <t>-0,9*6</t>
  </si>
  <si>
    <t>(9,44+2,30)*2</t>
  </si>
  <si>
    <t>(8,49+7,80)*2</t>
  </si>
  <si>
    <t>-1,6*2</t>
  </si>
  <si>
    <t>(10,00+7,80+1,10)*2</t>
  </si>
  <si>
    <t>(7,35+7,80)*2</t>
  </si>
  <si>
    <t>(7,35+6,80+0,28)*2</t>
  </si>
  <si>
    <t>(3,70+4,90)*2</t>
  </si>
  <si>
    <t>(3,90+4,2)*2</t>
  </si>
  <si>
    <t>(3,90+2,91)*2</t>
  </si>
  <si>
    <t>(2,00+3,70)*2</t>
  </si>
  <si>
    <t>(4,4+3,70)*2</t>
  </si>
  <si>
    <t xml:space="preserve">m. č. 1.32 : </t>
  </si>
  <si>
    <t>(2,2+3,3)*2</t>
  </si>
  <si>
    <t>2*0,35</t>
  </si>
  <si>
    <t>(9,44+3,80)*2</t>
  </si>
  <si>
    <t>(2,5+2,0)*2</t>
  </si>
  <si>
    <t>(1,25+3,355)*2</t>
  </si>
  <si>
    <t>(2,8+1,3)*2</t>
  </si>
  <si>
    <t>-1,25</t>
  </si>
  <si>
    <t>3,6*2</t>
  </si>
  <si>
    <t>(32,82+14,60+0,28+0,6)*2</t>
  </si>
  <si>
    <t>(4,95+8,90+0,5)*2</t>
  </si>
  <si>
    <t>-0,9*4</t>
  </si>
  <si>
    <t>-2,5*2</t>
  </si>
  <si>
    <t>-0,8*5</t>
  </si>
  <si>
    <t>-1,2</t>
  </si>
  <si>
    <t>-7,3*2</t>
  </si>
  <si>
    <t>-2,385*4</t>
  </si>
  <si>
    <t>(2,80+6,50+0,3+3,6)*2</t>
  </si>
  <si>
    <t>(3,40+2,86)*2</t>
  </si>
  <si>
    <t>-0,90</t>
  </si>
  <si>
    <t>(3,40+4,80)*2</t>
  </si>
  <si>
    <t>-0,9*3</t>
  </si>
  <si>
    <t>(3,40+5,70)*2</t>
  </si>
  <si>
    <t>(14,15+7,40)*2+0,05*2*4</t>
  </si>
  <si>
    <t>-7,30*2</t>
  </si>
  <si>
    <t>-1,1*4</t>
  </si>
  <si>
    <t>(3,65+10,60)*2</t>
  </si>
  <si>
    <t>-4,68</t>
  </si>
  <si>
    <t>(3,40+7,80)*2</t>
  </si>
  <si>
    <t>7,7+0,167*12*2</t>
  </si>
  <si>
    <t>515</t>
  </si>
  <si>
    <t>998777103</t>
  </si>
  <si>
    <t>Přesun hmot pro podlahy lité stanovený z hmotnosti přesunovaného materiálu vodorovná dopravní vzdálenost do 50 m v objektech výšky přes 12 do 24 m</t>
  </si>
  <si>
    <t>2131686914</t>
  </si>
  <si>
    <t>https://podminky.urs.cz/item/CS_URS_2023_02/998777103</t>
  </si>
  <si>
    <t>781</t>
  </si>
  <si>
    <t>Dokončovací práce - obklady</t>
  </si>
  <si>
    <t>516</t>
  </si>
  <si>
    <t>781121011</t>
  </si>
  <si>
    <t>Příprava podkladu před provedením obkladu nátěr penetrační na stěnu</t>
  </si>
  <si>
    <t>-350367943</t>
  </si>
  <si>
    <t>https://podminky.urs.cz/item/CS_URS_2023_02/781121011</t>
  </si>
  <si>
    <t>viz plocha obkladů níže</t>
  </si>
  <si>
    <t>34,451+522,09</t>
  </si>
  <si>
    <t>517</t>
  </si>
  <si>
    <t>781131112</t>
  </si>
  <si>
    <t>Izolace stěny pod obklad izolace nátěrem nebo stěrkou ve dvou vrstvách</t>
  </si>
  <si>
    <t>996953253</t>
  </si>
  <si>
    <t>https://podminky.urs.cz/item/CS_URS_2023_02/781131112</t>
  </si>
  <si>
    <t>v místnostech s aplikovanou HI v podlaze</t>
  </si>
  <si>
    <t>vytažení do v.1,5m, ve sprchách na celou výšku obkladu</t>
  </si>
  <si>
    <t>VN21, VN22</t>
  </si>
  <si>
    <t>(2,4+1,675)*2*1,5</t>
  </si>
  <si>
    <t>-0,7*1,5</t>
  </si>
  <si>
    <t>(2,4+2,27)*2*1,5</t>
  </si>
  <si>
    <t>-0,9*1,5</t>
  </si>
  <si>
    <t>(2,4+1,35)*2*1,5</t>
  </si>
  <si>
    <t>(2,55+1,435)*2*1,5</t>
  </si>
  <si>
    <t>(2,95+1,86+2,03+1,47+0,99+1,47)*2*1,5</t>
  </si>
  <si>
    <t>-0,8*1,5</t>
  </si>
  <si>
    <t>-0,7*1,5*4</t>
  </si>
  <si>
    <t>(2,95+1,76+2,03+1,61+0,99+1,61)*2*1,5</t>
  </si>
  <si>
    <t>(1,7+2,11)*2*1,5</t>
  </si>
  <si>
    <t>(3,4+2,35+2,25+1,52+0,95+1,52)*2*1,5</t>
  </si>
  <si>
    <t>-1,0*0,5*2</t>
  </si>
  <si>
    <t>-0,6*0,3</t>
  </si>
  <si>
    <t>(1,7+1,2)*2*1,5</t>
  </si>
  <si>
    <t>(1,85+2,21)*2*1,5</t>
  </si>
  <si>
    <t>(3,25+2,05+1,06*2+1,66*2+1,0+1,12)*2*1,5</t>
  </si>
  <si>
    <t>-0,7*1,5*6</t>
  </si>
  <si>
    <t>(2,37+1,72+0,65+0,95+1,47)*2*1,5</t>
  </si>
  <si>
    <t>-0,7*1,5*2</t>
  </si>
  <si>
    <t>-1,0*0,5</t>
  </si>
  <si>
    <t>(2,22+2,26)*2*1,5</t>
  </si>
  <si>
    <t>(3,4+1,385+0,95+1,37)*2*1,5</t>
  </si>
  <si>
    <t>518</t>
  </si>
  <si>
    <t>781131241</t>
  </si>
  <si>
    <t>Izolace stěny pod obklad izolace těsnícími izolačními pásy vnitřní kout</t>
  </si>
  <si>
    <t>-771495880</t>
  </si>
  <si>
    <t>https://podminky.urs.cz/item/CS_URS_2023_02/781131241</t>
  </si>
  <si>
    <t>519</t>
  </si>
  <si>
    <t>781131242</t>
  </si>
  <si>
    <t>Izolace stěny pod obklad izolace těsnícími izolačními pásy vnější roh</t>
  </si>
  <si>
    <t>1640374276</t>
  </si>
  <si>
    <t>https://podminky.urs.cz/item/CS_URS_2023_02/781131242</t>
  </si>
  <si>
    <t>520</t>
  </si>
  <si>
    <t>781131264</t>
  </si>
  <si>
    <t>Izolace stěny pod obklad izolace těsnícími izolačními pásy mezi podlahou a stěnu</t>
  </si>
  <si>
    <t>-920488220</t>
  </si>
  <si>
    <t>https://podminky.urs.cz/item/CS_URS_2023_02/781131264</t>
  </si>
  <si>
    <t>(2,4+1,675)*2</t>
  </si>
  <si>
    <t>-0,7</t>
  </si>
  <si>
    <t>(2,4+2,27)*2</t>
  </si>
  <si>
    <t>(2,4+1,35)*2</t>
  </si>
  <si>
    <t>(2,55+1,435)*2</t>
  </si>
  <si>
    <t>(2,95+1,86+2,03+1,47+0,99+1,47)*2</t>
  </si>
  <si>
    <t>-0,7*4</t>
  </si>
  <si>
    <t>(2,95+1,76+2,03+1,61+0,99+1,61)*2</t>
  </si>
  <si>
    <t>(1,7+2,11)*2</t>
  </si>
  <si>
    <t>m. č. 2.19 :</t>
  </si>
  <si>
    <t>(3,4+2,35+2,25+1,52+0,95+1,52)*2</t>
  </si>
  <si>
    <t>(1,7+1,2)*2</t>
  </si>
  <si>
    <t>(1,85+2,21)*2</t>
  </si>
  <si>
    <t>(3,25+2,05+1,06*2+1,66*2+1,0+1,12)*2</t>
  </si>
  <si>
    <t>-0,7*6</t>
  </si>
  <si>
    <t>(2,37+1,72+0,65+0,95+1,47)*2</t>
  </si>
  <si>
    <t>(2,22+2,26)*2</t>
  </si>
  <si>
    <t>(3,4+1,385+0,95+1,37)*2</t>
  </si>
  <si>
    <t>svislé kouty</t>
  </si>
  <si>
    <t>108*1,5</t>
  </si>
  <si>
    <t>k HN08</t>
  </si>
  <si>
    <t>2,8*2-1,6*2</t>
  </si>
  <si>
    <t>521</t>
  </si>
  <si>
    <t>781474120</t>
  </si>
  <si>
    <t>Montáž obkladů vnitřních stěn z dlaždic keramických lepených flexibilním lepidlem maloformátových hladkých přes 85 do 100 ks/m2</t>
  </si>
  <si>
    <t>-1672133467</t>
  </si>
  <si>
    <t>https://podminky.urs.cz/item/CS_URS_2023_02/781474120</t>
  </si>
  <si>
    <t>formát 5x20cm na vybrané stěny</t>
  </si>
  <si>
    <t>m2.19:</t>
  </si>
  <si>
    <t>3,0*3,4-0,7*1,97</t>
  </si>
  <si>
    <t>m2.22:</t>
  </si>
  <si>
    <t>2,7*1,85</t>
  </si>
  <si>
    <t>m2.23:</t>
  </si>
  <si>
    <t>m2.24</t>
  </si>
  <si>
    <t>3,0*2,05-1,0*2,0</t>
  </si>
  <si>
    <t>m3.10:</t>
  </si>
  <si>
    <t>3,0*2,37</t>
  </si>
  <si>
    <t>m3.12:</t>
  </si>
  <si>
    <t>3,0*1,46</t>
  </si>
  <si>
    <t>522</t>
  </si>
  <si>
    <t>59761627</t>
  </si>
  <si>
    <t>obklad keramický hladký přes 85 do 100ks/m2</t>
  </si>
  <si>
    <t>-2042733326</t>
  </si>
  <si>
    <t>34,451*1,05</t>
  </si>
  <si>
    <t>523</t>
  </si>
  <si>
    <t>781474154</t>
  </si>
  <si>
    <t>Montáž obkladů vnitřních stěn z dlaždic keramických lepených flexibilním lepidlem velkoformátových hladkých přes 4 do 6 ks/m2</t>
  </si>
  <si>
    <t>495662209</t>
  </si>
  <si>
    <t>https://podminky.urs.cz/item/CS_URS_2023_02/781474154</t>
  </si>
  <si>
    <t>přesné rozměry, spárořez, barevnost atd. budou řešeny v rámci realizace dle projektu interiéru</t>
  </si>
  <si>
    <t>(2,4+1,675)*2*2,7</t>
  </si>
  <si>
    <t>-0,7*1,97</t>
  </si>
  <si>
    <t>(2,4+2,27)*2*2,7</t>
  </si>
  <si>
    <t>(2,4+1,35)*2*2,7</t>
  </si>
  <si>
    <t>(2,55+1,435)*2*2,7</t>
  </si>
  <si>
    <t>(2,95+1,86+2,03+1,47+0,99+1,47)*2*2,7</t>
  </si>
  <si>
    <t>-0,7*1,97*4</t>
  </si>
  <si>
    <t>(2,95+1,76+2,03+1,61+0,99+1,61)*2*2,7</t>
  </si>
  <si>
    <t>(1,7+2,11)*2*2,7</t>
  </si>
  <si>
    <t>(3,4+2,35+2,25+1,52+0,95+1,52)*2*2,7</t>
  </si>
  <si>
    <t>(1,7+1,2)*2*2,7</t>
  </si>
  <si>
    <t>(1,85+2,21)*2*2,7</t>
  </si>
  <si>
    <t>(3,25+2,05+1,06*2+1,66*2+1,0+1,12)*2*2,7</t>
  </si>
  <si>
    <t>-0,7*1,97*6</t>
  </si>
  <si>
    <t>(2,37+1,72+0,65+0,95+1,47)*2*3,0</t>
  </si>
  <si>
    <t>(2,22+2,26)*2*3,0</t>
  </si>
  <si>
    <t>(3,4+1,385+0,95+1,37)*2*3,0</t>
  </si>
  <si>
    <t>VN23</t>
  </si>
  <si>
    <t>1,8*1,5</t>
  </si>
  <si>
    <t>1,2*1,5</t>
  </si>
  <si>
    <t>5,0*0,8</t>
  </si>
  <si>
    <t>(1,2+1,13+1,8)*1,5</t>
  </si>
  <si>
    <t>(2,6+2,1)*2*2,7</t>
  </si>
  <si>
    <t>(2,25+3,15)*2,0</t>
  </si>
  <si>
    <t>1,2*0,8</t>
  </si>
  <si>
    <t>(1,86+2,86)*2*2,7</t>
  </si>
  <si>
    <t>1,5*0,6</t>
  </si>
  <si>
    <t>3,4*0,6</t>
  </si>
  <si>
    <t>odpočet s maloformátovým obkladem</t>
  </si>
  <si>
    <t>-34,451</t>
  </si>
  <si>
    <t>524</t>
  </si>
  <si>
    <t>597OD.201</t>
  </si>
  <si>
    <t>obklad keramický hladký na podlahu i stěnu pro interiér i exteriérm, vč. dodávky případných lišt</t>
  </si>
  <si>
    <t>-1660098332</t>
  </si>
  <si>
    <t>výběr rozdílné barevné specifikace promítnout do nákladů na dodávku materiálu (do JC položky)</t>
  </si>
  <si>
    <t>522,09*1,05</t>
  </si>
  <si>
    <t>525</t>
  </si>
  <si>
    <t>781492211</t>
  </si>
  <si>
    <t>Obklad - dokončující práce montáž profilu lepeného flexibilním cementovým lepidlem rohového</t>
  </si>
  <si>
    <t>1602794345</t>
  </si>
  <si>
    <t>https://podminky.urs.cz/item/CS_URS_2023_02/781492211</t>
  </si>
  <si>
    <t>2,7</t>
  </si>
  <si>
    <t>2*3,0</t>
  </si>
  <si>
    <t>526</t>
  </si>
  <si>
    <t>781492251</t>
  </si>
  <si>
    <t>Obklad - dokončující práce montáž profilu lepeného flexibilním cementovým lepidlem ukončovacího</t>
  </si>
  <si>
    <t>1147027079</t>
  </si>
  <si>
    <t>https://podminky.urs.cz/item/CS_URS_2023_02/781492251</t>
  </si>
  <si>
    <t>1,8+1,5</t>
  </si>
  <si>
    <t>m.č. 109</t>
  </si>
  <si>
    <t>1,2+1,5*2</t>
  </si>
  <si>
    <t>5,0*2+0,8</t>
  </si>
  <si>
    <t>1,2+1,5+1,13+1,8+1,5*2</t>
  </si>
  <si>
    <t>2,25+3,15+2,0*2</t>
  </si>
  <si>
    <t>(1,2+0,8)*2</t>
  </si>
  <si>
    <t>1,5*2</t>
  </si>
  <si>
    <t>1,2+1,5</t>
  </si>
  <si>
    <t>3,4*2</t>
  </si>
  <si>
    <t>527</t>
  </si>
  <si>
    <t>28342003</t>
  </si>
  <si>
    <t>lišta ukončovací z PVC 10mm</t>
  </si>
  <si>
    <t>9105125</t>
  </si>
  <si>
    <t>11,7*1,05</t>
  </si>
  <si>
    <t>75,63*1,05</t>
  </si>
  <si>
    <t>91,697*1,05 'Přepočtené koeficientem množství</t>
  </si>
  <si>
    <t>528</t>
  </si>
  <si>
    <t>781495211</t>
  </si>
  <si>
    <t>Čištění vnitřních ploch po provedení obkladu stěn chemickými prostředky</t>
  </si>
  <si>
    <t>-1097663258</t>
  </si>
  <si>
    <t>https://podminky.urs.cz/item/CS_URS_2023_02/781495211</t>
  </si>
  <si>
    <t>viz plocha obkladů</t>
  </si>
  <si>
    <t>529</t>
  </si>
  <si>
    <t>998781103</t>
  </si>
  <si>
    <t>Přesun hmot pro obklady keramické stanovený z hmotnosti přesunovaného materiálu vodorovná dopravní vzdálenost do 50 m v objektech výšky přes 12 do 24 m</t>
  </si>
  <si>
    <t>-492833748</t>
  </si>
  <si>
    <t>https://podminky.urs.cz/item/CS_URS_2023_02/998781103</t>
  </si>
  <si>
    <t>783</t>
  </si>
  <si>
    <t>Dokončovací práce - nátěry</t>
  </si>
  <si>
    <t>530</t>
  </si>
  <si>
    <t>783817101</t>
  </si>
  <si>
    <t>Krycí (ochranný ) nátěr omítek jednonásobný hladkých betonových povrchů nebo povrchů z desek na bázi dřeva (dřevovláknitých apod.) syntetický</t>
  </si>
  <si>
    <t>-1456076126</t>
  </si>
  <si>
    <t>https://podminky.urs.cz/item/CS_URS_2023_02/783817101</t>
  </si>
  <si>
    <t>nátěr stropů - viz legendy místností</t>
  </si>
  <si>
    <t>17,68*1,2+226,72+21,71+7,4+10,63+35,87+5,0+4,23+3,64</t>
  </si>
  <si>
    <t>238,84+17,68*1,2</t>
  </si>
  <si>
    <t>37,63+17,12+26,52</t>
  </si>
  <si>
    <t>schodiště</t>
  </si>
  <si>
    <t>(2,80+6,70)*2*4,0*2/3</t>
  </si>
  <si>
    <t>(0,30+3,6)*2*4,0/2</t>
  </si>
  <si>
    <t>-0,9*3,6</t>
  </si>
  <si>
    <t>(1,75+2,045*2)*0,1</t>
  </si>
  <si>
    <t>(1,05+3,65*2)*0,15</t>
  </si>
  <si>
    <t>(2,80+6,50+0,3+3,6)*2*3,65</t>
  </si>
  <si>
    <t>(1,05+3,25*2)*0,2</t>
  </si>
  <si>
    <t>(1,20+1,80)*2*0,82</t>
  </si>
  <si>
    <t>784</t>
  </si>
  <si>
    <t>Dokončovací práce - malby a tapety</t>
  </si>
  <si>
    <t>531</t>
  </si>
  <si>
    <t>784171001</t>
  </si>
  <si>
    <t>Olepování vnitřních ploch (materiál ve specifikaci) včetně pozdějšího odlepení páskou nebo fólií v místnostech výšky do 3,80 m</t>
  </si>
  <si>
    <t>-1561304891</t>
  </si>
  <si>
    <t>https://podminky.urs.cz/item/CS_URS_2023_02/784171001</t>
  </si>
  <si>
    <t>stanoveno empiricky (z plochy maleb)</t>
  </si>
  <si>
    <t>7703,766*0,1</t>
  </si>
  <si>
    <t>532</t>
  </si>
  <si>
    <t>58124838</t>
  </si>
  <si>
    <t>páska maskovací krepová pro malířské potřeby š 50mm</t>
  </si>
  <si>
    <t>-938609303</t>
  </si>
  <si>
    <t>770,377*1,05</t>
  </si>
  <si>
    <t>533</t>
  </si>
  <si>
    <t>784171101</t>
  </si>
  <si>
    <t>Zakrytí nemalovaných ploch (materiál ve specifikaci) včetně pozdějšího odkrytí podlah</t>
  </si>
  <si>
    <t>491097580</t>
  </si>
  <si>
    <t>https://podminky.urs.cz/item/CS_URS_2023_02/784171101</t>
  </si>
  <si>
    <t>7703,766*0,05</t>
  </si>
  <si>
    <t>534</t>
  </si>
  <si>
    <t>784171111</t>
  </si>
  <si>
    <t>Zakrytí nemalovaných ploch (materiál ve specifikaci) včetně pozdějšího odkrytí svislých ploch např. stěn, oken, dveří v místnostech výšky do 3,80</t>
  </si>
  <si>
    <t>-610770875</t>
  </si>
  <si>
    <t>https://podminky.urs.cz/item/CS_URS_2023_02/784171111</t>
  </si>
  <si>
    <t>7703,766*0,07</t>
  </si>
  <si>
    <t>535</t>
  </si>
  <si>
    <t>58124844</t>
  </si>
  <si>
    <t>fólie pro malířské potřeby zakrývací tl 25µ 4x5m</t>
  </si>
  <si>
    <t>729095676</t>
  </si>
  <si>
    <t>(385,188+539,264)*1,05</t>
  </si>
  <si>
    <t>536</t>
  </si>
  <si>
    <t>784181101</t>
  </si>
  <si>
    <t>Penetrace podkladu jednonásobná základní akrylátová bezbarvá v místnostech výšky do 3,80 m</t>
  </si>
  <si>
    <t>261977974</t>
  </si>
  <si>
    <t>https://podminky.urs.cz/item/CS_URS_2023_02/784181101</t>
  </si>
  <si>
    <t>výměra viz položka níže</t>
  </si>
  <si>
    <t>7703,766</t>
  </si>
  <si>
    <t>537</t>
  </si>
  <si>
    <t>784221101</t>
  </si>
  <si>
    <t>Malby z malířských směsí otěruvzdorných za sucha dvojnásobné, bílé za sucha otěruvzdorné dobře v místnostech výšky do 3,80 m</t>
  </si>
  <si>
    <t>136671796</t>
  </si>
  <si>
    <t>https://podminky.urs.cz/item/CS_URS_2023_02/784221101</t>
  </si>
  <si>
    <t>na SDK podhledy</t>
  </si>
  <si>
    <t>na lepený SDK obklad</t>
  </si>
  <si>
    <t>44,8</t>
  </si>
  <si>
    <t>na omítku stropů</t>
  </si>
  <si>
    <t>odpočet keram. obkladů:</t>
  </si>
  <si>
    <t>-550,346</t>
  </si>
  <si>
    <t>odpočet dřev. obkladů:</t>
  </si>
  <si>
    <t xml:space="preserve">Malba - omítka na stěnách : </t>
  </si>
  <si>
    <t>(2,90+2,10)*2*3,2</t>
  </si>
  <si>
    <t xml:space="preserve">m. č. 1.03 : </t>
  </si>
  <si>
    <t>(2,80+1,60)*2*5,25</t>
  </si>
  <si>
    <t>(14,82+7,80)*2*3,15</t>
  </si>
  <si>
    <t>(5,80+2,76)*2*3,1</t>
  </si>
  <si>
    <t>(2,805+4,85)*2*3,05</t>
  </si>
  <si>
    <t>3,65*(2,805+4,85)*2*3,05</t>
  </si>
  <si>
    <t>(9,44+12,80)*2*3,47</t>
  </si>
  <si>
    <t>(9,44+5,50)*2*3,25</t>
  </si>
  <si>
    <t>(9,78+7,80)*2*3,25</t>
  </si>
  <si>
    <t>(8,49+7,80)*2*3,2</t>
  </si>
  <si>
    <t>(10,00+7,80+1,10)*2*3,2</t>
  </si>
  <si>
    <t>(7,35+7,80)*2*3,2</t>
  </si>
  <si>
    <t>(7,35+6,80+0,28)*2*3,2</t>
  </si>
  <si>
    <t>(7,35+6,00+1,14)*2*3,25</t>
  </si>
  <si>
    <t>(1,86+2,86)*2*3,2</t>
  </si>
  <si>
    <t>(3,90+4,2)*2*3,2</t>
  </si>
  <si>
    <t>(3,90+2,91)*2*3,2</t>
  </si>
  <si>
    <t xml:space="preserve">m. č. 2.03 : </t>
  </si>
  <si>
    <t>(2,80+1,60)*2*4,0</t>
  </si>
  <si>
    <t>(9,65+7,80)*2*3,15</t>
  </si>
  <si>
    <t>(5,80+7,80)*2*3,15</t>
  </si>
  <si>
    <t>(9,44+12,80)*2*3,15</t>
  </si>
  <si>
    <t>(9,44+10,40)*2*3,25</t>
  </si>
  <si>
    <t>(5,80+2,76)*2*3,25</t>
  </si>
  <si>
    <t>(2,805+4,85)*2*3,25</t>
  </si>
  <si>
    <t>(12,47+7,80+0,49)*2*3,15</t>
  </si>
  <si>
    <t>(6,30+2,76)*2*3,0</t>
  </si>
  <si>
    <t>(3,055+4,85)*2*3,2</t>
  </si>
  <si>
    <t>(3,40+5,70)*2*3,25</t>
  </si>
  <si>
    <t>(4,87+7,80)*2*3,15</t>
  </si>
  <si>
    <t xml:space="preserve">m. č. 3.03 : </t>
  </si>
  <si>
    <t>(2,80+1,60)*2*3,65</t>
  </si>
  <si>
    <t>(11,70+7,80+1,10)*2*3,15</t>
  </si>
  <si>
    <t>(7,75+4,91)*2*3,25</t>
  </si>
  <si>
    <t>(4,85+5,50)*2*3,25</t>
  </si>
  <si>
    <t>(11,70+3,70+240)*2*3,25</t>
  </si>
  <si>
    <t>(3,40+6,05+0,44)*2*3,25</t>
  </si>
  <si>
    <t>(3,4+3,05)*2*3,25</t>
  </si>
  <si>
    <t>538</t>
  </si>
  <si>
    <t>784661103</t>
  </si>
  <si>
    <t>Dekorační techniky-imitace benátského štuku v místnostech výšky přes 3,80 do 5,00 m</t>
  </si>
  <si>
    <t>-2075712518</t>
  </si>
  <si>
    <t>https://podminky.urs.cz/item/CS_URS_2023_02/784661103</t>
  </si>
  <si>
    <t>na stěnu do 2.NP k prostoru sezení v rozsahu 25 m2</t>
  </si>
  <si>
    <t>25,0</t>
  </si>
  <si>
    <t>786</t>
  </si>
  <si>
    <t>Dokončovací práce - stínění</t>
  </si>
  <si>
    <t>539</t>
  </si>
  <si>
    <t>O1.01.Z</t>
  </si>
  <si>
    <t>Venkovní hliníková žaluzie 3000/3000mm, zabudovaný box vč. doplňků, kotvení a PÚ - D+M</t>
  </si>
  <si>
    <t>-927769399</t>
  </si>
  <si>
    <t>Poznámka k položce:_x000d_
pro veškeré stínící prvky platí:_x000d_
- do JC promítnout typ boxu dle detailů nadpraží (PUR nebo plechový)_x000d_
- vč. případného pohonu a všech doplňků dle požadavků investora_x000d_
- dodavatel zajistí koordinaci svého nacenění s ostatními položkami souvisejících skladeb a detailů fasád</t>
  </si>
  <si>
    <t>pro veškeré stínící prvky oddílu 786 platí:</t>
  </si>
  <si>
    <t>zahrnují veškeré provedení dle detailů PD vč. boxu, kotevní prvky eliminující tepelný most, vodící lišty žaluzií a ostatní prvky</t>
  </si>
  <si>
    <t>vč. nesystémových řešení detailů</t>
  </si>
  <si>
    <t>540</t>
  </si>
  <si>
    <t>O1.02.Z</t>
  </si>
  <si>
    <t>Venkovní hliníková žaluzie 3550/3000mm, zabudovaný box vč. doplňků, kotvení a PÚ - D+M</t>
  </si>
  <si>
    <t>-1790624065</t>
  </si>
  <si>
    <t>541</t>
  </si>
  <si>
    <t>O1.05.Z</t>
  </si>
  <si>
    <t>Venkovní hliníková žaluzie 3000/2000mm, zabudovaný box vč. doplňků, kotvení a PÚ - D+M</t>
  </si>
  <si>
    <t>1717937142</t>
  </si>
  <si>
    <t>542</t>
  </si>
  <si>
    <t>O1.06.Z</t>
  </si>
  <si>
    <t>Venkovní hliníková žaluzie 5000/2000mm, zabudovaný box vč. doplňků, kotvení a PÚ - D+M</t>
  </si>
  <si>
    <t>1580514112</t>
  </si>
  <si>
    <t>543</t>
  </si>
  <si>
    <t>O1.07.Z</t>
  </si>
  <si>
    <t>Venkovní hliníková žaluzie 4000/2000mm, zabudovaný box vč. doplňků, kotvení a PÚ - D+M</t>
  </si>
  <si>
    <t>803097208</t>
  </si>
  <si>
    <t>544</t>
  </si>
  <si>
    <t>O1.08.Z</t>
  </si>
  <si>
    <t>Venkovní hliníková žaluzie 2500/2000mm, zabudovaný box vč. doplňků, kotvení a PÚ - D+M</t>
  </si>
  <si>
    <t>1251476095</t>
  </si>
  <si>
    <t>545</t>
  </si>
  <si>
    <t>O1.09.Z</t>
  </si>
  <si>
    <t>-1421588716</t>
  </si>
  <si>
    <t>546</t>
  </si>
  <si>
    <t>O1.10.Z</t>
  </si>
  <si>
    <t>Venkovní hliníková žaluzie 4500/2000mm, zabudovaný box vč. doplňků, kotvení a PÚ - D+M</t>
  </si>
  <si>
    <t>-1745149339</t>
  </si>
  <si>
    <t>547</t>
  </si>
  <si>
    <t>O1.11.Z</t>
  </si>
  <si>
    <t>674636496</t>
  </si>
  <si>
    <t>548</t>
  </si>
  <si>
    <t>O1.12.Z</t>
  </si>
  <si>
    <t>889688171</t>
  </si>
  <si>
    <t>549</t>
  </si>
  <si>
    <t>O1.13.Z</t>
  </si>
  <si>
    <t>Venkovní hliníková žaluzie 1000/2000mm, zabudovaný box vč. doplňků, kotvení a PÚ - D+M</t>
  </si>
  <si>
    <t>602069732</t>
  </si>
  <si>
    <t>550</t>
  </si>
  <si>
    <t>O1.14.Z</t>
  </si>
  <si>
    <t>Venkovní hliníková žaluzie 3500/2000mm, zabudovaný box vč. doplňků, kotvení a PÚ - D+M</t>
  </si>
  <si>
    <t>-251244827</t>
  </si>
  <si>
    <t>551</t>
  </si>
  <si>
    <t>O1.15.Z</t>
  </si>
  <si>
    <t>-1294829298</t>
  </si>
  <si>
    <t>552</t>
  </si>
  <si>
    <t>O1.16.Z</t>
  </si>
  <si>
    <t>Venkovní hliníková žaluzie 4500/2500mm, zabudovaný box vč. doplňků, kotvení a PÚ - D+M</t>
  </si>
  <si>
    <t>-1868528882</t>
  </si>
  <si>
    <t>553</t>
  </si>
  <si>
    <t>O1.17.Z</t>
  </si>
  <si>
    <t>Venkovní hliníková žaluzie 4550/2500mm, zabudovaný box vč. doplňků, kotvení a PÚ - D+M</t>
  </si>
  <si>
    <t>1401311497</t>
  </si>
  <si>
    <t>554</t>
  </si>
  <si>
    <t>O1.18.Z</t>
  </si>
  <si>
    <t>-672406017</t>
  </si>
  <si>
    <t>555</t>
  </si>
  <si>
    <t>O1.19.Z</t>
  </si>
  <si>
    <t>Venkovní hliníková žaluzie 3050/2500mm, zabudovaný box vč. doplňků, kotvení a PÚ - D+M</t>
  </si>
  <si>
    <t>715893975</t>
  </si>
  <si>
    <t>556</t>
  </si>
  <si>
    <t>O1.20.Z</t>
  </si>
  <si>
    <t>-1611964525</t>
  </si>
  <si>
    <t>557</t>
  </si>
  <si>
    <t>O1.21.Z</t>
  </si>
  <si>
    <t>-1338559801</t>
  </si>
  <si>
    <t>558</t>
  </si>
  <si>
    <t>O1.22.Z</t>
  </si>
  <si>
    <t>Venkovní hliníková žaluzie 1000/2500mm, zabudovaný box vč. doplňků, kotvení a PÚ - D+M</t>
  </si>
  <si>
    <t>1057979238</t>
  </si>
  <si>
    <t>559</t>
  </si>
  <si>
    <t>O1.23.Z</t>
  </si>
  <si>
    <t>Venkovní hliníková žaluzie 4000/2500mm, zabudovaný box vč. doplňků, kotvení a PÚ - D+M</t>
  </si>
  <si>
    <t>-729042128</t>
  </si>
  <si>
    <t>560</t>
  </si>
  <si>
    <t>O1.24.Z</t>
  </si>
  <si>
    <t>495866338</t>
  </si>
  <si>
    <t>561</t>
  </si>
  <si>
    <t>O1.25.Z</t>
  </si>
  <si>
    <t>1847119210</t>
  </si>
  <si>
    <t>562</t>
  </si>
  <si>
    <t>O1.26.Z</t>
  </si>
  <si>
    <t>-281259540</t>
  </si>
  <si>
    <t>563</t>
  </si>
  <si>
    <t>O1.27.Z</t>
  </si>
  <si>
    <t>288754522</t>
  </si>
  <si>
    <t>564</t>
  </si>
  <si>
    <t>O1.28.Z</t>
  </si>
  <si>
    <t>Venkovní hliníková žaluzie 2150/2500mm, zabudovaný box vč. doplňků, kotvení a PÚ - D+M</t>
  </si>
  <si>
    <t>391752498</t>
  </si>
  <si>
    <t>565</t>
  </si>
  <si>
    <t>O1.29.Z</t>
  </si>
  <si>
    <t>Venkovní hliníková žaluzie 3050/3000mm, zabudovaný box vč. doplňků, kotvení a PÚ - D+M</t>
  </si>
  <si>
    <t>396298766</t>
  </si>
  <si>
    <t>566</t>
  </si>
  <si>
    <t>O1.30.Z</t>
  </si>
  <si>
    <t>Venkovní hliníková žaluzie 1950/3000mm, zabudovaný box vč. doplňků, kotvení a PÚ - D+M</t>
  </si>
  <si>
    <t>-1019480530</t>
  </si>
  <si>
    <t>567</t>
  </si>
  <si>
    <t>O2.01.Z</t>
  </si>
  <si>
    <t>Venkovní hliníková žaluzie 1500/2000mm, zabudovaný box vč. doplňků, kotvení a PÚ - D+M</t>
  </si>
  <si>
    <t>-106290488</t>
  </si>
  <si>
    <t>568</t>
  </si>
  <si>
    <t>O2.02.Z</t>
  </si>
  <si>
    <t>-1277725487</t>
  </si>
  <si>
    <t>569</t>
  </si>
  <si>
    <t>O2.03.Z</t>
  </si>
  <si>
    <t>-1555388063</t>
  </si>
  <si>
    <t>570</t>
  </si>
  <si>
    <t>O2.04.Z</t>
  </si>
  <si>
    <t>-1153363227</t>
  </si>
  <si>
    <t>571</t>
  </si>
  <si>
    <t>O2.05.Z</t>
  </si>
  <si>
    <t>2085831602</t>
  </si>
  <si>
    <t>572</t>
  </si>
  <si>
    <t>O2.06.Z</t>
  </si>
  <si>
    <t>1671007979</t>
  </si>
  <si>
    <t>573</t>
  </si>
  <si>
    <t>O2.07.Z</t>
  </si>
  <si>
    <t>-1058470099</t>
  </si>
  <si>
    <t>574</t>
  </si>
  <si>
    <t>O2.08.Z</t>
  </si>
  <si>
    <t>-417536912</t>
  </si>
  <si>
    <t>575</t>
  </si>
  <si>
    <t>O2.09.Z</t>
  </si>
  <si>
    <t>-505425600</t>
  </si>
  <si>
    <t>576</t>
  </si>
  <si>
    <t>O2.10.Z</t>
  </si>
  <si>
    <t>316329992</t>
  </si>
  <si>
    <t>577</t>
  </si>
  <si>
    <t>O2.11.Z</t>
  </si>
  <si>
    <t>1868467279</t>
  </si>
  <si>
    <t>578</t>
  </si>
  <si>
    <t>O2.12.Z</t>
  </si>
  <si>
    <t>581204197</t>
  </si>
  <si>
    <t>579</t>
  </si>
  <si>
    <t>O2.13.Z</t>
  </si>
  <si>
    <t>748545103</t>
  </si>
  <si>
    <t>580</t>
  </si>
  <si>
    <t>O2.14.Z</t>
  </si>
  <si>
    <t>1857938425</t>
  </si>
  <si>
    <t>581</t>
  </si>
  <si>
    <t>O2.15.Z</t>
  </si>
  <si>
    <t>-1572522862</t>
  </si>
  <si>
    <t>582</t>
  </si>
  <si>
    <t>O2.16.Z</t>
  </si>
  <si>
    <t>-2121676060</t>
  </si>
  <si>
    <t>583</t>
  </si>
  <si>
    <t>O2.17.Z</t>
  </si>
  <si>
    <t>1384966057</t>
  </si>
  <si>
    <t>584</t>
  </si>
  <si>
    <t>O2.18.Z</t>
  </si>
  <si>
    <t>2091576672</t>
  </si>
  <si>
    <t>585</t>
  </si>
  <si>
    <t>O2.19.Z</t>
  </si>
  <si>
    <t>-78153221</t>
  </si>
  <si>
    <t>586</t>
  </si>
  <si>
    <t>O2.20.Z</t>
  </si>
  <si>
    <t>-557839331</t>
  </si>
  <si>
    <t>587</t>
  </si>
  <si>
    <t>O2.21.Z</t>
  </si>
  <si>
    <t>946035953</t>
  </si>
  <si>
    <t>588</t>
  </si>
  <si>
    <t>O2.22.Z</t>
  </si>
  <si>
    <t>-1000505571</t>
  </si>
  <si>
    <t>589</t>
  </si>
  <si>
    <t>O2.23.Z</t>
  </si>
  <si>
    <t>141619764</t>
  </si>
  <si>
    <t>590</t>
  </si>
  <si>
    <t>O2.24.Z</t>
  </si>
  <si>
    <t>131433965</t>
  </si>
  <si>
    <t>591</t>
  </si>
  <si>
    <t>O2.25.Z</t>
  </si>
  <si>
    <t>79159098</t>
  </si>
  <si>
    <t>592</t>
  </si>
  <si>
    <t>O2.26.Z</t>
  </si>
  <si>
    <t>1319366893</t>
  </si>
  <si>
    <t>593</t>
  </si>
  <si>
    <t>O2.27.Z</t>
  </si>
  <si>
    <t>-126698598</t>
  </si>
  <si>
    <t>594</t>
  </si>
  <si>
    <t>O2.28.Z</t>
  </si>
  <si>
    <t>1956090223</t>
  </si>
  <si>
    <t>595</t>
  </si>
  <si>
    <t>O2.29.Z</t>
  </si>
  <si>
    <t>1360026194</t>
  </si>
  <si>
    <t>596</t>
  </si>
  <si>
    <t>O2.30.Z</t>
  </si>
  <si>
    <t>-1179104592</t>
  </si>
  <si>
    <t>597</t>
  </si>
  <si>
    <t>O2.31.Z</t>
  </si>
  <si>
    <t>-373572540</t>
  </si>
  <si>
    <t>598</t>
  </si>
  <si>
    <t>O2.32.Z</t>
  </si>
  <si>
    <t>187601557</t>
  </si>
  <si>
    <t>599</t>
  </si>
  <si>
    <t>O2.33.Z</t>
  </si>
  <si>
    <t>-951657828</t>
  </si>
  <si>
    <t>600</t>
  </si>
  <si>
    <t>O2.34.Z</t>
  </si>
  <si>
    <t>1949531830</t>
  </si>
  <si>
    <t>601</t>
  </si>
  <si>
    <t>O2.35.Z</t>
  </si>
  <si>
    <t>-1158207130</t>
  </si>
  <si>
    <t>602</t>
  </si>
  <si>
    <t>O2.36.Z</t>
  </si>
  <si>
    <t>1948768546</t>
  </si>
  <si>
    <t>603</t>
  </si>
  <si>
    <t>O2.37.Z</t>
  </si>
  <si>
    <t>1212365186</t>
  </si>
  <si>
    <t>604</t>
  </si>
  <si>
    <t>O3.01.Z</t>
  </si>
  <si>
    <t>1314508180</t>
  </si>
  <si>
    <t>605</t>
  </si>
  <si>
    <t>O3.02.Z</t>
  </si>
  <si>
    <t>1213796194</t>
  </si>
  <si>
    <t>606</t>
  </si>
  <si>
    <t>O3.03.Z</t>
  </si>
  <si>
    <t>30710415</t>
  </si>
  <si>
    <t>607</t>
  </si>
  <si>
    <t>O3.04.Z</t>
  </si>
  <si>
    <t>196631164</t>
  </si>
  <si>
    <t>608</t>
  </si>
  <si>
    <t>O3.05.Z</t>
  </si>
  <si>
    <t>1635535579</t>
  </si>
  <si>
    <t>609</t>
  </si>
  <si>
    <t>O3.06.Z</t>
  </si>
  <si>
    <t>1162890497</t>
  </si>
  <si>
    <t>610</t>
  </si>
  <si>
    <t>O3.07.Z</t>
  </si>
  <si>
    <t>371531141</t>
  </si>
  <si>
    <t>611</t>
  </si>
  <si>
    <t>O3.08.Z</t>
  </si>
  <si>
    <t>-488792746</t>
  </si>
  <si>
    <t>612</t>
  </si>
  <si>
    <t>O3.09.Z</t>
  </si>
  <si>
    <t>-1297242750</t>
  </si>
  <si>
    <t>613</t>
  </si>
  <si>
    <t>O3.10.Z</t>
  </si>
  <si>
    <t>-1223414812</t>
  </si>
  <si>
    <t>614</t>
  </si>
  <si>
    <t>O3.11.Z</t>
  </si>
  <si>
    <t>-844920967</t>
  </si>
  <si>
    <t>615</t>
  </si>
  <si>
    <t>O3.12.Z</t>
  </si>
  <si>
    <t>381205045</t>
  </si>
  <si>
    <t>616</t>
  </si>
  <si>
    <t>O3.13.Z</t>
  </si>
  <si>
    <t>-1759724350</t>
  </si>
  <si>
    <t>617</t>
  </si>
  <si>
    <t>O3.14.Z</t>
  </si>
  <si>
    <t>140601042</t>
  </si>
  <si>
    <t>618</t>
  </si>
  <si>
    <t>O3.15.Z</t>
  </si>
  <si>
    <t>-2064587475</t>
  </si>
  <si>
    <t>619</t>
  </si>
  <si>
    <t>O3.16.Z</t>
  </si>
  <si>
    <t>-247978918</t>
  </si>
  <si>
    <t>620</t>
  </si>
  <si>
    <t>998786103</t>
  </si>
  <si>
    <t>Přesun hmot pro stínění a čalounické úpravy stanovený z hmotnosti přesunovaného materiálu vodorovná dopravní vzdálenost do 50 m v objektech výšky (hloubky) přes 12 do 24 m</t>
  </si>
  <si>
    <t>1751084900</t>
  </si>
  <si>
    <t>https://podminky.urs.cz/item/CS_URS_2023_02/998786103</t>
  </si>
  <si>
    <t>691</t>
  </si>
  <si>
    <t>O3.19.Z</t>
  </si>
  <si>
    <t>Exteriérové žaluzie pro šedové světlíky 5885x700mm vč. vyprac. řešení, doplňků, kotvení a PÚ - D+M</t>
  </si>
  <si>
    <t>-1573525383</t>
  </si>
  <si>
    <t>692</t>
  </si>
  <si>
    <t>O3.20.Z</t>
  </si>
  <si>
    <t>783900981</t>
  </si>
  <si>
    <t>799</t>
  </si>
  <si>
    <t>Ostatní</t>
  </si>
  <si>
    <t>621</t>
  </si>
  <si>
    <t>LOGO.01</t>
  </si>
  <si>
    <t>Fasádní logo - D+M</t>
  </si>
  <si>
    <t>-1118291076</t>
  </si>
  <si>
    <t>Poznámka k položce:_x000d_
hliníková konstrukce obdélného tvaru s příčlemi v rozměrech 2,4m x 1,4 m z uzavřených profilů velikosti 30x30 kotvená do fasády v 8 kotevních bodech. Do hliníkové konstrukce šroubované logo provedené z hliníku tl. 2 mm, barvené dle RAL loga školy. Logo obsahuje text "střední škola uměleckoprůmyslová Ústí nad Orlicí" a barevnou skvrnu.</t>
  </si>
  <si>
    <t>622</t>
  </si>
  <si>
    <t>PHP.01</t>
  </si>
  <si>
    <t>Přenosný hasící přístroj dle PBŘ, práškový, vč. držáku, tabulky a revize - D+M</t>
  </si>
  <si>
    <t>-2067210789</t>
  </si>
  <si>
    <t>623</t>
  </si>
  <si>
    <t>SV.01</t>
  </si>
  <si>
    <t>Opláštění střešního světlíku, shedový atypický PO dle PBŘ, opláštění sendv. panely, tep. izol. doplňky, detaily, lemy apod. - kompletní provedení - D+M</t>
  </si>
  <si>
    <t>-1931645873</t>
  </si>
  <si>
    <t>Poznámka k položce:_x000d_
viz skladba SN06, SN07, položka nezahrnuje nosnou OK a zasklení</t>
  </si>
  <si>
    <t>světlíky nad 2NP</t>
  </si>
  <si>
    <t>703</t>
  </si>
  <si>
    <t>799.VENT.01</t>
  </si>
  <si>
    <t>Kruhový ventil pro přefuk vzduchu mezi místnostmi. vč. desek s vloženám hlukpohlcujícím materiálem. Přeslechový ventil. D+M</t>
  </si>
  <si>
    <t>1202712436</t>
  </si>
  <si>
    <t>nad dveře:</t>
  </si>
  <si>
    <t>"D2.17" 1</t>
  </si>
  <si>
    <t>"D2.20" 1</t>
  </si>
  <si>
    <t>624</t>
  </si>
  <si>
    <t>X1.01</t>
  </si>
  <si>
    <t>Poklop revizní šachty 600/600mm, Al profily, cem. potěr + epox. stěrka, obslužné klíče vč. všech souvisejících prací, kotvení, doplňků a PÚ - D+M</t>
  </si>
  <si>
    <t>1009959463</t>
  </si>
  <si>
    <t>625</t>
  </si>
  <si>
    <t>X1.02</t>
  </si>
  <si>
    <t>Šachetní dvířka 1200/900m, dvoukřídlá, kovová, žárový pozink vč. kotvení, doplňků a PÚ - D+M</t>
  </si>
  <si>
    <t>970070699</t>
  </si>
  <si>
    <t>626</t>
  </si>
  <si>
    <t>X1.03</t>
  </si>
  <si>
    <t>Šachetní dvířka 600/600m, kovová, žárový pozink, barva vč. kotvení, doplňků a PÚ - D+M</t>
  </si>
  <si>
    <t>1210372202</t>
  </si>
  <si>
    <t>627</t>
  </si>
  <si>
    <t>X1.04</t>
  </si>
  <si>
    <t>Šachetní dvířka 600/600m, kovová, žárový pozink, barva, EW 30/DP1 vč. kotvení, doplňků a PÚ - D+M</t>
  </si>
  <si>
    <t>-710463340</t>
  </si>
  <si>
    <t>629</t>
  </si>
  <si>
    <t>X1.13</t>
  </si>
  <si>
    <t>Zábradlí z lankové sítě vypnuté mezi ocelové lana kotvené do železobetonových konstrukcí vč. kotvení, doplňků - D+M</t>
  </si>
  <si>
    <t>-1168601256</t>
  </si>
  <si>
    <t>630</t>
  </si>
  <si>
    <t>X2.01</t>
  </si>
  <si>
    <t>Šachetní dvířka 1200/900m, dvoukřídlá, kovová, žárový pozink EW 30/DP1 vč. kotvení, doplňků a PÚ - D+M</t>
  </si>
  <si>
    <t>1221532706</t>
  </si>
  <si>
    <t>631</t>
  </si>
  <si>
    <t>X2.02</t>
  </si>
  <si>
    <t>-266182694</t>
  </si>
  <si>
    <t>632</t>
  </si>
  <si>
    <t>X2.03</t>
  </si>
  <si>
    <t>Šachetní dvířka 600/600m, kovová, žárový pozink EW 30/DP1 vč. kotvení, doplňků a PÚ - D+M</t>
  </si>
  <si>
    <t>1131516495</t>
  </si>
  <si>
    <t>633</t>
  </si>
  <si>
    <t>X2.10</t>
  </si>
  <si>
    <t>Syst. kotevní oka nosnost 150kg, nerez vč. kotvení, doplňků a PÚ - D+M</t>
  </si>
  <si>
    <t>471657875</t>
  </si>
  <si>
    <t>634</t>
  </si>
  <si>
    <t>X2.11</t>
  </si>
  <si>
    <t>-1825004210</t>
  </si>
  <si>
    <t>636</t>
  </si>
  <si>
    <t>X2.13</t>
  </si>
  <si>
    <t>Prosklená stěna 7300x3650mm multifunkčního sálu,hliníkový rám, zasklení - spodní panely čiré, horní panely neprůhledné vč. doplňků a bezp. značení - D+M</t>
  </si>
  <si>
    <t>2028490457</t>
  </si>
  <si>
    <t>637</t>
  </si>
  <si>
    <t>X2.14</t>
  </si>
  <si>
    <t>Syst. kotevní oka pro uchycení plachtoviny na fasádu, nerez vč. kotvení, doplňků a PÚ - D+M</t>
  </si>
  <si>
    <t>-272818260</t>
  </si>
  <si>
    <t>638</t>
  </si>
  <si>
    <t>X3.01</t>
  </si>
  <si>
    <t>Šachetní dvířka 1200/900m, dvoukřídlá, kovová, žárový pozink, EW 30/DP1 vč. kotvení, doplňků a PÚ - D+M</t>
  </si>
  <si>
    <t>1563363497</t>
  </si>
  <si>
    <t>639</t>
  </si>
  <si>
    <t>X3.02</t>
  </si>
  <si>
    <t>Šachetní dvířka 600/600m, dvoukřídlá, kovová, žárový pozink, EW 30/DP1 vč. kotvení, doplňků a PÚ - D+M</t>
  </si>
  <si>
    <t>2123240497</t>
  </si>
  <si>
    <t>640</t>
  </si>
  <si>
    <t>X3.04</t>
  </si>
  <si>
    <t xml:space="preserve"> Světlovod, kruhový o průměru tubusu 1159 mm; kruhová kopule, TI prvky vč. kotvení, doplňků - D+M</t>
  </si>
  <si>
    <t>141710426</t>
  </si>
  <si>
    <t>641</t>
  </si>
  <si>
    <t>X3.05</t>
  </si>
  <si>
    <t>Světlovod, kruhový o průměru tubusu 520 mm; kruhová kopule, TI prvky vč. kotvení, doplňků - D+M</t>
  </si>
  <si>
    <t>-1292204808</t>
  </si>
  <si>
    <t>642</t>
  </si>
  <si>
    <t>X3.06</t>
  </si>
  <si>
    <t>Světlovod, kruhový o průměru tubusu 1159 mm; kruhová kopule, TI prvky vč. kotvení, doplňků - D+M</t>
  </si>
  <si>
    <t>-384049208</t>
  </si>
  <si>
    <t>644</t>
  </si>
  <si>
    <t>XS.01</t>
  </si>
  <si>
    <t>-797381773</t>
  </si>
  <si>
    <t>645</t>
  </si>
  <si>
    <t>XS.02</t>
  </si>
  <si>
    <t>524627631</t>
  </si>
  <si>
    <t>646</t>
  </si>
  <si>
    <t>XS.03</t>
  </si>
  <si>
    <t>-1011667017</t>
  </si>
  <si>
    <t>647</t>
  </si>
  <si>
    <t>XS.04</t>
  </si>
  <si>
    <t>-2103116565</t>
  </si>
  <si>
    <t>648</t>
  </si>
  <si>
    <t>XS.05</t>
  </si>
  <si>
    <t>Střešní bodový světlík pro odvod kouře, věrání CHÚC, elektricky ovládaný, TI prvky vč. kotvení, doplňků - D+M</t>
  </si>
  <si>
    <t>282415092</t>
  </si>
  <si>
    <t>649</t>
  </si>
  <si>
    <t>XS.06</t>
  </si>
  <si>
    <t>Ventilační hlavice pro odvětrání výtahové šachty; podstava + oběžné kolo se zahnutými lopatkami vč. kotvení, doplňků - D+M</t>
  </si>
  <si>
    <t>-1651812015</t>
  </si>
  <si>
    <t>650</t>
  </si>
  <si>
    <t>207914347</t>
  </si>
  <si>
    <t>Práce a dodávky M</t>
  </si>
  <si>
    <t>33-M</t>
  </si>
  <si>
    <t>Montáže dopr.zaříz.,sklad. zař. a váh</t>
  </si>
  <si>
    <t>651</t>
  </si>
  <si>
    <t>D.1.12</t>
  </si>
  <si>
    <t>Kompletní dodávka a montáž výtahu vč. příslušenství, revizí a zaškolení celkem dle požadavku PD - D+M</t>
  </si>
  <si>
    <t>1344356961</t>
  </si>
  <si>
    <t>Poznámka k položce:_x000d_
Kompletní dodávka a montáž bezpřevodového výtahu Nosnost 1000 kg, 3 stanice, 2 přední vstupy, 1 zadní vstup, materiál vnitřních stěn broušená nerezová ocel se zrcadlem.</t>
  </si>
  <si>
    <t>43-M</t>
  </si>
  <si>
    <t>Montáž ocelových konstrukcí</t>
  </si>
  <si>
    <t>652</t>
  </si>
  <si>
    <t>M43.01</t>
  </si>
  <si>
    <t>Ocelová konstrukce světlíku nad 2NPocel S235 pozink, vč. pomocných prvků, kluzných ložisek, povrchové úpravy - D+M</t>
  </si>
  <si>
    <t>976884304</t>
  </si>
  <si>
    <t>Poznámka k položce:_x000d_
vč. dílenské dokumentace,výroby i dopravy</t>
  </si>
  <si>
    <t>viz. D.1.2.b-1007</t>
  </si>
  <si>
    <t>286,03+4140,1</t>
  </si>
  <si>
    <t>OST</t>
  </si>
  <si>
    <t>695</t>
  </si>
  <si>
    <t>OS-101</t>
  </si>
  <si>
    <t>Hlavní orientační systém 600 x 50 x 1200mm, podrobně viz D.1.1.d-04 - D+M</t>
  </si>
  <si>
    <t>262144</t>
  </si>
  <si>
    <t>1164090324</t>
  </si>
  <si>
    <t>697</t>
  </si>
  <si>
    <t>OS-102</t>
  </si>
  <si>
    <t>Označení výtahu 100 x 10 x 80 mm, podrobně viz D.1.1.d-04 - D+M</t>
  </si>
  <si>
    <t>-243213841</t>
  </si>
  <si>
    <t>698</t>
  </si>
  <si>
    <t>OS-103</t>
  </si>
  <si>
    <t>Označení kabinetu 195 x 24 x 185 mm, podrobně viz D.1.1.d-04 - D+M</t>
  </si>
  <si>
    <t>-329820719</t>
  </si>
  <si>
    <t>699</t>
  </si>
  <si>
    <t>OS-104</t>
  </si>
  <si>
    <t>Označení konzultační místnosti 195 x 24 x 185 mm, podrobně viz D.1.1.d-04 - D+M</t>
  </si>
  <si>
    <t>-124515636</t>
  </si>
  <si>
    <t>700</t>
  </si>
  <si>
    <t>OS-105</t>
  </si>
  <si>
    <t>Označení učebny 195 x 24 x 245 mm, podrobně viz D.1.1.d-04 - D+M</t>
  </si>
  <si>
    <t>1624656435</t>
  </si>
  <si>
    <t>701</t>
  </si>
  <si>
    <t>OS-106</t>
  </si>
  <si>
    <t>Označení kanceláře 195 x 24 x 125 mm, podrobně viz D.1.1.d-04 - D+M</t>
  </si>
  <si>
    <t>-2115533536</t>
  </si>
  <si>
    <t>696</t>
  </si>
  <si>
    <t>OS-107</t>
  </si>
  <si>
    <t>Polep grafický 500x4x1600 mm, podrobně viz D.1.1.d-04 - D+M</t>
  </si>
  <si>
    <t>-2141263580</t>
  </si>
  <si>
    <t>702</t>
  </si>
  <si>
    <t>OS-108</t>
  </si>
  <si>
    <t>Polep číselný 150x4x1200 mm, podrobně viz D.1.1.d-04 - D+M</t>
  </si>
  <si>
    <t>490678736</t>
  </si>
  <si>
    <t>653</t>
  </si>
  <si>
    <t>PI/27</t>
  </si>
  <si>
    <t>dávkovač saponátu - D+M (podrobně viz prvky vnitřního vybavení D.1.1.d-04)</t>
  </si>
  <si>
    <t>-1683952712</t>
  </si>
  <si>
    <t>654</t>
  </si>
  <si>
    <t>PI/28</t>
  </si>
  <si>
    <t>zrcadlo - D+M (podrobně viz prvky vnitřního vybavení D.1.1.d-04)</t>
  </si>
  <si>
    <t>-425163927</t>
  </si>
  <si>
    <t>655</t>
  </si>
  <si>
    <t>PI/29</t>
  </si>
  <si>
    <t>-682837539</t>
  </si>
  <si>
    <t>656</t>
  </si>
  <si>
    <t>PI/30</t>
  </si>
  <si>
    <t>2042432435</t>
  </si>
  <si>
    <t>657</t>
  </si>
  <si>
    <t>PI/31</t>
  </si>
  <si>
    <t>-250443021</t>
  </si>
  <si>
    <t>658</t>
  </si>
  <si>
    <t>PI/32</t>
  </si>
  <si>
    <t>pisoárová stěna - D+M (podrobně viz prvky vnitřního vybavení D.1.1.d-04)</t>
  </si>
  <si>
    <t>-595111841</t>
  </si>
  <si>
    <t>659</t>
  </si>
  <si>
    <t>PI/33</t>
  </si>
  <si>
    <t>dávkovač mýdla - D+M (podrobně viz prvky vnitřního vybavení D.1.1.d-04)</t>
  </si>
  <si>
    <t>892512255</t>
  </si>
  <si>
    <t>660</t>
  </si>
  <si>
    <t>PI/34</t>
  </si>
  <si>
    <t>osoušeč rukou - D+M (podrobně viz prvky vnitřního vybavení D.1.1.d-04)</t>
  </si>
  <si>
    <t>-1051520494</t>
  </si>
  <si>
    <t>661</t>
  </si>
  <si>
    <t>PI/35</t>
  </si>
  <si>
    <t>zásobník na papírové utěrky - D+M (podrobně viz prvky vnitřního vybavení D.1.1.d-04)</t>
  </si>
  <si>
    <t>626335915</t>
  </si>
  <si>
    <t>662</t>
  </si>
  <si>
    <t>PI/36</t>
  </si>
  <si>
    <t>koš na papírové utěrky - D+M (podrobně viz prvky vnitřního vybavení D.1.1.d-04)</t>
  </si>
  <si>
    <t>-1779331778</t>
  </si>
  <si>
    <t>663</t>
  </si>
  <si>
    <t>PI/37</t>
  </si>
  <si>
    <t>zásobník na toaletní papír - D+M (podrobně viz prvky vnitřního vybavení D.1.1.d-04)</t>
  </si>
  <si>
    <t>1781645278</t>
  </si>
  <si>
    <t>664</t>
  </si>
  <si>
    <t>PI/38</t>
  </si>
  <si>
    <t>zásobník hygienických sáčků - D+M (podrobně viz prvky vnitřního vybavení D.1.1.d-04)</t>
  </si>
  <si>
    <t>-1571943593</t>
  </si>
  <si>
    <t>665</t>
  </si>
  <si>
    <t>PI/39</t>
  </si>
  <si>
    <t>odpadkový koš - D+M (podrobně viz prvky vnitřního vybavení D.1.1.d-04)</t>
  </si>
  <si>
    <t>-224075474</t>
  </si>
  <si>
    <t>666</t>
  </si>
  <si>
    <t>PI/40</t>
  </si>
  <si>
    <t>závěsná souprava se štětkou - D+M (podrobně viz prvky vnitřního vybavení D.1.1.d-04)</t>
  </si>
  <si>
    <t>1190127088</t>
  </si>
  <si>
    <t>667</t>
  </si>
  <si>
    <t>PI/41</t>
  </si>
  <si>
    <t>zrcadlo sklopné - D+M (podrobně viz prvky vnitřního vybavení D.1.1.d-04)</t>
  </si>
  <si>
    <t>1038363004</t>
  </si>
  <si>
    <t>668</t>
  </si>
  <si>
    <t>PI/42</t>
  </si>
  <si>
    <t>-866339802</t>
  </si>
  <si>
    <t>669</t>
  </si>
  <si>
    <t>PI/43</t>
  </si>
  <si>
    <t>madlo sklopné - D+M (podrobně viz prvky vnitřního vybavení D.1.1.d-04)</t>
  </si>
  <si>
    <t>2057343510</t>
  </si>
  <si>
    <t>670</t>
  </si>
  <si>
    <t>PI/44</t>
  </si>
  <si>
    <t>madlo pevné - D+M (podrobně viz prvky vnitřního vybavení D.1.1.d-04)</t>
  </si>
  <si>
    <t>2128834525</t>
  </si>
  <si>
    <t>671</t>
  </si>
  <si>
    <t>PI/46</t>
  </si>
  <si>
    <t>Deska pod umyvadlo 1.18 - D+M (podrobně viz prvky vnitřního vybavení D.1.1.d-04)</t>
  </si>
  <si>
    <t>40730274</t>
  </si>
  <si>
    <t>672</t>
  </si>
  <si>
    <t>PI/47</t>
  </si>
  <si>
    <t>Deska pod umyvadlo 1.13 - D+M (podrobně viz prvky vnitřního vybavení D.1.1.d-04)</t>
  </si>
  <si>
    <t>-178913846</t>
  </si>
  <si>
    <t>673</t>
  </si>
  <si>
    <t>PI/65</t>
  </si>
  <si>
    <t>Umyvadlová skříň 1.23 - D+M (podrobně viz prvky vnitřního vybavení D.1.1.d-04)</t>
  </si>
  <si>
    <t>-1175177813</t>
  </si>
  <si>
    <t>674</t>
  </si>
  <si>
    <t>PI/66</t>
  </si>
  <si>
    <t>Umyvadlová skříň 1.24 - D+M (podrobně viz prvky vnitřního vybavení D.1.1.d-04)</t>
  </si>
  <si>
    <t>-60344210</t>
  </si>
  <si>
    <t>675</t>
  </si>
  <si>
    <t>PI/67</t>
  </si>
  <si>
    <t>Umyvadlová skříň 2.19 - D+M (podrobně viz prvky vnitřního vybavení D.1.1.d-04)</t>
  </si>
  <si>
    <t>877986764</t>
  </si>
  <si>
    <t>676</t>
  </si>
  <si>
    <t>PI/68</t>
  </si>
  <si>
    <t>Umyvadlová skříň 2.24 - D+M (podrobně viz prvky vnitřního vybavení D.1.1.d-04)</t>
  </si>
  <si>
    <t>396800352</t>
  </si>
  <si>
    <t>677</t>
  </si>
  <si>
    <t>PI/74</t>
  </si>
  <si>
    <t>Pevná plastová zástěna - D+M (podrobně viz prvky vnitřního vybavení D.1.1.d-04)</t>
  </si>
  <si>
    <t>1156167341</t>
  </si>
  <si>
    <t>678</t>
  </si>
  <si>
    <t>PI/75</t>
  </si>
  <si>
    <t>Protiprůvanové závěsy z PVC fólie včetně hřebenové lišty a kotvících prvků - D+M (podrobně viz prvky vnitřního vybavení D.1.1.d-04)</t>
  </si>
  <si>
    <t>810841455</t>
  </si>
  <si>
    <t>679</t>
  </si>
  <si>
    <t>PI/76</t>
  </si>
  <si>
    <t>Teleskopická tribuna 1.05 - D+M (podrobně viz prvky vnitřního vybavení D.1.1.d-04)</t>
  </si>
  <si>
    <t>-1918788630</t>
  </si>
  <si>
    <t>OST.1</t>
  </si>
  <si>
    <t>Ostatní (kuchyňky a digestoře)</t>
  </si>
  <si>
    <t>680</t>
  </si>
  <si>
    <t>PI/45</t>
  </si>
  <si>
    <t>kuchyňka 2.25 - D+M (podrobně viz prvky vnitřního vybavení D.1.1.d-04)</t>
  </si>
  <si>
    <t>1217927300</t>
  </si>
  <si>
    <t>Poznámka k položce:_x000d_
veškeré kuch linky zahrnují obklad za linkou</t>
  </si>
  <si>
    <t>681</t>
  </si>
  <si>
    <t>PI/48</t>
  </si>
  <si>
    <t>kuchyňka 1.06 - D+M (podrobně viz prvky vnitřního vybavení D.1.1.d-04)</t>
  </si>
  <si>
    <t>-2086613840</t>
  </si>
  <si>
    <t>682</t>
  </si>
  <si>
    <t>PI/49</t>
  </si>
  <si>
    <t>kuchyňka 2.01 - D+M (podrobně viz prvky vnitřního vybavení D.1.1.d-04)</t>
  </si>
  <si>
    <t>-972999706</t>
  </si>
  <si>
    <t>683</t>
  </si>
  <si>
    <t>PI/50</t>
  </si>
  <si>
    <t>-780099423</t>
  </si>
  <si>
    <t>684</t>
  </si>
  <si>
    <t>PI/51</t>
  </si>
  <si>
    <t>kuchyňka 2.09 - D+M (podrobně viz prvky vnitřního vybavení D.1.1.d-04)</t>
  </si>
  <si>
    <t>-1917656301</t>
  </si>
  <si>
    <t>685</t>
  </si>
  <si>
    <t>PI/52</t>
  </si>
  <si>
    <t>kuchyňka 2.13 - D+M (podrobně viz prvky vnitřního vybavení D.1.1.d-04)</t>
  </si>
  <si>
    <t>-924657469</t>
  </si>
  <si>
    <t>686</t>
  </si>
  <si>
    <t>PI/53</t>
  </si>
  <si>
    <t>kuchyňka 2.17 - D+M (podrobně viz prvky vnitřního vybavení D.1.1.d-04)</t>
  </si>
  <si>
    <t>-1680459056</t>
  </si>
  <si>
    <t>687</t>
  </si>
  <si>
    <t>PI/63</t>
  </si>
  <si>
    <t>kuchyňka 3.06 - D+M (podrobně viz prvky vnitřního vybavení D.1.1.d-04)</t>
  </si>
  <si>
    <t>-1707726464</t>
  </si>
  <si>
    <t>688</t>
  </si>
  <si>
    <t>PI/64</t>
  </si>
  <si>
    <t>kuchyňka 3.08 - D+M (podrobně viz prvky vnitřního vybavení D.1.1.d-04)</t>
  </si>
  <si>
    <t>-1012128111</t>
  </si>
  <si>
    <t>689</t>
  </si>
  <si>
    <t>PI/73</t>
  </si>
  <si>
    <t>chemická digestoř - D+M (podrobně viz prvky vnitřního vybavení D.1.1.d-04)</t>
  </si>
  <si>
    <t>1068194953</t>
  </si>
  <si>
    <t>D.1.4.01.1 - Vodovod</t>
  </si>
  <si>
    <t xml:space="preserve">    724 - Zdravotechnika - strojní vybavení</t>
  </si>
  <si>
    <t xml:space="preserve">    727 - Zdravotechnika - požární ochrana</t>
  </si>
  <si>
    <t xml:space="preserve">    732 - Ústřední vytápění - strojovny</t>
  </si>
  <si>
    <t>HZS - Hodinové zúčtovací sazby</t>
  </si>
  <si>
    <t>612345111</t>
  </si>
  <si>
    <t>Sádrová nebo vápenosádrová omítka rýh hladká ve stěnách, šířky rýhy do 150 mm</t>
  </si>
  <si>
    <t>1335907091</t>
  </si>
  <si>
    <t>https://podminky.urs.cz/item/CS_URS_2023_02/612345111</t>
  </si>
  <si>
    <t>(66,7+96,9)*0,1</t>
  </si>
  <si>
    <t>-1004373493</t>
  </si>
  <si>
    <t>974031132</t>
  </si>
  <si>
    <t>Vysekání rýh ve zdivu cihelném na maltu vápennou nebo vápenocementovou do hl. 50 mm a šířky do 70 mm</t>
  </si>
  <si>
    <t>969168892</t>
  </si>
  <si>
    <t>https://podminky.urs.cz/item/CS_URS_2023_02/974031132</t>
  </si>
  <si>
    <t>63,7+3</t>
  </si>
  <si>
    <t>974031142</t>
  </si>
  <si>
    <t>Vysekání rýh ve zdivu cihelném na maltu vápennou nebo vápenocementovou do hl. 70 mm a šířky do 70 mm</t>
  </si>
  <si>
    <t>2012186136</t>
  </si>
  <si>
    <t>https://podminky.urs.cz/item/CS_URS_2023_02/974031142</t>
  </si>
  <si>
    <t>4+5+74,4+7,8+5,7</t>
  </si>
  <si>
    <t>997013213</t>
  </si>
  <si>
    <t>Vnitrostaveništní doprava suti a vybouraných hmot vodorovně do 50 m svisle ručně pro budovy a haly výšky přes 9 do 12 m</t>
  </si>
  <si>
    <t>476058643</t>
  </si>
  <si>
    <t>https://podminky.urs.cz/item/CS_URS_2023_02/997013213</t>
  </si>
  <si>
    <t>997013501</t>
  </si>
  <si>
    <t>Odvoz suti a vybouraných hmot na skládku nebo meziskládku se složením, na vzdálenost do 1 km</t>
  </si>
  <si>
    <t>-552818562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</si>
  <si>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</si>
  <si>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</si>
  <si>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</si>
  <si>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-407436968</t>
  </si>
  <si>
    <t>https://podminky.urs.cz/item/CS_URS_2023_02/997013509</t>
  </si>
  <si>
    <t>1,272*19</t>
  </si>
  <si>
    <t>1863219566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</si>
  <si>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</si>
  <si>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</si>
  <si>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-1676372598</t>
  </si>
  <si>
    <t>https://podminky.urs.cz/item/CS_URS_2023_02/998018002</t>
  </si>
  <si>
    <t>722130106</t>
  </si>
  <si>
    <t>Potrubí z ocelových trubek pozinkovaných hladkých pro zavodněný systém spojovaných lisováním PN 16 do 110°C Ø 42/1,5</t>
  </si>
  <si>
    <t>518026353</t>
  </si>
  <si>
    <t>https://podminky.urs.cz/item/CS_URS_2023_02/722130106</t>
  </si>
  <si>
    <t>požární voda</t>
  </si>
  <si>
    <t>vedeno v drážce</t>
  </si>
  <si>
    <t>5,7</t>
  </si>
  <si>
    <t>vedeno pod stropem</t>
  </si>
  <si>
    <t>722130107</t>
  </si>
  <si>
    <t>Potrubí z ocelových trubek pozinkovaných hladkých pro zavodněný systém spojovaných lisováním PN 16 do 110°C Ø 54/1,5</t>
  </si>
  <si>
    <t>540117303</t>
  </si>
  <si>
    <t>https://podminky.urs.cz/item/CS_URS_2023_02/722130107</t>
  </si>
  <si>
    <t>722174002</t>
  </si>
  <si>
    <t>Potrubí z plastových trubek z polypropylenu PPR svařovaných polyfúzně PN 16 (SDR 7,4) D 20 x 2,8</t>
  </si>
  <si>
    <t>-202591586</t>
  </si>
  <si>
    <t>https://podminky.urs.cz/item/CS_URS_2023_02/722174002</t>
  </si>
  <si>
    <t>studená voda</t>
  </si>
  <si>
    <t>vedeno pod stropem nebo v SDK</t>
  </si>
  <si>
    <t>147,3</t>
  </si>
  <si>
    <t>63,7</t>
  </si>
  <si>
    <t>vedeno v podlaze</t>
  </si>
  <si>
    <t>722174003</t>
  </si>
  <si>
    <t>Potrubí z plastových trubek z polypropylenu PPR svařovaných polyfúzně PN 16 (SDR 7,4) D 25 x 3,5</t>
  </si>
  <si>
    <t>-461393519</t>
  </si>
  <si>
    <t>https://podminky.urs.cz/item/CS_URS_2023_02/722174003</t>
  </si>
  <si>
    <t>119,3</t>
  </si>
  <si>
    <t>studená voda změkčená</t>
  </si>
  <si>
    <t>722174004</t>
  </si>
  <si>
    <t>Potrubí z plastových trubek z polypropylenu PPR svařovaných polyfúzně PN 16 (SDR 7,4) D 32 x 4,4</t>
  </si>
  <si>
    <t>1574001699</t>
  </si>
  <si>
    <t>https://podminky.urs.cz/item/CS_URS_2023_02/722174004</t>
  </si>
  <si>
    <t>45,6</t>
  </si>
  <si>
    <t>722174005</t>
  </si>
  <si>
    <t>Potrubí z plastových trubek z polypropylenu PPR svařovaných polyfúzně PN 16 (SDR 7,4) D 40 x 5,5</t>
  </si>
  <si>
    <t>1160285039</t>
  </si>
  <si>
    <t>https://podminky.urs.cz/item/CS_URS_2023_02/722174005</t>
  </si>
  <si>
    <t>722174006</t>
  </si>
  <si>
    <t>Potrubí z plastových trubek z polypropylenu PPR svařovaných polyfúzně PN 16 (SDR 7,4) D 50 x 6,9</t>
  </si>
  <si>
    <t>-1312894649</t>
  </si>
  <si>
    <t>https://podminky.urs.cz/item/CS_URS_2023_02/722174006</t>
  </si>
  <si>
    <t>40,3</t>
  </si>
  <si>
    <t>722174007</t>
  </si>
  <si>
    <t>Potrubí z plastových trubek z polypropylenu PPR svařovaných polyfúzně PN 16 (SDR 7,4) D 63 x 8,6</t>
  </si>
  <si>
    <t>412841031</t>
  </si>
  <si>
    <t>https://podminky.urs.cz/item/CS_URS_2023_02/722174007</t>
  </si>
  <si>
    <t>722175002</t>
  </si>
  <si>
    <t>Potrubí z plastových trubek z polypropylenu PP-RCT svařovaných polyfúzně D 20 x 2,8</t>
  </si>
  <si>
    <t>-988380478</t>
  </si>
  <si>
    <t>https://podminky.urs.cz/item/CS_URS_2023_02/722175002</t>
  </si>
  <si>
    <t>teplá voda</t>
  </si>
  <si>
    <t>74,4</t>
  </si>
  <si>
    <t>118,6</t>
  </si>
  <si>
    <t>18,5</t>
  </si>
  <si>
    <t>cirkulace</t>
  </si>
  <si>
    <t>7,8</t>
  </si>
  <si>
    <t>179,2</t>
  </si>
  <si>
    <t>722175003</t>
  </si>
  <si>
    <t>Potrubí z plastových trubek z polypropylenu PP-RCT svařovaných polyfúzně D 25 x 3,5</t>
  </si>
  <si>
    <t>-1999351949</t>
  </si>
  <si>
    <t>https://podminky.urs.cz/item/CS_URS_2023_02/722175003</t>
  </si>
  <si>
    <t>105,7</t>
  </si>
  <si>
    <t>25,7</t>
  </si>
  <si>
    <t>722175004</t>
  </si>
  <si>
    <t>Potrubí z plastových trubek z polypropylenu PP-RCT svařovaných polyfúzně D 32 x 4,4</t>
  </si>
  <si>
    <t>-205775758</t>
  </si>
  <si>
    <t>https://podminky.urs.cz/item/CS_URS_2023_02/722175004</t>
  </si>
  <si>
    <t>27,8+44</t>
  </si>
  <si>
    <t>722175005</t>
  </si>
  <si>
    <t>Potrubí z plastových trubek z polypropylenu PP-RCT svařovaných polyfúzně D 40 x 5,5</t>
  </si>
  <si>
    <t>1098613183</t>
  </si>
  <si>
    <t>https://podminky.urs.cz/item/CS_URS_2023_02/722175005</t>
  </si>
  <si>
    <t>722175006</t>
  </si>
  <si>
    <t>Potrubí z plastových trubek z polypropylenu PP-RCT svařovaných polyfúzně D 50 x 6,9</t>
  </si>
  <si>
    <t>-649162851</t>
  </si>
  <si>
    <t>https://podminky.urs.cz/item/CS_URS_2023_02/722175006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</si>
  <si>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</si>
  <si>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</si>
  <si>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1098467312</t>
  </si>
  <si>
    <t>https://podminky.urs.cz/item/CS_URS_2023_02/722181211</t>
  </si>
  <si>
    <t>147,3+63,7+19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</si>
  <si>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</si>
  <si>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</si>
  <si>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-41751532</t>
  </si>
  <si>
    <t>https://podminky.urs.cz/item/CS_URS_2023_02/722181212</t>
  </si>
  <si>
    <t>119,3+3+13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</si>
  <si>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</si>
  <si>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</si>
  <si>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694479814</t>
  </si>
  <si>
    <t>https://podminky.urs.cz/item/CS_URS_2023_02/722181222</t>
  </si>
  <si>
    <t>45,6+7+36+4+10+5+5,7+46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</si>
  <si>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</si>
  <si>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</si>
  <si>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1443449361</t>
  </si>
  <si>
    <t>https://podminky.urs.cz/item/CS_URS_2023_02/722181223</t>
  </si>
  <si>
    <t>40,3+37+40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</si>
  <si>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</si>
  <si>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</si>
  <si>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2113738050</t>
  </si>
  <si>
    <t>https://podminky.urs.cz/item/CS_URS_2023_02/722181231</t>
  </si>
  <si>
    <t>74,4+7,8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</si>
  <si>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</si>
  <si>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</si>
  <si>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-425951107</t>
  </si>
  <si>
    <t>https://podminky.urs.cz/item/CS_URS_2023_02/722181241</t>
  </si>
  <si>
    <t>118,6+18,5+179,2+15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</si>
  <si>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</si>
  <si>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</si>
  <si>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781457995</t>
  </si>
  <si>
    <t>https://podminky.urs.cz/item/CS_URS_2023_02/722181242</t>
  </si>
  <si>
    <t>105,7+27,8+6+25,7+69</t>
  </si>
  <si>
    <t>7221812R</t>
  </si>
  <si>
    <t>Ochrana potrubí termoizolačními trubicemi z pěnového polyetylenu PE přilepenými v příčných a podélných spojích, tloušťky izolace přes 25 do 30 mm, vnitřního průměru izolace DN přes 22 do 45 mm</t>
  </si>
  <si>
    <t>-1075540287</t>
  </si>
  <si>
    <t>72218125R</t>
  </si>
  <si>
    <t>Ochrana potrubí termoizolačními trubicemi z pěnového polyetylenu PE přilepenými v příčných a podélných spojích, tloušťky izolace přes 25 do 30 mm, vnitřního průměru izolace DN přes 45 do 63 mm</t>
  </si>
  <si>
    <t>896346699</t>
  </si>
  <si>
    <t>722190401</t>
  </si>
  <si>
    <t>Zřízení přípojek na potrubí vyvedení a upevnění výpustek do DN 25</t>
  </si>
  <si>
    <t>1014461982</t>
  </si>
  <si>
    <t>https://podminky.urs.cz/item/CS_URS_2023_02/722190401</t>
  </si>
  <si>
    <t>722220111</t>
  </si>
  <si>
    <t>Armatury s jedním závitem nástěnky pro výtokový ventil G 1/2"</t>
  </si>
  <si>
    <t>2020633253</t>
  </si>
  <si>
    <t>https://podminky.urs.cz/item/CS_URS_2023_02/722220111</t>
  </si>
  <si>
    <t>722220121</t>
  </si>
  <si>
    <t>Armatury s jedním závitem nástěnky pro baterii G 1/2"</t>
  </si>
  <si>
    <t>pár</t>
  </si>
  <si>
    <t>-1095002412</t>
  </si>
  <si>
    <t>https://podminky.urs.cz/item/CS_URS_2023_02/722220121</t>
  </si>
  <si>
    <t>722224115</t>
  </si>
  <si>
    <t>Armatury s jedním závitem kohouty plnicí a vypouštěcí PN 10 G 1/2"</t>
  </si>
  <si>
    <t>369260239</t>
  </si>
  <si>
    <t>https://podminky.urs.cz/item/CS_URS_2023_02/722224115</t>
  </si>
  <si>
    <t>722231074</t>
  </si>
  <si>
    <t>Armatury se dvěma závity ventily zpětné mosazné PN 10 do 110°C G 1"</t>
  </si>
  <si>
    <t>-1361711799</t>
  </si>
  <si>
    <t>https://podminky.urs.cz/item/CS_URS_2023_02/722231074</t>
  </si>
  <si>
    <t>722231075</t>
  </si>
  <si>
    <t>Armatury se dvěma závity ventily zpětné mosazné PN 10 do 110°C G 5/4"</t>
  </si>
  <si>
    <t>1834719963</t>
  </si>
  <si>
    <t>https://podminky.urs.cz/item/CS_URS_2023_02/722231075</t>
  </si>
  <si>
    <t>722231076</t>
  </si>
  <si>
    <t>Armatury se dvěma závity ventily zpětné mosazné PN 10 do 110°C G 6/4"</t>
  </si>
  <si>
    <t>-1841515219</t>
  </si>
  <si>
    <t>https://podminky.urs.cz/item/CS_URS_2023_02/722231076</t>
  </si>
  <si>
    <t>72223114R</t>
  </si>
  <si>
    <t>Ventil pojišťovací 3/4" - 1" otvírací tlak 8 bar</t>
  </si>
  <si>
    <t>-7384595</t>
  </si>
  <si>
    <t>722232043</t>
  </si>
  <si>
    <t>Armatury se dvěma závity kulové kohouty PN 42 do 185 °C přímé vnitřní závit G 1/2"</t>
  </si>
  <si>
    <t>-2060529362</t>
  </si>
  <si>
    <t>https://podminky.urs.cz/item/CS_URS_2023_02/722232043</t>
  </si>
  <si>
    <t>722232044</t>
  </si>
  <si>
    <t>Armatury se dvěma závity kulové kohouty PN 42 do 185 °C přímé vnitřní závit G 3/4"</t>
  </si>
  <si>
    <t>1020764160</t>
  </si>
  <si>
    <t>https://podminky.urs.cz/item/CS_URS_2023_02/722232044</t>
  </si>
  <si>
    <t>722232045</t>
  </si>
  <si>
    <t>Armatury se dvěma závity kulové kohouty PN 42 do 185 °C přímé vnitřní závit G 1"</t>
  </si>
  <si>
    <t>-1116139403</t>
  </si>
  <si>
    <t>https://podminky.urs.cz/item/CS_URS_2023_02/722232045</t>
  </si>
  <si>
    <t>722232047</t>
  </si>
  <si>
    <t>Armatury se dvěma závity kulové kohouty PN 42 do 185 °C přímé vnitřní závit G 6/4"</t>
  </si>
  <si>
    <t>-1422918885</t>
  </si>
  <si>
    <t>https://podminky.urs.cz/item/CS_URS_2023_02/722232047</t>
  </si>
  <si>
    <t>722232063</t>
  </si>
  <si>
    <t>Armatury se dvěma závity kulové kohouty PN 42 do 185 °C přímé vnitřní závit s vypouštěním G 1"</t>
  </si>
  <si>
    <t>49808936</t>
  </si>
  <si>
    <t>https://podminky.urs.cz/item/CS_URS_2023_02/722232063</t>
  </si>
  <si>
    <t>722232064</t>
  </si>
  <si>
    <t>Armatury se dvěma závity kulové kohouty PN 42 do 185 °C přímé vnitřní závit s vypouštěním G 5/4"</t>
  </si>
  <si>
    <t>560899704</t>
  </si>
  <si>
    <t>https://podminky.urs.cz/item/CS_URS_2023_02/722232064</t>
  </si>
  <si>
    <t>722232065</t>
  </si>
  <si>
    <t>Armatury se dvěma závity kulové kohouty PN 42 do 185 °C přímé vnitřní závit s vypouštěním G 6/4"</t>
  </si>
  <si>
    <t>955120372</t>
  </si>
  <si>
    <t>https://podminky.urs.cz/item/CS_URS_2023_02/722232065</t>
  </si>
  <si>
    <t>722234265</t>
  </si>
  <si>
    <t>Armatury se dvěma závity filtry mosazný PN 20 do 80 °C G 1"</t>
  </si>
  <si>
    <t>-342402757</t>
  </si>
  <si>
    <t>https://podminky.urs.cz/item/CS_URS_2023_02/722234265</t>
  </si>
  <si>
    <t>42241021R</t>
  </si>
  <si>
    <t>D+M ventil vyvažovací vnitřní závit PN 25 T 120°C 1/2"</t>
  </si>
  <si>
    <t>1146810821</t>
  </si>
  <si>
    <t>42241023R</t>
  </si>
  <si>
    <t>D+M ventil vyvažovací vnitřní závit PN 25 T 120°C 3/4"</t>
  </si>
  <si>
    <t>854765760</t>
  </si>
  <si>
    <t>72223250R</t>
  </si>
  <si>
    <t>Filtr se zpětným proplachem a manometrem 1"</t>
  </si>
  <si>
    <t>-1141244184</t>
  </si>
  <si>
    <t>72223251R</t>
  </si>
  <si>
    <t>Změkčovací filtr s řídící jednotkou plně programovatelnou, Q=2,5 m3/h; G 1"; P=5 W</t>
  </si>
  <si>
    <t>39195383</t>
  </si>
  <si>
    <t>72225013R</t>
  </si>
  <si>
    <t>Požární příslušenství a armatury hydrantový systém s tvarově stálou hadicí celoplechový D 19 x 30 m</t>
  </si>
  <si>
    <t>940952020</t>
  </si>
  <si>
    <t>72225911R</t>
  </si>
  <si>
    <t>Tlaková zkouška hydrantu</t>
  </si>
  <si>
    <t>179732598</t>
  </si>
  <si>
    <t>72229021R</t>
  </si>
  <si>
    <t>Systém označení potrubí</t>
  </si>
  <si>
    <t>-185054811</t>
  </si>
  <si>
    <t>722290226</t>
  </si>
  <si>
    <t>Zkoušky, proplach a desinfekce vodovodního potrubí zkoušky těsnosti vodovodního potrubí závitového do DN 50</t>
  </si>
  <si>
    <t>-1793438308</t>
  </si>
  <si>
    <t>https://podminky.urs.cz/item/CS_URS_2023_02/722290226</t>
  </si>
  <si>
    <t>5,7+46</t>
  </si>
  <si>
    <t>722290229</t>
  </si>
  <si>
    <t>Zkoušky, proplach a desinfekce vodovodního potrubí zkoušky těsnosti vodovodního potrubí závitového přes DN 50 do DN 100</t>
  </si>
  <si>
    <t>1627352635</t>
  </si>
  <si>
    <t>https://podminky.urs.cz/item/CS_URS_2023_02/722290229</t>
  </si>
  <si>
    <t>722290234</t>
  </si>
  <si>
    <t>Zkoušky, proplach a desinfekce vodovodního potrubí proplach a desinfekce vodovodního potrubí do DN 80</t>
  </si>
  <si>
    <t>-1789889465</t>
  </si>
  <si>
    <t>https://podminky.urs.cz/item/CS_URS_2023_02/722290234</t>
  </si>
  <si>
    <t>147,3+63,7+19+119,3+3+45,6+7+40,3+37+13+36+4+10+5+74,4+118,6+18,5+105,7+27,8+44+6+68+7,8+179,2+15+25,7+69</t>
  </si>
  <si>
    <t>722290246</t>
  </si>
  <si>
    <t>Zkoušky, proplach a desinfekce vodovodního potrubí zkoušky těsnosti vodovodního potrubí plastového do DN 40</t>
  </si>
  <si>
    <t>211455168</t>
  </si>
  <si>
    <t>https://podminky.urs.cz/item/CS_URS_2023_02/722290246</t>
  </si>
  <si>
    <t>147,3+63,7+19+119,3+3+45,6+7+13+36+4+10+5+74,4+118,6+18,5+105,7+27,8+44+6+7,8+179,2+15+25,7+69</t>
  </si>
  <si>
    <t>722290249</t>
  </si>
  <si>
    <t>Zkoušky, proplach a desinfekce vodovodního potrubí zkoušky těsnosti vodovodního potrubí plastového přes DN 40 do DN 90</t>
  </si>
  <si>
    <t>112347220</t>
  </si>
  <si>
    <t>https://podminky.urs.cz/item/CS_URS_2023_02/722290249</t>
  </si>
  <si>
    <t>40,3+37+68</t>
  </si>
  <si>
    <t>998722202</t>
  </si>
  <si>
    <t>Přesun hmot pro vnitřní vodovod stanovený procentní sazbou (%) z ceny vodorovná dopravní vzdálenost do 50 m v objektech výšky přes 6 do 12 m</t>
  </si>
  <si>
    <t>1714314417</t>
  </si>
  <si>
    <t>https://podminky.urs.cz/item/CS_URS_2023_02/998722202</t>
  </si>
  <si>
    <t>724</t>
  </si>
  <si>
    <t>Zdravotechnika - strojní vybavení</t>
  </si>
  <si>
    <t>72421122R</t>
  </si>
  <si>
    <t>Kompaktní ponorná automatická vodárna o max.průtoku 95l/min, dopravní výška max.46m, P=1,1 kW, 230V</t>
  </si>
  <si>
    <t>-680539440</t>
  </si>
  <si>
    <t>724231127</t>
  </si>
  <si>
    <t>Příslušenství domovních vodáren měřicí manometr s membránou</t>
  </si>
  <si>
    <t>-1141951687</t>
  </si>
  <si>
    <t>https://podminky.urs.cz/item/CS_URS_2023_02/724231127</t>
  </si>
  <si>
    <t>724233111</t>
  </si>
  <si>
    <t>Nádoby expanzní tlakové pro rozvody pitné vody s vyměnitelným vakem bez pojistného ventilu se závitovým připojením průtočné PN 1,0 o objemu 60 l</t>
  </si>
  <si>
    <t>284639256</t>
  </si>
  <si>
    <t>https://podminky.urs.cz/item/CS_URS_2023_02/724233111</t>
  </si>
  <si>
    <t>998724202</t>
  </si>
  <si>
    <t>Přesun hmot pro strojní vybavení stanovený procentní sazbou (%) z ceny vodorovná dopravní vzdálenost do 50 m v objektech výšky přes 6 do 12 m</t>
  </si>
  <si>
    <t>-1785055999</t>
  </si>
  <si>
    <t>https://podminky.urs.cz/item/CS_URS_2023_02/998724202</t>
  </si>
  <si>
    <t>727</t>
  </si>
  <si>
    <t>Zdravotechnika - požární ochrana</t>
  </si>
  <si>
    <t>72722201R</t>
  </si>
  <si>
    <t>Protipožární prostupy na vodovodním potrubí 450x300x300mm</t>
  </si>
  <si>
    <t>-772403343</t>
  </si>
  <si>
    <t>72722202R</t>
  </si>
  <si>
    <t>Protipožární prostupy na vodovodním potrubí 700x300x150mm</t>
  </si>
  <si>
    <t>-361058269</t>
  </si>
  <si>
    <t>72722203R</t>
  </si>
  <si>
    <t>Protipožární prostupy na vodovodním potrubí 800x350x300mm</t>
  </si>
  <si>
    <t>-1658791851</t>
  </si>
  <si>
    <t>732</t>
  </si>
  <si>
    <t>Ústřední vytápění - strojovny</t>
  </si>
  <si>
    <t>732421472</t>
  </si>
  <si>
    <t>Čerpadla teplovodní mokroběžná závitová oběhová pro teplovodní vytápění (elektronicky řízená) PN 10, do 110°C DN přípojky/dopravní výška H (m) - čerpací výkon Q (m3/h) DN 32 / do 8,0 m / 5,0 m3/h</t>
  </si>
  <si>
    <t>-667157135</t>
  </si>
  <si>
    <t>https://podminky.urs.cz/item/CS_URS_2023_02/732421472</t>
  </si>
  <si>
    <t>998732202</t>
  </si>
  <si>
    <t>Přesun hmot pro strojovny stanovený procentní sazbou (%) z ceny vodorovná dopravní vzdálenost do 50 m v objektech výšky přes 6 do 12 m</t>
  </si>
  <si>
    <t>-745405136</t>
  </si>
  <si>
    <t>https://podminky.urs.cz/item/CS_URS_2023_02/998732202</t>
  </si>
  <si>
    <t>763172352</t>
  </si>
  <si>
    <t>Montáž dvířek pro konstrukce ze sádrokartonových desek revizních jednoplášťových pro podhledy velikost (šxv) 300 x 300 mm</t>
  </si>
  <si>
    <t>-972027082</t>
  </si>
  <si>
    <t>https://podminky.urs.cz/item/CS_URS_2023_02/763172352</t>
  </si>
  <si>
    <t>59030711</t>
  </si>
  <si>
    <t>dvířka revizní jednokřídlá s automatickým zámkem 300x300mm</t>
  </si>
  <si>
    <t>-442202336</t>
  </si>
  <si>
    <t>998763402</t>
  </si>
  <si>
    <t>Přesun hmot pro konstrukce montované z desek stanovený procentní sazbou (%) z ceny vodorovná dopravní vzdálenost do 50 m v objektech výšky přes 6 do 12 m</t>
  </si>
  <si>
    <t>1858622249</t>
  </si>
  <si>
    <t>https://podminky.urs.cz/item/CS_URS_2023_02/998763402</t>
  </si>
  <si>
    <t>767995111</t>
  </si>
  <si>
    <t>Montáž ostatních atypických zámečnických konstrukcí hmotnosti do 5 kg</t>
  </si>
  <si>
    <t>-338730672</t>
  </si>
  <si>
    <t>https://podminky.urs.cz/item/CS_URS_2023_02/767995111</t>
  </si>
  <si>
    <t>montáž závěsů vodovodního potrubí</t>
  </si>
  <si>
    <t>42390144</t>
  </si>
  <si>
    <t>objímka potrubí dvoušroubová M8 31–38 1"</t>
  </si>
  <si>
    <t>1149053830</t>
  </si>
  <si>
    <t>147+119+13</t>
  </si>
  <si>
    <t>42390146</t>
  </si>
  <si>
    <t>objímka potrubí dvoušroubová M8 48–53 6/4"</t>
  </si>
  <si>
    <t>-1787382756</t>
  </si>
  <si>
    <t>45+36</t>
  </si>
  <si>
    <t>42390147</t>
  </si>
  <si>
    <t>objímka potrubí dvoušroubová M8/M10 54–59</t>
  </si>
  <si>
    <t>-321747980</t>
  </si>
  <si>
    <t>7+10</t>
  </si>
  <si>
    <t>42390148</t>
  </si>
  <si>
    <t>objímka potrubí dvoušroubová M8/M10 60–64 2"</t>
  </si>
  <si>
    <t>492090715</t>
  </si>
  <si>
    <t>118+179+46</t>
  </si>
  <si>
    <t>42390149</t>
  </si>
  <si>
    <t>objímka potrubí dvoušroubová M8/M10 67-71</t>
  </si>
  <si>
    <t>1769192363</t>
  </si>
  <si>
    <t>40+105+25</t>
  </si>
  <si>
    <t>42390150</t>
  </si>
  <si>
    <t>objímka potrubí dvoušroubová M8/M10 72-78 2 1/2"</t>
  </si>
  <si>
    <t>-1216748220</t>
  </si>
  <si>
    <t>27+69+40</t>
  </si>
  <si>
    <t>42390151</t>
  </si>
  <si>
    <t>objímka potrubí dvoušroubová M8/M10 81 - 86</t>
  </si>
  <si>
    <t>1205832051</t>
  </si>
  <si>
    <t>42390153</t>
  </si>
  <si>
    <t>objímka potrubí dvoušroubová M8/M10 95–103</t>
  </si>
  <si>
    <t>-1187018901</t>
  </si>
  <si>
    <t>42390154</t>
  </si>
  <si>
    <t>objímka potrubí dvoušroubová M8/M10 102–116 4"</t>
  </si>
  <si>
    <t>1864605741</t>
  </si>
  <si>
    <t>31197002</t>
  </si>
  <si>
    <t>tyč závitová Pz 4.6 M8</t>
  </si>
  <si>
    <t>27049346</t>
  </si>
  <si>
    <t>570*0,3</t>
  </si>
  <si>
    <t>570*0,9</t>
  </si>
  <si>
    <t>998767202</t>
  </si>
  <si>
    <t>Přesun hmot pro zámečnické konstrukce stanovený procentní sazbou (%) z ceny vodorovná dopravní vzdálenost do 50 m v objektech výšky přes 6 do 12 m</t>
  </si>
  <si>
    <t>352139417</t>
  </si>
  <si>
    <t>https://podminky.urs.cz/item/CS_URS_2023_02/998767202</t>
  </si>
  <si>
    <t>HZS</t>
  </si>
  <si>
    <t>Hodinové zúčtovací sazby</t>
  </si>
  <si>
    <t>HZS2491</t>
  </si>
  <si>
    <t>Hodinové zúčtovací sazby profesí PSV zednické výpomoci a pomocné práce PSV dělník zednických výpomocí</t>
  </si>
  <si>
    <t>-1112871375</t>
  </si>
  <si>
    <t>https://podminky.urs.cz/item/CS_URS_2023_02/HZS2491</t>
  </si>
  <si>
    <t>prostupy, průrazy, začištění apod.</t>
  </si>
  <si>
    <t>013254000</t>
  </si>
  <si>
    <t>Dokumentace skutečného provedení stavby</t>
  </si>
  <si>
    <t>1366545986</t>
  </si>
  <si>
    <t>https://podminky.urs.cz/item/CS_URS_2023_02/013254000</t>
  </si>
  <si>
    <t>D.1.4.01.2 - Kanalizace dešťová - neuznatelné náklady</t>
  </si>
  <si>
    <t>131351104</t>
  </si>
  <si>
    <t>Hloubení nezapažených jam a zářezů strojně s urovnáním dna do předepsaného profilu a spádu v hornině třídy těžitelnosti II skupiny 4 přes 100 do 500 m3</t>
  </si>
  <si>
    <t>-2045666042</t>
  </si>
  <si>
    <t>https://podminky.urs.cz/item/CS_URS_2023_02/131351104</t>
  </si>
  <si>
    <t>11*4*3,6</t>
  </si>
  <si>
    <t>-815607734</t>
  </si>
  <si>
    <t>26,5*1*2,6</t>
  </si>
  <si>
    <t>2*1,7*1*2,2</t>
  </si>
  <si>
    <t>133351101</t>
  </si>
  <si>
    <t>Hloubení nezapažených šachet strojně v hornině třídy těžitelnosti II skupiny 4 do 20 m3</t>
  </si>
  <si>
    <t>-846239938</t>
  </si>
  <si>
    <t>https://podminky.urs.cz/item/CS_URS_2023_02/133351101</t>
  </si>
  <si>
    <t>2*2*3,3</t>
  </si>
  <si>
    <t>2*2*2,1</t>
  </si>
  <si>
    <t>2*2*1,8</t>
  </si>
  <si>
    <t>-666241047</t>
  </si>
  <si>
    <t>2*26,5*2,6</t>
  </si>
  <si>
    <t>2*2*1,7*2,2</t>
  </si>
  <si>
    <t>1596262148</t>
  </si>
  <si>
    <t>310257787</t>
  </si>
  <si>
    <t>-290473888</t>
  </si>
  <si>
    <t>158,4+76,38+28,8</t>
  </si>
  <si>
    <t>1497851121</t>
  </si>
  <si>
    <t>9,1*2,7*2,8</t>
  </si>
  <si>
    <t>3,14*0,5*0,5*3,3</t>
  </si>
  <si>
    <t>3,14*0,5*0,5*2,1</t>
  </si>
  <si>
    <t>3,14*0,5*0,5*1,8</t>
  </si>
  <si>
    <t>26,5*1*0,4</t>
  </si>
  <si>
    <t>2*1,7*1*0,4</t>
  </si>
  <si>
    <t>-13016565</t>
  </si>
  <si>
    <t>86,409*10</t>
  </si>
  <si>
    <t>1598705894</t>
  </si>
  <si>
    <t>568439051</t>
  </si>
  <si>
    <t>86,409*1,8</t>
  </si>
  <si>
    <t>-1334811401</t>
  </si>
  <si>
    <t>-1891647680</t>
  </si>
  <si>
    <t>263,58-86,409</t>
  </si>
  <si>
    <t>-153930514</t>
  </si>
  <si>
    <t>26,5*1*0,3</t>
  </si>
  <si>
    <t>2*1,7*1*0,3</t>
  </si>
  <si>
    <t>-1469577668</t>
  </si>
  <si>
    <t>8,97</t>
  </si>
  <si>
    <t>8,97*2 'Přepočtené koeficientem množství</t>
  </si>
  <si>
    <t>-1212128789</t>
  </si>
  <si>
    <t>26,5*1*0,1</t>
  </si>
  <si>
    <t>2*1,7*1*0,1</t>
  </si>
  <si>
    <t>452112112</t>
  </si>
  <si>
    <t>Osazení betonových dílců prstenců nebo rámů pod poklopy a mříže, výšky do 100 mm</t>
  </si>
  <si>
    <t>326782870</t>
  </si>
  <si>
    <t>https://podminky.urs.cz/item/CS_URS_2023_02/452112112</t>
  </si>
  <si>
    <t>"DŠ1" 2</t>
  </si>
  <si>
    <t>"nádrž" 2</t>
  </si>
  <si>
    <t>59224184</t>
  </si>
  <si>
    <t>prstenec šachtový vyrovnávací betonový 625x120x40mm</t>
  </si>
  <si>
    <t>-605930901</t>
  </si>
  <si>
    <t>"nádrž" 1</t>
  </si>
  <si>
    <t>59224176</t>
  </si>
  <si>
    <t>prstenec šachtový vyrovnávací betonový 625x120x80mm</t>
  </si>
  <si>
    <t>-474127025</t>
  </si>
  <si>
    <t>59224187</t>
  </si>
  <si>
    <t>prstenec šachtový vyrovnávací betonový 625x120x100mm</t>
  </si>
  <si>
    <t>-525662688</t>
  </si>
  <si>
    <t>87118520R</t>
  </si>
  <si>
    <t>Montáž kanalizačního potrubí z plastů z polyetylenu PE 100 svařovaných elektrotvarovkou v otevřeném výkopu ve sklonu do 20 % SDR 11/PN16 D 32 x 3 mm</t>
  </si>
  <si>
    <t>-808617471</t>
  </si>
  <si>
    <t>28613360R</t>
  </si>
  <si>
    <t>potrubí třívrstvé PE100 RC se signalizační vrstvou SDR11 32x3,0mm</t>
  </si>
  <si>
    <t>650232816</t>
  </si>
  <si>
    <t>3*1,015 'Přepočtené koeficientem množství</t>
  </si>
  <si>
    <t>871263121</t>
  </si>
  <si>
    <t>Montáž kanalizačního potrubí z plastů z tvrdého PVC těsněných gumovým kroužkem v otevřeném výkopu ve sklonu do 20 % DN 110</t>
  </si>
  <si>
    <t>1123811665</t>
  </si>
  <si>
    <t>https://podminky.urs.cz/item/CS_URS_2023_02/871263121</t>
  </si>
  <si>
    <t>28611118</t>
  </si>
  <si>
    <t>trubka kanalizační PVC DN 110x1000mm SN8</t>
  </si>
  <si>
    <t>1088894123</t>
  </si>
  <si>
    <t>1,7*1,03 'Přepočtené koeficientem množství</t>
  </si>
  <si>
    <t>426163853</t>
  </si>
  <si>
    <t>28611164</t>
  </si>
  <si>
    <t>trubka kanalizační PVC DN 160x1000mm SN8</t>
  </si>
  <si>
    <t>-583132957</t>
  </si>
  <si>
    <t>26,5</t>
  </si>
  <si>
    <t>26,5*1,03 'Přepočtené koeficientem množství</t>
  </si>
  <si>
    <t>871363121</t>
  </si>
  <si>
    <t>Montáž kanalizačního potrubí z plastů z tvrdého PVC těsněných gumovým kroužkem v otevřeném výkopu ve sklonu do 20 % DN 250</t>
  </si>
  <si>
    <t>984332486</t>
  </si>
  <si>
    <t>https://podminky.urs.cz/item/CS_URS_2023_02/871363121</t>
  </si>
  <si>
    <t>28611152</t>
  </si>
  <si>
    <t>trubka kanalizační PVC DN 250x1000mm SN8</t>
  </si>
  <si>
    <t>-206475531</t>
  </si>
  <si>
    <t>877270310</t>
  </si>
  <si>
    <t>Montáž tvarovek na kanalizačním plastovém potrubí z polypropylenu PP nebo tvrdého PVC hladkého plnostěnného kolen, víček nebo hrdlových uzávěrů DN 125</t>
  </si>
  <si>
    <t>993285498</t>
  </si>
  <si>
    <t>https://podminky.urs.cz/item/CS_URS_2023_02/877270310</t>
  </si>
  <si>
    <t>28611354</t>
  </si>
  <si>
    <t>koleno kanalizační PVC KG 125x15°</t>
  </si>
  <si>
    <t>-1858218460</t>
  </si>
  <si>
    <t>28611356</t>
  </si>
  <si>
    <t>koleno kanalizační PVC KG 125x45°</t>
  </si>
  <si>
    <t>-2117005867</t>
  </si>
  <si>
    <t>877310310</t>
  </si>
  <si>
    <t>Montáž tvarovek na kanalizačním plastovém potrubí z polypropylenu PP nebo tvrdého PVC hladkého plnostěnného kolen, víček nebo hrdlových uzávěrů DN 150</t>
  </si>
  <si>
    <t>-1727249921</t>
  </si>
  <si>
    <t>https://podminky.urs.cz/item/CS_URS_2023_02/877310310</t>
  </si>
  <si>
    <t>28611361</t>
  </si>
  <si>
    <t>koleno kanalizační PVC KG 160x45°</t>
  </si>
  <si>
    <t>-70904423</t>
  </si>
  <si>
    <t>877310320</t>
  </si>
  <si>
    <t>Montáž tvarovek na kanalizačním plastovém potrubí z polypropylenu PP nebo tvrdého PVC hladkého plnostěnného odboček DN 150</t>
  </si>
  <si>
    <t>-444207437</t>
  </si>
  <si>
    <t>https://podminky.urs.cz/item/CS_URS_2023_02/877310320</t>
  </si>
  <si>
    <t>28611914</t>
  </si>
  <si>
    <t>odbočka kanalizační plastová s hrdlem KG 160/125/45°</t>
  </si>
  <si>
    <t>406739559</t>
  </si>
  <si>
    <t>28611392</t>
  </si>
  <si>
    <t>odbočka kanalizační plastová s hrdlem KG 160/160/45°</t>
  </si>
  <si>
    <t>1522661838</t>
  </si>
  <si>
    <t>892271111</t>
  </si>
  <si>
    <t>Tlakové zkoušky vodou na potrubí DN 100 nebo 125</t>
  </si>
  <si>
    <t>957409483</t>
  </si>
  <si>
    <t>https://podminky.urs.cz/item/CS_URS_2023_02/892271111</t>
  </si>
  <si>
    <t>-632037729</t>
  </si>
  <si>
    <t>26,5+1,7</t>
  </si>
  <si>
    <t>-172356815</t>
  </si>
  <si>
    <t>894410103</t>
  </si>
  <si>
    <t>Osazení betonových dílců šachet kanalizačních dno DN 1000, výšky 1000 mm</t>
  </si>
  <si>
    <t>2088608826</t>
  </si>
  <si>
    <t>https://podminky.urs.cz/item/CS_URS_2023_02/894410103</t>
  </si>
  <si>
    <t>"DŠ1" 1</t>
  </si>
  <si>
    <t>"DŠ3" 1</t>
  </si>
  <si>
    <t>59224339</t>
  </si>
  <si>
    <t>dno betonové šachty kanalizační přímé 100x100x60cm</t>
  </si>
  <si>
    <t>-2121221727</t>
  </si>
  <si>
    <t>59224337R</t>
  </si>
  <si>
    <t>dno betonové šachty bezodtokové 100x100x60cm</t>
  </si>
  <si>
    <t>-1403023615</t>
  </si>
  <si>
    <t>894410211</t>
  </si>
  <si>
    <t>Osazení betonových dílců šachet kanalizačních skruž rovná DN 1000, výšky 250 mm</t>
  </si>
  <si>
    <t>1090392017</t>
  </si>
  <si>
    <t>https://podminky.urs.cz/item/CS_URS_2023_02/894410211</t>
  </si>
  <si>
    <t>59224160</t>
  </si>
  <si>
    <t>skruž kanalizační s ocelovými stupadly 100x25x12cm</t>
  </si>
  <si>
    <t>289183573</t>
  </si>
  <si>
    <t>894410212</t>
  </si>
  <si>
    <t>Osazení betonových dílců šachet kanalizačních skruž rovná DN 1000, výšky 500 mm</t>
  </si>
  <si>
    <t>-211112904</t>
  </si>
  <si>
    <t>https://podminky.urs.cz/item/CS_URS_2023_02/894410212</t>
  </si>
  <si>
    <t>"VŠ" 1</t>
  </si>
  <si>
    <t>59224161</t>
  </si>
  <si>
    <t>skruž kanalizační s ocelovými stupadly 100x50x12cm</t>
  </si>
  <si>
    <t>970331238</t>
  </si>
  <si>
    <t>894410213</t>
  </si>
  <si>
    <t>Osazení betonových dílců šachet kanalizačních skruž rovná DN 1000, výšky 1000 mm</t>
  </si>
  <si>
    <t>-39876214</t>
  </si>
  <si>
    <t>https://podminky.urs.cz/item/CS_URS_2023_02/894410213</t>
  </si>
  <si>
    <t>59224162</t>
  </si>
  <si>
    <t>skruž kanalizační s ocelovými stupadly 100x100x12cm</t>
  </si>
  <si>
    <t>803617429</t>
  </si>
  <si>
    <t>894410302</t>
  </si>
  <si>
    <t>Osazení betonových dílců šachet kanalizačních deska zákrytová DN 1000</t>
  </si>
  <si>
    <t>-265015253</t>
  </si>
  <si>
    <t>https://podminky.urs.cz/item/CS_URS_2023_02/894410302</t>
  </si>
  <si>
    <t>59224075</t>
  </si>
  <si>
    <t>deska betonová zákrytová k ukončení šachet 1000/625x200mm</t>
  </si>
  <si>
    <t>1596563638</t>
  </si>
  <si>
    <t>55291306R</t>
  </si>
  <si>
    <t>D+M těsnící manžeta proti spodní vodě DN 150</t>
  </si>
  <si>
    <t>1996251578</t>
  </si>
  <si>
    <t>89717211R</t>
  </si>
  <si>
    <t>Retenční rámová betonová nádrž 9080x2680x2800mm včetně kompozitního žebříku, dodávka a montáž včetně dopravy</t>
  </si>
  <si>
    <t>541139740</t>
  </si>
  <si>
    <t>užitný objem cca 29 m3</t>
  </si>
  <si>
    <t>899103112</t>
  </si>
  <si>
    <t>Osazení poklopů litinových, ocelových nebo železobetonových včetně rámů pro třídu zatížení B125, C250</t>
  </si>
  <si>
    <t>1385602448</t>
  </si>
  <si>
    <t>https://podminky.urs.cz/item/CS_URS_2023_02/899103112</t>
  </si>
  <si>
    <t>55241004</t>
  </si>
  <si>
    <t>poklop kanalizační litinový, rám betonolitinový 125mm, B 125 kruhová mříž</t>
  </si>
  <si>
    <t>1594767936</t>
  </si>
  <si>
    <t>977151118</t>
  </si>
  <si>
    <t>Jádrové vrty diamantovými korunkami do stavebních materiálů (železobetonu, betonu, cihel, obkladů, dlažeb, kamene) průměru přes 90 do 100 mm</t>
  </si>
  <si>
    <t>1324220706</t>
  </si>
  <si>
    <t>https://podminky.urs.cz/item/CS_URS_2023_02/977151118</t>
  </si>
  <si>
    <t>"nádrž" 1*0,2</t>
  </si>
  <si>
    <t>977151123</t>
  </si>
  <si>
    <t>Jádrové vrty diamantovými korunkami do stavebních materiálů (železobetonu, betonu, cihel, obkladů, dlažeb, kamene) průměru přes 130 do 150 mm</t>
  </si>
  <si>
    <t>-995556603</t>
  </si>
  <si>
    <t>https://podminky.urs.cz/item/CS_URS_2023_02/977151123</t>
  </si>
  <si>
    <t>"DŠ1" 2*0,2</t>
  </si>
  <si>
    <t>"DŠ3" 1*0,2</t>
  </si>
  <si>
    <t>977151127</t>
  </si>
  <si>
    <t>Jádrové vrty diamantovými korunkami do stavebních materiálů (železobetonu, betonu, cihel, obkladů, dlažeb, kamene) průměru přes 225 do 250 mm</t>
  </si>
  <si>
    <t>1934185343</t>
  </si>
  <si>
    <t>https://podminky.urs.cz/item/CS_URS_2023_02/977151127</t>
  </si>
  <si>
    <t>"DŠ1" 1*0,2</t>
  </si>
  <si>
    <t>-1816513463</t>
  </si>
  <si>
    <t>722224116</t>
  </si>
  <si>
    <t>Armatury s jedním závitem kohouty plnicí a vypouštěcí PN 10 G 3/4"</t>
  </si>
  <si>
    <t>-197501731</t>
  </si>
  <si>
    <t>https://podminky.urs.cz/item/CS_URS_2023_02/722224116</t>
  </si>
  <si>
    <t>-1364006277</t>
  </si>
  <si>
    <t>-837364816</t>
  </si>
  <si>
    <t>1495798967</t>
  </si>
  <si>
    <t>D.1.4.01.3 - Kanalizace dešťová a splašková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</si>
  <si>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</si>
  <si>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</si>
  <si>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</si>
  <si>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>132351103</t>
  </si>
  <si>
    <t>Hloubení nezapažených rýh šířky do 800 mm strojně s urovnáním dna do předepsaného profilu a spádu v hornině třídy těžitelnosti II skupiny 4 přes 50 do 100 m3</t>
  </si>
  <si>
    <t>105647858</t>
  </si>
  <si>
    <t>https://podminky.urs.cz/item/CS_URS_2023_02/132351103</t>
  </si>
  <si>
    <t>7,4*0,8*1,4</t>
  </si>
  <si>
    <t>1,3*0,8*1,4</t>
  </si>
  <si>
    <t>1,2*0,8*1,4</t>
  </si>
  <si>
    <t>1,9*0,8*1,4</t>
  </si>
  <si>
    <t>1,1*0,8*1,3</t>
  </si>
  <si>
    <t>2,1*0,8*1,3</t>
  </si>
  <si>
    <t>4,7*0,8*1,4</t>
  </si>
  <si>
    <t>1,1*0,8*1,2</t>
  </si>
  <si>
    <t>1,1*0,8*1,4</t>
  </si>
  <si>
    <t>0,7*0,8*1,3</t>
  </si>
  <si>
    <t>6,2*0,8*1,2</t>
  </si>
  <si>
    <t>7,5*0,8*1,1</t>
  </si>
  <si>
    <t>4,5*0,8*1,1</t>
  </si>
  <si>
    <t>1*0,8*1,1</t>
  </si>
  <si>
    <t>1,3*0,8*1,2</t>
  </si>
  <si>
    <t>89*0,8*1,4</t>
  </si>
  <si>
    <t>1884045531</t>
  </si>
  <si>
    <t>2,7*1*2,1</t>
  </si>
  <si>
    <t>1,8*1*2</t>
  </si>
  <si>
    <t>3,6*1*1,9</t>
  </si>
  <si>
    <t>2,2*1*2,1</t>
  </si>
  <si>
    <t>3,2*1*2,2</t>
  </si>
  <si>
    <t>41,4*1*1,6</t>
  </si>
  <si>
    <t>2,1*1*2,5</t>
  </si>
  <si>
    <t>14,1*1*1,9</t>
  </si>
  <si>
    <t>6,7*1*1,5</t>
  </si>
  <si>
    <t>1,3*1*2,2</t>
  </si>
  <si>
    <t>1,4*1*2,1</t>
  </si>
  <si>
    <t>8*1*1,8</t>
  </si>
  <si>
    <t>3,4*1*1,6</t>
  </si>
  <si>
    <t>1,7*1*1,5</t>
  </si>
  <si>
    <t>1,2*1*1,5</t>
  </si>
  <si>
    <t>1,7*1*1,6</t>
  </si>
  <si>
    <t>11,7*1*1,5</t>
  </si>
  <si>
    <t>2*1*1,8</t>
  </si>
  <si>
    <t>1687823294</t>
  </si>
  <si>
    <t>2*2*1,4</t>
  </si>
  <si>
    <t>2*2*1,1</t>
  </si>
  <si>
    <t>1999995182</t>
  </si>
  <si>
    <t>2*2,7*2,1</t>
  </si>
  <si>
    <t>2*1,8*2</t>
  </si>
  <si>
    <t>2*3,6*1,9</t>
  </si>
  <si>
    <t>2*2,2*2,1</t>
  </si>
  <si>
    <t>2*3,2*2,2</t>
  </si>
  <si>
    <t>2*41,4*1,6</t>
  </si>
  <si>
    <t>2*2,1*2,5</t>
  </si>
  <si>
    <t>2*14,1*1,9</t>
  </si>
  <si>
    <t>2*6,7*1,5</t>
  </si>
  <si>
    <t>2*1,3*2,2</t>
  </si>
  <si>
    <t>2*1,4*2,1</t>
  </si>
  <si>
    <t>2*8*1,8</t>
  </si>
  <si>
    <t>2*3,4*1,6</t>
  </si>
  <si>
    <t>2*1,7*1,5</t>
  </si>
  <si>
    <t>2*1,2*1,5</t>
  </si>
  <si>
    <t>2*1,7*1,6</t>
  </si>
  <si>
    <t>2*11,7*1,5</t>
  </si>
  <si>
    <t>150372134</t>
  </si>
  <si>
    <t>1228927266</t>
  </si>
  <si>
    <t>244096324</t>
  </si>
  <si>
    <t>145,272+192,51+10</t>
  </si>
  <si>
    <t>-1720096628</t>
  </si>
  <si>
    <t>3,14*0,3*0,3*1,5</t>
  </si>
  <si>
    <t>3,14*0,3*0,3*2</t>
  </si>
  <si>
    <t>88,44</t>
  </si>
  <si>
    <t>-265095242</t>
  </si>
  <si>
    <t>89,429*10</t>
  </si>
  <si>
    <t>1986673231</t>
  </si>
  <si>
    <t>-1936334989</t>
  </si>
  <si>
    <t>89,429*1,8</t>
  </si>
  <si>
    <t>-686504936</t>
  </si>
  <si>
    <t>-261150968</t>
  </si>
  <si>
    <t>347,782-89,429</t>
  </si>
  <si>
    <t>1852687360</t>
  </si>
  <si>
    <t>7,4*0,8*0,3</t>
  </si>
  <si>
    <t>1,3*0,8*0,3</t>
  </si>
  <si>
    <t>1,2*0,8*0,3</t>
  </si>
  <si>
    <t>1,9*0,8*0,3</t>
  </si>
  <si>
    <t>1,1*0,8*0,3</t>
  </si>
  <si>
    <t>2,1*0,8*0,3</t>
  </si>
  <si>
    <t>4,7*0,8*0,3</t>
  </si>
  <si>
    <t>0,7*0,8*0,3</t>
  </si>
  <si>
    <t>6,2*0,8*0,3</t>
  </si>
  <si>
    <t>7,5*0,8*0,3</t>
  </si>
  <si>
    <t>4,5*0,8*0,3</t>
  </si>
  <si>
    <t>1*0,8*0,3</t>
  </si>
  <si>
    <t>89*0,8*0,3</t>
  </si>
  <si>
    <t>2,7*1*0,3</t>
  </si>
  <si>
    <t>1,8*1*0,3</t>
  </si>
  <si>
    <t>3,6*1*0,3</t>
  </si>
  <si>
    <t>2,2*1*0,3</t>
  </si>
  <si>
    <t>3,2*1*0,3</t>
  </si>
  <si>
    <t>41,4*1*0,3</t>
  </si>
  <si>
    <t>2,1*1*0,3</t>
  </si>
  <si>
    <t>14,1*1*0,3</t>
  </si>
  <si>
    <t>6,7*1*0,3</t>
  </si>
  <si>
    <t>1,3*1*0,3</t>
  </si>
  <si>
    <t>1,4*1*0,3</t>
  </si>
  <si>
    <t>3,4*1*0,3</t>
  </si>
  <si>
    <t>1,7*1*0,3</t>
  </si>
  <si>
    <t>1,2*1*0,3</t>
  </si>
  <si>
    <t>11,7*1*0,3</t>
  </si>
  <si>
    <t>2*1*0,3</t>
  </si>
  <si>
    <t>-848347492</t>
  </si>
  <si>
    <t>65,73</t>
  </si>
  <si>
    <t>65,73*2 'Přepočtené koeficientem množství</t>
  </si>
  <si>
    <t>-809456486</t>
  </si>
  <si>
    <t>7,4*0,8*0,1</t>
  </si>
  <si>
    <t>1,3*0,8*0,1</t>
  </si>
  <si>
    <t>1,2*0,8*0,1</t>
  </si>
  <si>
    <t>1,9*0,8*0,1</t>
  </si>
  <si>
    <t>1,1*0,8*0,1</t>
  </si>
  <si>
    <t>2,1*0,8*0,1</t>
  </si>
  <si>
    <t>4,7*0,8*0,1</t>
  </si>
  <si>
    <t>0,7*0,8*0,1</t>
  </si>
  <si>
    <t>6,2*0,8*0,1</t>
  </si>
  <si>
    <t>7,5*0,8*0,1</t>
  </si>
  <si>
    <t>4,5*0,8*0,1</t>
  </si>
  <si>
    <t>1*0,8*0,1</t>
  </si>
  <si>
    <t>89*0,8*0,1</t>
  </si>
  <si>
    <t>2,7*1*0,1</t>
  </si>
  <si>
    <t>1,8*1*0,1</t>
  </si>
  <si>
    <t>3,6*1*0,1</t>
  </si>
  <si>
    <t>2,2*1*0,1</t>
  </si>
  <si>
    <t>3,2*1*0,1</t>
  </si>
  <si>
    <t>41,4*1*0,1</t>
  </si>
  <si>
    <t>2,1*1*0,1</t>
  </si>
  <si>
    <t>14,1*1*0,1</t>
  </si>
  <si>
    <t>6,7*1*0,1</t>
  </si>
  <si>
    <t>1,3*1*0,1</t>
  </si>
  <si>
    <t>1,4*1*0,1</t>
  </si>
  <si>
    <t>3,4*1*0,1</t>
  </si>
  <si>
    <t>1,7*1*0,1</t>
  </si>
  <si>
    <t>1,2*1*0,1</t>
  </si>
  <si>
    <t>11,7*1*0,1</t>
  </si>
  <si>
    <t>2*1*0,1</t>
  </si>
  <si>
    <t>2*2*2*0,1</t>
  </si>
  <si>
    <t>644941111</t>
  </si>
  <si>
    <t>Montáž průvětrníků nebo mřížek odvětrávacích velikosti do 150 x 200 mm</t>
  </si>
  <si>
    <t>550364579</t>
  </si>
  <si>
    <t>https://podminky.urs.cz/item/CS_URS_2023_02/644941111</t>
  </si>
  <si>
    <t>55341420</t>
  </si>
  <si>
    <t>průvětrník bez klapek se sítí 150x150mm</t>
  </si>
  <si>
    <t>413362471</t>
  </si>
  <si>
    <t>-969636895</t>
  </si>
  <si>
    <t>-1606250973</t>
  </si>
  <si>
    <t>89*1,03 'Přepočtené koeficientem množství</t>
  </si>
  <si>
    <t>-1332868550</t>
  </si>
  <si>
    <t>-106219820</t>
  </si>
  <si>
    <t>894812202</t>
  </si>
  <si>
    <t>Revizní a čistící šachta z polypropylenu PP pro hladké trouby DN 425 šachtové dno (DN šachty / DN trubního vedení) DN 425/150 průtočné 30°,60°,90°</t>
  </si>
  <si>
    <t>-1162680500</t>
  </si>
  <si>
    <t>https://podminky.urs.cz/item/CS_URS_2023_02/894812202</t>
  </si>
  <si>
    <t>"DŠ4" 1</t>
  </si>
  <si>
    <t>894812231</t>
  </si>
  <si>
    <t>Revizní a čistící šachta z polypropylenu PP pro hladké trouby DN 425 roura šachtová korugovaná bez hrdla, světlé hloubky 1500 mm</t>
  </si>
  <si>
    <t>561824540</t>
  </si>
  <si>
    <t>https://podminky.urs.cz/item/CS_URS_2023_02/894812231</t>
  </si>
  <si>
    <t>894812249</t>
  </si>
  <si>
    <t>Revizní a čistící šachta z polypropylenu PP pro hladké trouby DN 425 roura šachtová korugovaná Příplatek k cenám 2231 - 2242 za uříznutí šachtové roury</t>
  </si>
  <si>
    <t>808363081</t>
  </si>
  <si>
    <t>https://podminky.urs.cz/item/CS_URS_2023_02/894812249</t>
  </si>
  <si>
    <t>894812261</t>
  </si>
  <si>
    <t>Revizní a čistící šachta z polypropylenu PP pro hladké trouby DN 425 poklop litinový (pro třídu zatížení) s teleskopickou rourou (3 t)</t>
  </si>
  <si>
    <t>-1621089085</t>
  </si>
  <si>
    <t>https://podminky.urs.cz/item/CS_URS_2023_02/894812261</t>
  </si>
  <si>
    <t>894812313</t>
  </si>
  <si>
    <t>Revizní a čistící šachta z polypropylenu PP pro hladké trouby DN 600 šachtové dno (DN šachty / DN trubního vedení) DN 600/160 s přítokem tvaru T</t>
  </si>
  <si>
    <t>818578741</t>
  </si>
  <si>
    <t>https://podminky.urs.cz/item/CS_URS_2023_02/894812313</t>
  </si>
  <si>
    <t>"DŠ2" 1</t>
  </si>
  <si>
    <t>894812331</t>
  </si>
  <si>
    <t>Revizní a čistící šachta z polypropylenu PP pro hladké trouby DN 600 roura šachtová korugovaná, světlé hloubky 1 000 mm</t>
  </si>
  <si>
    <t>-1680421893</t>
  </si>
  <si>
    <t>https://podminky.urs.cz/item/CS_URS_2023_02/894812331</t>
  </si>
  <si>
    <t>931442921</t>
  </si>
  <si>
    <t>894812357</t>
  </si>
  <si>
    <t>Revizní a čistící šachta z polypropylenu PP pro hladké trouby DN 600 poklop (mříž) litinový pro třídu zatížení B125 s teleskopickým adaptérem</t>
  </si>
  <si>
    <t>-1006964264</t>
  </si>
  <si>
    <t>https://podminky.urs.cz/item/CS_URS_2023_02/894812357</t>
  </si>
  <si>
    <t>935113111</t>
  </si>
  <si>
    <t>Osazení odvodňovacího žlabu s krycím roštem polymerbetonového šířky do 200 mm</t>
  </si>
  <si>
    <t>368351734</t>
  </si>
  <si>
    <t>https://podminky.urs.cz/item/CS_URS_2023_02/935113111</t>
  </si>
  <si>
    <t>59227102</t>
  </si>
  <si>
    <t>žlab odvodňovací z polymerbetonu bez spádu dna pozinkovaná hrana š 150mm</t>
  </si>
  <si>
    <t>-2096874158</t>
  </si>
  <si>
    <t>71+3*0,5</t>
  </si>
  <si>
    <t>56241024</t>
  </si>
  <si>
    <t>rošt můstkový C250 litina pro žlab š 150mm</t>
  </si>
  <si>
    <t>1276063975</t>
  </si>
  <si>
    <t>145*0,5</t>
  </si>
  <si>
    <t>59227022</t>
  </si>
  <si>
    <t>čelo plné na začátek a konec odvodňovacího žlabu polymerbeton pozink hrana š 150mm</t>
  </si>
  <si>
    <t>-2111275274</t>
  </si>
  <si>
    <t>935923216</t>
  </si>
  <si>
    <t>Osazení odvodňovacího žlabu s krycím roštem vpusti pro žlab šířky do 200 mm</t>
  </si>
  <si>
    <t>989609953</t>
  </si>
  <si>
    <t>https://podminky.urs.cz/item/CS_URS_2023_02/935923216</t>
  </si>
  <si>
    <t>59223071</t>
  </si>
  <si>
    <t>vpusť odtoková polymerbetonová s integrovaným těsněním pro horizontální připojení potrubí pozinkovaná hrana 500x185x610</t>
  </si>
  <si>
    <t>-157728258</t>
  </si>
  <si>
    <t>607259134</t>
  </si>
  <si>
    <t>6*0,5 'Přepočtené koeficientem množství</t>
  </si>
  <si>
    <t>1277242407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</si>
  <si>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</si>
  <si>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</si>
  <si>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640233980</t>
  </si>
  <si>
    <t>https://podminky.urs.cz/item/CS_URS_2023_02/713463211</t>
  </si>
  <si>
    <t>63154603</t>
  </si>
  <si>
    <t>pouzdro izolační potrubní z minerální vlny s Al fólií max. 250/100°C 42/50mm</t>
  </si>
  <si>
    <t>2097188997</t>
  </si>
  <si>
    <t>50*1,02 'Přepočtené koeficientem množství</t>
  </si>
  <si>
    <t>713463411</t>
  </si>
  <si>
    <t>Montáž izolace tepelné potrubí a ohybů tvarovkami nebo deskami potrubními pouzdry návlekovými izolačními hadicemi potrubí a ohybů</t>
  </si>
  <si>
    <t>495480401</t>
  </si>
  <si>
    <t>https://podminky.urs.cz/item/CS_URS_2023_02/713463411</t>
  </si>
  <si>
    <t>10+56+15,8</t>
  </si>
  <si>
    <t>27127017R</t>
  </si>
  <si>
    <t>pouzdro izolační potrubní z EPDM kaučuku pro DN 75 tl 25mm</t>
  </si>
  <si>
    <t>2021377869</t>
  </si>
  <si>
    <t>10*1,05 'Přepočtené koeficientem množství</t>
  </si>
  <si>
    <t>27127018R</t>
  </si>
  <si>
    <t>pouzdro izolační potrubní z EPDM kaučuku pro DN 110 tl 25mm</t>
  </si>
  <si>
    <t>1685038972</t>
  </si>
  <si>
    <t>56*1,05 'Přepočtené koeficientem množství</t>
  </si>
  <si>
    <t>27127019R</t>
  </si>
  <si>
    <t>pouzdro izolační potrubní z EPDM kaučuku pro DN 125 tl 25mm</t>
  </si>
  <si>
    <t>100193632</t>
  </si>
  <si>
    <t>15,8</t>
  </si>
  <si>
    <t>15,8*1,05 'Přepočtené koeficientem množství</t>
  </si>
  <si>
    <t>998713202</t>
  </si>
  <si>
    <t>Přesun hmot pro izolace tepelné stanovený procentní sazbou (%) z ceny vodorovná dopravní vzdálenost do 50 m v objektech výšky přes 6 do 12 m</t>
  </si>
  <si>
    <t>-251268300</t>
  </si>
  <si>
    <t>https://podminky.urs.cz/item/CS_URS_2023_02/998713202</t>
  </si>
  <si>
    <t>721</t>
  </si>
  <si>
    <t>Zdravotechnika - vnitřní kanalizace</t>
  </si>
  <si>
    <t>721173401</t>
  </si>
  <si>
    <t>Potrubí z trub PVC SN4 svodné (ležaté) DN 110</t>
  </si>
  <si>
    <t>555619891</t>
  </si>
  <si>
    <t>https://podminky.urs.cz/item/CS_URS_2023_02/721173401</t>
  </si>
  <si>
    <t>721173402</t>
  </si>
  <si>
    <t>Potrubí z trub PVC SN4 svodné (ležaté) DN 125</t>
  </si>
  <si>
    <t>-1570418126</t>
  </si>
  <si>
    <t>https://podminky.urs.cz/item/CS_URS_2023_02/721173402</t>
  </si>
  <si>
    <t>721173403</t>
  </si>
  <si>
    <t>Potrubí z trub PVC SN4 svodné (ležaté) DN 160</t>
  </si>
  <si>
    <t>-1077826455</t>
  </si>
  <si>
    <t>https://podminky.urs.cz/item/CS_URS_2023_02/721173403</t>
  </si>
  <si>
    <t>72117370R</t>
  </si>
  <si>
    <t>Potrubí kanalizační z PE odhlučněné svařované elektrotvarovkami odpadní d 110x6</t>
  </si>
  <si>
    <t>184732412</t>
  </si>
  <si>
    <t>72117372R</t>
  </si>
  <si>
    <t>Potrubí kanalizační z PE odhlučněné svařované elektrotvarovkami připojovací d 56x3.2</t>
  </si>
  <si>
    <t>1353053179</t>
  </si>
  <si>
    <t>72117373R</t>
  </si>
  <si>
    <t>Potrubí kanalizační z PE odhlučněné svařované elektrotvarovkami připojovací d 63x3.2</t>
  </si>
  <si>
    <t>-79302307</t>
  </si>
  <si>
    <t>72117374R</t>
  </si>
  <si>
    <t>Potrubí kanalizační z PE odhlučněné svařované elektrotvarovkami připojovací d 110x6</t>
  </si>
  <si>
    <t>-281075885</t>
  </si>
  <si>
    <t>28614461R</t>
  </si>
  <si>
    <t>D+M čistící kus PE kanalizační vysoká zvuková izolace d 110x6</t>
  </si>
  <si>
    <t>-596704270</t>
  </si>
  <si>
    <t>72117402R</t>
  </si>
  <si>
    <t>Potrubí z trub polypropylenových odpadní (svislé) DN 32</t>
  </si>
  <si>
    <t>886028658</t>
  </si>
  <si>
    <t>721174024</t>
  </si>
  <si>
    <t>Potrubí z trub polypropylenových odpadní (svislé) DN 75</t>
  </si>
  <si>
    <t>1744395153</t>
  </si>
  <si>
    <t>https://podminky.urs.cz/item/CS_URS_2023_02/721174024</t>
  </si>
  <si>
    <t>721174025</t>
  </si>
  <si>
    <t>Potrubí z trub polypropylenových odpadní (svislé) DN 110</t>
  </si>
  <si>
    <t>1746582758</t>
  </si>
  <si>
    <t>https://podminky.urs.cz/item/CS_URS_2023_02/721174025</t>
  </si>
  <si>
    <t>721174041</t>
  </si>
  <si>
    <t>Potrubí z trub polypropylenových připojovací DN 32</t>
  </si>
  <si>
    <t>2048100795</t>
  </si>
  <si>
    <t>https://podminky.urs.cz/item/CS_URS_2023_02/721174041</t>
  </si>
  <si>
    <t>721174042</t>
  </si>
  <si>
    <t>Potrubí z trub polypropylenových připojovací DN 40</t>
  </si>
  <si>
    <t>734872909</t>
  </si>
  <si>
    <t>https://podminky.urs.cz/item/CS_URS_2023_02/721174042</t>
  </si>
  <si>
    <t>721174043</t>
  </si>
  <si>
    <t>Potrubí z trub polypropylenových připojovací DN 50</t>
  </si>
  <si>
    <t>478278627</t>
  </si>
  <si>
    <t>https://podminky.urs.cz/item/CS_URS_2023_02/721174043</t>
  </si>
  <si>
    <t>721174044</t>
  </si>
  <si>
    <t>Potrubí z trub polypropylenových připojovací DN 75</t>
  </si>
  <si>
    <t>-1175268141</t>
  </si>
  <si>
    <t>https://podminky.urs.cz/item/CS_URS_2023_02/721174044</t>
  </si>
  <si>
    <t>721174045</t>
  </si>
  <si>
    <t>Potrubí z trub polypropylenových připojovací DN 110</t>
  </si>
  <si>
    <t>902954594</t>
  </si>
  <si>
    <t>https://podminky.urs.cz/item/CS_URS_2023_02/721174045</t>
  </si>
  <si>
    <t>721174062</t>
  </si>
  <si>
    <t>Potrubí z trub polypropylenových větrací DN 75</t>
  </si>
  <si>
    <t>2076110122</t>
  </si>
  <si>
    <t>https://podminky.urs.cz/item/CS_URS_2023_02/721174062</t>
  </si>
  <si>
    <t>721174063</t>
  </si>
  <si>
    <t>Potrubí z trub polypropylenových větrací DN 110</t>
  </si>
  <si>
    <t>382706660</t>
  </si>
  <si>
    <t>https://podminky.urs.cz/item/CS_URS_2023_02/721174063</t>
  </si>
  <si>
    <t>721175202</t>
  </si>
  <si>
    <t>Plastové potrubí odhlučněné třívrstvé připojovací DN 40</t>
  </si>
  <si>
    <t>-1017423815</t>
  </si>
  <si>
    <t>https://podminky.urs.cz/item/CS_URS_2023_02/721175202</t>
  </si>
  <si>
    <t>721175203</t>
  </si>
  <si>
    <t>Plastové potrubí odhlučněné třívrstvé připojovací DN 50</t>
  </si>
  <si>
    <t>1574993526</t>
  </si>
  <si>
    <t>https://podminky.urs.cz/item/CS_URS_2023_02/721175203</t>
  </si>
  <si>
    <t>721175204</t>
  </si>
  <si>
    <t>Plastové potrubí odhlučněné třívrstvé připojovací DN 75</t>
  </si>
  <si>
    <t>237608180</t>
  </si>
  <si>
    <t>https://podminky.urs.cz/item/CS_URS_2023_02/721175204</t>
  </si>
  <si>
    <t>721175205</t>
  </si>
  <si>
    <t>Plastové potrubí odhlučněné třívrstvé připojovací DN 110</t>
  </si>
  <si>
    <t>-1188113465</t>
  </si>
  <si>
    <t>https://podminky.urs.cz/item/CS_URS_2023_02/721175205</t>
  </si>
  <si>
    <t>721175211</t>
  </si>
  <si>
    <t>Plastové potrubí odhlučněné třívrstvé odpadní (svislé) DN 75</t>
  </si>
  <si>
    <t>-471295222</t>
  </si>
  <si>
    <t>https://podminky.urs.cz/item/CS_URS_2023_02/721175211</t>
  </si>
  <si>
    <t>721175212</t>
  </si>
  <si>
    <t>Plastové potrubí odhlučněné třívrstvé odpadní (svislé) DN 110</t>
  </si>
  <si>
    <t>1375136203</t>
  </si>
  <si>
    <t>https://podminky.urs.cz/item/CS_URS_2023_02/721175212</t>
  </si>
  <si>
    <t>721175213</t>
  </si>
  <si>
    <t>Plastové potrubí odhlučněné třívrstvé odpadní (svislé) DN 125</t>
  </si>
  <si>
    <t>1418252389</t>
  </si>
  <si>
    <t>https://podminky.urs.cz/item/CS_URS_2023_02/721175213</t>
  </si>
  <si>
    <t>721194103</t>
  </si>
  <si>
    <t>Vyměření přípojek na potrubí vyvedení a upevnění odpadních výpustek DN 32</t>
  </si>
  <si>
    <t>-1326894522</t>
  </si>
  <si>
    <t>https://podminky.urs.cz/item/CS_URS_2023_02/721194103</t>
  </si>
  <si>
    <t>721194104</t>
  </si>
  <si>
    <t>Vyměření přípojek na potrubí vyvedení a upevnění odpadních výpustek DN 40</t>
  </si>
  <si>
    <t>1686662846</t>
  </si>
  <si>
    <t>https://podminky.urs.cz/item/CS_URS_2023_02/721194104</t>
  </si>
  <si>
    <t>721194105</t>
  </si>
  <si>
    <t>Vyměření přípojek na potrubí vyvedení a upevnění odpadních výpustek DN 50</t>
  </si>
  <si>
    <t>375129939</t>
  </si>
  <si>
    <t>https://podminky.urs.cz/item/CS_URS_2023_02/721194105</t>
  </si>
  <si>
    <t>721194109</t>
  </si>
  <si>
    <t>Vyměření přípojek na potrubí vyvedení a upevnění odpadních výpustek DN 110</t>
  </si>
  <si>
    <t>-451623018</t>
  </si>
  <si>
    <t>https://podminky.urs.cz/item/CS_URS_2023_02/721194109</t>
  </si>
  <si>
    <t>28614692R</t>
  </si>
  <si>
    <t>D+M čistící kus kanalizační PP třívrstvý zvukově izolovaný DN 75</t>
  </si>
  <si>
    <t>37498510</t>
  </si>
  <si>
    <t>28614693R</t>
  </si>
  <si>
    <t>D+M čistící kus kanalizační PP třívrstvý zvukově izolovaný DN 110</t>
  </si>
  <si>
    <t>1479534902</t>
  </si>
  <si>
    <t>28614694R</t>
  </si>
  <si>
    <t>D+M čistící kus kanalizační PP třívrstvý zvukově izolovaný DN 125</t>
  </si>
  <si>
    <t>-1867140539</t>
  </si>
  <si>
    <t>28615602R</t>
  </si>
  <si>
    <t>D+M čistící tvarovka odpadní pro vysoké teploty HTRE DN 75</t>
  </si>
  <si>
    <t>-1854607300</t>
  </si>
  <si>
    <t>28615603R</t>
  </si>
  <si>
    <t>D+M čistící tvarovka odpadní pro vysoké teploty HTRE DN 110</t>
  </si>
  <si>
    <t>-1124614252</t>
  </si>
  <si>
    <t>28615690R</t>
  </si>
  <si>
    <t>D+M zátka hrdlová odpadní HTM DN 75</t>
  </si>
  <si>
    <t>386450276</t>
  </si>
  <si>
    <t>28615691R</t>
  </si>
  <si>
    <t>D+M zátka hrdlová odpadní HTM DN 110</t>
  </si>
  <si>
    <t>-1911380601</t>
  </si>
  <si>
    <t>721211422</t>
  </si>
  <si>
    <t>Podlahové vpusti se svislým odtokem DN 50/75/110 mřížka nerez 138x138</t>
  </si>
  <si>
    <t>-835557420</t>
  </si>
  <si>
    <t>https://podminky.urs.cz/item/CS_URS_2023_02/721211422</t>
  </si>
  <si>
    <t>721229111</t>
  </si>
  <si>
    <t>Zápachové uzávěrky montáž zápachových uzávěrek ostatních typů do DN 50</t>
  </si>
  <si>
    <t>996460129</t>
  </si>
  <si>
    <t>https://podminky.urs.cz/item/CS_URS_2023_02/721229111</t>
  </si>
  <si>
    <t>2+5+2</t>
  </si>
  <si>
    <t>13600000R</t>
  </si>
  <si>
    <t>vodní zápachová uzávěrka DN32 pro odvod kondenzátu s přídavnou mechanickou zápachovou uzávěrkou (kulička) podomítkové provedení</t>
  </si>
  <si>
    <t>-2134517</t>
  </si>
  <si>
    <t>13800000R</t>
  </si>
  <si>
    <t>vodní zápachová uzávěrka DN40 pro odvod kondenzátu s přídavnou mechanickou zápachovou uzávěrkou (kulička)</t>
  </si>
  <si>
    <t>-217034336</t>
  </si>
  <si>
    <t>21200000R</t>
  </si>
  <si>
    <t>vtok (nálevka) DN32 se zápachovou uzávěrkou a kuličkou pro suchý stav</t>
  </si>
  <si>
    <t>510487634</t>
  </si>
  <si>
    <t>2+6</t>
  </si>
  <si>
    <t>72123311R</t>
  </si>
  <si>
    <t>Střešní vtok DN110 se svislým odtokem, s továrně připojeným živičným izolačním pásem pro napojení na tomu odpovídající hydroizolace, s elektrickým ohřevem se samoregulací (10-30W, 230V), se záchytným košem</t>
  </si>
  <si>
    <t>1694040296</t>
  </si>
  <si>
    <t>72123312R</t>
  </si>
  <si>
    <t>Střešní vtok DN125 se svislým odtokem, s továrně připojeným živičným izolačním pásem pro napojení na tomu odpovídající hydroizolace, s elektrickým ohřevem se samoregulací (10-30W, 230V), se záchytným košem</t>
  </si>
  <si>
    <t>-1841286059</t>
  </si>
  <si>
    <t>72123313R</t>
  </si>
  <si>
    <t>Střešní vtok DN110 se svislým odtokem, s továrně připojeným živičným izolačním pásem pro napojení na tomu odpovídající hydroizolace, s elektrickým ohřevem se samoregulací (10-30W, 230V), s nerezovou mřížkou, pochůzný</t>
  </si>
  <si>
    <t>948630606</t>
  </si>
  <si>
    <t>65345125R</t>
  </si>
  <si>
    <t>nádstavec 345mm / d 125mm s PVC izolační přírubou</t>
  </si>
  <si>
    <t>-390050377</t>
  </si>
  <si>
    <t>16015062R</t>
  </si>
  <si>
    <t>odvodňovací kroužek d150mm k střešním vtokům</t>
  </si>
  <si>
    <t>414033082</t>
  </si>
  <si>
    <t>721273152</t>
  </si>
  <si>
    <t>Ventilační hlavice z polypropylenu (PP) DN 75</t>
  </si>
  <si>
    <t>-1134131556</t>
  </si>
  <si>
    <t>https://podminky.urs.cz/item/CS_URS_2023_02/721273152</t>
  </si>
  <si>
    <t>721273153</t>
  </si>
  <si>
    <t>Ventilační hlavice z polypropylenu (PP) DN 110</t>
  </si>
  <si>
    <t>1746341761</t>
  </si>
  <si>
    <t>https://podminky.urs.cz/item/CS_URS_2023_02/721273153</t>
  </si>
  <si>
    <t>721274103</t>
  </si>
  <si>
    <t>Ventily přivzdušňovací odpadních potrubí venkovní DN 110</t>
  </si>
  <si>
    <t>340799531</t>
  </si>
  <si>
    <t>https://podminky.urs.cz/item/CS_URS_2023_02/721274103</t>
  </si>
  <si>
    <t>72127412R</t>
  </si>
  <si>
    <t>Přivzdušňovací ventil vnitřní odpadních potrubí podomítkový včetně bílého krytu DN 50</t>
  </si>
  <si>
    <t>171614544</t>
  </si>
  <si>
    <t>56241811R</t>
  </si>
  <si>
    <t>D+M dešťový filtr DN 250</t>
  </si>
  <si>
    <t>518148650</t>
  </si>
  <si>
    <t>721290111</t>
  </si>
  <si>
    <t>Zkouška těsnosti kanalizace v objektech vodou do DN 125</t>
  </si>
  <si>
    <t>-1576003049</t>
  </si>
  <si>
    <t>https://podminky.urs.cz/item/CS_URS_2023_02/721290111</t>
  </si>
  <si>
    <t>721290112</t>
  </si>
  <si>
    <t>Zkouška těsnosti kanalizace v objektech vodou DN 150 nebo DN 200</t>
  </si>
  <si>
    <t>1087424332</t>
  </si>
  <si>
    <t>https://podminky.urs.cz/item/CS_URS_2023_02/721290112</t>
  </si>
  <si>
    <t>998721202</t>
  </si>
  <si>
    <t>Přesun hmot pro vnitřní kanalizace stanovený procentní sazbou (%) z ceny vodorovná dopravní vzdálenost do 50 m v objektech výšky přes 6 do 12 m</t>
  </si>
  <si>
    <t>-472836936</t>
  </si>
  <si>
    <t>https://podminky.urs.cz/item/CS_URS_2023_02/998721202</t>
  </si>
  <si>
    <t>741</t>
  </si>
  <si>
    <t>Elektroinstalace - silnoproud</t>
  </si>
  <si>
    <t>741124603</t>
  </si>
  <si>
    <t>Montáž kabelů měděných topných bez ukončení volné délky, uložených na konstrukci</t>
  </si>
  <si>
    <t>-598220271</t>
  </si>
  <si>
    <t>https://podminky.urs.cz/item/CS_URS_2023_02/741124603</t>
  </si>
  <si>
    <t>10002679R</t>
  </si>
  <si>
    <t>samoregulační topný kabel pro přímé napojení 230V / 10-30W</t>
  </si>
  <si>
    <t>-280067779</t>
  </si>
  <si>
    <t>60*1,1 'Přepočtené koeficientem množství</t>
  </si>
  <si>
    <t>741331075</t>
  </si>
  <si>
    <t>Montáž měřicích přístrojů bez zapojení vodičů termostatu</t>
  </si>
  <si>
    <t>-2029629302</t>
  </si>
  <si>
    <t>https://podminky.urs.cz/item/CS_URS_2023_02/741331075</t>
  </si>
  <si>
    <t>18889500R</t>
  </si>
  <si>
    <t>termostat pro samoregulační topný kabel</t>
  </si>
  <si>
    <t>1423512700</t>
  </si>
  <si>
    <t>998741202</t>
  </si>
  <si>
    <t>Přesun hmot pro silnoproud stanovený procentní sazbou (%) z ceny vodorovná dopravní vzdálenost do 50 m v objektech výšky přes 6 do 12 m</t>
  </si>
  <si>
    <t>1206698925</t>
  </si>
  <si>
    <t>https://podminky.urs.cz/item/CS_URS_2023_02/998741202</t>
  </si>
  <si>
    <t>751</t>
  </si>
  <si>
    <t>Vzduchotechnika</t>
  </si>
  <si>
    <t>751537041</t>
  </si>
  <si>
    <t>Montáž potrubí ohebného kruhového neizolovaného z PE nebo PE antibakteriálního, průměru do 70 mm</t>
  </si>
  <si>
    <t>-391922531</t>
  </si>
  <si>
    <t>https://podminky.urs.cz/item/CS_URS_2023_02/751537041</t>
  </si>
  <si>
    <t>18+28,1</t>
  </si>
  <si>
    <t>28616901R</t>
  </si>
  <si>
    <t>potrubí pro odvod kondenzátu, d=18mm, měkké tvarovatelné s vnitřní hladkou stěnou</t>
  </si>
  <si>
    <t>-583636798</t>
  </si>
  <si>
    <t>18*1,1 'Přepočtené koeficientem množství</t>
  </si>
  <si>
    <t>28616902R</t>
  </si>
  <si>
    <t>potrubí pro odvod kondenzátu, d=20mm, měkké tvarovatelné s vnitřní hladkou stěnou</t>
  </si>
  <si>
    <t>2042143284</t>
  </si>
  <si>
    <t>28,1</t>
  </si>
  <si>
    <t>28,1*1,1 'Přepočtené koeficientem množství</t>
  </si>
  <si>
    <t>998751201</t>
  </si>
  <si>
    <t>Přesun hmot pro vzduchotechniku stanovený procentní sazbou (%) z ceny vodorovná dopravní vzdálenost do 50 m v objektech výšky do 12 m</t>
  </si>
  <si>
    <t>224671916</t>
  </si>
  <si>
    <t>https://podminky.urs.cz/item/CS_URS_2023_02/998751201</t>
  </si>
  <si>
    <t>763172387</t>
  </si>
  <si>
    <t>Montáž dvířek pro konstrukce ze sádrokartonových desek revizních dvouplášťových pro příčky a předsazené stěny ostatních velikostí do 0,16 m2</t>
  </si>
  <si>
    <t>-1132130709</t>
  </si>
  <si>
    <t>https://podminky.urs.cz/item/CS_URS_2023_02/763172387</t>
  </si>
  <si>
    <t>59030755R</t>
  </si>
  <si>
    <t>dvířka revizní jednokřídlá magnetická do SDK pro keramický obklad 150x300mm</t>
  </si>
  <si>
    <t>1417617850</t>
  </si>
  <si>
    <t>1041874149</t>
  </si>
  <si>
    <t>76764641R</t>
  </si>
  <si>
    <t>Montáž revizních dveří a dvířek hliníkových, ocelových nebo plastových s rámem jednokřídlových, plochy do 0,5 m2</t>
  </si>
  <si>
    <t>1829537590</t>
  </si>
  <si>
    <t>15+4+1</t>
  </si>
  <si>
    <t>56245709R</t>
  </si>
  <si>
    <t>dvířka revizní jednokřídlá magnetická kovová do zdiva bílá 150x300mm</t>
  </si>
  <si>
    <t>344921741</t>
  </si>
  <si>
    <t>59030756R</t>
  </si>
  <si>
    <t>dvířka revizní jednokřídlá magnetická do zdiva pro obklad 150x300mm</t>
  </si>
  <si>
    <t>568374206</t>
  </si>
  <si>
    <t>59030758R</t>
  </si>
  <si>
    <t>dvířka revizní jednokřídlá magnetická atypická pro dřevěné obložení 150x300mm</t>
  </si>
  <si>
    <t>99722824</t>
  </si>
  <si>
    <t>1620000236</t>
  </si>
  <si>
    <t>-1535035138</t>
  </si>
  <si>
    <t>712483202</t>
  </si>
  <si>
    <t>D.1.4.01.4 - Zařizovací předměty</t>
  </si>
  <si>
    <t xml:space="preserve">    725 - Zdravotechnika - zařizovací předměty</t>
  </si>
  <si>
    <t xml:space="preserve">    726 - Zdravotechnika - předstěnové instalace</t>
  </si>
  <si>
    <t>725</t>
  </si>
  <si>
    <t>Zdravotechnika - zařizovací předměty</t>
  </si>
  <si>
    <t>725119125</t>
  </si>
  <si>
    <t>Zařízení záchodů montáž klozetových mís závěsných na nosné stěny</t>
  </si>
  <si>
    <t>397656077</t>
  </si>
  <si>
    <t>https://podminky.urs.cz/item/CS_URS_2023_02/725119125</t>
  </si>
  <si>
    <t>"WC" 11</t>
  </si>
  <si>
    <t>"WCi" 4</t>
  </si>
  <si>
    <t>64236051</t>
  </si>
  <si>
    <t>klozet keramický bílý závěsný hluboké splachování pro handicapované</t>
  </si>
  <si>
    <t>-1473921481</t>
  </si>
  <si>
    <t>64236091</t>
  </si>
  <si>
    <t>mísa keramická klozetová závěsná bílá s hlubokým splachováním odpad vodorovný</t>
  </si>
  <si>
    <t>1346096074</t>
  </si>
  <si>
    <t>725119131</t>
  </si>
  <si>
    <t>Zařízení záchodů montáž klozetových sedátek standardních</t>
  </si>
  <si>
    <t>-308484872</t>
  </si>
  <si>
    <t>https://podminky.urs.cz/item/CS_URS_2023_02/725119131</t>
  </si>
  <si>
    <t>55167381</t>
  </si>
  <si>
    <t>sedátko klozetové duroplastové bílé s poklopem</t>
  </si>
  <si>
    <t>1118790726</t>
  </si>
  <si>
    <t>55167381R</t>
  </si>
  <si>
    <t>sedátko klozetové duroplastové bílé bez poklopu</t>
  </si>
  <si>
    <t>1113930384</t>
  </si>
  <si>
    <t>55281803R</t>
  </si>
  <si>
    <t>D+M oddálené pneumatické ruční ovládání splachování WC komplet</t>
  </si>
  <si>
    <t>1931306476</t>
  </si>
  <si>
    <t>725129102</t>
  </si>
  <si>
    <t>Pisoárové záchodky montáž ostatních typů automatických</t>
  </si>
  <si>
    <t>-2115292947</t>
  </si>
  <si>
    <t>https://podminky.urs.cz/item/CS_URS_2023_02/725129102</t>
  </si>
  <si>
    <t>"P" 6</t>
  </si>
  <si>
    <t>64251310</t>
  </si>
  <si>
    <t>pisoár keramický automatický s radarovým splachovačem napájecí napětí 24V DC</t>
  </si>
  <si>
    <t>-314404584</t>
  </si>
  <si>
    <t>55144040</t>
  </si>
  <si>
    <t>napájecí zdroj pro napájení automaticky ovládaných zařízení umístěných do vzdálenosti 300mm</t>
  </si>
  <si>
    <t>1071821910</t>
  </si>
  <si>
    <t>"P" 4</t>
  </si>
  <si>
    <t>7252191R1</t>
  </si>
  <si>
    <t>Umyvadla montáž umyvadel ostatních typů zápustného</t>
  </si>
  <si>
    <t>495179202</t>
  </si>
  <si>
    <t>"Uz" 9</t>
  </si>
  <si>
    <t>64214010</t>
  </si>
  <si>
    <t>umyvadlo keramické zápustné bílé s otvorem š 550-560mm</t>
  </si>
  <si>
    <t>1609347316</t>
  </si>
  <si>
    <t>7252191R2</t>
  </si>
  <si>
    <t>Umyvadla montáž umyvadel ostatních typů na desku</t>
  </si>
  <si>
    <t>-416435922</t>
  </si>
  <si>
    <t>"U3" 1</t>
  </si>
  <si>
    <t>64212015R</t>
  </si>
  <si>
    <t>umyvadlo keramické bez přepadu bílé 50x35 cm s montáží na desku</t>
  </si>
  <si>
    <t>975519242</t>
  </si>
  <si>
    <t>725219102</t>
  </si>
  <si>
    <t>Umyvadla montáž umyvadel ostatních typů na šrouby</t>
  </si>
  <si>
    <t>-1870783265</t>
  </si>
  <si>
    <t>https://podminky.urs.cz/item/CS_URS_2023_02/725219102</t>
  </si>
  <si>
    <t>"U1" 5</t>
  </si>
  <si>
    <t>"U2" 11</t>
  </si>
  <si>
    <t>"Ui" 4</t>
  </si>
  <si>
    <t>64211032</t>
  </si>
  <si>
    <t>umyvadlo keramické závěsné bílé 600x450mm</t>
  </si>
  <si>
    <t>1501545100</t>
  </si>
  <si>
    <t>64211007R</t>
  </si>
  <si>
    <t>umyvadlo keramické hranaté závěsné bílé 600x450mm</t>
  </si>
  <si>
    <t>387148132</t>
  </si>
  <si>
    <t>64211023</t>
  </si>
  <si>
    <t>umyvadlo keramické závěsné bezbariérové bílé 640x550mm</t>
  </si>
  <si>
    <t>1798960872</t>
  </si>
  <si>
    <t>725239101</t>
  </si>
  <si>
    <t>Bidety montáž ostatních typů</t>
  </si>
  <si>
    <t>-1673125083</t>
  </si>
  <si>
    <t>https://podminky.urs.cz/item/CS_URS_2023_02/725239101</t>
  </si>
  <si>
    <t>"B" 1</t>
  </si>
  <si>
    <t>64240414</t>
  </si>
  <si>
    <t>bidet keramický závěsný s otvorem pro baterii bílý</t>
  </si>
  <si>
    <t>1164734452</t>
  </si>
  <si>
    <t>725319111</t>
  </si>
  <si>
    <t>Dřezy bez výtokových armatur montáž dřezů ostatních typů</t>
  </si>
  <si>
    <t>-1390310893</t>
  </si>
  <si>
    <t>https://podminky.urs.cz/item/CS_URS_2023_02/725319111</t>
  </si>
  <si>
    <t>"D1" 1</t>
  </si>
  <si>
    <t>"D2" 7</t>
  </si>
  <si>
    <t>"D3" 2</t>
  </si>
  <si>
    <t>"D4" 1</t>
  </si>
  <si>
    <t>55231086R</t>
  </si>
  <si>
    <t>dvojdřez nerez matný 790x500mm</t>
  </si>
  <si>
    <t>-1479290677</t>
  </si>
  <si>
    <t>55231362R</t>
  </si>
  <si>
    <t>dřez velkokapacitní 1300x600x300mm</t>
  </si>
  <si>
    <t>-1081155083</t>
  </si>
  <si>
    <t>64281212</t>
  </si>
  <si>
    <t>dřez keramický bílý</t>
  </si>
  <si>
    <t>271494253</t>
  </si>
  <si>
    <t>55231361R</t>
  </si>
  <si>
    <t>dřez fragranitový barevné provedení grafit 530x460mm</t>
  </si>
  <si>
    <t>-437410091</t>
  </si>
  <si>
    <t>725339111</t>
  </si>
  <si>
    <t>Výlevky montáž výlevky</t>
  </si>
  <si>
    <t>740294313</t>
  </si>
  <si>
    <t>https://podminky.urs.cz/item/CS_URS_2023_02/725339111</t>
  </si>
  <si>
    <t>"Vy" 2</t>
  </si>
  <si>
    <t>64271101R</t>
  </si>
  <si>
    <t>výlevka závěsná keramická bílá s plastovou mřížkou</t>
  </si>
  <si>
    <t>328835717</t>
  </si>
  <si>
    <t>725819401</t>
  </si>
  <si>
    <t>Ventily montáž ventilů ostatních typů rohových s připojovací trubičkou G 1/2"</t>
  </si>
  <si>
    <t>1119735535</t>
  </si>
  <si>
    <t>https://podminky.urs.cz/item/CS_URS_2023_02/725819401</t>
  </si>
  <si>
    <t>"U1" 5*2</t>
  </si>
  <si>
    <t>"U3"1*2</t>
  </si>
  <si>
    <t>"Uz" 9*2</t>
  </si>
  <si>
    <t>"Ui" 4*2</t>
  </si>
  <si>
    <t>"D1" 1*2</t>
  </si>
  <si>
    <t>"D2" 7*2</t>
  </si>
  <si>
    <t>"D3" 2*2</t>
  </si>
  <si>
    <t>"B" 1*2</t>
  </si>
  <si>
    <t>"P" 6*1</t>
  </si>
  <si>
    <t>55141001</t>
  </si>
  <si>
    <t>kohout kulový rohový mosazný R 1/2"x3/8"</t>
  </si>
  <si>
    <t>1493680670</t>
  </si>
  <si>
    <t>55141002</t>
  </si>
  <si>
    <t>ventil kulový rohový s filtrem 1/2"x3/8" s celokovovým kulatým designem</t>
  </si>
  <si>
    <t>1474745570</t>
  </si>
  <si>
    <t>55190004</t>
  </si>
  <si>
    <t>flexi hadice ohebná k baterii D 8x12mm F 3/8"xM10 500mm</t>
  </si>
  <si>
    <t>1105688679</t>
  </si>
  <si>
    <t>55190001</t>
  </si>
  <si>
    <t>flexi hadice ohebná sanitární D 9x13mm FF 3/8" 500mm</t>
  </si>
  <si>
    <t>-428614875</t>
  </si>
  <si>
    <t>725829101</t>
  </si>
  <si>
    <t>Baterie dřezové montáž ostatních typů nástěnných pákových nebo klasických</t>
  </si>
  <si>
    <t>-1331570788</t>
  </si>
  <si>
    <t>https://podminky.urs.cz/item/CS_URS_2023_02/725829101</t>
  </si>
  <si>
    <t>55143976R</t>
  </si>
  <si>
    <t>baterie dřezová páková nástěnná s keramickou kartuší a kulatým ústím 300mm</t>
  </si>
  <si>
    <t>-664944909</t>
  </si>
  <si>
    <t>725829111</t>
  </si>
  <si>
    <t>Baterie dřezové montáž ostatních typů stojánkových G 1/2"</t>
  </si>
  <si>
    <t>1480301821</t>
  </si>
  <si>
    <t>https://podminky.urs.cz/item/CS_URS_2023_02/725829111</t>
  </si>
  <si>
    <t>55143181R</t>
  </si>
  <si>
    <t>baterie dřezová páková stojánková do 1 otvoru s otáčivým ústím a keramickou kartuší</t>
  </si>
  <si>
    <t>1577779588</t>
  </si>
  <si>
    <t>725829121</t>
  </si>
  <si>
    <t>Baterie umyvadlové montáž ostatních typů nástěnných pákových nebo klasických</t>
  </si>
  <si>
    <t>-740017194</t>
  </si>
  <si>
    <t>https://podminky.urs.cz/item/CS_URS_2023_02/725829121</t>
  </si>
  <si>
    <t>55145615</t>
  </si>
  <si>
    <t>baterie umyvadlová nástěnná páková 150mm chrom</t>
  </si>
  <si>
    <t>358890353</t>
  </si>
  <si>
    <t>725829131</t>
  </si>
  <si>
    <t>Baterie umyvadlové montáž ostatních typů stojánkových G 1/2"</t>
  </si>
  <si>
    <t>511705843</t>
  </si>
  <si>
    <t>https://podminky.urs.cz/item/CS_URS_2023_02/725829131</t>
  </si>
  <si>
    <t>55144004R</t>
  </si>
  <si>
    <t>baterie umyvadlová stojánková páková s keramickou kartuší bez výpusti</t>
  </si>
  <si>
    <t>-1121309184</t>
  </si>
  <si>
    <t>55145690R</t>
  </si>
  <si>
    <t>baterie umyvadlová stojánková páková vysoká s keramickou kartuší bez výpusti</t>
  </si>
  <si>
    <t>-359420155</t>
  </si>
  <si>
    <t>55145691R</t>
  </si>
  <si>
    <t>baterie umyvadlová stojánková páková vysoká s keramickou kartuší s výpustí</t>
  </si>
  <si>
    <t>-1505574424</t>
  </si>
  <si>
    <t>55145692R</t>
  </si>
  <si>
    <t>baterie umyvadlová stojánková páková s prodlouženou pákou (lékařská) a keramickou kartuší bez výpusti</t>
  </si>
  <si>
    <t>1255184137</t>
  </si>
  <si>
    <t>725829141</t>
  </si>
  <si>
    <t>Baterie bidetové montáž ostatních typů stojánkových pákových souprav</t>
  </si>
  <si>
    <t>1741418929</t>
  </si>
  <si>
    <t>https://podminky.urs.cz/item/CS_URS_2023_02/725829141</t>
  </si>
  <si>
    <t>55145514R</t>
  </si>
  <si>
    <t>baterie bidetová stojánková páková chrom s keramickou kartuší</t>
  </si>
  <si>
    <t>535914745</t>
  </si>
  <si>
    <t>725839101</t>
  </si>
  <si>
    <t>Baterie vanové montáž ostatních typů nástěnných nebo stojánkových G 1/2"</t>
  </si>
  <si>
    <t>1189173060</t>
  </si>
  <si>
    <t>https://podminky.urs.cz/item/CS_URS_2023_02/725839101</t>
  </si>
  <si>
    <t>"DL" 1</t>
  </si>
  <si>
    <t>"BS" 1</t>
  </si>
  <si>
    <t>55144922R</t>
  </si>
  <si>
    <t>baterie vanová nástěnná páková s keramickou kartuší a ramínkem, sprchová hadice s hlavicí</t>
  </si>
  <si>
    <t>1512442298</t>
  </si>
  <si>
    <t>55144923R</t>
  </si>
  <si>
    <t>baterie vanová nástěnná páková s ramínkem a keramickou kartuší</t>
  </si>
  <si>
    <t>-1964314406</t>
  </si>
  <si>
    <t>725862103</t>
  </si>
  <si>
    <t>Zápachové uzávěrky zařizovacích předmětů pro dřezy DN 40/50</t>
  </si>
  <si>
    <t>-1413767292</t>
  </si>
  <si>
    <t>https://podminky.urs.cz/item/CS_URS_2023_02/725862103</t>
  </si>
  <si>
    <t>725862123</t>
  </si>
  <si>
    <t>Zápachové uzávěrky zařizovacích předmětů pro dvojdřezy s přípojkou pro pračku nebo myčku DN 40/50</t>
  </si>
  <si>
    <t>1057208317</t>
  </si>
  <si>
    <t>https://podminky.urs.cz/item/CS_URS_2023_02/725862123</t>
  </si>
  <si>
    <t>725863311</t>
  </si>
  <si>
    <t>Zápachové uzávěrky zařizovacích předmětů pro bidety DN 40</t>
  </si>
  <si>
    <t>-1330566855</t>
  </si>
  <si>
    <t>https://podminky.urs.cz/item/CS_URS_2023_02/725863311</t>
  </si>
  <si>
    <t>725865411</t>
  </si>
  <si>
    <t>Zápachové uzávěrky zařizovacích předmětů pro pisoáry DN 32/40</t>
  </si>
  <si>
    <t>1198727621</t>
  </si>
  <si>
    <t>https://podminky.urs.cz/item/CS_URS_2023_02/725865411</t>
  </si>
  <si>
    <t>725869101</t>
  </si>
  <si>
    <t>Zápachové uzávěrky zařizovacích předmětů montáž zápachových uzávěrek umyvadlových do DN 40</t>
  </si>
  <si>
    <t>295330706</t>
  </si>
  <si>
    <t>https://podminky.urs.cz/item/CS_URS_2023_02/725869101</t>
  </si>
  <si>
    <t>55161315</t>
  </si>
  <si>
    <t>uzávěrka zápachová umyvadlová podomítková DN 40/50</t>
  </si>
  <si>
    <t>-1210677807</t>
  </si>
  <si>
    <t>55162001R</t>
  </si>
  <si>
    <t>uzávěrka zápachová umyvadlová s celokovovým kulatým designem DN 40</t>
  </si>
  <si>
    <t>-201710297</t>
  </si>
  <si>
    <t>998725202</t>
  </si>
  <si>
    <t>Přesun hmot pro zařizovací předměty stanovený procentní sazbou (%) z ceny vodorovná dopravní vzdálenost do 50 m v objektech výšky přes 6 do 12 m</t>
  </si>
  <si>
    <t>78426994</t>
  </si>
  <si>
    <t>https://podminky.urs.cz/item/CS_URS_2023_02/998725202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</si>
  <si>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</si>
  <si>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</si>
  <si>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</si>
  <si>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</si>
  <si>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-1834355650</t>
  </si>
  <si>
    <t>https://podminky.urs.cz/item/CS_URS_2023_02/726131001</t>
  </si>
  <si>
    <t>"U1" 2</t>
  </si>
  <si>
    <t>"Ui" 1</t>
  </si>
  <si>
    <t>726131011</t>
  </si>
  <si>
    <t>Předstěnové instalační systémy do lehkých stěn s kovovou konstrukcí pro bidety stavební výška 1120 mm</t>
  </si>
  <si>
    <t>1734413303</t>
  </si>
  <si>
    <t>https://podminky.urs.cz/item/CS_URS_2023_02/726131011</t>
  </si>
  <si>
    <t>726131021</t>
  </si>
  <si>
    <t>Předstěnové instalační systémy do lehkých stěn s kovovou konstrukcí pro pisoáry stavební výška 1300 mm</t>
  </si>
  <si>
    <t>714698926</t>
  </si>
  <si>
    <t>https://podminky.urs.cz/item/CS_URS_2023_02/726131021</t>
  </si>
  <si>
    <t>"P" 5</t>
  </si>
  <si>
    <t>726131041</t>
  </si>
  <si>
    <t>Předstěnové instalační systémy do lehkých stěn s kovovou konstrukcí pro závěsné klozety ovládání zepředu, stavební výšky 1120 mm</t>
  </si>
  <si>
    <t>-2072219637</t>
  </si>
  <si>
    <t>https://podminky.urs.cz/item/CS_URS_2023_02/726131041</t>
  </si>
  <si>
    <t>726131043</t>
  </si>
  <si>
    <t>Předstěnové instalační systémy do lehkých stěn s kovovou konstrukcí pro závěsné klozety ovládání zepředu, stavební výšky 1120 mm pro tělesně postižené</t>
  </si>
  <si>
    <t>-1161532661</t>
  </si>
  <si>
    <t>https://podminky.urs.cz/item/CS_URS_2023_02/726131043</t>
  </si>
  <si>
    <t>72613120R</t>
  </si>
  <si>
    <t>Předstěnové instalační systémy do lehkých stěn s kovovou konstrukcí montáž ostatních typů výlevky</t>
  </si>
  <si>
    <t>1356798319</t>
  </si>
  <si>
    <t>55281706R</t>
  </si>
  <si>
    <t>montážní prvek pro závěsnou výlevku do lehkých stěn s kovovou konstrukcí</t>
  </si>
  <si>
    <t>1644207157</t>
  </si>
  <si>
    <t>726191001</t>
  </si>
  <si>
    <t>Ostatní příslušenství instalačních systémů zvukoizolační souprava pro WC a bidet</t>
  </si>
  <si>
    <t>-348790229</t>
  </si>
  <si>
    <t>https://podminky.urs.cz/item/CS_URS_2023_02/726191001</t>
  </si>
  <si>
    <t>726191002</t>
  </si>
  <si>
    <t>Ostatní příslušenství instalačních systémů souprava pro předstěnovou montáž</t>
  </si>
  <si>
    <t>-1569153565</t>
  </si>
  <si>
    <t>https://podminky.urs.cz/item/CS_URS_2023_02/726191002</t>
  </si>
  <si>
    <t>726191011</t>
  </si>
  <si>
    <t>Ostatní příslušenství instalačních systémů montáž ovládacích tlačítek k WC</t>
  </si>
  <si>
    <t>1530881979</t>
  </si>
  <si>
    <t>https://podminky.urs.cz/item/CS_URS_2023_02/726191011</t>
  </si>
  <si>
    <t>55281794</t>
  </si>
  <si>
    <t>tlačítko pro ovládání WC zepředu plast dvě množství vody 246x164mm</t>
  </si>
  <si>
    <t>-2037088767</t>
  </si>
  <si>
    <t>998726212</t>
  </si>
  <si>
    <t>Přesun hmot pro instalační prefabrikáty stanovený procentní sazbou (%) z ceny vodorovná dopravní vzdálenost do 50 m v objektech výšky přes 6 do 12 m</t>
  </si>
  <si>
    <t>1261163444</t>
  </si>
  <si>
    <t>https://podminky.urs.cz/item/CS_URS_2023_02/998726212</t>
  </si>
  <si>
    <t>D.1.4.06 - Zařízení vzduchotechniky</t>
  </si>
  <si>
    <t xml:space="preserve">PSV - Práce a dodávky PSV   </t>
  </si>
  <si>
    <t xml:space="preserve">    751 - Vzduchotechnika   </t>
  </si>
  <si>
    <t xml:space="preserve">      751a - Vzduchotechnika - Větrání učeben   </t>
  </si>
  <si>
    <t xml:space="preserve">      751b - Vzduchotechnika - Přímý výpar pro vzduchotechniku   </t>
  </si>
  <si>
    <t xml:space="preserve">      751c - Vzduchotechnika - Vlhčení vzduchu   </t>
  </si>
  <si>
    <t xml:space="preserve">      751d - Vzduchotechnika - Větrání dílen   </t>
  </si>
  <si>
    <t xml:space="preserve">      751e - Vzduchotechnika - Přímý výpar pro vzduchotechniku   </t>
  </si>
  <si>
    <t xml:space="preserve">      751f - Vzduchotechnika - Vlhčení vzduchu   </t>
  </si>
  <si>
    <t xml:space="preserve">      751g - Vzduchotechnika - Chemická laboratoř - přívod vzduchu   </t>
  </si>
  <si>
    <t xml:space="preserve">      751h - Vzduchotechnika - Chemická laboratoř - odvod vzduchu   </t>
  </si>
  <si>
    <t xml:space="preserve">      751i - Vzduchotechnika - Keramická pec - přívod vzduchu   </t>
  </si>
  <si>
    <t xml:space="preserve">      751j - Vzduchotechnika - Keramická pec - odvod vzduchu   </t>
  </si>
  <si>
    <t xml:space="preserve">      751k - Vzduchotechnika - Větrání kotelny - přívod vzduchu   </t>
  </si>
  <si>
    <t xml:space="preserve">      751l - Vzduchotechnika - Větrání kotelny - odvod vzduchu   </t>
  </si>
  <si>
    <t xml:space="preserve">      751m - Vzduchotechnika - Větrání odpadků   </t>
  </si>
  <si>
    <t xml:space="preserve">      751n - Vzduchotechnika - Dveřní clona   </t>
  </si>
  <si>
    <t xml:space="preserve">    VRN - Vedlejší rozpočtové náklady   </t>
  </si>
  <si>
    <t xml:space="preserve">Práce a dodávky PSV   </t>
  </si>
  <si>
    <t xml:space="preserve">Vzduchotechnika   </t>
  </si>
  <si>
    <t>751a</t>
  </si>
  <si>
    <t xml:space="preserve">Vzduchotechnika - Větrání učeben   </t>
  </si>
  <si>
    <t>751R101</t>
  </si>
  <si>
    <t>Sestavná vzduchotechnická rekuperační jednotka ve venkovním provedení Vp=15500m3/h; Pst=600Pa Vo=14770m3/h; Pst=600Pa Přívodní část: Uzavírací klapka se servopohonem, filtrační kazeta s třídou filtrace F7, deskový rekuperátor, vodní ohřívač, přímý výparník s reverzibilním chodem, radiální ventilátor s EC motorem, volná komora pro parní vlhčení Odvodní část: Uzavírací klapka se servopohonem, filtrační kazeta s třídou filtrace M5, protiproudý rekuperátor, radiální ventilátor s EC motorem Regulační uzel topného registru bude osazen uvnitř jednotky Bez systému měření a regulace</t>
  </si>
  <si>
    <t>kpl</t>
  </si>
  <si>
    <t>751R102</t>
  </si>
  <si>
    <t>Požární klapka s požární odolností do 60 minut 710x200 Manuální aktivační mechanismus včetně indikace otevřené a uzavřené polohy dvěma koncovými spínači na 230V AC nebo 24V AC/DC</t>
  </si>
  <si>
    <t>751R103</t>
  </si>
  <si>
    <t>Požární klapka s požární odolností do 60 minut 560x400 Manuální aktivační mechanismus včetně indikace otevřené a uzavřené polohy dvěma koncovými spínači na 230V AC nebo 24V AC/DC</t>
  </si>
  <si>
    <t>751R104</t>
  </si>
  <si>
    <t>Požární klapka s požární odolností do 60 minut 560x200 Manuální aktivační mechanismus včetně indikace otevřené a uzavřené polohy dvěma koncovými spínači na 230V AC nebo 24V AC/DC</t>
  </si>
  <si>
    <t>751R105</t>
  </si>
  <si>
    <t>Požární klapka s požární odolností do 60 minut 560x250 Manuální aktivační mechanismus včetně indikace otevřené a uzavřené polohy dvěma koncovými spínači na 230V AC nebo 24V AC/DC</t>
  </si>
  <si>
    <t>751R106</t>
  </si>
  <si>
    <t>Požární klapka s požární odolností do 60 minut 400x355 Manuální aktivační mechanismus včetně indikace otevřené a uzavřené polohy dvěma koncovými spínači na 230V AC nebo 24V AC/DC</t>
  </si>
  <si>
    <t>751R107</t>
  </si>
  <si>
    <t>Požární klapka s požární odolností do 60 minut 300x200 Manuální aktivační mechanismus včetně indikace otevřené a uzavřené polohy dvěma koncovými spínači na 230V AC nebo 24V AC/DC</t>
  </si>
  <si>
    <t>751R108</t>
  </si>
  <si>
    <t>Požární klapka s požární odolností do 60 minut 150x250 Manuální aktivační mechanismus včetně indikace otevřené a uzavřené polohy dvěma koncovými spínači na 230V AC nebo 24V AC/DC</t>
  </si>
  <si>
    <t>751R110</t>
  </si>
  <si>
    <t>Kompletní tlumič hluku v provedení s děrovaným plechem 1600x1000/2000 8x kulisa 100x1000/1500 včetně náběhového a výběhového plechu</t>
  </si>
  <si>
    <t>751R111</t>
  </si>
  <si>
    <t>Kompletní tlumič hluku v provedení s děrovaným plechem 1600x1000/1500 8x kulisa 100x1000/1500 včetně náběhového a výběhového plechu</t>
  </si>
  <si>
    <t>751R112</t>
  </si>
  <si>
    <t>Kompletní tlumič hluku v provedení s děrovaným plechem 1600x1000/500 8x kulisa 100x1000/500 včetně náběhového a výběhového plechu</t>
  </si>
  <si>
    <t>751R113</t>
  </si>
  <si>
    <t>Kompletní tlumič hluku v kašírovaném provedení 400x250/1000 2x kulisa 100x250/1000 včetně náběhového a výběhového plechu</t>
  </si>
  <si>
    <t>751R114</t>
  </si>
  <si>
    <t>Tlumič hluku kruhový O200/900</t>
  </si>
  <si>
    <t>751R115</t>
  </si>
  <si>
    <t>Tlumič hluku kruhový O160/900</t>
  </si>
  <si>
    <t>751R116</t>
  </si>
  <si>
    <t>Přívodní vířivý anemostat vel. 600x600 s 48 nastavitelnými lamelami RAL 9003-30 včetně plenum boxu s bočním napojením</t>
  </si>
  <si>
    <t>751R117</t>
  </si>
  <si>
    <t>Přívodní vířivý anemostat vel. 600x600 s 40 nastavitelnými lamelami RAL 9003-30 včetně plenum boxu s bočním napojením</t>
  </si>
  <si>
    <t>751R118</t>
  </si>
  <si>
    <t>Přívodní vířivý anemostat vel. 600x600 s 24 nastavitelnými lamelami RAL 9003-30 včetně plenum boxu s bočním napojením</t>
  </si>
  <si>
    <t>751R279</t>
  </si>
  <si>
    <t>Přívodní vířivý anemostat vel. 400x400 s 16 nastavitelnými lamelami RAL 9003-30 včetně plenum boxu s bočním napojením</t>
  </si>
  <si>
    <t>751R280</t>
  </si>
  <si>
    <t>Přívodní vířivý anemostat vel. 300x300 s 8 nastavitelnými lamelami RAL 9003-30 včetně plenum boxu s bočním napojením</t>
  </si>
  <si>
    <t>751R281</t>
  </si>
  <si>
    <t>Přívodní dvouřadá mřížka s regulací do kruhového ptrubí NOVA-C-2-825x75-R1-V-ZN RAL eloxovaný hliník</t>
  </si>
  <si>
    <t>751R119</t>
  </si>
  <si>
    <t>Přívodní dvouřadá mřížka s regulací 400x150 RAL eloxovaný hliník</t>
  </si>
  <si>
    <t>751R120</t>
  </si>
  <si>
    <t>Přívodní dvouřadá mřížka s regulací 300x150 RAL eloxovaný hliník</t>
  </si>
  <si>
    <t>751R121</t>
  </si>
  <si>
    <t>Přívodní dvouřadá mřížka s regulací 300x100 RAL eloxovaný hliník</t>
  </si>
  <si>
    <t>751R122</t>
  </si>
  <si>
    <t>Odvodní vířivý anemostat vel. 600x600 s 24 nastavitelnými lamelami RAL 9003-30 včetně plenum boxu s bočním napojením</t>
  </si>
  <si>
    <t>751R282</t>
  </si>
  <si>
    <t>Odvodní vířivý anemostat vel. 400x400 s 16 nastavitelnými lamelami RAL 9003-30 včetně plenum boxu s bočním napojením</t>
  </si>
  <si>
    <t>751R283</t>
  </si>
  <si>
    <t>Odvodní vířivý anemostat vel. 300x300 s 8 nastavitelnými lamelami RAL 9003-30 včetně plenum boxu s bočním napojením</t>
  </si>
  <si>
    <t>751R124</t>
  </si>
  <si>
    <t>Odvodní jednořadá mřížka s regulací 300x100 RAL eloxovaný hliník</t>
  </si>
  <si>
    <t>751R126</t>
  </si>
  <si>
    <t>Odvodní jednořadá mřížka bez regulace 500x200 RAL eloxovaný hliník</t>
  </si>
  <si>
    <t>751R127</t>
  </si>
  <si>
    <t>Odvodní jednořadá mřížka bez regulace 400x200 RAL eloxovaný hliník</t>
  </si>
  <si>
    <t>751R129</t>
  </si>
  <si>
    <t>Odvodní jednořadá mřížka bez regulace 300x150 RAL eloxovaný hliník</t>
  </si>
  <si>
    <t>751R131</t>
  </si>
  <si>
    <t>Odvodní talířový ventil O160 včetně montážního rámečku RAL 9010</t>
  </si>
  <si>
    <t>751R132</t>
  </si>
  <si>
    <t>Odvodní talířový ventil O125 včetně montážního rámečku RAL 9010</t>
  </si>
  <si>
    <t>751R133</t>
  </si>
  <si>
    <t>Odvodní talířový ventil O100 včetně montážního rámečku RAL 9010</t>
  </si>
  <si>
    <t>751R284</t>
  </si>
  <si>
    <t>Stěnová mřížka 500x150 Včetně upínacího rámečku RAL 9003-30</t>
  </si>
  <si>
    <t>751R285</t>
  </si>
  <si>
    <t>Krycí mřížka 400x250</t>
  </si>
  <si>
    <t>751R134</t>
  </si>
  <si>
    <t>Čelní deska anemostatu vel. 600x600/24 RAL 9003-30</t>
  </si>
  <si>
    <t>751R135</t>
  </si>
  <si>
    <t>Regulátor variabilního průtoku kruhový pro nízké rychlosti O200 Včetně hlukové izolace S řízením pomocí externího signálu (0-10 V, 2-10 V), lokálním řízením 24VAC/VDC, popř. pomocí BUS komunikace</t>
  </si>
  <si>
    <t>751R136</t>
  </si>
  <si>
    <t>Regulátor variabilního průtoku kruhový pro nízké rychlosti O160 Včetně hlukové izolace S řízením pomocí externího signálu (0-10 V, 2-10 V), lokálním řízením 24VAC/VDC, popř. pomocí BUS komunikace</t>
  </si>
  <si>
    <t>751R137</t>
  </si>
  <si>
    <t>Regulátor variabilního průtoku čtyřhranný 300x200 Včetně hlukové izolace S řízením pomocí externího signálu (0-10 V, 2-10 V), lokálním řízením 24VAC/VDC, popř. pomocí BUS komunikace</t>
  </si>
  <si>
    <t>751R138</t>
  </si>
  <si>
    <t>Regulační klapka kruhová s ručním ovládáním O250</t>
  </si>
  <si>
    <t>751R139</t>
  </si>
  <si>
    <t>Regulační klapka kruhová s ručním ovládáním O225</t>
  </si>
  <si>
    <t>751R140</t>
  </si>
  <si>
    <t>Regulační klapka kruhová s ručním ovládáním O200</t>
  </si>
  <si>
    <t>751R141</t>
  </si>
  <si>
    <t>Regulační klapka kruhová s ručním ovládáním O160</t>
  </si>
  <si>
    <t>751R286</t>
  </si>
  <si>
    <t>Regulační klapka kruhová s ručním ovládáním O125</t>
  </si>
  <si>
    <t>751R142</t>
  </si>
  <si>
    <t>Regulační klapka kruhová s ručním ovládáním O100</t>
  </si>
  <si>
    <t>751R143</t>
  </si>
  <si>
    <t>SPIRO potrubí včetně 30% tvarovek třídy C, O 315 mm</t>
  </si>
  <si>
    <t>751R144</t>
  </si>
  <si>
    <t>SPIRO potrubí včetně 30% tvarovek třídy C, O 250 mm</t>
  </si>
  <si>
    <t>751R145</t>
  </si>
  <si>
    <t>SPIRO potrubí včetně 30% tvarovek třídy C, O 225 mm</t>
  </si>
  <si>
    <t>751R146</t>
  </si>
  <si>
    <t>SPIRO potrubí včetně 30% tvarovek třídy C, O 200 mm</t>
  </si>
  <si>
    <t>751R147</t>
  </si>
  <si>
    <t>SPIRO potrubí včetně 30% tvarovek třídy C, O 160 mm</t>
  </si>
  <si>
    <t>751R148</t>
  </si>
  <si>
    <t>SPIRO potrubí včetně 30% tvarovek třídy C, O 125 mm</t>
  </si>
  <si>
    <t>751R149</t>
  </si>
  <si>
    <t>SPIRO potrubí včetně 30% tvarovek třídy C, O 100 mm</t>
  </si>
  <si>
    <t>751R150</t>
  </si>
  <si>
    <t>Čtyřhranné potrubí (sk. I z pozinkovaného ocelového plechu tl. 0,6 - 1mm mm s třídou vzduchotěsnosti C) vč. tvarovek 30%</t>
  </si>
  <si>
    <t>751R151</t>
  </si>
  <si>
    <t>Ohebná hlukově izolovaná hadice s parozábranou, O 250 mm</t>
  </si>
  <si>
    <t>751R152</t>
  </si>
  <si>
    <t>Ohebná hlukově izolovaná hadice s parozábranou, O 200 mm</t>
  </si>
  <si>
    <t>751R153</t>
  </si>
  <si>
    <t>Ohebná hlukově izolovaná hadice s parozábranou, O 160 mm</t>
  </si>
  <si>
    <t>751R154</t>
  </si>
  <si>
    <t>Ohebná hlukově izolovaná hadice s parozábranou, O 125 mm</t>
  </si>
  <si>
    <t>751R155</t>
  </si>
  <si>
    <t>Ohebná hlukově izolovaná hadice s parozábranou, O 100 mm</t>
  </si>
  <si>
    <t>751R156</t>
  </si>
  <si>
    <t>Izolace ze syntetického kaučuku tl. 20 mm s povrchovým AL polepem Součinitel tepelné vodivosti λD 0,038 W/(m-K)</t>
  </si>
  <si>
    <t>751R157</t>
  </si>
  <si>
    <t>Tepelná izolace z minerální vaty tl. 60mm Součinitel tepelné vodivosti λD 0,040 W·m-1·K-1</t>
  </si>
  <si>
    <t>751R158</t>
  </si>
  <si>
    <t>Požární izolace s požární odolností 60 minut OH: 65 kg/m3, MST: 600 °C</t>
  </si>
  <si>
    <t>751R159</t>
  </si>
  <si>
    <t>Požární izolace pro chráněné potrubí typu B Rohože na pletivu OH: 66 kg/m3, MST: 400 °C / 100 °C</t>
  </si>
  <si>
    <t>751R160</t>
  </si>
  <si>
    <t>Vodotěsné oplechování izolace ve venkovním prostoru</t>
  </si>
  <si>
    <t>751R161</t>
  </si>
  <si>
    <t>Protidešťová žaluzie 1600x1000 včetně síta</t>
  </si>
  <si>
    <t>751R162</t>
  </si>
  <si>
    <t>Výfukový kus opatřený sítem 1000x800 mm</t>
  </si>
  <si>
    <t>751R163</t>
  </si>
  <si>
    <t>Montážní, spojovací, těsnící a závěsný materiál</t>
  </si>
  <si>
    <t>751b</t>
  </si>
  <si>
    <t xml:space="preserve">Vzduchotechnika - Přímý výpar pro vzduchotechniku   </t>
  </si>
  <si>
    <t>751R164</t>
  </si>
  <si>
    <t>Zdroj chladu Qc=23,0kW;Qh=27,0kW</t>
  </si>
  <si>
    <t>751R165</t>
  </si>
  <si>
    <t>Modul pro přímé řízení výkonu napětím 0-10V</t>
  </si>
  <si>
    <t>751R166</t>
  </si>
  <si>
    <t>Kabelový ovladač</t>
  </si>
  <si>
    <t>751R167</t>
  </si>
  <si>
    <t>Chladivové rozvody z měkkého/tvrdého Cu materiálu včetně polyethylenové izolace s tvrzeným povrchem, O12,7/22,2mm</t>
  </si>
  <si>
    <t>751R168</t>
  </si>
  <si>
    <t>Napájecí a komunikační kabeláž mezi venkovní jednotkou a DX-KITEM</t>
  </si>
  <si>
    <t>751R169</t>
  </si>
  <si>
    <t>Izolace EPDM proti UV záření ve venkovním prostoru</t>
  </si>
  <si>
    <t>751R170</t>
  </si>
  <si>
    <t>Zakrytování rozvodů potrubí chladiva a kabeláže ve venkovním prostoru</t>
  </si>
  <si>
    <t>751R171</t>
  </si>
  <si>
    <t>Konstrukce pod venkovní jednotku</t>
  </si>
  <si>
    <t>751R172</t>
  </si>
  <si>
    <t>Zkouška těsnosti systému a proces vakuování</t>
  </si>
  <si>
    <t>751R173</t>
  </si>
  <si>
    <t>Doplnění chladiva R410A</t>
  </si>
  <si>
    <t>751R174</t>
  </si>
  <si>
    <t>751c</t>
  </si>
  <si>
    <t xml:space="preserve">Vzduchotechnika - Vlhčení vzduchu   </t>
  </si>
  <si>
    <t>751R175</t>
  </si>
  <si>
    <t>Parní zvlhčovač odporový s celkovým vlhčovacím výkonem 160kg/h 4x střední jednotka Rozměry (VxŠxH): 780x530x406mm Hmotnost: 41kg</t>
  </si>
  <si>
    <t>751R176</t>
  </si>
  <si>
    <t>Skříň pro venkovní instalaci zvlhčovače (Skříň je vybavena el. topením (400 W) s termostatem a větráním ax. ventilátorem s termostatem. vnější rozměry: š=1700, v=1700, h=650 mm napájení 230V/1f/50 Hz, jištění 6A Hmotnost: 248 kg)</t>
  </si>
  <si>
    <t>751R177</t>
  </si>
  <si>
    <t>Trubice 81-1500</t>
  </si>
  <si>
    <t>751R178</t>
  </si>
  <si>
    <t>Parní hadice Condair DS80 (D=57/45 mm)</t>
  </si>
  <si>
    <t>751R179</t>
  </si>
  <si>
    <t>Kondenzační hadice KS10 (D=12/8 mm)</t>
  </si>
  <si>
    <t>751R180</t>
  </si>
  <si>
    <t>Konstrukce pod zvlhčovače resp. skříňe</t>
  </si>
  <si>
    <t>751R181</t>
  </si>
  <si>
    <t>751d</t>
  </si>
  <si>
    <t xml:space="preserve">Vzduchotechnika - Větrání dílen   </t>
  </si>
  <si>
    <t>751R182</t>
  </si>
  <si>
    <t>Sestavná vzduchotechnická rekuperační jednotka ve venkovním provedení Vp=6710m3/h; Pst=350Pa Vo=7410m3/h; Pst=350Pa Přívodní část: Uzavírací klapka se servopohonem, filtrační kazeta s třídou filtrace F7, deskový rekuperátor, vodní ohřívač, přímý výparník s reverzibilním chodem, radiální ventilátor s EC motorem, volná komora pro parní vlhčení Odvodní část: Uzavírací klapka se servopohonem, filtrační kazeta s třídou filtrace M5, protiproudý rekuperátor, radiální ventilátor s EC motorem Regulační uzel topného registru bude osazen uvnitř jednotky Bez systému měření a regulace</t>
  </si>
  <si>
    <t>751R183</t>
  </si>
  <si>
    <t>Požární klapka s požární odolností do 60 minut 560x500 Manuální aktivační mechanismus včetně indikace otevřené a uzavřené polohy dvěma koncovými spínači na 230V AC nebo 24V AC/DC</t>
  </si>
  <si>
    <t>751R184</t>
  </si>
  <si>
    <t>Požární klapka s požární odolností do 60 minut 500x500 Manuální aktivační mechanismus včetně indikace otevřené a uzavřené polohy dvěma koncovými spínači na 230V AC nebo 24V AC/DC</t>
  </si>
  <si>
    <t>751R185</t>
  </si>
  <si>
    <t>Požární klapka s požární odolností do 60 minut 500x250 Manuální aktivační mechanismus včetně indikace otevřené a uzavřené polohy dvěma koncovými spínači na 230V AC nebo 24V AC/DC</t>
  </si>
  <si>
    <t>751R186</t>
  </si>
  <si>
    <t>Požární klapka s požární odolností do 60 minut 400x250 Manuální aktivační mechanismus včetně indikace otevřené a uzavřené polohy dvěma koncovými spínači na 230V AC nebo 24V AC/DC</t>
  </si>
  <si>
    <t>751R188</t>
  </si>
  <si>
    <t>Požární klapka s požární odolností do 60 minut Ø200 Manuální aktivační mechanismus včetně indikace otevřené a uzavřené polohy dvěma koncovými spínači na 230V AC nebo 24V AC/DC</t>
  </si>
  <si>
    <t>751R189</t>
  </si>
  <si>
    <t>Kompletní tlumič hluku v provedení s děrovaným plechem 1000x710/2000 5x kulisa 100x710/2000 včetně náběhového a výběhového plechu</t>
  </si>
  <si>
    <t>751R190</t>
  </si>
  <si>
    <t>Kompletní tlumič hluku v provedení s děrovaným plechem 1000x710/1500 5x kulisa 100x710/1500 včetně náběhového a výběhového plechu</t>
  </si>
  <si>
    <t>751R191</t>
  </si>
  <si>
    <t>Kompletní tlumič hluku v kašírovaném provedení 400x400/1000 2x kulisa 100x400/1000 včetně náběhového a výběhového plechu</t>
  </si>
  <si>
    <t>751R192</t>
  </si>
  <si>
    <t>Kompletní tlumič hluku v kašírovaném provedení 450x315/1000 2x kulisa 100x315/1000 včetně náběhového a výběhového plechu</t>
  </si>
  <si>
    <t>751R193</t>
  </si>
  <si>
    <t>751R194</t>
  </si>
  <si>
    <t>Přeslechový tlumič hluku O200/900</t>
  </si>
  <si>
    <t>751R195</t>
  </si>
  <si>
    <t>751R196</t>
  </si>
  <si>
    <t>751R197</t>
  </si>
  <si>
    <t>Odvodní vířivý anemostat vel. 600x600 s 40 nastavitelnými lamelami RAL 9003-30 včetně plenum boxu s bočním napojením</t>
  </si>
  <si>
    <t>751R198</t>
  </si>
  <si>
    <t>751R199</t>
  </si>
  <si>
    <t>Krycí mřížka 400x150</t>
  </si>
  <si>
    <t>751R201</t>
  </si>
  <si>
    <t>Regulátor variabilního průtoku kruhový pro nízké rychlosti Ø200 Včetně hlukové izolace S řízením pomocí externího signálu (0-10 V, 2-10 V), lokálním řízením 24VAC/VDC, popř. pomocí BUS komunikace</t>
  </si>
  <si>
    <t>751R202</t>
  </si>
  <si>
    <t>Regulátor variabilního průtoku čtyřhranný 400x250 Včetně hlukové izolace S řízením pomocí externího signálu (0-10 V, 2-10 V), lokálním řízením 24VAC/VDC, popř. pomocí BUS komunikace</t>
  </si>
  <si>
    <t>751R203</t>
  </si>
  <si>
    <t>Regulátor variabilního průtoku čtyřhranný 300x250 Včetně hlukové izolace S řízením pomocí externího signálu (0-10 V, 2-10 V), lokálním řízením 24VAC/VDC, popř. pomocí BUS komunikace</t>
  </si>
  <si>
    <t>751R286.1</t>
  </si>
  <si>
    <t>Ohebná hlukově izolovaná hadice s parozábranou O200</t>
  </si>
  <si>
    <t>751R156.1</t>
  </si>
  <si>
    <t>751R157.1</t>
  </si>
  <si>
    <t>751R158.1</t>
  </si>
  <si>
    <t>Požární izolace s požární odolností 40 minut OH: 65 kg/m3, MST: 600 °C</t>
  </si>
  <si>
    <t>751R204</t>
  </si>
  <si>
    <t>Protidešťová žaluzie 1000x710 včetně síta</t>
  </si>
  <si>
    <t>751R205</t>
  </si>
  <si>
    <t>Výfukový kus opatřený sítem 560x710</t>
  </si>
  <si>
    <t>751R206</t>
  </si>
  <si>
    <t>751e</t>
  </si>
  <si>
    <t>248</t>
  </si>
  <si>
    <t>751f</t>
  </si>
  <si>
    <t>751R207</t>
  </si>
  <si>
    <t>Parní zvlhčovač odporový s celkovým vlhčovacím výkonem 60kg/h 2x střední jednotka Rozměry (VxŠxH): 780x530x406mm Hmotnost: 41kg</t>
  </si>
  <si>
    <t>258</t>
  </si>
  <si>
    <t>751g</t>
  </si>
  <si>
    <t xml:space="preserve">Vzduchotechnika - Chemická laboratoř - přívod vzduchu   </t>
  </si>
  <si>
    <t>751R208</t>
  </si>
  <si>
    <t>Přívodní potrubní ventilátor Vp=330m3//h; Pst=200Pa</t>
  </si>
  <si>
    <t>751R209</t>
  </si>
  <si>
    <t>Pružné manžety O160</t>
  </si>
  <si>
    <t>751R210</t>
  </si>
  <si>
    <t>Stříška nad ventilátor</t>
  </si>
  <si>
    <t>751R211</t>
  </si>
  <si>
    <t>Požární klapka s požární odolností do 60 minut Ø125 Manuální aktivační mechanismus včetně indikace otevřené a uzavřené polohy dvěma koncovými spínači na 230V AC nebo 24V AC/DC</t>
  </si>
  <si>
    <t>751R212</t>
  </si>
  <si>
    <t>Tlumič hluku kruhový O125/900</t>
  </si>
  <si>
    <t>751R213</t>
  </si>
  <si>
    <t>Filtrační kazeta O200 včetně filtrační vložky F7</t>
  </si>
  <si>
    <t>751R214</t>
  </si>
  <si>
    <t>Uzavírací klapka kruhová s přípravou pro servopohon O160</t>
  </si>
  <si>
    <t>751R215</t>
  </si>
  <si>
    <t>Elektrický ohřívač Qh=3kW</t>
  </si>
  <si>
    <t>751R216</t>
  </si>
  <si>
    <t>Přívodní dvouřadá mřížkabez regulace 200x200 RAL eloxovaný hliník</t>
  </si>
  <si>
    <t>751R217</t>
  </si>
  <si>
    <t>751R287</t>
  </si>
  <si>
    <t>751R218</t>
  </si>
  <si>
    <t>751R219</t>
  </si>
  <si>
    <t>Protidešťová žaluzie 200x200</t>
  </si>
  <si>
    <t>751R220</t>
  </si>
  <si>
    <t>751h</t>
  </si>
  <si>
    <t xml:space="preserve">Vzduchotechnika - Chemická laboratoř - odvod vzduchu   </t>
  </si>
  <si>
    <t>751R221</t>
  </si>
  <si>
    <t>Odvodní ventilátor kyselinovzdorný Vo=330m3/h;Pst=200Pa nevýbušné provedení</t>
  </si>
  <si>
    <t>751R222</t>
  </si>
  <si>
    <t>Pružné manžety O160 nevýbušné provedení</t>
  </si>
  <si>
    <t>751R223</t>
  </si>
  <si>
    <t>751R224</t>
  </si>
  <si>
    <t>Zpětná klapka O125</t>
  </si>
  <si>
    <t>751R225</t>
  </si>
  <si>
    <t>Plastové potrubí O160 mm</t>
  </si>
  <si>
    <t>751R226</t>
  </si>
  <si>
    <t>Plastové potrubí O125 mm</t>
  </si>
  <si>
    <t>751R227</t>
  </si>
  <si>
    <t>Výfukový kus plastový O125</t>
  </si>
  <si>
    <t>751R228</t>
  </si>
  <si>
    <t>751i</t>
  </si>
  <si>
    <t xml:space="preserve">Vzduchotechnika - Keramická pec - přívod vzduchu   </t>
  </si>
  <si>
    <t>751R229</t>
  </si>
  <si>
    <t>751R230</t>
  </si>
  <si>
    <t>751R231</t>
  </si>
  <si>
    <t>751R232</t>
  </si>
  <si>
    <t>751R233</t>
  </si>
  <si>
    <t>Filtrační kazeta O160 včetně filtrační vložky F7</t>
  </si>
  <si>
    <t>751R234</t>
  </si>
  <si>
    <t>751R235</t>
  </si>
  <si>
    <t>Elektrický ohřívač Qh=4kW</t>
  </si>
  <si>
    <t>751R236</t>
  </si>
  <si>
    <t>751R237</t>
  </si>
  <si>
    <t>751j</t>
  </si>
  <si>
    <t xml:space="preserve">Vzduchotechnika - Keramická pec - odvod vzduchu   </t>
  </si>
  <si>
    <t>751R238</t>
  </si>
  <si>
    <t>Odvodní ventilátor pro teploty do 60°C Vo=330m3/h;Pst=200Pa</t>
  </si>
  <si>
    <t>751R239</t>
  </si>
  <si>
    <t>Pružné manžety O250</t>
  </si>
  <si>
    <t>751R240</t>
  </si>
  <si>
    <t>Tlumič hluku kruhový O250/900</t>
  </si>
  <si>
    <t>751R241</t>
  </si>
  <si>
    <t>Zpětná klapka O160</t>
  </si>
  <si>
    <t>751R242</t>
  </si>
  <si>
    <t>SPIRO potrubí včetně 30% tvarovek třídy C, O 140 mm</t>
  </si>
  <si>
    <t>751R243</t>
  </si>
  <si>
    <t>Výfukový kus O140</t>
  </si>
  <si>
    <t>751R244</t>
  </si>
  <si>
    <t>751k</t>
  </si>
  <si>
    <t xml:space="preserve">Vzduchotechnika - Větrání kotelny - přívod vzduchu   </t>
  </si>
  <si>
    <t>751R245</t>
  </si>
  <si>
    <t>Přívodní potrubní ventilátor Vp=100m3//h; Pst=90Pa</t>
  </si>
  <si>
    <t>751R246</t>
  </si>
  <si>
    <t>Pružné manžety O125</t>
  </si>
  <si>
    <t>751R247</t>
  </si>
  <si>
    <t>Tlumič hluku kruhový O125/600</t>
  </si>
  <si>
    <t>751R248</t>
  </si>
  <si>
    <t>Filtrační kazeta O125 včetně filtrační vložky G4</t>
  </si>
  <si>
    <t>751R249</t>
  </si>
  <si>
    <t>Uzavírací klapka kruhová s přípravou pro servopohon O125</t>
  </si>
  <si>
    <t>751R250</t>
  </si>
  <si>
    <t>Elektrický ohřívač Qh=0,8kW</t>
  </si>
  <si>
    <t>751R251</t>
  </si>
  <si>
    <t>Krycí mřížka O125</t>
  </si>
  <si>
    <t>751R252</t>
  </si>
  <si>
    <t>Protidešťová žaluzie O160</t>
  </si>
  <si>
    <t>751R253</t>
  </si>
  <si>
    <t>751l</t>
  </si>
  <si>
    <t xml:space="preserve">Vzduchotechnika - Větrání kotelny - odvod vzduchu   </t>
  </si>
  <si>
    <t>751R254</t>
  </si>
  <si>
    <t>751R255</t>
  </si>
  <si>
    <t>Krycí mřížka O160</t>
  </si>
  <si>
    <t>751R256</t>
  </si>
  <si>
    <t>Žaluziová klapka O160</t>
  </si>
  <si>
    <t>751R257</t>
  </si>
  <si>
    <t>751m</t>
  </si>
  <si>
    <t xml:space="preserve">Vzduchotechnika - Větrání odpadků   </t>
  </si>
  <si>
    <t>751R258</t>
  </si>
  <si>
    <t>Odvodní axiální ventilátor Vo=300m3/h;Pst=20Pa</t>
  </si>
  <si>
    <t>751R259</t>
  </si>
  <si>
    <t>Žaluziová klapka O225</t>
  </si>
  <si>
    <t>751R260</t>
  </si>
  <si>
    <t>751n</t>
  </si>
  <si>
    <t xml:space="preserve">Vzduchotechnika - Dveřní clona   </t>
  </si>
  <si>
    <t>751R261</t>
  </si>
  <si>
    <t>Dveřní clona horizontální s elektrickým ohřevem Qh=10kW Rozměry (VxŠxH): 285x1500x280mm Hmotnost: 42kg</t>
  </si>
  <si>
    <t>751R262</t>
  </si>
  <si>
    <t>Podstropní závěsy pro dveřní clonu</t>
  </si>
  <si>
    <t>751R263</t>
  </si>
  <si>
    <t>Magnetický dveřní kontakt</t>
  </si>
  <si>
    <t>751R264</t>
  </si>
  <si>
    <t>Propojovací kabel mezi clonou a ovladačem</t>
  </si>
  <si>
    <t>751R265</t>
  </si>
  <si>
    <t>Nástěnný ovladač</t>
  </si>
  <si>
    <t>751R266</t>
  </si>
  <si>
    <t xml:space="preserve">Vedlejší rozpočtové náklady   </t>
  </si>
  <si>
    <t>751R267</t>
  </si>
  <si>
    <t>Montáž</t>
  </si>
  <si>
    <t>751R268</t>
  </si>
  <si>
    <t>751R269</t>
  </si>
  <si>
    <t>Koordinace s ostatními profesemi</t>
  </si>
  <si>
    <t>751R270</t>
  </si>
  <si>
    <t>Lešení</t>
  </si>
  <si>
    <t>751R271</t>
  </si>
  <si>
    <t>Jeřábnické práce</t>
  </si>
  <si>
    <t>751R272</t>
  </si>
  <si>
    <t>Předávací dokumentace</t>
  </si>
  <si>
    <t>751R273</t>
  </si>
  <si>
    <t>751R274</t>
  </si>
  <si>
    <t>Dílenská dokumentace</t>
  </si>
  <si>
    <t>751R275</t>
  </si>
  <si>
    <t>Zkušební provoz</t>
  </si>
  <si>
    <t>751R276</t>
  </si>
  <si>
    <t>Zaškolení obsluhy</t>
  </si>
  <si>
    <t>751R277</t>
  </si>
  <si>
    <t>Zaregulání včetně vystavení protokolu</t>
  </si>
  <si>
    <t>751R278</t>
  </si>
  <si>
    <t>Doprava</t>
  </si>
  <si>
    <t xml:space="preserve">D.1.4.07 - Zařízení  vytápění a ochlazování staveb</t>
  </si>
  <si>
    <t xml:space="preserve">    731 - Zdroj tepla   </t>
  </si>
  <si>
    <t xml:space="preserve">    732 - Regulační uzle VZT jednotek   </t>
  </si>
  <si>
    <t xml:space="preserve">      732a - VZT 01.01 - učebny   </t>
  </si>
  <si>
    <t xml:space="preserve">      732b - VZT 02.01 - dílny   </t>
  </si>
  <si>
    <t xml:space="preserve">    733 - Ústřední vytápění - rozvodné potrubí, izolace   </t>
  </si>
  <si>
    <t xml:space="preserve">    735 - Ústřední vytápění - podlahové vytápění   </t>
  </si>
  <si>
    <t xml:space="preserve">      751a - Vzduchotechnika - Klimatizační zařízení pro místnost 1.30   </t>
  </si>
  <si>
    <t xml:space="preserve">      751b - Vzduchotechnika - Klimatizační zařízení pro místnost 3.08   </t>
  </si>
  <si>
    <t xml:space="preserve">      751c - Vzduchotechnika - Klimatizační zařízení pro místnosti 1.10, 2.05, 2.07, 2.26   </t>
  </si>
  <si>
    <t xml:space="preserve">VRN - Vedlejší rozpočtové náklady   </t>
  </si>
  <si>
    <t>731</t>
  </si>
  <si>
    <t xml:space="preserve">Zdroj tepla   </t>
  </si>
  <si>
    <t>731R101</t>
  </si>
  <si>
    <t>Tepelné čerpadlo země-voda; topný výkon 47,7 kW při B0/W35; el. příkon 9,05 kW při SCOP 5,25; napájení 1x230 V a 3x400 V, akustický výkon 54 dBA; rozměry 700x750x1620 mm (ŠxHxV); hmotnost 380 kg; 2x scroll komresor; oběhová čerpadla studeného a teplého ok</t>
  </si>
  <si>
    <t>731R102</t>
  </si>
  <si>
    <t>Nástěnný elektrokotel 30 kW; napětí 3x400 V</t>
  </si>
  <si>
    <t>731R103</t>
  </si>
  <si>
    <t>Akumulační zásobník topné vody, objem 950 litrů, průměr 1030 mm s izolací, výška 1900 mm vč. odvzdušnění, vypouštění, návarků pro MaR, vč. tepelné izolace</t>
  </si>
  <si>
    <t>731R104</t>
  </si>
  <si>
    <t>Akumulační zásobník teplé vody nepřímotopný, objem 750 litrů, průměr 859 mm s izolací, výška 1900 mm vč. odvzdušnění, vypouštění, návarků pro MaR, vč. tepelné izolace</t>
  </si>
  <si>
    <t>731R105</t>
  </si>
  <si>
    <t>Membránová tlaková expanzní nádoba 200/6 pro topné soustavy a soustavy chladicí vody. Výška (mm): 758; Průměr (mm): 634; Hmotnost (kg): 22; Objem (l): 200; DN připojení: R 1; Barva: šedá</t>
  </si>
  <si>
    <t>731R106</t>
  </si>
  <si>
    <t>Kompaktní automatické doplňovací zařízení pro soustavy s membránovou tlakovou expanzní nádobou pro přímé doplňování z rozvodů pitné vody. Délka (mm): 240; Šířka (mm): 91; Výška (mm): 304; Hmotnost (kg): 3; DN připojení: R 1/2, R 1/2;</t>
  </si>
  <si>
    <t>731R107</t>
  </si>
  <si>
    <t>Externí tlakové čidlo pro doplňovací zařízení; Délka (mm): 80; Šířka (mm): 100; Výška (mm): 140; Hmotnost (kg): 0,3</t>
  </si>
  <si>
    <t>731R108</t>
  </si>
  <si>
    <t>Uzavírací kulový kohout MK 1 se zajištěním v otevřené poloze s integrovaným vypouštěním, DN připojení: Rp 1</t>
  </si>
  <si>
    <t>731R109</t>
  </si>
  <si>
    <t>Měřící sada pro stanovení celkové tvrdosti vody</t>
  </si>
  <si>
    <t>731R110</t>
  </si>
  <si>
    <t>Oběhové čerpadlo mokroběžné 03.01 elektronicky řízené, Q=5,8 m3/hod, Dp=60 kPa, medium voda, min. PN 6, 230V, včetně izolačního pouzdra.</t>
  </si>
  <si>
    <t>731R111</t>
  </si>
  <si>
    <t>Oběhové čerpadlo mokroběžné 03.02 elektronicky řízené, Q=5,8 m3/hod, Dp=60 kPa, medium voda, min. PN 6, 230V, včetně izolačního pouzdra</t>
  </si>
  <si>
    <t>731R112</t>
  </si>
  <si>
    <t>Závitový kulový kouhout DN 50</t>
  </si>
  <si>
    <t>731R113</t>
  </si>
  <si>
    <t>Uzavírací mezipřírubová klapka DN 65</t>
  </si>
  <si>
    <t>731R114</t>
  </si>
  <si>
    <t>Závitový zpětný ventil DN 50</t>
  </si>
  <si>
    <t>731R115</t>
  </si>
  <si>
    <t>Filtr závitový DN 50</t>
  </si>
  <si>
    <t>731R116</t>
  </si>
  <si>
    <t>Třícestný regulační ventil vč. servopohonu 24V, řízení 0-10V, DN 32, Kv=16</t>
  </si>
  <si>
    <t>731R117</t>
  </si>
  <si>
    <t>Třícestný přepínací ventil vč. servopohonu 230V, 2-bodový, DN 40</t>
  </si>
  <si>
    <t>731R118</t>
  </si>
  <si>
    <t>Ruční vyvažovací ventil s vnitřním závitem a měřícími koncovkami, DN 40</t>
  </si>
  <si>
    <t>731R119</t>
  </si>
  <si>
    <t>Teploměr 0-120°C</t>
  </si>
  <si>
    <t>731R120</t>
  </si>
  <si>
    <t>Manometr 0-1 Mpa</t>
  </si>
  <si>
    <t>731R121</t>
  </si>
  <si>
    <t>Kulový vypouštěcí kohout DN 20 s hadicovou vývodkou a zátkou</t>
  </si>
  <si>
    <t>731R122</t>
  </si>
  <si>
    <t>Pojistný ventil ot. přetlak 200 kPa</t>
  </si>
  <si>
    <t xml:space="preserve">Regulační uzle VZT jednotek   </t>
  </si>
  <si>
    <t>732a</t>
  </si>
  <si>
    <t xml:space="preserve">VZT 01.01 - učebny   </t>
  </si>
  <si>
    <t>732aR101</t>
  </si>
  <si>
    <t>Závitový kulový kouhout DN 40</t>
  </si>
  <si>
    <t>732aR102</t>
  </si>
  <si>
    <t>Filtr závitový DN 40</t>
  </si>
  <si>
    <t>732aR103</t>
  </si>
  <si>
    <t>Závitový zpětný ventil DN 15</t>
  </si>
  <si>
    <t>732aR104</t>
  </si>
  <si>
    <t>Závitový zpětný ventil DN 40</t>
  </si>
  <si>
    <t>732aR105</t>
  </si>
  <si>
    <t>Ruční vyvažovací ventil s vnitřním závitem a měřícími koncovkami, DN 15</t>
  </si>
  <si>
    <t>732aR106</t>
  </si>
  <si>
    <t>Ruční vyvažovací ventil s vnitřním závitem a měřícími koncovkami, DN 32</t>
  </si>
  <si>
    <t>732aR107</t>
  </si>
  <si>
    <t>Automatický regulátor průtoku kombinovaný s reg. ventilem DN 32 vč. servopohonu 230V</t>
  </si>
  <si>
    <t>732aR108</t>
  </si>
  <si>
    <t>Oběhové čerpadlo s elektronicky řízenými otáčkami UT03.01; Q=3,7 m3/h H=3 m</t>
  </si>
  <si>
    <t>732aR109</t>
  </si>
  <si>
    <t>Teploměry, manometry, vypouštěcí ventil , odvzdušňovací ventil</t>
  </si>
  <si>
    <t>732b</t>
  </si>
  <si>
    <t xml:space="preserve">VZT 02.01 - dílny   </t>
  </si>
  <si>
    <t>732bR101</t>
  </si>
  <si>
    <t>732bR102</t>
  </si>
  <si>
    <t>732bR103</t>
  </si>
  <si>
    <t>732bR104</t>
  </si>
  <si>
    <t>732bR105</t>
  </si>
  <si>
    <t>732bR106</t>
  </si>
  <si>
    <t>732bR107</t>
  </si>
  <si>
    <t>732bR108</t>
  </si>
  <si>
    <t>Oběhové čerpadlo s elektronicky řízenými otáčkami UT03.04; Q=2,1 m3/h H=3 m</t>
  </si>
  <si>
    <t>732bR109</t>
  </si>
  <si>
    <t>733</t>
  </si>
  <si>
    <t xml:space="preserve">Ústřední vytápění - rozvodné potrubí, izolace   </t>
  </si>
  <si>
    <t>733223303</t>
  </si>
  <si>
    <t>Potrubí z trubek měděných tvrdých spojovaných lisováním PN 16, T= +110°C Ø 22/1</t>
  </si>
  <si>
    <t>https://podminky.urs.cz/item/CS_URS_2023_02/733223303</t>
  </si>
  <si>
    <t>733223304</t>
  </si>
  <si>
    <t>Potrubí z trubek měděných tvrdých spojovaných lisováním PN 16, T= +110°C Ø 28/1,5</t>
  </si>
  <si>
    <t>https://podminky.urs.cz/item/CS_URS_2023_02/733223304</t>
  </si>
  <si>
    <t>733223305</t>
  </si>
  <si>
    <t>Potrubí z trubek měděných tvrdých spojovaných lisováním PN 16, T= +110°C Ø 35/1,5</t>
  </si>
  <si>
    <t>https://podminky.urs.cz/item/CS_URS_2023_02/733223305</t>
  </si>
  <si>
    <t>733223306</t>
  </si>
  <si>
    <t>Potrubí z trubek měděných tvrdých spojovaných lisováním PN 16, T= +110°C Ø 42/1,5</t>
  </si>
  <si>
    <t>https://podminky.urs.cz/item/CS_URS_2023_02/733223306</t>
  </si>
  <si>
    <t>733223307</t>
  </si>
  <si>
    <t>Potrubí z trubek měděných tvrdých spojovaných lisováním PN 16, T= +110°C Ø 54/2</t>
  </si>
  <si>
    <t>https://podminky.urs.cz/item/CS_URS_2023_02/733223307</t>
  </si>
  <si>
    <t>733223309</t>
  </si>
  <si>
    <t>Potrubí z trubek měděných tvrdých spojovaných lisováním PN 16, T= +110°C Ø 64/2</t>
  </si>
  <si>
    <t>https://podminky.urs.cz/item/CS_URS_2023_02/733223309</t>
  </si>
  <si>
    <t>733R101</t>
  </si>
  <si>
    <t>Kolena, oblouky, přechody, T-kusy</t>
  </si>
  <si>
    <t>733R102</t>
  </si>
  <si>
    <t>Kombinovaný rozdělovač a sbrač DN 125, délka 1550 mm, 3 okruhy + přívod ze zdroje; hrdla 2x DN50 (vstup), hrdla 4x DN50, hrdla 2x DN32, 2x manometr vč. příslušenství, rozsah 0-600 kPa, 2x teploměr rozsah 0 - 120°C, 2x vypouštění DN20</t>
  </si>
  <si>
    <t>733R103</t>
  </si>
  <si>
    <t>Požární ucpávky prostupu</t>
  </si>
  <si>
    <t>733R104</t>
  </si>
  <si>
    <t>Samoregulační topný kabel pro rozvody na střeše objektu 25 W/m</t>
  </si>
  <si>
    <t>733R105</t>
  </si>
  <si>
    <t>Izolace potrubí pro trubku 22x1, ? ? 0.04 W/(mK) při 0 °C, tl. 30 mm</t>
  </si>
  <si>
    <t>733R106</t>
  </si>
  <si>
    <t>Izolace potrubí pro trubku 28x1,5, ? ? 0.04 W/(mK) při 0 °C, tl. 30 mm</t>
  </si>
  <si>
    <t>733R107</t>
  </si>
  <si>
    <t>Izolace potrubí pro trubku 35x1,5, ? ? 0.04 W/(mK) při 0 °C, tl. 30 mm</t>
  </si>
  <si>
    <t>733R108</t>
  </si>
  <si>
    <t>Izolace potrubí pro trubku 42x1,5, ? ? 0.04 W/(mK) při 0 °C, tl. 40 mm</t>
  </si>
  <si>
    <t>733R109</t>
  </si>
  <si>
    <t>Izolace potrubí pro trubku 54x1,5, ? ? 0.04 W/(mK) při 0 °C, tl. 40 mm</t>
  </si>
  <si>
    <t>733R112</t>
  </si>
  <si>
    <t>Izolace potrubí pro trubku 64x2,0, ? ? 0.04 W/(mK) při 0 °C, tl. 40 mm</t>
  </si>
  <si>
    <t>733R110</t>
  </si>
  <si>
    <t>Tepelná izolace rozdělovače a sběrače tepla, ? ? 0.04 W/(mK) při 0 °C, tl. 40 mm</t>
  </si>
  <si>
    <t>733R111</t>
  </si>
  <si>
    <t>Oplechování potrubí s topnou vodou na střeše objektu pro potrubí 2x D=115 mm</t>
  </si>
  <si>
    <t>735</t>
  </si>
  <si>
    <t xml:space="preserve">Ústřední vytápění - podlahové vytápění   </t>
  </si>
  <si>
    <t>735R101</t>
  </si>
  <si>
    <t>Sestava rozdělovače podlahového topení (sestava r+s 8 okruhů, vyvažovací ventil, skříňka do střeny, délka 970 mm, hloubka 120 mm, výška 650 mm</t>
  </si>
  <si>
    <t>735R102</t>
  </si>
  <si>
    <t>Sestava rozdělovače podlahového topení (sestava r+s 10 okruhů, vyvažovací ventil, skříňka do střeny, délka 970 mm, hloubka 120 mm, výška 650 mm</t>
  </si>
  <si>
    <t>735R103</t>
  </si>
  <si>
    <t>Sestava rozdělovače podlahového topení (sestava r+s 11 okruhů, vyvažovací ventil, skříňka do střeny, délka 970 mm, hloubka 120 mm, výška 650 mm</t>
  </si>
  <si>
    <t>735R104</t>
  </si>
  <si>
    <t>Sestava rozdělovače podlahového topení (sestava r+s 12 okruhů, vyvažovací ventil, skříňka do střeny, délka 1070 mm, hloubka 120 mm, výška 650 mm</t>
  </si>
  <si>
    <t>735R105</t>
  </si>
  <si>
    <t>Sestava rozdělovače podlahového topení (sestava r+s 14 okruhů, vyvažovací ventil, skříňka do střeny, délka 1070 mm, hloubka 120 mm, výška 650 mm</t>
  </si>
  <si>
    <t>735R106</t>
  </si>
  <si>
    <t>Kulový ventil 1" pro připojení rozdělovačů</t>
  </si>
  <si>
    <t>735R107</t>
  </si>
  <si>
    <t>4-vrstvá trubka 17x2,5 mm z polybutylenu, chráněna 100% kyslíkovou bariérou z hliníkové fólie. Povrch trubky tvořen polyethylenovým obalem, zesíleným výpletem z polyesterových vláken</t>
  </si>
  <si>
    <t>735R108</t>
  </si>
  <si>
    <t>PVC příchytky, délka 70 mm pro připevnění lišt a trubek</t>
  </si>
  <si>
    <t>735R109</t>
  </si>
  <si>
    <t>Šroubení PB 17x2,5</t>
  </si>
  <si>
    <t>735R110</t>
  </si>
  <si>
    <t>Vodící oblouk pro bezpečné ohnutí trubek</t>
  </si>
  <si>
    <t>735R111</t>
  </si>
  <si>
    <t>Zesílená fólie s rastrem, tl. 0,15 mm</t>
  </si>
  <si>
    <t>735R112</t>
  </si>
  <si>
    <t>Průchodka A 23 mm pro ochranu trubek v dilatacích</t>
  </si>
  <si>
    <t>735R113</t>
  </si>
  <si>
    <t>Dilatační páska 8 mm s fólií a samolepem, tl. 8 mm</t>
  </si>
  <si>
    <t>735R114</t>
  </si>
  <si>
    <t>Termopohon</t>
  </si>
  <si>
    <t xml:space="preserve">Vzduchotechnika - Klimatizační zařízení pro místnost 1.30   </t>
  </si>
  <si>
    <t>Venkovní jednotka, chladící výkon nominální 3,6 kW, topný výkon 4,0 kW, el. příkon: 1,2 kW, provozní proud 5,2 A, akustický tlak v 1m: 49 db(A), rozměry: 550x780x290 mm (VxŠxH), hmotnost: 34 kg, el. připojení: 1x230 V, doporučené jištění 1x16 A</t>
  </si>
  <si>
    <t>Vnitřní nástěnná jednotka, Qch=3,6 kW; Qt=4,0 kW, akustický tlak v 1,5 m: 36 dB(A), rozměry: 798*293*230 Š*V*H, připojení kapalina 6,4 mm, připojení plyn 9,5 mm, odvod kondenzátu DN20, hmotnost 15 kg</t>
  </si>
  <si>
    <t>Standardní kabelový ovladač</t>
  </si>
  <si>
    <t>Předizolované potrubí pro vedení chladiva O 6,4 mm</t>
  </si>
  <si>
    <t>Předizolované potrubí pro vedení chladiva O 9,5 mm</t>
  </si>
  <si>
    <t>Komunikační kabel pro připojení vnitřních jednotek JYTY 5x1,5 mm2</t>
  </si>
  <si>
    <t>Komunikační kabel pro propojení s nástěnným ovladačem JYTY 2x1 mm2</t>
  </si>
  <si>
    <t>Silentbloky pod venkovní jednotku</t>
  </si>
  <si>
    <t>751R109</t>
  </si>
  <si>
    <t>Konzole pro uchycení venkovní jednotky</t>
  </si>
  <si>
    <t xml:space="preserve">Vzduchotechnika - Klimatizační zařízení pro místnost 3.08   </t>
  </si>
  <si>
    <t>Venkovní jednotka, chladící výkon nominální 5,0 kW, topný výkon 5,8 kW, el. příkon: 1,94 kW, provozní proud 8,4 A, akustický tlak v 1m: 53 db(A), rozměry: 545x770x288 mm (VxŠxH), hmotnost: 45 kg, el. připojení: 1x230 V, doporučené jištění 1x16 A</t>
  </si>
  <si>
    <t>Vnitřní nástěnná jednotka, Qch=5,0 kW; Qt=5,8 kW, akustický tlak v 1 m: 39 dB(A), rozměry: 798*293*230 Š*V*H, připojení kapalina 6,4 mm, připojení plyn 9,5 mm, odvod kondenzátu DN20, hmotnost 15 kg</t>
  </si>
  <si>
    <t>Předizolované potrubí pro vedení chladiva O 12,7 mm</t>
  </si>
  <si>
    <t xml:space="preserve">Vzduchotechnika - Klimatizační zařízení pro místnosti 1.10, 2.05, 2.07, 2.26   </t>
  </si>
  <si>
    <t>Venkovní jednotka pro 2-trubkový chladivový systém typu VRF/VRV, ekologicky nezávadné chladivo R410a, chladící výkon nominální 22,5 kW, příkon: 4,5 kW, akustický tlak v 1m: 58 db(A), rozměry: 1690x930x760 V*Š*H, hmotnost: 198 kg, el. připojení: 3x400, jiš</t>
  </si>
  <si>
    <t>Vnitřní nástěnná jednotka, chladící výkon nominální 6,60 kW, příkon: 0,04 kW, akustický tlak v 1m: 39 db(A), rozměry: 320x1050x250 V*Š*H, hmotnost: 16 kg</t>
  </si>
  <si>
    <t>Předizolované potrubí pro vedení chladiva O 15,9 mm</t>
  </si>
  <si>
    <t>Měděné potrubí O 22,2 mm</t>
  </si>
  <si>
    <t>Izolace potrubí O 22,2 mm s parozábranou tl. 13 mm</t>
  </si>
  <si>
    <t>Rozbočka chladiva do 18 kW</t>
  </si>
  <si>
    <t>Rozbočka chladiva 18-37 kW</t>
  </si>
  <si>
    <t>Kabelový ovladač s podsvíceným displejem pro vnitřní jednotku</t>
  </si>
  <si>
    <t>Modul pro dálkového zapnutí / vypnutí, 230 V. Propojení modulu s vnitřní jednotkou pomocí konektoru. Beznapěťové kontakty a stavová komunikace on/off</t>
  </si>
  <si>
    <t>751R123</t>
  </si>
  <si>
    <t>Komfortní centrální ovladač pro ovládání a adresaci až 128 vnitřních jednotek, možnost přístupu přes PC pomocí LAN a webového rozhraní, rozšířené funkce pro řízení a úspory energie, uvedení do provozu pomoc softwaru</t>
  </si>
  <si>
    <t>HA-konektor: vstup: zapnutí/vypnutí; výstup: hlášení provozu, alarm</t>
  </si>
  <si>
    <t>751R125</t>
  </si>
  <si>
    <t>Doplnění chladiva R410a</t>
  </si>
  <si>
    <t>751R128</t>
  </si>
  <si>
    <t>000R101</t>
  </si>
  <si>
    <t>Montáž vytápění a chlazení</t>
  </si>
  <si>
    <t>000R102</t>
  </si>
  <si>
    <t>Doprava materiálu</t>
  </si>
  <si>
    <t>000R103</t>
  </si>
  <si>
    <t>Pomocné ocelové konstrukce</t>
  </si>
  <si>
    <t>000R104</t>
  </si>
  <si>
    <t>Provedení komplexních zkoušek (včetně tlakové a topné zkoušky)</t>
  </si>
  <si>
    <t>000R105</t>
  </si>
  <si>
    <t>Jemné zaregulování systému</t>
  </si>
  <si>
    <t>000R106</t>
  </si>
  <si>
    <t>Vyvážení dle vyhl. 193/2007 sb.včetně protokolu</t>
  </si>
  <si>
    <t>000R107</t>
  </si>
  <si>
    <t>Dvojnásobný proplach systému a náplň upravenou vodou</t>
  </si>
  <si>
    <t>000R108</t>
  </si>
  <si>
    <t>Štítky a popisy potrubí a zařízení</t>
  </si>
  <si>
    <t>000R109</t>
  </si>
  <si>
    <t>000R110</t>
  </si>
  <si>
    <t>Předávací a provozní dokumentace</t>
  </si>
  <si>
    <t>000R111</t>
  </si>
  <si>
    <t>Výrobně dodavatelská dokumentace</t>
  </si>
  <si>
    <t>000R112</t>
  </si>
  <si>
    <t>Dokumentace skutečného provedení</t>
  </si>
  <si>
    <t>000R113</t>
  </si>
  <si>
    <t>Montážní, spojovací a těsnící materiál</t>
  </si>
  <si>
    <t>D.1.4.08 - Zařízení silnoproudé elektrotechniky včetně bleskosvodů</t>
  </si>
  <si>
    <t>D.1.4.6.1 - Svítidla vč. zdrojů a poplatků</t>
  </si>
  <si>
    <t xml:space="preserve">    D.1.4.6.1.01 - 1.NP</t>
  </si>
  <si>
    <t xml:space="preserve">    D.1.4.6.1.02 - 2.NP</t>
  </si>
  <si>
    <t xml:space="preserve">    D.1.4.6.1.03 - 3.NP</t>
  </si>
  <si>
    <t xml:space="preserve">    D.1.4.6.1.04 - Ovládání osvětlení</t>
  </si>
  <si>
    <t xml:space="preserve">    D.1.4.6.1.05 - Zásuvky</t>
  </si>
  <si>
    <t xml:space="preserve">    D.1.4.6.1.06 - Vývody</t>
  </si>
  <si>
    <t xml:space="preserve">    D.1.4.6.1.07 - Ostatní</t>
  </si>
  <si>
    <t xml:space="preserve">    D.1.4.6.1.08 - Kabely</t>
  </si>
  <si>
    <t>D.1.4.6.2 - Rozvaděče</t>
  </si>
  <si>
    <t xml:space="preserve">    D.1.4.6.2.01 - RH</t>
  </si>
  <si>
    <t xml:space="preserve">    D.1.4.6.2.02 - R1-1</t>
  </si>
  <si>
    <t xml:space="preserve">    D.1.4.6.2.03 - R1-2</t>
  </si>
  <si>
    <t xml:space="preserve">    D.1.4.6.2.04 - R1-3</t>
  </si>
  <si>
    <t xml:space="preserve">    D.1.4.6.2.05 - R1-4</t>
  </si>
  <si>
    <t xml:space="preserve">    D.1.4.6.2.06 - R1-5</t>
  </si>
  <si>
    <t xml:space="preserve">    D.1.4.6.2.07 - R2-1</t>
  </si>
  <si>
    <t xml:space="preserve">    D.1.4.6.2.08 - R2-2</t>
  </si>
  <si>
    <t xml:space="preserve">    D.1.4.6.2.09 - R2-3</t>
  </si>
  <si>
    <t xml:space="preserve">    D.1.4.6.2.0.10 - R2-4</t>
  </si>
  <si>
    <t xml:space="preserve">    D.1.4.6.2.0.11 - R3-1</t>
  </si>
  <si>
    <t xml:space="preserve">    D.1.4.6.2.0.12 - RE</t>
  </si>
  <si>
    <t xml:space="preserve">    D.1.4.6.2.0.13 - Venkovní osvětlení</t>
  </si>
  <si>
    <t>D.1.4.6.3 - Hromosvod</t>
  </si>
  <si>
    <t xml:space="preserve">    D.1.4.6.3.01 - Hromosvod</t>
  </si>
  <si>
    <t>D.1.4.6.4 - Ostatní</t>
  </si>
  <si>
    <t xml:space="preserve">    D.1.4.6.4.01 - Ostatní</t>
  </si>
  <si>
    <t>D.1.4.6.1</t>
  </si>
  <si>
    <t>Svítidla vč. zdrojů a poplatků</t>
  </si>
  <si>
    <t>D.1.4.6.1.01</t>
  </si>
  <si>
    <t>1.NP</t>
  </si>
  <si>
    <t>Pol1</t>
  </si>
  <si>
    <t>1 Svítidlo vestavné LED 3800lm/840 1x34W, LED Driver</t>
  </si>
  <si>
    <t>ks</t>
  </si>
  <si>
    <t>Pol2</t>
  </si>
  <si>
    <t>2 Svítidlo vestavné IP 40 LED 2550lm/840 1x24W, RAL 9003</t>
  </si>
  <si>
    <t>Pol3</t>
  </si>
  <si>
    <t>3 Svítidlo vestavné IP 40 LED 1900lm/840 1x19W, RAL 9003</t>
  </si>
  <si>
    <t>Pol4</t>
  </si>
  <si>
    <t>4 Svítidlo průmyslové přisazené LED 5650lm/840 1x44W</t>
  </si>
  <si>
    <t>Pol5</t>
  </si>
  <si>
    <t>5 Svítidlo přisazené LED 20W, 2700lm/840, IP 65</t>
  </si>
  <si>
    <t>Pol6</t>
  </si>
  <si>
    <t>6 Svítidlo závěsné ASYM: LED 3800lm/840, 1x37W, RAL 9003, Ra90</t>
  </si>
  <si>
    <t>Pol7</t>
  </si>
  <si>
    <t>7 Svítidlo přisazené, nástěnné 25W ECG W03 EM3H s EMERGENCY</t>
  </si>
  <si>
    <t>Pol8</t>
  </si>
  <si>
    <t>8 Svítidlo přisazené OPAL LED 9300lmú840 1x68W</t>
  </si>
  <si>
    <t>Pol9</t>
  </si>
  <si>
    <t>9 Svítidlo EMERGENCY LED 1x2W area</t>
  </si>
  <si>
    <t>Pol10</t>
  </si>
  <si>
    <t>10 Svítidlo EMERGENCY LED 1x2W coridor</t>
  </si>
  <si>
    <t>Pol11</t>
  </si>
  <si>
    <t>11 Svítidlo EMERGENCY LED 1x1,3W piktogram</t>
  </si>
  <si>
    <t>Pol12</t>
  </si>
  <si>
    <t>12 Svítidlo závěsné LED 5350lm/840 1x42W, RAL 9003</t>
  </si>
  <si>
    <t>Pol13</t>
  </si>
  <si>
    <t>13 Svítidlo závěsné LED 5050lm/840 1x56W, RAL 9003, Ra90</t>
  </si>
  <si>
    <t>Pol14</t>
  </si>
  <si>
    <t>14 Svítidlo závěsné LED 7050lm/840 1x56W, RAL 9003</t>
  </si>
  <si>
    <t>Pol15</t>
  </si>
  <si>
    <t>15 Svítidlo závěsné EMERGENCY LED 1x1W, piktogram</t>
  </si>
  <si>
    <t>Pol16</t>
  </si>
  <si>
    <t>Závěsný systém 5x5m s osazením zásuvkových vývodů 5ks x 4 pro napojení osvětlení</t>
  </si>
  <si>
    <t>Pol17</t>
  </si>
  <si>
    <t>LED pásek 14,4W/m, včetně al lišty a zdroje</t>
  </si>
  <si>
    <t>Pol18</t>
  </si>
  <si>
    <t>Svítidlo nástěnné 700x1200, LED, IP20</t>
  </si>
  <si>
    <t>Pol19</t>
  </si>
  <si>
    <t>Svítidlo pod linkou 8W, LED, Ip21</t>
  </si>
  <si>
    <t>D.1.4.6.1.02</t>
  </si>
  <si>
    <t>2.NP</t>
  </si>
  <si>
    <t>Pol20</t>
  </si>
  <si>
    <t>1 Lišt. Systém DALI - svítidlo do lišt. Systému Track 40° LED 1450lm/840, 1x12W, RAL 9003</t>
  </si>
  <si>
    <t>Pol21</t>
  </si>
  <si>
    <t>1 Lišt. Systém - svítidlo do lišt. Systému Track 40° LED 1450lm/840, 1x12W, RAL 9003</t>
  </si>
  <si>
    <t>Pol22</t>
  </si>
  <si>
    <t>Lišt. Systém DALI - DALI ovládací modul pro stmívání on/off/regulace</t>
  </si>
  <si>
    <t>Pol23</t>
  </si>
  <si>
    <t>Lišt. Systém - lišta přisazená Track pro reflekt svítidla 3m</t>
  </si>
  <si>
    <t>Pol24</t>
  </si>
  <si>
    <t>Lišt. Systém - lišta přisazená Track pro reflekt svítidla 2m</t>
  </si>
  <si>
    <t>Pol25</t>
  </si>
  <si>
    <t>Lišt. Systém - napájecí koncovka pro lištu Track</t>
  </si>
  <si>
    <t>Pol26</t>
  </si>
  <si>
    <t>Lišt. Systém - koncovka lišty Track</t>
  </si>
  <si>
    <t>Pol27</t>
  </si>
  <si>
    <t>Lišt. Systém - spojka lišt L</t>
  </si>
  <si>
    <t>Pol28</t>
  </si>
  <si>
    <t>Lišt. Systém - závěs lišt. Systému</t>
  </si>
  <si>
    <t>Pol29</t>
  </si>
  <si>
    <t>2 Svítidlo cestavné IP40 LED, 3050lm/840, 1x29W, RAL 9003</t>
  </si>
  <si>
    <t>Pol30</t>
  </si>
  <si>
    <t>3 Svítidlo EMERGENCY LED 1x2W, coridor</t>
  </si>
  <si>
    <t>Pol31</t>
  </si>
  <si>
    <t>4 Svítidlo závěsné LED 5350lm/840, 1x42W, RAL 9003</t>
  </si>
  <si>
    <t>Pol32</t>
  </si>
  <si>
    <t>5 Svítidlo závěsné LED 5050lm/840, 1x56W, RAL 9003, Ra90</t>
  </si>
  <si>
    <t>Pol33</t>
  </si>
  <si>
    <t>6 Svítidlo závěsné LED 7050lm/840, 1x56W, RAL 9003</t>
  </si>
  <si>
    <t>Pol34</t>
  </si>
  <si>
    <t>8 Svítidlo vestavné IP 40 LED 2550lm/840 1x24W, RAL 9003</t>
  </si>
  <si>
    <t>Pol35</t>
  </si>
  <si>
    <t>9 Svítidlo vestavné IP 40 LED 1900lm/840 1x19W, RAL 9003</t>
  </si>
  <si>
    <t>Pol36</t>
  </si>
  <si>
    <t>10 Svítidlo EMERGENCY LED 1x1,3W, piktogram</t>
  </si>
  <si>
    <t>Pol37</t>
  </si>
  <si>
    <t>11 Svítidlo závěsné ASYM REF LED 3800lm/840, 1x37W, RAL 9003, Ra90</t>
  </si>
  <si>
    <t>Pol38</t>
  </si>
  <si>
    <t>12 Svítidlo závěsné EMERGENCY LED 1x1W, piktogram</t>
  </si>
  <si>
    <t>Pol39</t>
  </si>
  <si>
    <t>13 Svítidlo EMERGENCY LED 1x2W coridor</t>
  </si>
  <si>
    <t>Pol40</t>
  </si>
  <si>
    <t>11 Lišt. Systém DALI - svítidlo do lišt. Systému Track 40° LED 1450lm/840, 1x12W, RA 9003, DALI</t>
  </si>
  <si>
    <t>Pol41</t>
  </si>
  <si>
    <t>Lišt. Systém - lišta přisazená Track pro reflekt. Svítidla 3m</t>
  </si>
  <si>
    <t>Pol42</t>
  </si>
  <si>
    <t>Lišt. Systém - lišta přisazená Track pro reflekt. Svítidla 2m</t>
  </si>
  <si>
    <t>D.1.4.6.1.03</t>
  </si>
  <si>
    <t>3.NP</t>
  </si>
  <si>
    <t>Pol43</t>
  </si>
  <si>
    <t>1 Svítidlo vestavné IP40 LED 1900lm/840, 1x19W, RAL 9003</t>
  </si>
  <si>
    <t>Pol44</t>
  </si>
  <si>
    <t>2 Svítidlo EMERGENCY LED 1x2W area</t>
  </si>
  <si>
    <t>Pol45</t>
  </si>
  <si>
    <t>3 Svítidlo EMERGENCY LED 1x2W coridor</t>
  </si>
  <si>
    <t>Pol46</t>
  </si>
  <si>
    <t>4 Svítidlo přisazené OPAL LED 4050lm/840, 1x38W</t>
  </si>
  <si>
    <t>Pol47</t>
  </si>
  <si>
    <t>5 Svítidlo závěsné LED 5350lm/840, 1x42W, RAL 9003</t>
  </si>
  <si>
    <t>Pol48</t>
  </si>
  <si>
    <t>6 Svítidlo závěsné LED 5050lm/840, 1x56W, RAL 9003, Ra90</t>
  </si>
  <si>
    <t>Pol49</t>
  </si>
  <si>
    <t>7 Svítidlo závěsné LED 7050lm/840, 1x56W, RAL 9003</t>
  </si>
  <si>
    <t>Pol50</t>
  </si>
  <si>
    <t>8 Svítidlo EMERGENCY LED 1x1,3W, piktogram</t>
  </si>
  <si>
    <t>Pol51</t>
  </si>
  <si>
    <t>9 Svítidlo přisazené, nástěnné 25W ECG W03 EM3H s EMERGENCY</t>
  </si>
  <si>
    <t>Pol52</t>
  </si>
  <si>
    <t>10 Svítidlo závěsné EMERGENCY LED 1x1W, piktogram</t>
  </si>
  <si>
    <t>Pol53</t>
  </si>
  <si>
    <t>16 Svítidlo nástěnné 10W, IP44</t>
  </si>
  <si>
    <t>Pol54</t>
  </si>
  <si>
    <t>12 Svítidlo závěsné designové max 150W (dle zadání)</t>
  </si>
  <si>
    <t>Pol55</t>
  </si>
  <si>
    <t>Zákonný recyklační poplatek - svítidla</t>
  </si>
  <si>
    <t>D.1.4.6.1.04</t>
  </si>
  <si>
    <t>Ovládání osvětlení</t>
  </si>
  <si>
    <t>Pol56</t>
  </si>
  <si>
    <t>Q1 Spínač řaz.1 zap. IP20, komplet</t>
  </si>
  <si>
    <t>Pol57</t>
  </si>
  <si>
    <t>Q1 Spínač řaz.1 zap. IP44, komplet</t>
  </si>
  <si>
    <t>Pol58</t>
  </si>
  <si>
    <t>Q1 Spínač řaz.5 zap. IP20, komplet</t>
  </si>
  <si>
    <t>Pol59</t>
  </si>
  <si>
    <t>Q6 Spínač řaz.6 zap. IP20, komplet</t>
  </si>
  <si>
    <t>Pol60</t>
  </si>
  <si>
    <t>Q ST Krátkocestný stmívač pro LED zdroj v kombinaci s tl. ovladačem</t>
  </si>
  <si>
    <t>Pol61</t>
  </si>
  <si>
    <t>Q VZT Tlačítkový ovladač kolébkový</t>
  </si>
  <si>
    <t>Pol62</t>
  </si>
  <si>
    <t>Pohybové čidlo</t>
  </si>
  <si>
    <t>Pol63</t>
  </si>
  <si>
    <t>Nástěnný dvoutlačítkový vysílač v designech Tanga, Time, Element P8T2</t>
  </si>
  <si>
    <t>Pol64</t>
  </si>
  <si>
    <t>Nástěnný čtyřtlačítkový vysílač v designech Tanga, Time, Element P8T4</t>
  </si>
  <si>
    <t>Pol65</t>
  </si>
  <si>
    <t>Přisazený bezdrátový infrapasivní snímač pohybu P8 T PSMR16 HR</t>
  </si>
  <si>
    <t>Pol66</t>
  </si>
  <si>
    <t>Regulátor osvětlení s detektorem přítomnosti P8 TR PS HB</t>
  </si>
  <si>
    <t>Pol67</t>
  </si>
  <si>
    <t>Univerzální přijímač pro regulaci stmívatelných zdrojů P8 RDI</t>
  </si>
  <si>
    <t>D.1.4.6.1.05</t>
  </si>
  <si>
    <t>Zásuvky</t>
  </si>
  <si>
    <t>Pol68</t>
  </si>
  <si>
    <t>Zásuvka 16A/230V, IP20 bílá, komplet</t>
  </si>
  <si>
    <t>Pol69</t>
  </si>
  <si>
    <t>Zásuvka 16A/230V, IP20 bílá, komplet s vest. Přepěť. Ochranou</t>
  </si>
  <si>
    <t>Pol70</t>
  </si>
  <si>
    <t>Zásuvka 16A/230V, IP44 bílá, komplet</t>
  </si>
  <si>
    <t>Pol71</t>
  </si>
  <si>
    <t>Zásuvka 16A/230V, IP44 bílá, komplet s vest. Přepěť. Ochranou</t>
  </si>
  <si>
    <t>Pol72</t>
  </si>
  <si>
    <t>Zásuvka 400V/16A</t>
  </si>
  <si>
    <t>Pol73</t>
  </si>
  <si>
    <t>Zásuvka 400V/32A</t>
  </si>
  <si>
    <t>Pol74</t>
  </si>
  <si>
    <t>Zásuvka 400V/32A/5P</t>
  </si>
  <si>
    <t>Pol75</t>
  </si>
  <si>
    <t>PK Podlahová krabice pro 2 moduly, barva šedá</t>
  </si>
  <si>
    <t>Pol76</t>
  </si>
  <si>
    <t>PK Podlahová krabice pro 4 moduly, barva šedá</t>
  </si>
  <si>
    <t>D.1.4.6.1.06</t>
  </si>
  <si>
    <t>Vývody</t>
  </si>
  <si>
    <t>Pol77</t>
  </si>
  <si>
    <t>ED Vývod pro osvětlení pracovní desky</t>
  </si>
  <si>
    <t>Pol78</t>
  </si>
  <si>
    <t>VKA Vývod pro kameru 230V</t>
  </si>
  <si>
    <t>Pol79</t>
  </si>
  <si>
    <t>VR Vývod pro radarový splachovač 230V</t>
  </si>
  <si>
    <t>Pol80</t>
  </si>
  <si>
    <t>VO Vývod pro osoušeč rukou 230V</t>
  </si>
  <si>
    <t>Pol81</t>
  </si>
  <si>
    <t>VK Vývod pro elektro kotel</t>
  </si>
  <si>
    <t>Pol82</t>
  </si>
  <si>
    <t>VOV Vývod pro čerpadla UT+TUV</t>
  </si>
  <si>
    <t>Pol83</t>
  </si>
  <si>
    <t>VV Vývod pro ventilátor 230V</t>
  </si>
  <si>
    <t>Pol84</t>
  </si>
  <si>
    <t>VT Vývod pro termostat 230V</t>
  </si>
  <si>
    <t>Pol85</t>
  </si>
  <si>
    <t>VD Vývod pro chemickou digestoř 230V</t>
  </si>
  <si>
    <t>Pol86</t>
  </si>
  <si>
    <t>V tiskárna 230V</t>
  </si>
  <si>
    <t>Pol87</t>
  </si>
  <si>
    <t>Vývod pro vyhřívanou střešní vpusť 230V</t>
  </si>
  <si>
    <t>Pol88</t>
  </si>
  <si>
    <t>Vývod pro vyhřívaný odvod kondenzátu 230V</t>
  </si>
  <si>
    <t>Pol89</t>
  </si>
  <si>
    <t>Vývod pro pořární světlík</t>
  </si>
  <si>
    <t>Pol90</t>
  </si>
  <si>
    <t>Vývod pro poruchovou signalizaci (signalizace je dodávkou profese MaR)</t>
  </si>
  <si>
    <t>Pol91</t>
  </si>
  <si>
    <t>VR Vývod pro budoucí napojení zařízení 230V/1f</t>
  </si>
  <si>
    <t>Pol92</t>
  </si>
  <si>
    <t>VR Vývod pro budoucí napojení zařízení 400V/3f</t>
  </si>
  <si>
    <t>Pol93</t>
  </si>
  <si>
    <t>VV Vývod pro ventilátor chem. Digestoř 400V</t>
  </si>
  <si>
    <t>Pol94</t>
  </si>
  <si>
    <t>Vývod pro pohon vnější žaluzie 230V</t>
  </si>
  <si>
    <t>Pol95</t>
  </si>
  <si>
    <t>Vývod pro rozvaděč R VZT1 (rozvaděč je součástí dodávky profese VZT)</t>
  </si>
  <si>
    <t>Pol96</t>
  </si>
  <si>
    <t>Vývod pro el. ohřívač VZT1 (ohřívač je součástí dodávky profese VZT)</t>
  </si>
  <si>
    <t>Pol97</t>
  </si>
  <si>
    <t>Vývod pro rozvaděč R VZT2 (rozvaděč je součástí dodávky profese VZT)</t>
  </si>
  <si>
    <t>Pol98</t>
  </si>
  <si>
    <t>Vývod pro el. ohřívač VZT2 (ohřívač je součástí dodávky profese VZT)</t>
  </si>
  <si>
    <t>Pol99</t>
  </si>
  <si>
    <t>Vývod pro rozvaděč R CHL1b (rozvaděč je součástí dodávky profese UT)</t>
  </si>
  <si>
    <t>Pol100</t>
  </si>
  <si>
    <t>Vývod pro rozvaděč R CHL2 (rozvaděč je součástí dodávky profese UT)</t>
  </si>
  <si>
    <t>Pol101</t>
  </si>
  <si>
    <t>Vývod pro rozvaděč R CHL2 b(rozvaděč je součástí dodávky profese UT)</t>
  </si>
  <si>
    <t>Pol102</t>
  </si>
  <si>
    <t>Vývod pro rozvaděč R CHL3b(rozvaděč je součástí dodávky profese UT)</t>
  </si>
  <si>
    <t>Pol103</t>
  </si>
  <si>
    <t>Vývod pro rozvaděč R CHL4 (rozvaděč je součástí dodávky profese UT)</t>
  </si>
  <si>
    <t>Pol104</t>
  </si>
  <si>
    <t>Vývod pro rozvaděč výtahu RV (součást dodávky výtahu)</t>
  </si>
  <si>
    <t>D.1.4.6.1.07</t>
  </si>
  <si>
    <t>Pol105</t>
  </si>
  <si>
    <t>Sada nouzové signalizace pro přivolání pomoci tělesně postiženým osobám (kontrolní modul s alarmem, tlačítko signální tahové, tlačítko resetovací, transformátor), vč. rámečků (1× 2násobný, 2× 1násobný). Napěťový výstup: 15 V AC, bezpotenciálový výstup: reléový přepínač, vestavná hloubka: 21,5 mm, vstupní svorky transformátoru: šroubové, max. 4 mm², ostatní svorky přístrojů: šroubové, max. 1 mm², pracovní teplota: +5 °C až +40 °C, 230 V AC, 50/60 Hz</t>
  </si>
  <si>
    <t>Pol106</t>
  </si>
  <si>
    <t>Sada pro ohřev kondenzátu (odporový topný kabel, regulátor, vlhkostní čidlo, teplotní čidlo)</t>
  </si>
  <si>
    <t>Pol107</t>
  </si>
  <si>
    <t>Sada pro ohřev střešních vpustí (odporový topný kabel, regulátor, vlhkostní čidlo, teplotní čidlo)</t>
  </si>
  <si>
    <t>Pol108</t>
  </si>
  <si>
    <t>Skříň s přepěťovými ochramani pro 1f a 3f vývody(rozvaděč 4 moduly)</t>
  </si>
  <si>
    <t>Pol109</t>
  </si>
  <si>
    <t>Tlačítko TOTAL STOP</t>
  </si>
  <si>
    <t>Pol110</t>
  </si>
  <si>
    <t>Bezpečnostní tlačítko pro vypnutí přívodu plynu do kotelny</t>
  </si>
  <si>
    <t>Pol111</t>
  </si>
  <si>
    <t>Záložní zdroj pro domácí rozhlas, 30 min</t>
  </si>
  <si>
    <t>Pol112</t>
  </si>
  <si>
    <t>ukonč. vod. v rozv. vč. zap. a konc. do 2,5mm2</t>
  </si>
  <si>
    <t>Pol113</t>
  </si>
  <si>
    <t>ukonč. vod. v rozv. vč. zap. a konc. do 16mm2</t>
  </si>
  <si>
    <t>Pol114</t>
  </si>
  <si>
    <t>ukonč. vod. v rozv. vč. zap. a konc. do 35mm2</t>
  </si>
  <si>
    <t>Pol115</t>
  </si>
  <si>
    <t>ukonč. vod. v rozv. vč. zap. a konc. do 100mm2</t>
  </si>
  <si>
    <t>Pol116</t>
  </si>
  <si>
    <t>montáž oceloplechových rozv. Do 100 kg</t>
  </si>
  <si>
    <t>D.1.4.6.1.08</t>
  </si>
  <si>
    <t>Kabely</t>
  </si>
  <si>
    <t>Pol117</t>
  </si>
  <si>
    <t>CXKH-R b2cas1d0 3x1,5</t>
  </si>
  <si>
    <t>Pol118</t>
  </si>
  <si>
    <t>CXKH-R b2cas1d0 5x1,5</t>
  </si>
  <si>
    <t>Pol119</t>
  </si>
  <si>
    <t>CXKH-R b2cas1d0 3x2,5</t>
  </si>
  <si>
    <t>Pol120</t>
  </si>
  <si>
    <t>CXKH-R b2cas1d0 3x4</t>
  </si>
  <si>
    <t>Pol121</t>
  </si>
  <si>
    <t>CXKH-R b2cas1d0 3x6</t>
  </si>
  <si>
    <t>Pol122</t>
  </si>
  <si>
    <t>CXKH-R b2cas1d0 5x4</t>
  </si>
  <si>
    <t>Pol123</t>
  </si>
  <si>
    <t>CXKH-R b2cas1d0 5x6</t>
  </si>
  <si>
    <t>Pol124</t>
  </si>
  <si>
    <t>CXKH-R b2cas1d0 3x10</t>
  </si>
  <si>
    <t>Pol125</t>
  </si>
  <si>
    <t>CXKH-R b2cas1d0 5x10</t>
  </si>
  <si>
    <t>Pol126</t>
  </si>
  <si>
    <t>CXKH-R b2cas1d0 5x16</t>
  </si>
  <si>
    <t>Pol127</t>
  </si>
  <si>
    <t>CXKH-R b2cas1d0 5x25</t>
  </si>
  <si>
    <t>Pol128</t>
  </si>
  <si>
    <t>CXKH-R b2cas1d0 5x70</t>
  </si>
  <si>
    <t>Pol129</t>
  </si>
  <si>
    <t>CXKH-R b2cas1d0 4x150</t>
  </si>
  <si>
    <t>Pol130</t>
  </si>
  <si>
    <t>CY 4 ZŽ</t>
  </si>
  <si>
    <t>Pol131</t>
  </si>
  <si>
    <t>CY 6 ZŽ</t>
  </si>
  <si>
    <t>Pol132</t>
  </si>
  <si>
    <t>CY 10 ZŽ</t>
  </si>
  <si>
    <t>Pol133</t>
  </si>
  <si>
    <t>CY 25 ZŽ</t>
  </si>
  <si>
    <t>Pol134</t>
  </si>
  <si>
    <t>CY 35 ZŽ</t>
  </si>
  <si>
    <t>Pol135</t>
  </si>
  <si>
    <t>Krabice KP67/3</t>
  </si>
  <si>
    <t>Pol136</t>
  </si>
  <si>
    <t>Krabice KP97/5</t>
  </si>
  <si>
    <t>Pol137</t>
  </si>
  <si>
    <t>Kabelové žlaby vč. Tvarovek a spojovacího materiálu pro hl. přívod ocelové děrované 110x600</t>
  </si>
  <si>
    <t>Pol138</t>
  </si>
  <si>
    <t>Kabelové žlaby vč. Tvarovek a spojovacího materiálu pro hl. přívod ocelové děrované 85x300</t>
  </si>
  <si>
    <t>Pol139</t>
  </si>
  <si>
    <t>Kabelové žlaby vč. Tvarovek a spojovacího materiálu pro hl. přívod ocelové děrované 110x200</t>
  </si>
  <si>
    <t>Pol140</t>
  </si>
  <si>
    <t>Kabelové žlaby vč. Tvarovek a spojovacího materiálu pro hl. přívod ocelové děrované 60x150</t>
  </si>
  <si>
    <t>Pol141</t>
  </si>
  <si>
    <t>Kabelové žlaby vč. Tvarovek a spojovacího materiálu pro hl. přívod ocelové děrované 60x100</t>
  </si>
  <si>
    <t>Pol142</t>
  </si>
  <si>
    <t>Kabelové žlaby vč. Tvarovek a spojovacího materiálu, ocelový uzavřený vč. víka 50x125</t>
  </si>
  <si>
    <t>Pol143</t>
  </si>
  <si>
    <t>Kabelová lávka vč. Tvarovek a spojovacího materiálu pro stoupací vedení 110x600</t>
  </si>
  <si>
    <t>Pol144</t>
  </si>
  <si>
    <t>CYKY 5Jx1,5</t>
  </si>
  <si>
    <t>Pol145</t>
  </si>
  <si>
    <t>CYKY 5Jx6</t>
  </si>
  <si>
    <t>Pol146</t>
  </si>
  <si>
    <t>CYKY 5Jx10</t>
  </si>
  <si>
    <t>Pol147</t>
  </si>
  <si>
    <t>CYKY 4x70 (3x70+50)</t>
  </si>
  <si>
    <t>Pol148</t>
  </si>
  <si>
    <t>Samoregulační topný kabel 20W/m včetně ukončovací a připojovací sady délka 5m</t>
  </si>
  <si>
    <t>D.1.4.6.2</t>
  </si>
  <si>
    <t>Rozvaděče</t>
  </si>
  <si>
    <t>D.1.4.6.2.01</t>
  </si>
  <si>
    <t>RH</t>
  </si>
  <si>
    <t>Pol149</t>
  </si>
  <si>
    <t>Skříňový rozvaděč, 3 pole (600x400x2000mm), IP40/20, In=400A</t>
  </si>
  <si>
    <t>Pol150</t>
  </si>
  <si>
    <t>Svodič přepětí 3+0xB+C (T1+T2)</t>
  </si>
  <si>
    <t>Pol151</t>
  </si>
  <si>
    <t>Hlavní vypínač 250/3</t>
  </si>
  <si>
    <t>Pol152</t>
  </si>
  <si>
    <t>Zpožďovací blok podpěťové spouště</t>
  </si>
  <si>
    <t>Pol153</t>
  </si>
  <si>
    <t>Podpěťová spoušť</t>
  </si>
  <si>
    <t>Pol154</t>
  </si>
  <si>
    <t>Hlavní ochranná přípojnice HOP</t>
  </si>
  <si>
    <t>Pol155</t>
  </si>
  <si>
    <t>Vypínač 63B/3</t>
  </si>
  <si>
    <t>Pol156</t>
  </si>
  <si>
    <t>Chránič proudový 4polový 40/4 030</t>
  </si>
  <si>
    <t>Pol157</t>
  </si>
  <si>
    <t>Chránič proudový 4polový 63/4 030</t>
  </si>
  <si>
    <t>Pol158</t>
  </si>
  <si>
    <t>Impulsní relé</t>
  </si>
  <si>
    <t>Pol159</t>
  </si>
  <si>
    <t>Řídící systém zatemnění (napájecí modul, řídící modul, žaluziový modul, releové jednotky, filtr)</t>
  </si>
  <si>
    <t>Pol160</t>
  </si>
  <si>
    <t>Jednofázový jistič 2B/1, 6kA</t>
  </si>
  <si>
    <t>Pol161</t>
  </si>
  <si>
    <t>Jednofázový jistič 6B/1, 6kA</t>
  </si>
  <si>
    <t>Pol162</t>
  </si>
  <si>
    <t>Jednofázový jistič 10B/1, 6kA</t>
  </si>
  <si>
    <t>Pol163</t>
  </si>
  <si>
    <t>Jednofázový jistič 16B/1, 6kA</t>
  </si>
  <si>
    <t>Pol164</t>
  </si>
  <si>
    <t>Třífázový jistič 16B/3, 6kA</t>
  </si>
  <si>
    <t>Pol165</t>
  </si>
  <si>
    <t>Jednofázový jistič 16C/1, 6kA</t>
  </si>
  <si>
    <t>Pol166</t>
  </si>
  <si>
    <t>Třífázový jistič 16C/3, 6kA</t>
  </si>
  <si>
    <t>Pol167</t>
  </si>
  <si>
    <t>Jednofázový jistič 20C/1, 6kA</t>
  </si>
  <si>
    <t>Pol168</t>
  </si>
  <si>
    <t>Třífázový jistič 20B/3, 6kA</t>
  </si>
  <si>
    <t>Pol169</t>
  </si>
  <si>
    <t>Třífázový jistič 20C/3, 6kA</t>
  </si>
  <si>
    <t>Pol170</t>
  </si>
  <si>
    <t>Jednofázový jistič 25C/1, 6kA</t>
  </si>
  <si>
    <t>Pol171</t>
  </si>
  <si>
    <t>Třífázový jistič 25B/3, 6kA</t>
  </si>
  <si>
    <t>Pol172</t>
  </si>
  <si>
    <t>Třífázový jistič 32B/3, 6kA</t>
  </si>
  <si>
    <t>Pol173</t>
  </si>
  <si>
    <t>Třífázový jistič 32C/3, 6kA</t>
  </si>
  <si>
    <t>Pol174</t>
  </si>
  <si>
    <t>Třífázový jistič 40B/3, 6kA</t>
  </si>
  <si>
    <t>Pol175</t>
  </si>
  <si>
    <t>Třífázový jistič 50B/3, 6kA</t>
  </si>
  <si>
    <t>Pol176</t>
  </si>
  <si>
    <t>Třífázový jistič 63B/3, 6kA</t>
  </si>
  <si>
    <t>Pol177</t>
  </si>
  <si>
    <t>Třífázový jistič 100B/3, 6kA</t>
  </si>
  <si>
    <t>Pol178</t>
  </si>
  <si>
    <t>Pomocný materiál (svorky, pomocné kontakty, propojovací lišty)</t>
  </si>
  <si>
    <t>IO.5.1.1.1.01_001</t>
  </si>
  <si>
    <t>kabelová spojka max. 3x120+70</t>
  </si>
  <si>
    <t>IO.5.1.1.1.01_002</t>
  </si>
  <si>
    <t>kabel AYKY max. 3x120+70</t>
  </si>
  <si>
    <t>IO.5.1.1.1.01_003</t>
  </si>
  <si>
    <t>pojistková skříň SP 100 vč. výzbroje</t>
  </si>
  <si>
    <t>D.1.4.6.2.02</t>
  </si>
  <si>
    <t>R1-1</t>
  </si>
  <si>
    <t>Pol179</t>
  </si>
  <si>
    <t>Rozvodnice oceloplechová zapuštěná, 72 modulů, IP31/20, zapuštěná so stěny</t>
  </si>
  <si>
    <t>Pol180</t>
  </si>
  <si>
    <t>Svodič přepětí 4xC (T2)</t>
  </si>
  <si>
    <t>Pol181</t>
  </si>
  <si>
    <t>Hlavní vypínač 40/3</t>
  </si>
  <si>
    <t>Pol182</t>
  </si>
  <si>
    <t>Podružná HOP</t>
  </si>
  <si>
    <t>Pol183</t>
  </si>
  <si>
    <t>D.1.4.6.2.03</t>
  </si>
  <si>
    <t>R1-2</t>
  </si>
  <si>
    <t>D.1.4.6.2.04</t>
  </si>
  <si>
    <t>R1-3</t>
  </si>
  <si>
    <t>Pol184</t>
  </si>
  <si>
    <t>Rozvodnice oceloplechová zapuštěná, 96 modulů, IP31/20, zapuštěná so stěny</t>
  </si>
  <si>
    <t>Pol185</t>
  </si>
  <si>
    <t>Hlavní vypínač 50/3</t>
  </si>
  <si>
    <t>D.1.4.6.2.05</t>
  </si>
  <si>
    <t>R1-4</t>
  </si>
  <si>
    <t>Pol186</t>
  </si>
  <si>
    <t>Rozvodnice oceloplechová zapuštěná, 250 modulů, IP31/20, zapuštěná so stěny</t>
  </si>
  <si>
    <t>Pol187</t>
  </si>
  <si>
    <t>Hlavní vypínač 125/3</t>
  </si>
  <si>
    <t>Pol188</t>
  </si>
  <si>
    <t>Vypínač 63/3</t>
  </si>
  <si>
    <t>Pol189</t>
  </si>
  <si>
    <t>Jednofázový jistič 32C/1, 6kA</t>
  </si>
  <si>
    <t>Pol190</t>
  </si>
  <si>
    <t>Zpožďovací relé</t>
  </si>
  <si>
    <t>Pol191</t>
  </si>
  <si>
    <t>Dvoukanálový vysílač stavu přivedeného napětí P8TR2 DIN C</t>
  </si>
  <si>
    <t>D.1.4.6.2.06</t>
  </si>
  <si>
    <t>R1-5</t>
  </si>
  <si>
    <t>247</t>
  </si>
  <si>
    <t>Pol192</t>
  </si>
  <si>
    <t>Chránič proudový 4polový 25/4 030</t>
  </si>
  <si>
    <t>500</t>
  </si>
  <si>
    <t>502</t>
  </si>
  <si>
    <t>Pol193</t>
  </si>
  <si>
    <t>Dvoukanálový vysílač stavu přivedeného napětí P8TR2 DIN</t>
  </si>
  <si>
    <t>D.1.4.6.2.07</t>
  </si>
  <si>
    <t>R2-1</t>
  </si>
  <si>
    <t>Pol194</t>
  </si>
  <si>
    <t>Jednofázový jistič 20B/1, 6kA</t>
  </si>
  <si>
    <t>D.1.4.6.2.08</t>
  </si>
  <si>
    <t>R2-2</t>
  </si>
  <si>
    <t>D.1.4.6.2.09</t>
  </si>
  <si>
    <t>R2-3</t>
  </si>
  <si>
    <t>Pol195</t>
  </si>
  <si>
    <t>Rozvodnice oceloplechová zapuštěná, 120 modulů, IP31/20, zapuštěná so stěny</t>
  </si>
  <si>
    <t>Pol196</t>
  </si>
  <si>
    <t>Hlavní vypínač 63/3</t>
  </si>
  <si>
    <t>Pol197</t>
  </si>
  <si>
    <t>Třífázový jistič 10B/3, 6kA</t>
  </si>
  <si>
    <t>D.1.4.6.2.0.10</t>
  </si>
  <si>
    <t>R2-4</t>
  </si>
  <si>
    <t>Pol198</t>
  </si>
  <si>
    <t>D.1.4.6.2.0.11</t>
  </si>
  <si>
    <t>R3-1</t>
  </si>
  <si>
    <t>D.1.4.6.2.0.12</t>
  </si>
  <si>
    <t>RE</t>
  </si>
  <si>
    <t>Pol199</t>
  </si>
  <si>
    <t>2 měření, 1x 3/160A + HDO, 1x 3/250A, IP44/20</t>
  </si>
  <si>
    <t>Pol200</t>
  </si>
  <si>
    <t>Ekvipotencionální přípojnice HOP)</t>
  </si>
  <si>
    <t>D.1.4.6.2.0.13</t>
  </si>
  <si>
    <t>Venkovní osvětlení</t>
  </si>
  <si>
    <t>Pol201</t>
  </si>
  <si>
    <t>OZ - Svítidlo LED NÁSTĚNNÉ/STROPNÍ DESIGNOVÉ, 10-20W, IP44</t>
  </si>
  <si>
    <t>Pol202</t>
  </si>
  <si>
    <t>OX - Svítidlo LED ZAPUŠTĚNÉ DO ZDI, OBDELNIKOVÉ, ANTRACIT, 1-2W, IP54, ZAPUŠTĚNÉ VČETNĚ KRABICE, ANTRACIT</t>
  </si>
  <si>
    <t>Pol203</t>
  </si>
  <si>
    <t>OU - Svítidlo LED ANTRACIT, NÁSTĚNNÉ REFLEKTOR PRO NASVĚTLENÍ PLAKÁTŮ, 20-30W, IP65</t>
  </si>
  <si>
    <t>628</t>
  </si>
  <si>
    <t>D.1.4.6.3</t>
  </si>
  <si>
    <t>Hromosvod</t>
  </si>
  <si>
    <t>D.1.4.6.3.01</t>
  </si>
  <si>
    <t>Pol204</t>
  </si>
  <si>
    <t>AlMgSi Rd 8, polotvrdý</t>
  </si>
  <si>
    <t>Pol205</t>
  </si>
  <si>
    <t>FeZn d10 (m)</t>
  </si>
  <si>
    <t>Pol206</t>
  </si>
  <si>
    <t>FeZN 30x4</t>
  </si>
  <si>
    <t>Pol207</t>
  </si>
  <si>
    <t>Jímací tyč 3m, AlMgsi</t>
  </si>
  <si>
    <t>Pol208</t>
  </si>
  <si>
    <t>izolační tyč 1m</t>
  </si>
  <si>
    <t>Pol209</t>
  </si>
  <si>
    <t>podstavec betonový, 19kg</t>
  </si>
  <si>
    <t>Pol210</t>
  </si>
  <si>
    <t>podložka gumová</t>
  </si>
  <si>
    <t>Pol211</t>
  </si>
  <si>
    <t>tyč spojovací</t>
  </si>
  <si>
    <t>Pol212</t>
  </si>
  <si>
    <t>dilatační kus AlMgsi</t>
  </si>
  <si>
    <t>Pol213</t>
  </si>
  <si>
    <t>Podpěra vedení na plochou střechu beton/PVC</t>
  </si>
  <si>
    <t>Pol214</t>
  </si>
  <si>
    <t>Svorka připojovací</t>
  </si>
  <si>
    <t>Pol215</t>
  </si>
  <si>
    <t>Svorka spojovací</t>
  </si>
  <si>
    <t>Pol216</t>
  </si>
  <si>
    <t>Svorka křížová SK</t>
  </si>
  <si>
    <t>Pol217</t>
  </si>
  <si>
    <t>Svorka zkušební</t>
  </si>
  <si>
    <t>Pol218</t>
  </si>
  <si>
    <t>Svorka jímačová</t>
  </si>
  <si>
    <t>Pol219</t>
  </si>
  <si>
    <t>Svorka spojovací pásek - pásek, SR02</t>
  </si>
  <si>
    <t>Pol220</t>
  </si>
  <si>
    <t>Svorka spojovací d10 - pásek, SR03</t>
  </si>
  <si>
    <t>Pol221</t>
  </si>
  <si>
    <t>Svorky spojovací do betonu</t>
  </si>
  <si>
    <t>Pol222</t>
  </si>
  <si>
    <t>označovací štítek</t>
  </si>
  <si>
    <t>Pol223</t>
  </si>
  <si>
    <t>zemnící bod (nerez)</t>
  </si>
  <si>
    <t>Pol224</t>
  </si>
  <si>
    <t>uzemňovací vývod - komplet set-průchozí vodič 4m, ochranný plášť-izolace-PE+GFK - světle šedý+zkušební svorka</t>
  </si>
  <si>
    <t>D.1.4.6.4</t>
  </si>
  <si>
    <t>D.1.4.6.4.01</t>
  </si>
  <si>
    <t>Pol225</t>
  </si>
  <si>
    <t>Revize hromosvodu</t>
  </si>
  <si>
    <t>Pol226</t>
  </si>
  <si>
    <t>Revize elektroinstalace</t>
  </si>
  <si>
    <t>Pol227</t>
  </si>
  <si>
    <t>Měření osvětlení a výkon technického dozoru dle vyhl. 73/2010 Sb.</t>
  </si>
  <si>
    <t>Pol228</t>
  </si>
  <si>
    <t>Pomocný materiál (podpěry, ohebné a pevné trubky, elektroinstalační lišty, průchodky, příchytky, elektroinstalační pásky)</t>
  </si>
  <si>
    <t>Pol229</t>
  </si>
  <si>
    <t>Stavební přípomoce</t>
  </si>
  <si>
    <t>Pol230</t>
  </si>
  <si>
    <t>Ekologická likvidace odpadového materiálu</t>
  </si>
  <si>
    <t>Pol231</t>
  </si>
  <si>
    <t>Značení systémů – štítky, popisky</t>
  </si>
  <si>
    <t>Pol232</t>
  </si>
  <si>
    <t>Revize uzemnění</t>
  </si>
  <si>
    <t>Pol233</t>
  </si>
  <si>
    <t>Vzorkování (předložení, odsouhlasení) pohledových a designových prvků, vč. zařízení vzorkovacího prostoru.</t>
  </si>
  <si>
    <t>Pol234</t>
  </si>
  <si>
    <t>Požární utěstnění prostupů</t>
  </si>
  <si>
    <t>Pol235</t>
  </si>
  <si>
    <t>Vypracování VDD – Výrobní a dílenská dokumentace dodavatele stavby, tištěná paré a digitální verze v otevřené (dwg, doc, xls) a uzavřené (pdf) formě</t>
  </si>
  <si>
    <t>Pol236</t>
  </si>
  <si>
    <t>Zakreslení skutečného provedení el.instalace</t>
  </si>
  <si>
    <t>Pol237</t>
  </si>
  <si>
    <t>Oznámení o zahájení prací dle NV 190/2022 Sb.</t>
  </si>
  <si>
    <t>Pol238</t>
  </si>
  <si>
    <t>Zdvihací plošiny</t>
  </si>
  <si>
    <t>Pol239</t>
  </si>
  <si>
    <t>Pol240</t>
  </si>
  <si>
    <t>Stavební přípomoce (sekání, vrtrání, prostupy, zahození šliců hrubé)</t>
  </si>
  <si>
    <t>Pol241</t>
  </si>
  <si>
    <t xml:space="preserve">Zajištění přeložky - změny typu skříně ze samostatně stojícího kompaktního pilíře za skříň typizovanou do výklenku + případné prodloužení kNN včetně realizace. </t>
  </si>
  <si>
    <t>-2010442263</t>
  </si>
  <si>
    <t>D.1.4.09 - Zařízení slaboproudé elektrotechniky</t>
  </si>
  <si>
    <t>D.1.4.7.1 - Strukturovaná kabeláž</t>
  </si>
  <si>
    <t xml:space="preserve">    D.1.4.7.1.01 - Strukturovaná kabeláž</t>
  </si>
  <si>
    <t>D.1.4.7.2 - EZS (Neuznatelný náklad)</t>
  </si>
  <si>
    <t xml:space="preserve">    D.1.4.7.2.01 - EZS</t>
  </si>
  <si>
    <t>D.1.4.7.3 - EPS</t>
  </si>
  <si>
    <t xml:space="preserve">    D.1.4.7.3.01 - EPS</t>
  </si>
  <si>
    <t>D.1.4.7.4 - Elektronická kontrola vstupu (Neuznatelný náklad)</t>
  </si>
  <si>
    <t xml:space="preserve">    D.1.4.7.4.01 - Elektronická kontrola vstupu</t>
  </si>
  <si>
    <t>D.1.4.7.5 - Data</t>
  </si>
  <si>
    <t xml:space="preserve">    D.1.4.7.5.01 - Data</t>
  </si>
  <si>
    <t>D.1.4.7.6 - Ostatní</t>
  </si>
  <si>
    <t xml:space="preserve">    D.1.4.7.6.01 - Ostatní</t>
  </si>
  <si>
    <t>D.1.4.7.1</t>
  </si>
  <si>
    <t>Strukturovaná kabeláž</t>
  </si>
  <si>
    <t>D.1.4.7.1.01</t>
  </si>
  <si>
    <t>Zásuvka SK 2xRJ45 Cat. 6e - dvojitá</t>
  </si>
  <si>
    <t>Pol242</t>
  </si>
  <si>
    <t>Reproduktorová zásuvka stereofonní pro připojení reproduktorů</t>
  </si>
  <si>
    <t>Pol243</t>
  </si>
  <si>
    <t>Datový rozvaděč slaboproudu 19" 15U vč. výzbroje (obsahuje switch panely a patch panely včetně keystone - počet portů v switch a počet keystone v patch panelu dle počtu datových zásuvek, optické vany)</t>
  </si>
  <si>
    <t>Pol244</t>
  </si>
  <si>
    <t>Datový rozvaděč slaboproudu 19" 15U vč. Výzbroje (obsahuje switch panely a patch panely včetně keystone - počet portů v switch a počet keystone v patch panelu dle počtu datových zásuvek)</t>
  </si>
  <si>
    <t>Pol245</t>
  </si>
  <si>
    <t>Kabel FTP cat 6a stíněný</t>
  </si>
  <si>
    <t>Pol246</t>
  </si>
  <si>
    <t>Kabelové žlaby vč. Tvarovek a spojovacího materiálu pro hl. přívod ocelové děrované 60x100 - pro SLP ROZVODY</t>
  </si>
  <si>
    <t>Pol247</t>
  </si>
  <si>
    <t>Trubka PVC ohebná o16</t>
  </si>
  <si>
    <t>Pol248</t>
  </si>
  <si>
    <t>Trubka PVC ohebná o25</t>
  </si>
  <si>
    <t>Pol249</t>
  </si>
  <si>
    <t>Ukončení kabelů</t>
  </si>
  <si>
    <t>Pol250</t>
  </si>
  <si>
    <t>Měření přípojného bodu včetně tisku protokolu (účastnické zásuvky)</t>
  </si>
  <si>
    <t>Pol251</t>
  </si>
  <si>
    <t>Vaření optického kabelu</t>
  </si>
  <si>
    <t>Pol252</t>
  </si>
  <si>
    <t>Měření optického kabelu</t>
  </si>
  <si>
    <t>Pol253</t>
  </si>
  <si>
    <t>Optický kabel 8 vláken MM, OM4 single mode</t>
  </si>
  <si>
    <t>Pol254</t>
  </si>
  <si>
    <t>Optický kabel 24 vláken multi mode</t>
  </si>
  <si>
    <t>Pol390</t>
  </si>
  <si>
    <t>WiFi Access Point s WiFi 6, 802.11s/b/g/n/ac/ax, Dual-band (2,4 GHz 573,5 Mb/s + 5 GHz 4,8 Gb/s ), WPA, WPA2, WPA-PSK, WPA-Enterprise a WPA3, PoE (Power over Ethernet), QoS (Quality of Service), Guest Zone a MU-MIMO, krytí IP54, Podpora Fast Roaming, podpora více SSID, podpora sítě pro hosty , zařízení musí být komaktibilní se seřízením použivaným investorem</t>
  </si>
  <si>
    <t>-1277004802</t>
  </si>
  <si>
    <t>Pol391</t>
  </si>
  <si>
    <t>POE injektor PoE-AT 802.3at event. switch</t>
  </si>
  <si>
    <t>-1251816451</t>
  </si>
  <si>
    <t>Pol392</t>
  </si>
  <si>
    <t>port s POE napájením a vzdáleným managementem pro správu</t>
  </si>
  <si>
    <t>1820881614</t>
  </si>
  <si>
    <t>Pol400</t>
  </si>
  <si>
    <t>Venkovní bullet IP kamera, TD/N, HD 1080p, 4MP, f=2.8-12mm, WDR 120dB, IR 30m</t>
  </si>
  <si>
    <t>-879946821</t>
  </si>
  <si>
    <t>Pol401</t>
  </si>
  <si>
    <t>Box na kameru</t>
  </si>
  <si>
    <t>-1081489601</t>
  </si>
  <si>
    <t>Pol402</t>
  </si>
  <si>
    <t>Kompaktní 8-ti portový Gigabit switch PoE</t>
  </si>
  <si>
    <t>278508190</t>
  </si>
  <si>
    <t>Pol403</t>
  </si>
  <si>
    <t>NVR pro 8 IP kamer/enkodérů, HDMI, bez HDD, záznamová rychlost přibližně 240 sn./s při 1,3 MPix. Celkový datový tok 80 Mbit/s. Formát komprese MPEG4, M-JPEG, H.264, MxPEG. Možnost osadit dvěma SAT HDD, 2 x USB2.0 pro připojení myši, klávesnice, flash disku, UPS. Ethernet 1 x 10/100/1000 Mb/s, licence připojení přes Web prohlížeč, Client, CMS nebo mobile software.</t>
  </si>
  <si>
    <t>-742979875</t>
  </si>
  <si>
    <t>Pol404</t>
  </si>
  <si>
    <t>HDD k rekordérům, 4TB</t>
  </si>
  <si>
    <t>-502817395</t>
  </si>
  <si>
    <t>Pol405</t>
  </si>
  <si>
    <t>Kabel STP drát CAT6a, LSZH, box 305m, fialový</t>
  </si>
  <si>
    <t>-1094790301</t>
  </si>
  <si>
    <t>Pol406</t>
  </si>
  <si>
    <t>SW nastavení záznamu kamer dle požadavku provozovatele</t>
  </si>
  <si>
    <t>1128875081</t>
  </si>
  <si>
    <t>Pol407</t>
  </si>
  <si>
    <t>Nastavení dálkové správy z pracovní stanice správce - vybraný PC ze strany provozovatele objektu</t>
  </si>
  <si>
    <t>1661995730</t>
  </si>
  <si>
    <t>Pol408</t>
  </si>
  <si>
    <t>Kamerové zkoušky se stanovením úhlů pohledu a zobrazení</t>
  </si>
  <si>
    <t>-2084427062</t>
  </si>
  <si>
    <t>Pol409</t>
  </si>
  <si>
    <t>Doklad o funkční zkoušce IP CCTV</t>
  </si>
  <si>
    <t>1755368236</t>
  </si>
  <si>
    <t>D.1.4.7.2</t>
  </si>
  <si>
    <t>EZS (Neuznatelný náklad)</t>
  </si>
  <si>
    <t>D.1.4.7.2.01</t>
  </si>
  <si>
    <t>EZS</t>
  </si>
  <si>
    <t>Pol255</t>
  </si>
  <si>
    <t>Pohybové čidlo PIR stropní</t>
  </si>
  <si>
    <t>Pol256</t>
  </si>
  <si>
    <t>Pohybové čidlo PIR záběr 90°</t>
  </si>
  <si>
    <t>Pol257</t>
  </si>
  <si>
    <t>Magnetické čidlo otevření</t>
  </si>
  <si>
    <t>Pol258</t>
  </si>
  <si>
    <t>Detektor rozbití skla</t>
  </si>
  <si>
    <t>Pol259</t>
  </si>
  <si>
    <t>Expander expander 8 programovatelných reléových výstupů, umožňuje odbočení sběrnice, v plastovém krytu s předním i zadním tamper kontaktem</t>
  </si>
  <si>
    <t>Pol261</t>
  </si>
  <si>
    <t>Ústředna EZS (deska ústředny 16 - 192 zón, 8 podsystémů, paměť událostí, telefonní komunikátor, napájecí zdroj 16Vac/13,8Vdc/1A, bezpečnostní transformátor 230vac/16Vac/40VA, ovládací klávesnice s LCD displejem, kovový kryt s ochranným kontaktem) vč záložního bezúdržbového akumulátoru 12V, GSM/GPRS komunikátor v hlasovém pásmu GSM</t>
  </si>
  <si>
    <t>Pol262</t>
  </si>
  <si>
    <t>Kabel UTP cat 5e LSOH</t>
  </si>
  <si>
    <t>Pol263</t>
  </si>
  <si>
    <t>Kabel CHKE-R 2x2,5</t>
  </si>
  <si>
    <t>Pol264</t>
  </si>
  <si>
    <t>uvedení do provozu</t>
  </si>
  <si>
    <t>Pol265</t>
  </si>
  <si>
    <t>revizie zařízení</t>
  </si>
  <si>
    <t>D.1.4.7.3</t>
  </si>
  <si>
    <t>EPS</t>
  </si>
  <si>
    <t>D.1.4.7.3.01</t>
  </si>
  <si>
    <t>Pol266</t>
  </si>
  <si>
    <t>Ústředna pro evakuační rozhlas vč. příslušenství (4 zóny, vestavěn 3× zesilovač 60 W ve třídě D, možné rozšíření až na 4 zesilovače, vestavěn akumulátor 42 Ah, směrování hlášení, mikrofony a konzoly pro evakuační i běžná hlášení, podpora A/B redundance, fázová manuální i automatická evakuace, 16× připojení na EPS, USB, SD, LAN, RS232, 12× AUX vstupy, výběr hudebního kanálu na lokálních ovládačích s LCD, záloha zesilovačů, napájení, monitoring, měření a dohled, sw. řízení na LCD displeji nebo počítačem)</t>
  </si>
  <si>
    <t>Pol267</t>
  </si>
  <si>
    <t>Regulátor hlasitosti pro nízkoimpedanční systémy pro přímé zapojení na zesilovač a reproduktor. Napojení na nízkoimpedanční (4 Ω nebo 8 Ω) systém. (drátový potenciometr, dvojitá odporová dráha typu B, lineární průběh, plynulá regulace, možnost celkového vypnutí, zatížitelnost 30 W rms / 8 Ω, odpor dráhy 100 Ω ± 10 %, úhel natočení 300°, životnost 15 000 cyklů, pracovní teplota – 15 – 70°C, Ø hřídele (tisícihran) 6 mm)</t>
  </si>
  <si>
    <t>Pol268</t>
  </si>
  <si>
    <t>Reproduktor (rozhlas s nuceným poslechem) 30 W / 100 V, 8 Ω, 89 dB, 80 – 20 000 Hz, konzola, 5″ basový rep., kalotový výškový rep., nehořlavý plast</t>
  </si>
  <si>
    <t>Pol269</t>
  </si>
  <si>
    <t>Mikrofonní stanice (evakuační mikrofon, sampler, siréna, monitoring, měření, kompresor)</t>
  </si>
  <si>
    <t>Pol270</t>
  </si>
  <si>
    <t>Kouřový požární hlásič (autonomní hlásič kouře s fotoelektrickým senzorem, napájením 9 V a zvukovým signálem &gt;85dB)</t>
  </si>
  <si>
    <t>Pol271</t>
  </si>
  <si>
    <t>Autonomní detektor oxidu uhelnatého s LCD displejem a vestavěnou sirénou</t>
  </si>
  <si>
    <t>Pol272</t>
  </si>
  <si>
    <t>Kabel silový 2x1,5 RE, 1-CSKH-V180 P60-R,B2ca s1d1a1,s malým množstvím uvolněného tepla v případě požáru a se zachováním funkční schopnosti kabelového systému.</t>
  </si>
  <si>
    <t>Pol273</t>
  </si>
  <si>
    <t>Kabel sdělovací 2x2x0,8 SSKFH–V180 P30-R, B2ca s1d1a1, s Al stíněním, s malým množstvím uvolněného tepla v případě požáru a se zachováním funkční schopnosti kabelového systému.</t>
  </si>
  <si>
    <t>Pol274</t>
  </si>
  <si>
    <t>Kabel sdělovací stíněný J-H(St)H 1x2x0.8 B2ca s1d1a1, s Al stíněním, s malým množstvím uvolněného tepla v případě požáru</t>
  </si>
  <si>
    <t>Pol275</t>
  </si>
  <si>
    <t>Pomocný materiál pro uložení kabelů nad podhledy - příchytky kabelů apod.</t>
  </si>
  <si>
    <t>Pol276</t>
  </si>
  <si>
    <t>Protipožární utěsnění kabelových prostupů dle ČSN 33 2000-5-52 ed.2</t>
  </si>
  <si>
    <t>Pol277</t>
  </si>
  <si>
    <t>Požárně odolná trasa - kabelové certifikované příchytky na kabel včetně kotvy (vrutu) do betonu, montáž po max.30cm</t>
  </si>
  <si>
    <t>Pol278</t>
  </si>
  <si>
    <t>Kabel 1-CSKH-R 4x1,5RE CRP třída B2ca s1d1a1 silový bezhalogenový</t>
  </si>
  <si>
    <t>Pol279</t>
  </si>
  <si>
    <t>Požární krabice včetně svorkovnice EI60</t>
  </si>
  <si>
    <t>Pol280</t>
  </si>
  <si>
    <t>Výchozí revize systému ozvučení s tištěným protokolem</t>
  </si>
  <si>
    <t>Pol281</t>
  </si>
  <si>
    <t>Oživení a nastavení ústředny rozhlasu, programování</t>
  </si>
  <si>
    <t>D.1.4.7.4</t>
  </si>
  <si>
    <t>Elektronická kontrola vstupu (Neuznatelný náklad)</t>
  </si>
  <si>
    <t>D.1.4.7.4.01</t>
  </si>
  <si>
    <t>Elektronická kontrola vstupu</t>
  </si>
  <si>
    <t>Pol282</t>
  </si>
  <si>
    <t>Dveřní kamerová jednotka barevná s jedním tlačítkem a 125 kHz RFID čtečkou, kapacita 320 karet, podsvícená jmenovka a LED indikace, provedení kov, přisvětlení snímaného prostoru, širokoúhlá kamera 105°, IP 43, 12 V DC nebo relé ovládání pro 1 zámek, přidávání/odebírání karet přes master karty, rozměry 90 x 180 x 36 mm, se stříškou, napájení 24 V DC ze sběrnice systému, montáž na omítku, dvouvodičový systém zapojení – nepolarizovaný, doporučený nestíněný kroucený pár, min. 2x 1 mm</t>
  </si>
  <si>
    <t>Poznámka k položce:_x000d_
silový přívod - dodávka elektroinstalace</t>
  </si>
  <si>
    <t>Pol283</t>
  </si>
  <si>
    <t>Dveřní čtečka (Rozměry: 8.38 x 8.38 x 1.91 cm, napájení: 10 až 16 V DC, spotřeba: 80 mA, max. 260 mA při 12 V DC, provozní teplota: -35 až +65°C, provozní vlhkost: 5 až 95% bez kondenzace)</t>
  </si>
  <si>
    <t>Pol284</t>
  </si>
  <si>
    <t>Samozamykací elektromotorický zámek - po zavření dveří dvoubodově uzamčen, pokud není elektronicky odblokován a nastaven pro denní režim (lítačky). Při výpadku proudu - uzamčwní zámku, pokud nejde k výpadku v době chodu motoru.</t>
  </si>
  <si>
    <t>Pol285</t>
  </si>
  <si>
    <t>Elektromagnetický zámek</t>
  </si>
  <si>
    <t>Pol286</t>
  </si>
  <si>
    <t>Licence do 100 osob</t>
  </si>
  <si>
    <t>Pol287</t>
  </si>
  <si>
    <t>RIFD čip</t>
  </si>
  <si>
    <t>D.1.4.7.5</t>
  </si>
  <si>
    <t>Data</t>
  </si>
  <si>
    <t>D.1.4.7.5.01</t>
  </si>
  <si>
    <t>Pol288</t>
  </si>
  <si>
    <t>HDMI zásuvka</t>
  </si>
  <si>
    <t>Pol289</t>
  </si>
  <si>
    <t>HDMI kabel 8m</t>
  </si>
  <si>
    <t>Pol290</t>
  </si>
  <si>
    <t>HDMI konektor</t>
  </si>
  <si>
    <t>Pol291</t>
  </si>
  <si>
    <t>Krabice hluboká instalační</t>
  </si>
  <si>
    <t>Pol292</t>
  </si>
  <si>
    <t>Trubka instalační o40 PVC ohebná včetně protahovacího drátu</t>
  </si>
  <si>
    <t>D.1.4.7.6</t>
  </si>
  <si>
    <t>D.1.4.7.6.01</t>
  </si>
  <si>
    <t>Pol293</t>
  </si>
  <si>
    <t>revize</t>
  </si>
  <si>
    <t>Pol294</t>
  </si>
  <si>
    <t>Koordinace</t>
  </si>
  <si>
    <t>Pol295</t>
  </si>
  <si>
    <t>Utěsnění prostupů</t>
  </si>
  <si>
    <t>Pol296</t>
  </si>
  <si>
    <t>celek</t>
  </si>
  <si>
    <t>Pol297</t>
  </si>
  <si>
    <t>Pol298</t>
  </si>
  <si>
    <t>Pol299</t>
  </si>
  <si>
    <t>Oživení a nastavení systémů</t>
  </si>
  <si>
    <t>Pol300</t>
  </si>
  <si>
    <t>stavební přípomoci, montážní materiál</t>
  </si>
  <si>
    <t>D.1.4.10 - Zařízení a rozvody stlačeného vzduchu</t>
  </si>
  <si>
    <t>D1 - Kompresorová stanice (strojně-technologická část)</t>
  </si>
  <si>
    <t>D2 - Rozvody stlačeného vzduchu - Hlavní okruh</t>
  </si>
  <si>
    <t>D3 - Ostatní náklady</t>
  </si>
  <si>
    <t>D1</t>
  </si>
  <si>
    <t>Kompresorová stanice (strojně-technologická část)</t>
  </si>
  <si>
    <t>Šroubový kompresor 10-270 v zakrytované verzi s integrovanou sušičkou stlačeného vzduchu, poháněný řemenovým převodem, vhodný do dílen a velkých provozů. Parametry: vzdušník 270 l, tlak 10 bar, výtlačný výkon 17,6 m3/hod, výkon 2,2 kW, napětí 400 V</t>
  </si>
  <si>
    <t>Stojatá tlaková nádoba 50 litrů - 11 bar, lakovaná</t>
  </si>
  <si>
    <t>sušič chladiva- (0,35 m3/min)</t>
  </si>
  <si>
    <t>Hrubý filtr nečistot FG 25</t>
  </si>
  <si>
    <t>FLEXI hadice s převlečnými maticemi G3/4" (4m)</t>
  </si>
  <si>
    <t>D2</t>
  </si>
  <si>
    <t>Rozvody stlačeného vzduchu - Hlavní okruh</t>
  </si>
  <si>
    <t>Trubka PP-RCT 25x2,8</t>
  </si>
  <si>
    <t>Nátrubek DN25</t>
  </si>
  <si>
    <t>T-Kus DN25</t>
  </si>
  <si>
    <t>Přechod PPR DN25/G1" vnější</t>
  </si>
  <si>
    <t>Kulový kohout 1/2 " vnitřní/vnější</t>
  </si>
  <si>
    <t>Šroubení radiátorové přímé 1/2" mosaz</t>
  </si>
  <si>
    <t>Rychlospojka bezpečnostní 1/2" vnější závit</t>
  </si>
  <si>
    <t>Hadicové šroubení 13mm s vnějším závitem</t>
  </si>
  <si>
    <t>Objímka závěsná s gumou 25 mm</t>
  </si>
  <si>
    <t>Sběr kondenzátu (kanistr+hadicové propojení)</t>
  </si>
  <si>
    <t>Konzole 27x18</t>
  </si>
  <si>
    <t>Značení potrubí štítky dle ČSN 13 0072</t>
  </si>
  <si>
    <t>Drobný instalační a kotvící materiál</t>
  </si>
  <si>
    <t>Průchozí ukončovací krabice</t>
  </si>
  <si>
    <t>Koleno DN25</t>
  </si>
  <si>
    <t>Protipožární ucpávka</t>
  </si>
  <si>
    <t>D3</t>
  </si>
  <si>
    <t>Ostatní náklady</t>
  </si>
  <si>
    <t>Pronájem plošiny</t>
  </si>
  <si>
    <t>Montážní práce</t>
  </si>
  <si>
    <t>Pevnostní a těsnostní zkouška</t>
  </si>
  <si>
    <t>1. provozní a výchozí revize tlakové nádoby + doprava rev. technika</t>
  </si>
  <si>
    <t>Technický dozor a koordinace ze strany dodavatele</t>
  </si>
  <si>
    <t>Posouzení tlakové sestavy notifikovanou osobou TÜV</t>
  </si>
  <si>
    <t>dokumentace skutečného provedení</t>
  </si>
  <si>
    <t>D.1.4.11 - Měření a regulace</t>
  </si>
  <si>
    <t>M33.01 - PERIFÉRIE</t>
  </si>
  <si>
    <t xml:space="preserve">    M33.01.01 - VZT 1 - VĚTRÁNÍ UČEBEN</t>
  </si>
  <si>
    <t xml:space="preserve">    M33.01.02 - VZT 2 - VĚTRÁNÍ DÍLEN</t>
  </si>
  <si>
    <t xml:space="preserve">    M33.01.03 - VZT 3 - CHEMICKÁ LABORATOŘ</t>
  </si>
  <si>
    <t xml:space="preserve">    M33.01.04 - VZT 4 - KERAMICKÁ DÍLNA</t>
  </si>
  <si>
    <t xml:space="preserve">    M33.01.05 - VZT 5 - KOTELNA</t>
  </si>
  <si>
    <t xml:space="preserve">    M33.01.06 - VZT 6 - DVEŘNÍ CLONA</t>
  </si>
  <si>
    <t xml:space="preserve">    M33.01.07 - RTCH</t>
  </si>
  <si>
    <t xml:space="preserve">    D1 - IRC regulace</t>
  </si>
  <si>
    <t>M33.02 - ŘÍDÍCÍ JEDNOTKA</t>
  </si>
  <si>
    <t xml:space="preserve">    M33.02.01 - ROZVODNICE RA1</t>
  </si>
  <si>
    <t xml:space="preserve">    M33.02.02 - ROZVODNICE RA2</t>
  </si>
  <si>
    <t xml:space="preserve">    M33.02.03 - ROZVODNICE RA3</t>
  </si>
  <si>
    <t xml:space="preserve">    M33.02.04 - IRC regulace</t>
  </si>
  <si>
    <t>M33.03 - KABELÁŽ</t>
  </si>
  <si>
    <t xml:space="preserve">    M33.03.01 - ROZVODNICE RA1</t>
  </si>
  <si>
    <t xml:space="preserve">    M33.03.02 - ROZVODNICE RA2</t>
  </si>
  <si>
    <t xml:space="preserve">    M33.03.03 - ROZVODNICE RA3</t>
  </si>
  <si>
    <t xml:space="preserve">    M33.03.04 - IRC regulace</t>
  </si>
  <si>
    <t>M33.04 - Rozvodnice</t>
  </si>
  <si>
    <t xml:space="preserve">    M33.04.01 - ROZVODNICE RA1</t>
  </si>
  <si>
    <t xml:space="preserve">    M33.04.02 - ROZVODNICE RA2</t>
  </si>
  <si>
    <t xml:space="preserve">    M33.04.03 - ROZVODNICE RA3</t>
  </si>
  <si>
    <t>M33.05 - Ostatní</t>
  </si>
  <si>
    <t xml:space="preserve">    M33.05.01 - Ostatní náklady</t>
  </si>
  <si>
    <t>M33.01</t>
  </si>
  <si>
    <t>PERIFÉRIE</t>
  </si>
  <si>
    <t>M33.01.01</t>
  </si>
  <si>
    <t>VZT 1 - VĚTRÁNÍ UČEBEN</t>
  </si>
  <si>
    <t>Pol301</t>
  </si>
  <si>
    <t>Teplotní čidlo pro měření teploty ve venkovních a vnitřních prostorách, rozsah měření -35 °C až +50 °C Ni1000, TK 5000 ppm, IP65, D+M</t>
  </si>
  <si>
    <t>Pol302</t>
  </si>
  <si>
    <t>Servopohon VZT klapky, 10Nm napájení: 24V/50Hz ovládání: 2P, havarijní funkce, D+M</t>
  </si>
  <si>
    <t>Pol303</t>
  </si>
  <si>
    <t>Snímač tlakové diference (vzduch) pracovní rozsah: 50 až 500 Pa včetně montážního příslušenství, D+M</t>
  </si>
  <si>
    <t>Pol304</t>
  </si>
  <si>
    <t>Servopohon VZT klapky, napájení: 24V/50Hz, 10Nm ovládání: 0..10Vss. D+M</t>
  </si>
  <si>
    <t>Pol305</t>
  </si>
  <si>
    <t>Příložné čidlo pro měření povrchové teploty potrubí v řídících a regulačních systémech Charakteristika Ni1000, 5000ppm příložné provedení s hlavicí, IP65, D+M</t>
  </si>
  <si>
    <t>Pol306</t>
  </si>
  <si>
    <t>Kapilárový protimrazový termostat v rozsahu nastavení +4,5 °C...+20 °C, délka kapiláry: 6m , včetně příchytek, D+M</t>
  </si>
  <si>
    <t>Pol307</t>
  </si>
  <si>
    <t>Kanálový hygrostat a rozsahem nastavení 15 - 95% rel.vlhkosti přepínací kontakt, D+M</t>
  </si>
  <si>
    <t>Pol308</t>
  </si>
  <si>
    <t>Kanálové čidlo teploty a vlhkosti napájení: 24V ACDC výstup teplota: 0-10V DC výstup vlhkost: 0-10V DC, D+M</t>
  </si>
  <si>
    <t>Pol309</t>
  </si>
  <si>
    <t>Snímač tlakové diference (vzduch) 0.. 1000Pa, přepínatelné 24V/50Hz, 0..10Vss, D+M</t>
  </si>
  <si>
    <t>Pol310</t>
  </si>
  <si>
    <t>Pokojový ovladač s čidlem CO2 obsahuje čidlo teploty komunikativní, měření teploty, rH a CO2, přepínání a indikace stavů, komunikace Modbus / RS485 galv. Oddělena, D+M</t>
  </si>
  <si>
    <t>M33.01.02</t>
  </si>
  <si>
    <t>VZT 2 - VĚTRÁNÍ DÍLEN</t>
  </si>
  <si>
    <t>Pol311</t>
  </si>
  <si>
    <t>Teplotní čidlo pro měření teploty venkovní provedení Ni1000, TK 5000 ppm, IP65, D+M</t>
  </si>
  <si>
    <t>Pol312</t>
  </si>
  <si>
    <t>Servopohon VZT klapky, napájení: 24V/50Hz, 10Nm ovládání: 0..10Vss. , D+M</t>
  </si>
  <si>
    <t>Pol313</t>
  </si>
  <si>
    <t>Snímač teploty Ni1000, 5000ppm příložné provedení s hlavicí , D+M</t>
  </si>
  <si>
    <t>Pol314</t>
  </si>
  <si>
    <t>Čidlo protimrazové ochrany délka kapiláry: 6m včetně příchytek , D+M</t>
  </si>
  <si>
    <t>Pol315</t>
  </si>
  <si>
    <t>Kanálový hygrostat a rozsahem nastavení 15 - 95% rel.vlhkosti přepínací kontakt , D+M</t>
  </si>
  <si>
    <t>Pol316</t>
  </si>
  <si>
    <t>Kanálové čidlo teploty a vlhkosti napájení: 24V ACDC výstup teplota: 0-10V DC výstup vlhkost: 0-10V DC , D+M</t>
  </si>
  <si>
    <t>Pol317</t>
  </si>
  <si>
    <t>Snímač tlakové diference (vzduch) 0.. 1000Pa, přepínatelné 24V/50Hz, 0..10Vss , D+M</t>
  </si>
  <si>
    <t>Pol318</t>
  </si>
  <si>
    <t>Pokojový ovladač, komunikativní, měření teploty, rH a CO2, přepínání a indikace stavů, komunikace Modbus / RS485 galv. Oddělena , D+M</t>
  </si>
  <si>
    <t>M33.01.03</t>
  </si>
  <si>
    <t>VZT 3 - CHEMICKÁ LABORATOŘ</t>
  </si>
  <si>
    <t>Pol319</t>
  </si>
  <si>
    <t>Servopohon VZT klapky, 10Nm napájení: 24V/50Hz ovládání: 2P, havarijní funkce , D+M</t>
  </si>
  <si>
    <t>Pol320</t>
  </si>
  <si>
    <t>Snímač tlakové diference (vzduch) pracovní rozsah: 50 až 500 Pa včetně montážního příslušenství , D+M</t>
  </si>
  <si>
    <t>Pol321</t>
  </si>
  <si>
    <t>Snímač teploty do VZT kanálu Ni1000, TK 5000 ppm včetně montážního příslušenství , D+M</t>
  </si>
  <si>
    <t>Pol322</t>
  </si>
  <si>
    <t>Triakový regulátor elektrického ohřívače 3x400V 3kW 0-10V , D+M</t>
  </si>
  <si>
    <t>M33.01.04</t>
  </si>
  <si>
    <t>VZT 4 - KERAMICKÁ DÍLNA</t>
  </si>
  <si>
    <t>Pol323</t>
  </si>
  <si>
    <t>Triakový regulátor elektrického ohřívače 3x400V 4kW 0-10V , D+M</t>
  </si>
  <si>
    <t>M33.01.05</t>
  </si>
  <si>
    <t>VZT 5 - KOTELNA</t>
  </si>
  <si>
    <t>Pol324</t>
  </si>
  <si>
    <t>Triakový regulátor elektrického ohřívače , D+M 3x230V 0,8kW 0-10V</t>
  </si>
  <si>
    <t>M33.01.06</t>
  </si>
  <si>
    <t>VZT 6 - DVEŘNÍ CLONA</t>
  </si>
  <si>
    <t>M33.01.07</t>
  </si>
  <si>
    <t>RTCH</t>
  </si>
  <si>
    <t>Pol325</t>
  </si>
  <si>
    <t>Snímač teploty se stonkem , D+M délka stonku 150 mm Ni1000, TK 5000 ppm</t>
  </si>
  <si>
    <t>Pol326</t>
  </si>
  <si>
    <t>Nerezová jímka pro teplotní snímače. Délka jímky 100mm. , D+M</t>
  </si>
  <si>
    <t>Pol327</t>
  </si>
  <si>
    <t>Snímač teploty Ni1000, 5000ppm kabelové provedení délka kabelu 2m , D+M</t>
  </si>
  <si>
    <t>Pol328</t>
  </si>
  <si>
    <t>Nerezová jímka pro teplotní snímače. Délka jímky 300mm, závit G1/2". , D+M</t>
  </si>
  <si>
    <t>Pol329</t>
  </si>
  <si>
    <t>Snímač tlaku s převodníkem napájení: 24V DC výstup: 0..10V AC rozsah: 0..6 bar včetně montážního příslušenství , D+M</t>
  </si>
  <si>
    <t>Pol330</t>
  </si>
  <si>
    <t>Příložný termostat skrytá stupnice rozsah: 17-90°C výstup: přepínací kontakt , D+M</t>
  </si>
  <si>
    <t>IRC regulace</t>
  </si>
  <si>
    <t>Pol331</t>
  </si>
  <si>
    <t>Komunikativní prostorový ovladač, displej 60 x 60 mm, otočný knoflík s tlačítkem, měření teploty, nastavování provozního módu, a požadovaných teplot, přepínání a indikace stavů, komunikace Modbus / RS485 , D+M</t>
  </si>
  <si>
    <t>Pol332</t>
  </si>
  <si>
    <t>Komunikativí prostorové čidlo měření teploty, relativní vhkosti a komunikace Modbus / RS485 , D+M</t>
  </si>
  <si>
    <t>Pol333</t>
  </si>
  <si>
    <t>GSM komunikátor napájení: 230V 50Hz vstup: 4x DI , D+M</t>
  </si>
  <si>
    <t>Pol334</t>
  </si>
  <si>
    <t>Zálohovaný zdroj pro GSM komunikátor , D+M</t>
  </si>
  <si>
    <t>M33.02</t>
  </si>
  <si>
    <t>ŘÍDÍCÍ JEDNOTKA</t>
  </si>
  <si>
    <t>M33.02.01</t>
  </si>
  <si>
    <t>ROZVODNICE RA1</t>
  </si>
  <si>
    <t>Pol335</t>
  </si>
  <si>
    <t>PLC, 2xEthernet, runtime, , D+M</t>
  </si>
  <si>
    <t>Pol336</t>
  </si>
  <si>
    <t>Modul AI 8 analogových vstupů (2-vodiče), odpor. senzory teploty, konfigurovatelné , D+M</t>
  </si>
  <si>
    <t>Pol337</t>
  </si>
  <si>
    <t>Modul AI 8 analogových vstupů (2-vodiče), 0-10V/+-10V, konfigurovatelné , D+M</t>
  </si>
  <si>
    <t>Pol338</t>
  </si>
  <si>
    <t>Modul AO 8 analogových výstupů (2-vodiče), 0-10V/+-10V, konfigurovatelné , D+M</t>
  </si>
  <si>
    <t>Pol339</t>
  </si>
  <si>
    <t>Modul DI 16 binárních vstupů 24V DC; 0,2ms , D+M</t>
  </si>
  <si>
    <t>Pol340</t>
  </si>
  <si>
    <t>Modul DO 16 binárních výstupů 24V DC 0,5 A , D+M</t>
  </si>
  <si>
    <t>Pol341</t>
  </si>
  <si>
    <t>Seriové rozhraní RS232/RS485; konfigurovatelné , D+M</t>
  </si>
  <si>
    <t>Pol342</t>
  </si>
  <si>
    <t>Zakončovací modul vnitřní sběrnice</t>
  </si>
  <si>
    <t>Pol343</t>
  </si>
  <si>
    <t>7 “  LCD TFT barevný display, dotyková obrazovka, rozlišení obrazovky 800 x 480, 2x sériový port 1xEthernet, 1xUSB 2.0 , D+M</t>
  </si>
  <si>
    <t>Pol344</t>
  </si>
  <si>
    <t>5-Port 100Base-TX průmyslový Switch</t>
  </si>
  <si>
    <t>M33.02.02</t>
  </si>
  <si>
    <t>ROZVODNICE RA2</t>
  </si>
  <si>
    <t>Pol345</t>
  </si>
  <si>
    <t>PLC, 2xEthernet, runtime</t>
  </si>
  <si>
    <t>Pol346</t>
  </si>
  <si>
    <t>Modul AI 8 analogových vstupů (2-vodiče), odpor. senzory teploty, konfigurovatelné</t>
  </si>
  <si>
    <t>Pol347</t>
  </si>
  <si>
    <t>Modul AI 8 analogových vstupů (2-vodiče), 0-10V/+-10V, konfigurovatelné</t>
  </si>
  <si>
    <t>Pol348</t>
  </si>
  <si>
    <t>Modul AO 8 analogových výstupů (2-vodiče), 0-10V/+-10V, konfigurovatelné</t>
  </si>
  <si>
    <t>Pol349</t>
  </si>
  <si>
    <t>Modul DI 16 binárních vstupů 24V DC; 0,2ms</t>
  </si>
  <si>
    <t>Pol350</t>
  </si>
  <si>
    <t>Modul DO 16 binárních výstupů 24V DC 0,5 A</t>
  </si>
  <si>
    <t>Pol351</t>
  </si>
  <si>
    <t>Seriové rozhraní RS232/RS485; konfigurovatelné</t>
  </si>
  <si>
    <t>Pol352</t>
  </si>
  <si>
    <t>7 “  LCD TFT barevný display, dotyková obrazovka, rozlišení obrazovky 800 x 480, 2x sériový port 1xEthernet, 1xUSB 2.0</t>
  </si>
  <si>
    <t>M33.02.03</t>
  </si>
  <si>
    <t>ROZVODNICE RA3</t>
  </si>
  <si>
    <t>Pol353</t>
  </si>
  <si>
    <t>PLC, 2xEthernet, runtime , D+M</t>
  </si>
  <si>
    <t>Pol354</t>
  </si>
  <si>
    <t>Pol355</t>
  </si>
  <si>
    <t>Pol356</t>
  </si>
  <si>
    <t>Pol357</t>
  </si>
  <si>
    <t>Pol358</t>
  </si>
  <si>
    <t>Zakončovací modul vnitřní sběrnice , D+M</t>
  </si>
  <si>
    <t>Pol359</t>
  </si>
  <si>
    <t>5-Port 100Base-TX průmyslový Switch , D+M</t>
  </si>
  <si>
    <t>Pol360</t>
  </si>
  <si>
    <t>Ostatní nosný a montážní materiál</t>
  </si>
  <si>
    <t>M33.02.04</t>
  </si>
  <si>
    <t>Pol361</t>
  </si>
  <si>
    <t>Modul 12 reléových výstupů, max. 8 A / 250 V AC nebo 8A / 24 V DC, RS85, protokol Modbus</t>
  </si>
  <si>
    <t>M33.03</t>
  </si>
  <si>
    <t>KABELÁŽ</t>
  </si>
  <si>
    <t>M33.03.01</t>
  </si>
  <si>
    <t>K.01</t>
  </si>
  <si>
    <t>Kabel pro řídící a automatizační systémy. Pro pevné uložení, stínění, měděné jádro, vnější plášť PVC, jmenovité napětí 250V. JYTY 2x1</t>
  </si>
  <si>
    <t>-338517647</t>
  </si>
  <si>
    <t>K.02</t>
  </si>
  <si>
    <t>Kabel pro řídící a automatizační systémy. Pro pevné uložení, stínění, měděné jádro, vnější plášť PVC, jmenovité napětí 250V. JYTY 4x1</t>
  </si>
  <si>
    <t>-2098658249</t>
  </si>
  <si>
    <t>K.03</t>
  </si>
  <si>
    <t>Sdělovací vnitřní kabel s plnými měděnými jádry jmenovitého průřezu 0,8 mm2. JYSTY 2x2x0,8</t>
  </si>
  <si>
    <t>-1369691254</t>
  </si>
  <si>
    <t>K.04</t>
  </si>
  <si>
    <t>Silový kabel pro pevné uložení.Měděné jádro, vnější plášť PVC, jmenovité napětí 450/750V, odolnost vůči šíření plamene dle ČSN EN 50265–1;–2–1 (IEC 60332-1). CYKY 3Jx1,5</t>
  </si>
  <si>
    <t>941846505</t>
  </si>
  <si>
    <t>K.05</t>
  </si>
  <si>
    <t>Silový kabel pro pevné uložení.Měděné jádro, vnější plášť PVC, jmenovité napětí 450/750V, odolnost vůči šíření plamene dle ČSN EN 50265–1;–2–1 (IEC 60332-1). CYKY 5Jx1,5</t>
  </si>
  <si>
    <t>-1307826881</t>
  </si>
  <si>
    <t>K.06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</si>
  <si>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</si>
  <si>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-237437369</t>
  </si>
  <si>
    <t>K.07</t>
  </si>
  <si>
    <t>PVC trubka nízká mech. pevnost samozhášivá. vč. příchytek a příslušenství. Průměr 23mm.</t>
  </si>
  <si>
    <t>-1557188661</t>
  </si>
  <si>
    <t>K.08</t>
  </si>
  <si>
    <t>PVC pevná trubka 25 mm, vč. příchytek a příslušenství. Průměr 25mm.</t>
  </si>
  <si>
    <t>1881661569</t>
  </si>
  <si>
    <t>K.09</t>
  </si>
  <si>
    <t>Ostatní nespecifikovaný montážní materiál</t>
  </si>
  <si>
    <t>1358045737</t>
  </si>
  <si>
    <t>M33.03.02</t>
  </si>
  <si>
    <t>K.11</t>
  </si>
  <si>
    <t>-608957952</t>
  </si>
  <si>
    <t>K.12</t>
  </si>
  <si>
    <t>501767699</t>
  </si>
  <si>
    <t>K.13</t>
  </si>
  <si>
    <t>977925025</t>
  </si>
  <si>
    <t>K.14</t>
  </si>
  <si>
    <t>-1452020968</t>
  </si>
  <si>
    <t>K.15</t>
  </si>
  <si>
    <t>-976189587</t>
  </si>
  <si>
    <t>K.16</t>
  </si>
  <si>
    <t>-1334246179</t>
  </si>
  <si>
    <t>K.17</t>
  </si>
  <si>
    <t>465390410</t>
  </si>
  <si>
    <t>K.18</t>
  </si>
  <si>
    <t>1242612325</t>
  </si>
  <si>
    <t>K.19</t>
  </si>
  <si>
    <t>-1322910372</t>
  </si>
  <si>
    <t>M33.03.03</t>
  </si>
  <si>
    <t>K.21</t>
  </si>
  <si>
    <t>1877736864</t>
  </si>
  <si>
    <t>K.22</t>
  </si>
  <si>
    <t>2129983421</t>
  </si>
  <si>
    <t>K.23</t>
  </si>
  <si>
    <t>1408339625</t>
  </si>
  <si>
    <t>K.24</t>
  </si>
  <si>
    <t>184617948</t>
  </si>
  <si>
    <t>K.25</t>
  </si>
  <si>
    <t>316277001</t>
  </si>
  <si>
    <t>K.26</t>
  </si>
  <si>
    <t>70399576</t>
  </si>
  <si>
    <t>K.27</t>
  </si>
  <si>
    <t>-2084776256</t>
  </si>
  <si>
    <t>K.28</t>
  </si>
  <si>
    <t>1069582722</t>
  </si>
  <si>
    <t>K.29</t>
  </si>
  <si>
    <t>-260807130</t>
  </si>
  <si>
    <t>M33.03.04</t>
  </si>
  <si>
    <t>K.31</t>
  </si>
  <si>
    <t>-428750692</t>
  </si>
  <si>
    <t>K.32</t>
  </si>
  <si>
    <t>-248904320</t>
  </si>
  <si>
    <t>K.33</t>
  </si>
  <si>
    <t>986290005</t>
  </si>
  <si>
    <t>K.34</t>
  </si>
  <si>
    <t>-1558145894</t>
  </si>
  <si>
    <t>K.35</t>
  </si>
  <si>
    <t>-252060770</t>
  </si>
  <si>
    <t>K.36</t>
  </si>
  <si>
    <t>-1347434384</t>
  </si>
  <si>
    <t>M33.04</t>
  </si>
  <si>
    <t>Rozvodnice</t>
  </si>
  <si>
    <t>M33.04.01</t>
  </si>
  <si>
    <t>Pol367</t>
  </si>
  <si>
    <t>Skříňová rozvodnice (1 pole) - materiál + výroba, včetně výroby rozměr: 800x1800x300 + 100 sokl silové vývody: viz. tabulka připojených spotřebičů okruhy MaR: viz, tabulka IO bodů</t>
  </si>
  <si>
    <t>M33.04.02</t>
  </si>
  <si>
    <t>Pol368</t>
  </si>
  <si>
    <t>Skříňová rozvodnice (1 pole) - materiál + výroba celkem rozměr: 800x1800x300 + 100 sokl silové vývody: viz. tabulka připojených spotřebičů okruhy MaR: viz, tabulka IO bodů</t>
  </si>
  <si>
    <t>M33.04.03</t>
  </si>
  <si>
    <t>Pol369</t>
  </si>
  <si>
    <t>Skříňová rozvodnice (1 pole) - materiál+ výroba celkem rozměr: 800x1800x300 + 100 sokl silové vývody: viz. tabulka připojených spotřebičů okruhy MaR: viz, tabulka IO bodů</t>
  </si>
  <si>
    <t>M33.05</t>
  </si>
  <si>
    <t>M33.05.01</t>
  </si>
  <si>
    <t>Pol370</t>
  </si>
  <si>
    <t>Zpracování uživatelských programů, řídídích jednotek včetně softwaru</t>
  </si>
  <si>
    <t>Pol371</t>
  </si>
  <si>
    <t>Pomocné stavební přípomoce</t>
  </si>
  <si>
    <t>Pol372</t>
  </si>
  <si>
    <t>Oživení regulace a provedení revizních zkoušek</t>
  </si>
  <si>
    <t>Pol373</t>
  </si>
  <si>
    <t>Revizní zprávy</t>
  </si>
  <si>
    <t>Pol374</t>
  </si>
  <si>
    <t>Projektová dokumentace (výrobní+skutečné provedení)</t>
  </si>
  <si>
    <t>D.1.4.13 - Fotovoltaika</t>
  </si>
  <si>
    <t>D1 - 1. FVE SYSTÉMY</t>
  </si>
  <si>
    <t xml:space="preserve">    D2 - Solární generátor</t>
  </si>
  <si>
    <t xml:space="preserve">    D3 - Nosný systém</t>
  </si>
  <si>
    <t xml:space="preserve">    D4 - Kabely, materiály</t>
  </si>
  <si>
    <t xml:space="preserve">    D5 - HZS</t>
  </si>
  <si>
    <t>1. FVE SYSTÉMY</t>
  </si>
  <si>
    <t>Solární generátor</t>
  </si>
  <si>
    <t>Fotovoltaický panel, 450 Wp</t>
  </si>
  <si>
    <t>Optimizer do 500W</t>
  </si>
  <si>
    <t>Fotovoltaický střídač, 25,0 kW</t>
  </si>
  <si>
    <t>Ekvipotenciální svorkovnice</t>
  </si>
  <si>
    <t>Rozvaděč RFVE</t>
  </si>
  <si>
    <t>Rozvodnice/krabice s přepětovými ochranami dle schéma</t>
  </si>
  <si>
    <t>Nosný systém</t>
  </si>
  <si>
    <t>Držák na střechu uchycení hlinikové lišty</t>
  </si>
  <si>
    <t>Hlinikový profil 4400mm</t>
  </si>
  <si>
    <t>Hliniková spojka profilu</t>
  </si>
  <si>
    <t>Modulový držák panelu 15° přední včetně osazení maximální zátěže</t>
  </si>
  <si>
    <t>Modulový držák panelu 15° zadní včetně osazení maximální zátěže</t>
  </si>
  <si>
    <t>Modulový držák panelu 15° střední včetně osazení maximální zátěže</t>
  </si>
  <si>
    <t>Větrný zákryt pro systém</t>
  </si>
  <si>
    <t>Podružný materiál</t>
  </si>
  <si>
    <t>D4</t>
  </si>
  <si>
    <t>Kabely, materiály</t>
  </si>
  <si>
    <t>H07 V-K / CYA 16 zel.žlutá</t>
  </si>
  <si>
    <t>Vodič CY6 žl.zel.</t>
  </si>
  <si>
    <t>Zesítěný solární kabel - typ H1Z2Z2-K 6 modrý</t>
  </si>
  <si>
    <t>Zesítěný solární kabel - typ H1Z2Z2-K 6 červený</t>
  </si>
  <si>
    <t>Kabel CYKY 5Jx10</t>
  </si>
  <si>
    <t>TRUBKA TUHÁ 320 N HF</t>
  </si>
  <si>
    <t>PÁSEK STAHOVACÍ</t>
  </si>
  <si>
    <t>PÁSEK STAH.S POPIS.ŠTÍT.</t>
  </si>
  <si>
    <t>Kabelový žlab plný 50x50 na betonových podpěrách</t>
  </si>
  <si>
    <t>Tlačítko Stop FVE</t>
  </si>
  <si>
    <t>D5</t>
  </si>
  <si>
    <t>Výchozí revize elektrických zařízení</t>
  </si>
  <si>
    <t>vývod</t>
  </si>
  <si>
    <t>Kabelové štítky plastové s popisem kabelu vč. upevnění na kabel</t>
  </si>
  <si>
    <t>Komplexní zkoušky</t>
  </si>
  <si>
    <t>Uvedení do provozu, zaškolení obsluhy, zkušební provoz</t>
  </si>
  <si>
    <t>Vyhotovení návodu pro obsluhu a podkladů pro provozní řád</t>
  </si>
  <si>
    <t>Prostorová a časová koordinace se stavbou a ostatními profesemi</t>
  </si>
  <si>
    <t>Dokumentace skutečného provedení stavby - vypracování, tisk, kompletace</t>
  </si>
  <si>
    <t>Podružný materiál nezbytný pro výrobu rozvaděče (dutinky, lanka, perforované žlaby apod.)</t>
  </si>
  <si>
    <t>Doprava a přesun hmot</t>
  </si>
  <si>
    <t>Ukončení vodiče izolovaného do průřezu 35mm2</t>
  </si>
  <si>
    <t>Ukončení vodiče izolovaného do průřezu 16mm2</t>
  </si>
  <si>
    <t>Podružný materiál, PPV 8%</t>
  </si>
  <si>
    <t>...</t>
  </si>
  <si>
    <t>-2118159083</t>
  </si>
  <si>
    <t>VON - VEDLEJŠÍ A OSTATNÍ NÁKLADY</t>
  </si>
  <si>
    <t>VON.1 - Vedlejší a ostatní rozpočtové náklady (nezpůsobilý náklad)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</si>
  <si>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</si>
  <si>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</si>
  <si>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</si>
  <si>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</si>
  <si>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</si>
  <si>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VRN9 - Ostatní náklady</t>
  </si>
  <si>
    <t>011103000</t>
  </si>
  <si>
    <t>Geologický průzkum bez rozlišení</t>
  </si>
  <si>
    <t>-1240894099</t>
  </si>
  <si>
    <t>https://podminky.urs.cz/item/CS_URS_2023_02/011103000</t>
  </si>
  <si>
    <t>doplňkový IG průzkum</t>
  </si>
  <si>
    <t>012002000</t>
  </si>
  <si>
    <t>Geodetické práce</t>
  </si>
  <si>
    <t>1971035963</t>
  </si>
  <si>
    <t>https://podminky.urs.cz/item/CS_URS_2023_02/012002000</t>
  </si>
  <si>
    <t>Poznámka k položce:_x000d_
vč. vytyčení tras sítí v okolí stavby</t>
  </si>
  <si>
    <t>013244000</t>
  </si>
  <si>
    <t>Dokumentace pro provádění stavby</t>
  </si>
  <si>
    <t>1393033290</t>
  </si>
  <si>
    <t>https://podminky.urs.cz/item/CS_URS_2023_02/013244000</t>
  </si>
  <si>
    <t>výrobní a dílenská dokumentace, kladečské plány</t>
  </si>
  <si>
    <t>-1973810307</t>
  </si>
  <si>
    <t>VRN2</t>
  </si>
  <si>
    <t>Příprava staveniště</t>
  </si>
  <si>
    <t>022002000</t>
  </si>
  <si>
    <t>Přeložení konstrukcí</t>
  </si>
  <si>
    <t>-1726942981</t>
  </si>
  <si>
    <t>https://podminky.urs.cz/item/CS_URS_2023_02/022002000</t>
  </si>
  <si>
    <t>do položky promítnout náklady na nutné odčerpání spodní vody v průběhu výstavby a veškeré s tímto související náklady, asanace.</t>
  </si>
  <si>
    <t>vč. případného vypracování vodohospodářského projektu k povolení a realizaci</t>
  </si>
  <si>
    <t>VRN3</t>
  </si>
  <si>
    <t>Zařízení staveniště</t>
  </si>
  <si>
    <t>030001000</t>
  </si>
  <si>
    <t>1882532557</t>
  </si>
  <si>
    <t>https://podminky.urs.cz/item/CS_URS_2023_02/030001000</t>
  </si>
  <si>
    <t>035002000</t>
  </si>
  <si>
    <t>Pronájmy ploch, objektů</t>
  </si>
  <si>
    <t>-339352525</t>
  </si>
  <si>
    <t>https://podminky.urs.cz/item/CS_URS_2023_02/035002000</t>
  </si>
  <si>
    <t>zábor pozemku města v rozsahu cca 30x40 m (je domluven pro zábor část pozemku 3170)</t>
  </si>
  <si>
    <t>VRN4</t>
  </si>
  <si>
    <t>Inženýrská činnost</t>
  </si>
  <si>
    <t>045002000</t>
  </si>
  <si>
    <t>Kompletační a koordinační činnost</t>
  </si>
  <si>
    <t>785054752</t>
  </si>
  <si>
    <t>https://podminky.urs.cz/item/CS_URS_2023_02/045002000</t>
  </si>
  <si>
    <t>VRN5</t>
  </si>
  <si>
    <t>Finanční náklady</t>
  </si>
  <si>
    <t>051303.R</t>
  </si>
  <si>
    <t xml:space="preserve">Pojištění dodavatele a pojištění díla </t>
  </si>
  <si>
    <t>2103767177</t>
  </si>
  <si>
    <t>Poznámka k položce:_x000d_
Náklady spojené s povinným pojištěním dodavatele, stavebního díla či jeho části a odpovědnosti za škodu v rozsahu dle SOD.</t>
  </si>
  <si>
    <t xml:space="preserve">zahrnuje mj. </t>
  </si>
  <si>
    <t>pojištění dodavatele</t>
  </si>
  <si>
    <t>pojištění díla v průběhu stavby</t>
  </si>
  <si>
    <t>056002.R1</t>
  </si>
  <si>
    <t>Bankovní záruka za řádné provedení díla</t>
  </si>
  <si>
    <t>627818529</t>
  </si>
  <si>
    <t>Poznámka k položce:_x000d_
Náklady zhotovitele spojené se zabezpečením a poskytnutím zajišťovacích bankovních záruk za řádné provedení díla, jak je uvedeno v SOD</t>
  </si>
  <si>
    <t>056002.R2</t>
  </si>
  <si>
    <t>1563633865</t>
  </si>
  <si>
    <t>Poznámka k položce:_x000d_
Náklady zhotovitele spojené se zabezpečením a poskytnutím zajišťovacích bankovních záruk za celou dobu záruční doby, jak je uvedeno v SOD.</t>
  </si>
  <si>
    <t>VRN6</t>
  </si>
  <si>
    <t>Územní vlivy</t>
  </si>
  <si>
    <t>061002000</t>
  </si>
  <si>
    <t>Vliv klimatických podmínek</t>
  </si>
  <si>
    <t>1620973964</t>
  </si>
  <si>
    <t>https://podminky.urs.cz/item/CS_URS_2023_02/061002000</t>
  </si>
  <si>
    <t>dočasná ochrana konstrukcí a materiálu před nepřízní počasí</t>
  </si>
  <si>
    <t>VRN9</t>
  </si>
  <si>
    <t>091003000</t>
  </si>
  <si>
    <t>Ostatní náklady bez rozlišení</t>
  </si>
  <si>
    <t>1744122339</t>
  </si>
  <si>
    <t>https://podminky.urs.cz/item/CS_URS_2023_02/091003000</t>
  </si>
  <si>
    <t>informační a bezpečnostní systém dle platných norem a vyhlášek</t>
  </si>
  <si>
    <t>číslování dveří a navigační (orientační) systém</t>
  </si>
  <si>
    <t>označení nástupních a výstupních stupňů schodišť</t>
  </si>
  <si>
    <t>bezpečnostní a požární pokyny, evakuační značení</t>
  </si>
  <si>
    <t>ostatní, vyžadují-li to podmínky užívání a charakter budovy...</t>
  </si>
  <si>
    <t>091504000</t>
  </si>
  <si>
    <t>Náklady související s publikační činností</t>
  </si>
  <si>
    <t>-1975136579</t>
  </si>
  <si>
    <t>https://podminky.urs.cz/item/CS_URS_2023_02/091504000</t>
  </si>
  <si>
    <t xml:space="preserve">Poznámka k položce:_x000d_
dle SOD._x000d_
Zhotovení a umístění dočasného billboardu o rozměrech 5,1 x 2,4 m (standardní euroformát), který bude instalován po celou dobu realizace projektu. _x000d_
Stálá pamětní deska o minimální velikosti 0,3 x 0,4 m vyhotovená z hliníku tl. 2 mm.  _x000d_
Grafické zpracování billboardu i pamětní desky bude upřesněno objednatelem.  _x000d_
</t>
  </si>
  <si>
    <t>092002000</t>
  </si>
  <si>
    <t>Ostatní náklady související s provozem</t>
  </si>
  <si>
    <t>-489201258</t>
  </si>
  <si>
    <t>https://podminky.urs.cz/item/CS_URS_2023_02/092002000</t>
  </si>
  <si>
    <t>čištění a oprava přilehlých komunikací a chodníků dotčených vlivem výstavby</t>
  </si>
  <si>
    <t>093.01</t>
  </si>
  <si>
    <t>Blower door test</t>
  </si>
  <si>
    <t>-1061693755</t>
  </si>
  <si>
    <t>093.02</t>
  </si>
  <si>
    <t>Kontrola hydroizolace střechy - vakuová zkouška</t>
  </si>
  <si>
    <t>1049103497</t>
  </si>
  <si>
    <t>093.03</t>
  </si>
  <si>
    <t>Kontrola hydroizolace spodní stavby</t>
  </si>
  <si>
    <t>-1898283954</t>
  </si>
  <si>
    <t>093.04</t>
  </si>
  <si>
    <t>Odtrhové zkoušky na fasádě</t>
  </si>
  <si>
    <t>1696445341</t>
  </si>
  <si>
    <t>093.05</t>
  </si>
  <si>
    <t>Zkouška zemní pláně pod stavbou</t>
  </si>
  <si>
    <t>-1052085483</t>
  </si>
  <si>
    <t>093.06</t>
  </si>
  <si>
    <t>Předložení rozboru vody v kráceném rozsahu, odebraný z nového vodovodního řadu (krajská hygienická stanice)</t>
  </si>
  <si>
    <t>981379245</t>
  </si>
  <si>
    <t>SEZNAM FIGUR</t>
  </si>
  <si>
    <t>Výměra</t>
  </si>
  <si>
    <t xml:space="preserve"> SO.01/ D.1.01_2</t>
  </si>
  <si>
    <t>226,72+66,22+5,46+57,33+48,78+5,32+16,93+16,38</t>
  </si>
  <si>
    <t>11,35+4,23+3,64</t>
  </si>
  <si>
    <t>Použití figury:</t>
  </si>
  <si>
    <t>Potěr anhydritový samonivelační litý C30 tl přes 45 do 50 mm</t>
  </si>
  <si>
    <t>Příplatek k anhydritovému samonivelačnímu litému potěru C30 ZKD 5 mm tl přes 50 mm</t>
  </si>
  <si>
    <t>Separační vrstva z PE fólie</t>
  </si>
  <si>
    <t>Broušení nerovností betonových podlah do 2 mm - stržení šlemu</t>
  </si>
  <si>
    <t>Obvodová dilatace podlahovým páskem z pěnového PE s fólií mezi stěnou a mazaninou nebo potěrem v 100 mm</t>
  </si>
  <si>
    <t>Montáž izolace tepelné podlah volně kladenými rohožemi, pásy, dílci, deskami 2 vrstvy</t>
  </si>
  <si>
    <t>Vysátí podkladu před provedením lité podlahy</t>
  </si>
  <si>
    <t>Penetrační epoxidový nátěr podlahy na suchý a vyzrálý podklad</t>
  </si>
  <si>
    <t>Krycí epoxidová stěrka tloušťky přes 1 do 2 mm dekorativní lité podlahy</t>
  </si>
  <si>
    <t>Uzavírací epoxidový transparentní nátěr podlahy</t>
  </si>
  <si>
    <t>115,6+15,83+13,61*2+120,83+51,92+76,21+43,32</t>
  </si>
  <si>
    <t>Vysátí podkladu povlakových podlah</t>
  </si>
  <si>
    <t>Vodou ředitelná penetrace savého podkladu povlakových podlah</t>
  </si>
  <si>
    <t>Stěrka podlahová nivelační pro vyrovnání podkladu povlakových podlah pevnosti 30 MPa tl do 3 mm</t>
  </si>
  <si>
    <t>Lepení pásů z přírodního linolea (marmolea) 2-složkovým lepidlem</t>
  </si>
  <si>
    <t>4,02+5,45+3,24+3,66+9,79+10,10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</si>
  <si>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</si>
  <si>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</si>
  <si>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</si>
  <si>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</si>
  <si>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</si>
  <si>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75,27+45,13+120,83+51,92+98,18+15,93+13,6*2</t>
  </si>
  <si>
    <t>96,35+15,99+14,82*2+37,99</t>
  </si>
  <si>
    <t>88,73+29,9+26,57+42,95+19,76+9,5</t>
  </si>
  <si>
    <t>Montáž izolace tepelné podlah volně kladenými rohožemi, pásy, dílci, deskami 1 vrstva</t>
  </si>
  <si>
    <t>238,84+8,84+16,32+57,33+19,85+106,19</t>
  </si>
  <si>
    <t>37,63+26,52</t>
  </si>
  <si>
    <t>12,08+2,04+4,09*2+11,35</t>
  </si>
  <si>
    <t>5,42+5,02+5,32</t>
  </si>
  <si>
    <t>2,6*(1,8+1,3)</t>
  </si>
  <si>
    <t>1,25*(0,154+0,3)*13*2</t>
  </si>
  <si>
    <t>2,6*1,8</t>
  </si>
  <si>
    <t>1,4*(7,7+0,167*12*2)</t>
  </si>
  <si>
    <t>Cementový samonivelační potěr ze suchých směsí tl přes 2 do 5 mm</t>
  </si>
  <si>
    <t>Penetrační epoxidový nátěr schodišťových stupňů na suchý a vyzrálý podklad</t>
  </si>
  <si>
    <t>Uzavírací epoxidový transparentní nátěr schodišťových stupňů</t>
  </si>
  <si>
    <t>svislé části</t>
  </si>
  <si>
    <t>0,3*0,18*3</t>
  </si>
  <si>
    <t>1,2*0,18*2</t>
  </si>
  <si>
    <t>Volné položení textilních pásů s podlepením spojů páskou</t>
  </si>
  <si>
    <t>Mazanina tl přes 80 do 120 mm z betonu prostého bez zvýšených nároků na prostředí tř. C 20/25</t>
  </si>
  <si>
    <t>Příplatek k mazanině tl přes 80 do 120 mm za stržení povrchu spodní vrstvy před vložením výztuže</t>
  </si>
  <si>
    <t>Cementová litá pěna tl přes 120 do 240 mm objemové hmotnosti 900 kg/m3</t>
  </si>
  <si>
    <t>Výztuž mazanin svařovanými sítěmi Kari</t>
  </si>
  <si>
    <t>10,63+5,0</t>
  </si>
  <si>
    <t>HN12</t>
  </si>
  <si>
    <t>Dno revizní šachty - bez skladby podlahy</t>
  </si>
  <si>
    <t>8,88+35,87</t>
  </si>
  <si>
    <t>Mazanina tl přes 50 do 80 mm z betonu prostého bez zvýšených nároků na prostředí tř. C 20/25</t>
  </si>
  <si>
    <t>Příplatek k mazanině tl přes 50 do 80 mm za stržení povrchu spodní vrstvy před vložením výztuže</t>
  </si>
  <si>
    <t>m1.32</t>
  </si>
  <si>
    <t>Penetrační nátěr vnějších podhledů nanášený ručně</t>
  </si>
  <si>
    <t>Penetrační silikátový nátěr vnějších pastovitých tenkovrstvých omítek podhledů</t>
  </si>
  <si>
    <t>Montáž kontaktního zateplení vnějších podhledů lepením a mechanickým kotvením polystyrénových desek do betonu nebo zdiva tl přes 160 do 200 mm</t>
  </si>
  <si>
    <t>Tenkovrstvá silikátová zatíraná omítka zrnitost 1,5 mm vnějších podhledů</t>
  </si>
  <si>
    <t xml:space="preserve">HN 16 - zateplení stropu nad vstupem : </t>
  </si>
  <si>
    <t>Provedení izolace proti zemní vlhkosti svislé za studena nátěrem penetračním</t>
  </si>
  <si>
    <t>Provedení izolace proti zemní vlhkosti pásy přitavením svislé NAIP</t>
  </si>
  <si>
    <t>Provedení izolace proti zemní vlhkosti vodorovné za studena nátěrem penetračním</t>
  </si>
  <si>
    <t>Provedení izolace proti zemní vlhkosti pásy přitavením vodorovné NAIP</t>
  </si>
  <si>
    <t xml:space="preserve">PN01 : </t>
  </si>
  <si>
    <t>29,9+19,76+9,5</t>
  </si>
  <si>
    <t>SDK podhled desky 1xA 12,5 bez izolace dvouvrstvá spodní kce profil CD+UD</t>
  </si>
  <si>
    <t>Dvojnásobné bílé malby ze směsí za sucha dobře otěruvzdorných v místnostech do 3,80 m</t>
  </si>
  <si>
    <t>Lešení pomocné pro objekty pozemních staveb s lešeňovou podlahou v přes 1,9 do 3,5 m zatížení do 150 kg/m2</t>
  </si>
  <si>
    <t>4,02+5,45+3,24+3,66+9,79+10,10+3,59</t>
  </si>
  <si>
    <t>5,42+5,02+5,34</t>
  </si>
  <si>
    <t>SDK podhled deska 1xH2 12,5 bez izolace dvouvrstvá spodní kce profil CD+UD</t>
  </si>
  <si>
    <t xml:space="preserve">PN02 : </t>
  </si>
  <si>
    <t>115,6+15,83+13,61*2+120,83+51,92</t>
  </si>
  <si>
    <t>76,21+66,22+75,39+57,33+48,78+43,32</t>
  </si>
  <si>
    <t>5,32+16,38+11,35</t>
  </si>
  <si>
    <t>75,27+43,13+120,83+51,92+98,18+15,93+13,6*2</t>
  </si>
  <si>
    <t>96,35+15,99+14,82*2+57,33+19,85+37,99</t>
  </si>
  <si>
    <t>88,73+26,57+42,95</t>
  </si>
  <si>
    <t>Montáž jedné vrstvy tepelné izolace do SDK podhledu</t>
  </si>
  <si>
    <t>Montáž SDK podhledu z desek perforovaných celoplošně s hranami speciálně tmelenými na dvouvrstvé kci z CD+UD</t>
  </si>
  <si>
    <t>2,35*7,42</t>
  </si>
  <si>
    <t>2,2*(0,15+1,1)/2*3*2*2</t>
  </si>
  <si>
    <t>5,9*(0,1*2+(2,1+0,45)*3+(0,2+0,35+0,15)*2)*2</t>
  </si>
  <si>
    <t>Příplatek k SDK podhledu za prostorové zakřivení</t>
  </si>
  <si>
    <t>m. č. 1.05</t>
  </si>
  <si>
    <t>14,545*3,15</t>
  </si>
  <si>
    <t>m.č. 110</t>
  </si>
  <si>
    <t>9,44*3,25</t>
  </si>
  <si>
    <t>(3,4*2+6,95-2,35)*1,2*2</t>
  </si>
  <si>
    <t>SN 01 , zahrnuje i plochu SN02 SN08</t>
  </si>
  <si>
    <t>30,28*28,98+0,06*6,05</t>
  </si>
  <si>
    <t>-6,5*8,02*2</t>
  </si>
  <si>
    <t xml:space="preserve">nad 3NP (viz SN 02): </t>
  </si>
  <si>
    <t>15,08*22,38</t>
  </si>
  <si>
    <t>-1,2*1,8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</si>
  <si>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</si>
  <si>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</si>
  <si>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</si>
  <si>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</si>
  <si>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</si>
  <si>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</si>
  <si>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Montáž izolace tepelné střech plochých lepené za studena nízkoexpanzní (PUR) pěnou 1 vrstva desek</t>
  </si>
  <si>
    <t>Montáž izolace tepelné střech plochých lepené za studena nízkoexpanzní (PUR) pěnou, spádová vrstva</t>
  </si>
  <si>
    <t>HI fólie zatažena až po stropní desku viz detaily (např. DET 3.2)</t>
  </si>
  <si>
    <t>(30,28+28,98+30,34+6,05)*(0,65+1,05+0,1)</t>
  </si>
  <si>
    <t>0,66*0,66*3</t>
  </si>
  <si>
    <t>(0,06+22,93)*(0,6+0,15)</t>
  </si>
  <si>
    <t>(6,5+8,02)*2*(0,6+0,15)*2</t>
  </si>
  <si>
    <t>2*3,14*0,6*2*(0,6+0,15)</t>
  </si>
  <si>
    <t>(15,08+22,38)*2*(0,65+1,05+0,1)</t>
  </si>
  <si>
    <t>0,58*0,58*4</t>
  </si>
  <si>
    <t>2*3,14*0,6*(0,6+0,15)</t>
  </si>
  <si>
    <t>(1,2+1,8)*2*0,1</t>
  </si>
  <si>
    <t>(0,78+0,16*2)*4*0,6</t>
  </si>
  <si>
    <t>Provedení povlakové krytiny vytažením na konstrukce fólií lepenou se svařovanými spoji</t>
  </si>
  <si>
    <t>(30,58+29,28+30,64+6,35)*(0,2+0,95+0,2)</t>
  </si>
  <si>
    <t>(0,06+23,23)*(0,2+0,95+0,2)</t>
  </si>
  <si>
    <t>(6,2+7,72)*2*0,65*2</t>
  </si>
  <si>
    <t>2*3,14*0,6*2*0,65</t>
  </si>
  <si>
    <t>(15,38+22,68)*2*(0,2+0,95+0,2)</t>
  </si>
  <si>
    <t>(1,2+1,8)*2*0,3</t>
  </si>
  <si>
    <t>2*3,14*0,6*0,65</t>
  </si>
  <si>
    <t>(0,78)*4*0,6</t>
  </si>
  <si>
    <t>Provedení povlakové krytiny vytažením na konstrukce za studena nátěrem penetračním</t>
  </si>
  <si>
    <t>Provedení povlakové krytiny vytažením na konstrukce pásy přitavením NAIP</t>
  </si>
  <si>
    <t>8,93*4,31+1,48*2,43</t>
  </si>
  <si>
    <t>Kladení dlažby z betonových dlaždic 60x60 cm na sucho na terče z umělé hmoty do výšky přes 150 mm</t>
  </si>
  <si>
    <t>dlaždice teracová broušená 400x400x20mm</t>
  </si>
  <si>
    <t>15,6*3,4</t>
  </si>
  <si>
    <t>-(1,425*2+1,7)*3,0-1,7*3,0-3,55*3,0-3,0*3,0</t>
  </si>
  <si>
    <t>37,8*3,53+4,5*0,15</t>
  </si>
  <si>
    <t>-4,5*2,5-4,55*2,5*4-3,05*2,5-1,0*2,5*2-4,0*2,5</t>
  </si>
  <si>
    <t>22,2*3,53</t>
  </si>
  <si>
    <t>-1,95*3,0-3,05*3,0-2,15*2,5-3,05*2,5*3</t>
  </si>
  <si>
    <t>(1,425*2+1,7+3,0*2)*0,25</t>
  </si>
  <si>
    <t>(1,7+3,0*2)*0,25</t>
  </si>
  <si>
    <t>(3,55+3,0*2)*0,25</t>
  </si>
  <si>
    <t>3,0*3*0,25</t>
  </si>
  <si>
    <t>(4,5+2,5)*2*0,25</t>
  </si>
  <si>
    <t>(4,55+2,5)*2*0,25*4</t>
  </si>
  <si>
    <t>(3,05+2,5)*2*0,25</t>
  </si>
  <si>
    <t>(1,0+2,5)*2*0,25*2</t>
  </si>
  <si>
    <t>(4,0+2,5)*2*0,25</t>
  </si>
  <si>
    <t>(1,9+3,0*2)*0,25</t>
  </si>
  <si>
    <t>(3,05+3,0*2)*0,25</t>
  </si>
  <si>
    <t>(2,15+2,5)*2*0,25</t>
  </si>
  <si>
    <t>(3,05+2,5)*2*0,25*3</t>
  </si>
  <si>
    <t>Montáž izolace tepelné stěn lepením celoplošně v kombinaci s mechanickým kotvením rohoží, pásů, dílců, desek tl přes 140 do 200 mm</t>
  </si>
  <si>
    <t>31,66*8,25</t>
  </si>
  <si>
    <t>0,65*1,9+3,0*1,2+3,0*1,05+3,0*0,9+3,0*0,75+5,0*0,5+5,0*0,25</t>
  </si>
  <si>
    <t>-1,65*0,85</t>
  </si>
  <si>
    <t>-4,5*2,0-2,5*2,0*2-4,0*2,0-5,0*2,0-3,0*2,0</t>
  </si>
  <si>
    <t>-4,0*2,0*2-4,5*2,0*2-2,5*2,0*2-5,0*2,0</t>
  </si>
  <si>
    <t>30,3*9,6</t>
  </si>
  <si>
    <t>-4,5*2,0-5,0*2,0-1,0*2,0*2-3,5*2,0</t>
  </si>
  <si>
    <t>-1,7*3,6*3</t>
  </si>
  <si>
    <t>-4,5*2,0-5,0*2,0*2-2,5*2,0*3</t>
  </si>
  <si>
    <t>21,45*5,5+9,65*9,3+4,5*0,15+0,6*0,3</t>
  </si>
  <si>
    <t>-0,8*0,8-1,0*1,2</t>
  </si>
  <si>
    <t>-4,5*2,0*2-4,0*2,0-2,5*2,0*2-3,5*2,0*2-1,0*2,0</t>
  </si>
  <si>
    <t>6,75*8,97+1,4*3,47-3,65*1,6/2</t>
  </si>
  <si>
    <t>(4,5+2,0)*2*0,25</t>
  </si>
  <si>
    <t>(2,5+2,0)*2*0,25*2</t>
  </si>
  <si>
    <t>(4,0+2,0)*2*0,25</t>
  </si>
  <si>
    <t>(5,0+2,0)*2*0,25</t>
  </si>
  <si>
    <t>(3,0+2,0)*2*0,25</t>
  </si>
  <si>
    <t>(4,0+2,0)*2*0,25*2</t>
  </si>
  <si>
    <t>(4,5+2,0)*2*0,25*2</t>
  </si>
  <si>
    <t>(1,0+2,0)*2*0,25*2</t>
  </si>
  <si>
    <t>(3,5+2,0)*2*0,25</t>
  </si>
  <si>
    <t>(1,7+3,6*2)*0,25*3</t>
  </si>
  <si>
    <t>(5,0+2,0)*2*0,25*2</t>
  </si>
  <si>
    <t>(2,5+2,0)*2*0,25*3</t>
  </si>
  <si>
    <t>(3,5+2,0)*2*0,25*2</t>
  </si>
  <si>
    <t>(1,0+2,0)*2*0,25</t>
  </si>
  <si>
    <t>15,6*9,7+0,7*4,02</t>
  </si>
  <si>
    <t>-4,0*2,0*2-1,5*2,0</t>
  </si>
  <si>
    <t>-4,0*2,0*2-1,5*2,0-2,5*2,0</t>
  </si>
  <si>
    <t>23,65*4,4</t>
  </si>
  <si>
    <t>-1,0*2,25-4,0*2,0*2-4,5*2,0</t>
  </si>
  <si>
    <t>16,24*9,5</t>
  </si>
  <si>
    <t>-1,0*2,0-2,5*2,0*2-3,0*2,0-4,0*2,0</t>
  </si>
  <si>
    <t>-2,5*2,0*3-3,0*2,0</t>
  </si>
  <si>
    <t>23,54*9,5</t>
  </si>
  <si>
    <t>-1,0*2,0*5-4,0*2,0*2-2,5*2,0</t>
  </si>
  <si>
    <t>-1,0*2,0*4-2,5*2,0</t>
  </si>
  <si>
    <t>Penetrační nátěr vnějších stěn nanášený ručně</t>
  </si>
  <si>
    <t>Penetrační silikátový nátěr vnějších pastovitých tenkovrstvých omítek stěn</t>
  </si>
  <si>
    <t>Montáž kontaktního zateplení vnějších stěn lepením a mechanickým kotvením polystyrénových desek do betonu a zdiva tl přes 160 do 200 mm</t>
  </si>
  <si>
    <t>Tenkovrstvá silikátová zatíraná omítka zrnitost 1,5 mm vnějších stěn</t>
  </si>
  <si>
    <t xml:space="preserve">VN 07 - zateplení pod UT : </t>
  </si>
  <si>
    <t xml:space="preserve">EPS tl. 140mm : </t>
  </si>
  <si>
    <t xml:space="preserve">od -1,23 po UT : </t>
  </si>
  <si>
    <t>(31,66+0,14*2)*(0,58+2,13)/2</t>
  </si>
  <si>
    <t>15,6*1,21</t>
  </si>
  <si>
    <t xml:space="preserve">od -1,23/-1,83 po UT : </t>
  </si>
  <si>
    <t>30,3*1,18</t>
  </si>
  <si>
    <t>(37,8+0,14*2)*(1,18+0,58)/2</t>
  </si>
  <si>
    <t>9,65*(1,18+0,58)/2</t>
  </si>
  <si>
    <t>4,5*1,21</t>
  </si>
  <si>
    <t>ČÁST NAD TERÉNEM VIZ ODDÍL 62</t>
  </si>
  <si>
    <t>Montáž tepelné izolace z XPS tepelně izolačního systému základové desky svisle 1 vrstva přes 100 do 200 mm</t>
  </si>
  <si>
    <t>(3,3*2+2,2*2+0,22*4)*4,25</t>
  </si>
  <si>
    <t>-1,75*3,6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</si>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</sst>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706111" TargetMode="External" /><Relationship Id="rId2" Type="http://schemas.openxmlformats.org/officeDocument/2006/relationships/hyperlink" Target="https://podminky.urs.cz/item/CS_URS_2023_02/162706119" TargetMode="External" /><Relationship Id="rId3" Type="http://schemas.openxmlformats.org/officeDocument/2006/relationships/hyperlink" Target="https://podminky.urs.cz/item/CS_URS_2023_02/167103101" TargetMode="External" /><Relationship Id="rId4" Type="http://schemas.openxmlformats.org/officeDocument/2006/relationships/hyperlink" Target="https://podminky.urs.cz/item/CS_URS_2023_02/181311103" TargetMode="External" /><Relationship Id="rId5" Type="http://schemas.openxmlformats.org/officeDocument/2006/relationships/hyperlink" Target="https://podminky.urs.cz/item/CS_URS_2023_02/181912112" TargetMode="External" /><Relationship Id="rId6" Type="http://schemas.openxmlformats.org/officeDocument/2006/relationships/hyperlink" Target="https://podminky.urs.cz/item/CS_URS_2023_02/182303111" TargetMode="External" /><Relationship Id="rId7" Type="http://schemas.openxmlformats.org/officeDocument/2006/relationships/hyperlink" Target="https://podminky.urs.cz/item/CS_URS_2023_02/181411141" TargetMode="External" /><Relationship Id="rId8" Type="http://schemas.openxmlformats.org/officeDocument/2006/relationships/hyperlink" Target="https://podminky.urs.cz/item/CS_URS_2023_02/271572211" TargetMode="External" /><Relationship Id="rId9" Type="http://schemas.openxmlformats.org/officeDocument/2006/relationships/hyperlink" Target="https://podminky.urs.cz/item/CS_URS_2023_02/274313711" TargetMode="External" /><Relationship Id="rId10" Type="http://schemas.openxmlformats.org/officeDocument/2006/relationships/hyperlink" Target="https://podminky.urs.cz/item/CS_URS_2023_02/274351121" TargetMode="External" /><Relationship Id="rId11" Type="http://schemas.openxmlformats.org/officeDocument/2006/relationships/hyperlink" Target="https://podminky.urs.cz/item/CS_URS_2023_02/274351122" TargetMode="External" /><Relationship Id="rId12" Type="http://schemas.openxmlformats.org/officeDocument/2006/relationships/hyperlink" Target="https://podminky.urs.cz/item/CS_URS_2023_02/631311123" TargetMode="External" /><Relationship Id="rId13" Type="http://schemas.openxmlformats.org/officeDocument/2006/relationships/hyperlink" Target="https://podminky.urs.cz/item/CS_URS_2023_02/430321616" TargetMode="External" /><Relationship Id="rId14" Type="http://schemas.openxmlformats.org/officeDocument/2006/relationships/hyperlink" Target="https://podminky.urs.cz/item/CS_URS_2023_02/430361821" TargetMode="External" /><Relationship Id="rId15" Type="http://schemas.openxmlformats.org/officeDocument/2006/relationships/hyperlink" Target="https://podminky.urs.cz/item/CS_URS_2023_02/434351141" TargetMode="External" /><Relationship Id="rId16" Type="http://schemas.openxmlformats.org/officeDocument/2006/relationships/hyperlink" Target="https://podminky.urs.cz/item/CS_URS_2023_02/434351142" TargetMode="External" /><Relationship Id="rId17" Type="http://schemas.openxmlformats.org/officeDocument/2006/relationships/hyperlink" Target="https://podminky.urs.cz/item/CS_URS_2023_02/564851111" TargetMode="External" /><Relationship Id="rId18" Type="http://schemas.openxmlformats.org/officeDocument/2006/relationships/hyperlink" Target="https://podminky.urs.cz/item/CS_URS_2023_02/596211111" TargetMode="External" /><Relationship Id="rId19" Type="http://schemas.openxmlformats.org/officeDocument/2006/relationships/hyperlink" Target="https://podminky.urs.cz/item/CS_URS_2023_02/596811312" TargetMode="External" /><Relationship Id="rId20" Type="http://schemas.openxmlformats.org/officeDocument/2006/relationships/hyperlink" Target="https://podminky.urs.cz/item/CS_URS_2023_02/916231213" TargetMode="External" /><Relationship Id="rId21" Type="http://schemas.openxmlformats.org/officeDocument/2006/relationships/hyperlink" Target="https://podminky.urs.cz/item/CS_URS_2023_02/919726121" TargetMode="External" /><Relationship Id="rId22" Type="http://schemas.openxmlformats.org/officeDocument/2006/relationships/hyperlink" Target="https://podminky.urs.cz/item/CS_URS_2023_02/998223011" TargetMode="External" /><Relationship Id="rId23" Type="http://schemas.openxmlformats.org/officeDocument/2006/relationships/hyperlink" Target="https://podminky.urs.cz/item/CS_URS_2023_02/998767101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4201" TargetMode="External" /><Relationship Id="rId2" Type="http://schemas.openxmlformats.org/officeDocument/2006/relationships/hyperlink" Target="https://podminky.urs.cz/item/CS_URS_2023_02/139001101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51401501" TargetMode="External" /><Relationship Id="rId6" Type="http://schemas.openxmlformats.org/officeDocument/2006/relationships/hyperlink" Target="https://podminky.urs.cz/item/CS_URS_2023_02/162351124" TargetMode="External" /><Relationship Id="rId7" Type="http://schemas.openxmlformats.org/officeDocument/2006/relationships/hyperlink" Target="https://podminky.urs.cz/item/CS_URS_2023_02/162751137" TargetMode="External" /><Relationship Id="rId8" Type="http://schemas.openxmlformats.org/officeDocument/2006/relationships/hyperlink" Target="https://podminky.urs.cz/item/CS_URS_2023_02/162751139" TargetMode="External" /><Relationship Id="rId9" Type="http://schemas.openxmlformats.org/officeDocument/2006/relationships/hyperlink" Target="https://podminky.urs.cz/item/CS_URS_2023_02/167151102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4151101" TargetMode="External" /><Relationship Id="rId13" Type="http://schemas.openxmlformats.org/officeDocument/2006/relationships/hyperlink" Target="https://podminky.urs.cz/item/CS_URS_2023_02/175111101" TargetMode="External" /><Relationship Id="rId14" Type="http://schemas.openxmlformats.org/officeDocument/2006/relationships/hyperlink" Target="https://podminky.urs.cz/item/CS_URS_2023_02/451572111" TargetMode="External" /><Relationship Id="rId15" Type="http://schemas.openxmlformats.org/officeDocument/2006/relationships/hyperlink" Target="https://podminky.urs.cz/item/CS_URS_2023_02/871211211" TargetMode="External" /><Relationship Id="rId16" Type="http://schemas.openxmlformats.org/officeDocument/2006/relationships/hyperlink" Target="https://podminky.urs.cz/item/CS_URS_2023_02/879221111" TargetMode="External" /><Relationship Id="rId17" Type="http://schemas.openxmlformats.org/officeDocument/2006/relationships/hyperlink" Target="https://podminky.urs.cz/item/CS_URS_2023_02/891231112" TargetMode="External" /><Relationship Id="rId18" Type="http://schemas.openxmlformats.org/officeDocument/2006/relationships/hyperlink" Target="https://podminky.urs.cz/item/CS_URS_2023_02/891239111" TargetMode="External" /><Relationship Id="rId19" Type="http://schemas.openxmlformats.org/officeDocument/2006/relationships/hyperlink" Target="https://podminky.urs.cz/item/CS_URS_2023_02/892233122" TargetMode="External" /><Relationship Id="rId20" Type="http://schemas.openxmlformats.org/officeDocument/2006/relationships/hyperlink" Target="https://podminky.urs.cz/item/CS_URS_2023_02/892241111" TargetMode="External" /><Relationship Id="rId21" Type="http://schemas.openxmlformats.org/officeDocument/2006/relationships/hyperlink" Target="https://podminky.urs.cz/item/CS_URS_2023_02/892372111" TargetMode="External" /><Relationship Id="rId22" Type="http://schemas.openxmlformats.org/officeDocument/2006/relationships/hyperlink" Target="https://podminky.urs.cz/item/CS_URS_2023_02/899721111" TargetMode="External" /><Relationship Id="rId23" Type="http://schemas.openxmlformats.org/officeDocument/2006/relationships/hyperlink" Target="https://podminky.urs.cz/item/CS_URS_2023_02/899722113" TargetMode="External" /><Relationship Id="rId24" Type="http://schemas.openxmlformats.org/officeDocument/2006/relationships/hyperlink" Target="https://podminky.urs.cz/item/CS_URS_2023_02/998276101" TargetMode="External" /><Relationship Id="rId25" Type="http://schemas.openxmlformats.org/officeDocument/2006/relationships/hyperlink" Target="https://podminky.urs.cz/item/CS_URS_2023_02/722270105" TargetMode="External" /><Relationship Id="rId26" Type="http://schemas.openxmlformats.org/officeDocument/2006/relationships/hyperlink" Target="https://podminky.urs.cz/item/CS_URS_2023_02/998722201" TargetMode="External" /><Relationship Id="rId27" Type="http://schemas.openxmlformats.org/officeDocument/2006/relationships/hyperlink" Target="https://podminky.urs.cz/item/CS_URS_2023_02/012203000" TargetMode="External" /><Relationship Id="rId28" Type="http://schemas.openxmlformats.org/officeDocument/2006/relationships/hyperlink" Target="https://podminky.urs.cz/item/CS_URS_2023_02/013294000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4201" TargetMode="External" /><Relationship Id="rId2" Type="http://schemas.openxmlformats.org/officeDocument/2006/relationships/hyperlink" Target="https://podminky.urs.cz/item/CS_URS_2023_02/139001101" TargetMode="External" /><Relationship Id="rId3" Type="http://schemas.openxmlformats.org/officeDocument/2006/relationships/hyperlink" Target="https://podminky.urs.cz/item/CS_URS_2023_02/151101101" TargetMode="External" /><Relationship Id="rId4" Type="http://schemas.openxmlformats.org/officeDocument/2006/relationships/hyperlink" Target="https://podminky.urs.cz/item/CS_URS_2023_02/151101111" TargetMode="External" /><Relationship Id="rId5" Type="http://schemas.openxmlformats.org/officeDocument/2006/relationships/hyperlink" Target="https://podminky.urs.cz/item/CS_URS_2023_02/151401501" TargetMode="External" /><Relationship Id="rId6" Type="http://schemas.openxmlformats.org/officeDocument/2006/relationships/hyperlink" Target="https://podminky.urs.cz/item/CS_URS_2023_02/162351124" TargetMode="External" /><Relationship Id="rId7" Type="http://schemas.openxmlformats.org/officeDocument/2006/relationships/hyperlink" Target="https://podminky.urs.cz/item/CS_URS_2023_02/162751137" TargetMode="External" /><Relationship Id="rId8" Type="http://schemas.openxmlformats.org/officeDocument/2006/relationships/hyperlink" Target="https://podminky.urs.cz/item/CS_URS_2023_02/162751139" TargetMode="External" /><Relationship Id="rId9" Type="http://schemas.openxmlformats.org/officeDocument/2006/relationships/hyperlink" Target="https://podminky.urs.cz/item/CS_URS_2023_02/16715110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74151101" TargetMode="External" /><Relationship Id="rId13" Type="http://schemas.openxmlformats.org/officeDocument/2006/relationships/hyperlink" Target="https://podminky.urs.cz/item/CS_URS_2023_02/175111101" TargetMode="External" /><Relationship Id="rId14" Type="http://schemas.openxmlformats.org/officeDocument/2006/relationships/hyperlink" Target="https://podminky.urs.cz/item/CS_URS_2023_02/451572111" TargetMode="External" /><Relationship Id="rId15" Type="http://schemas.openxmlformats.org/officeDocument/2006/relationships/hyperlink" Target="https://podminky.urs.cz/item/CS_URS_2023_02/871313121" TargetMode="External" /><Relationship Id="rId16" Type="http://schemas.openxmlformats.org/officeDocument/2006/relationships/hyperlink" Target="https://podminky.urs.cz/item/CS_URS_2023_02/892351111" TargetMode="External" /><Relationship Id="rId17" Type="http://schemas.openxmlformats.org/officeDocument/2006/relationships/hyperlink" Target="https://podminky.urs.cz/item/CS_URS_2023_02/892372111" TargetMode="External" /><Relationship Id="rId18" Type="http://schemas.openxmlformats.org/officeDocument/2006/relationships/hyperlink" Target="https://podminky.urs.cz/item/CS_URS_2023_02/894812311" TargetMode="External" /><Relationship Id="rId19" Type="http://schemas.openxmlformats.org/officeDocument/2006/relationships/hyperlink" Target="https://podminky.urs.cz/item/CS_URS_2023_02/894812332" TargetMode="External" /><Relationship Id="rId20" Type="http://schemas.openxmlformats.org/officeDocument/2006/relationships/hyperlink" Target="https://podminky.urs.cz/item/CS_URS_2023_02/894812339" TargetMode="External" /><Relationship Id="rId21" Type="http://schemas.openxmlformats.org/officeDocument/2006/relationships/hyperlink" Target="https://podminky.urs.cz/item/CS_URS_2023_02/894812377" TargetMode="External" /><Relationship Id="rId22" Type="http://schemas.openxmlformats.org/officeDocument/2006/relationships/hyperlink" Target="https://podminky.urs.cz/item/CS_URS_2023_02/899722113" TargetMode="External" /><Relationship Id="rId23" Type="http://schemas.openxmlformats.org/officeDocument/2006/relationships/hyperlink" Target="https://podminky.urs.cz/item/CS_URS_2023_02/998276101" TargetMode="External" /><Relationship Id="rId24" Type="http://schemas.openxmlformats.org/officeDocument/2006/relationships/hyperlink" Target="https://podminky.urs.cz/item/CS_URS_2023_02/012203000" TargetMode="External" /><Relationship Id="rId25" Type="http://schemas.openxmlformats.org/officeDocument/2006/relationships/hyperlink" Target="https://podminky.urs.cz/item/CS_URS_2023_02/013294000" TargetMode="External" /><Relationship Id="rId2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5101301" TargetMode="External" /><Relationship Id="rId3" Type="http://schemas.openxmlformats.org/officeDocument/2006/relationships/hyperlink" Target="https://podminky.urs.cz/item/CS_URS_2023_02/131251106" TargetMode="External" /><Relationship Id="rId4" Type="http://schemas.openxmlformats.org/officeDocument/2006/relationships/hyperlink" Target="https://podminky.urs.cz/item/CS_URS_2023_02/132251254" TargetMode="External" /><Relationship Id="rId5" Type="http://schemas.openxmlformats.org/officeDocument/2006/relationships/hyperlink" Target="https://podminky.urs.cz/item/CS_URS_2023_02/132254102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751117" TargetMode="External" /><Relationship Id="rId8" Type="http://schemas.openxmlformats.org/officeDocument/2006/relationships/hyperlink" Target="https://podminky.urs.cz/item/CS_URS_2023_02/162751119" TargetMode="External" /><Relationship Id="rId9" Type="http://schemas.openxmlformats.org/officeDocument/2006/relationships/hyperlink" Target="https://podminky.urs.cz/item/CS_URS_2023_02/167151111" TargetMode="External" /><Relationship Id="rId10" Type="http://schemas.openxmlformats.org/officeDocument/2006/relationships/hyperlink" Target="https://podminky.urs.cz/item/CS_URS_2023_02/171151103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4151102" TargetMode="External" /><Relationship Id="rId15" Type="http://schemas.openxmlformats.org/officeDocument/2006/relationships/hyperlink" Target="https://podminky.urs.cz/item/CS_URS_2023_02/213141111" TargetMode="External" /><Relationship Id="rId16" Type="http://schemas.openxmlformats.org/officeDocument/2006/relationships/hyperlink" Target="https://podminky.urs.cz/item/CS_URS_2023_02/213311113" TargetMode="External" /><Relationship Id="rId17" Type="http://schemas.openxmlformats.org/officeDocument/2006/relationships/hyperlink" Target="https://podminky.urs.cz/item/CS_URS_2023_02/218111112" TargetMode="External" /><Relationship Id="rId18" Type="http://schemas.openxmlformats.org/officeDocument/2006/relationships/hyperlink" Target="https://podminky.urs.cz/item/CS_URS_2023_02/218111123" TargetMode="External" /><Relationship Id="rId19" Type="http://schemas.openxmlformats.org/officeDocument/2006/relationships/hyperlink" Target="https://podminky.urs.cz/item/CS_URS_2023_02/218121113" TargetMode="External" /><Relationship Id="rId20" Type="http://schemas.openxmlformats.org/officeDocument/2006/relationships/hyperlink" Target="https://podminky.urs.cz/item/CS_URS_2023_02/273322511" TargetMode="External" /><Relationship Id="rId21" Type="http://schemas.openxmlformats.org/officeDocument/2006/relationships/hyperlink" Target="https://podminky.urs.cz/item/CS_URS_2023_02/273351121" TargetMode="External" /><Relationship Id="rId22" Type="http://schemas.openxmlformats.org/officeDocument/2006/relationships/hyperlink" Target="https://podminky.urs.cz/item/CS_URS_2023_02/273351122" TargetMode="External" /><Relationship Id="rId23" Type="http://schemas.openxmlformats.org/officeDocument/2006/relationships/hyperlink" Target="https://podminky.urs.cz/item/CS_URS_2023_02/273361821" TargetMode="External" /><Relationship Id="rId24" Type="http://schemas.openxmlformats.org/officeDocument/2006/relationships/hyperlink" Target="https://podminky.urs.cz/item/CS_URS_2023_02/274313511" TargetMode="External" /><Relationship Id="rId25" Type="http://schemas.openxmlformats.org/officeDocument/2006/relationships/hyperlink" Target="https://podminky.urs.cz/item/CS_URS_2023_02/274351121" TargetMode="External" /><Relationship Id="rId26" Type="http://schemas.openxmlformats.org/officeDocument/2006/relationships/hyperlink" Target="https://podminky.urs.cz/item/CS_URS_2023_02/274351122" TargetMode="External" /><Relationship Id="rId27" Type="http://schemas.openxmlformats.org/officeDocument/2006/relationships/hyperlink" Target="https://podminky.urs.cz/item/CS_URS_2023_02/279113122" TargetMode="External" /><Relationship Id="rId28" Type="http://schemas.openxmlformats.org/officeDocument/2006/relationships/hyperlink" Target="https://podminky.urs.cz/item/CS_URS_2023_02/279322511" TargetMode="External" /><Relationship Id="rId29" Type="http://schemas.openxmlformats.org/officeDocument/2006/relationships/hyperlink" Target="https://podminky.urs.cz/item/CS_URS_2023_02/279351311" TargetMode="External" /><Relationship Id="rId30" Type="http://schemas.openxmlformats.org/officeDocument/2006/relationships/hyperlink" Target="https://podminky.urs.cz/item/CS_URS_2023_02/279351312" TargetMode="External" /><Relationship Id="rId31" Type="http://schemas.openxmlformats.org/officeDocument/2006/relationships/hyperlink" Target="https://podminky.urs.cz/item/CS_URS_2023_02/279361821" TargetMode="External" /><Relationship Id="rId32" Type="http://schemas.openxmlformats.org/officeDocument/2006/relationships/hyperlink" Target="https://podminky.urs.cz/item/CS_URS_2023_02/631311123" TargetMode="External" /><Relationship Id="rId33" Type="http://schemas.openxmlformats.org/officeDocument/2006/relationships/hyperlink" Target="https://podminky.urs.cz/item/CS_URS_2023_02/311234261" TargetMode="External" /><Relationship Id="rId34" Type="http://schemas.openxmlformats.org/officeDocument/2006/relationships/hyperlink" Target="https://podminky.urs.cz/item/CS_URS_2023_02/311236101" TargetMode="External" /><Relationship Id="rId35" Type="http://schemas.openxmlformats.org/officeDocument/2006/relationships/hyperlink" Target="https://podminky.urs.cz/item/CS_URS_2023_02/311236141" TargetMode="External" /><Relationship Id="rId36" Type="http://schemas.openxmlformats.org/officeDocument/2006/relationships/hyperlink" Target="https://podminky.urs.cz/item/CS_URS_2023_02/311321411" TargetMode="External" /><Relationship Id="rId37" Type="http://schemas.openxmlformats.org/officeDocument/2006/relationships/hyperlink" Target="https://podminky.urs.cz/item/CS_URS_2023_02/311351121" TargetMode="External" /><Relationship Id="rId38" Type="http://schemas.openxmlformats.org/officeDocument/2006/relationships/hyperlink" Target="https://podminky.urs.cz/item/CS_URS_2023_02/311351122" TargetMode="External" /><Relationship Id="rId39" Type="http://schemas.openxmlformats.org/officeDocument/2006/relationships/hyperlink" Target="https://podminky.urs.cz/item/CS_URS_2023_02/311361821" TargetMode="External" /><Relationship Id="rId40" Type="http://schemas.openxmlformats.org/officeDocument/2006/relationships/hyperlink" Target="https://podminky.urs.cz/item/CS_URS_2023_02/317168012" TargetMode="External" /><Relationship Id="rId41" Type="http://schemas.openxmlformats.org/officeDocument/2006/relationships/hyperlink" Target="https://podminky.urs.cz/item/CS_URS_2023_02/317168016" TargetMode="External" /><Relationship Id="rId42" Type="http://schemas.openxmlformats.org/officeDocument/2006/relationships/hyperlink" Target="https://podminky.urs.cz/item/CS_URS_2023_02/317168021" TargetMode="External" /><Relationship Id="rId43" Type="http://schemas.openxmlformats.org/officeDocument/2006/relationships/hyperlink" Target="https://podminky.urs.cz/item/CS_URS_2023_02/317168022" TargetMode="External" /><Relationship Id="rId44" Type="http://schemas.openxmlformats.org/officeDocument/2006/relationships/hyperlink" Target="https://podminky.urs.cz/item/CS_URS_2023_02/317168028" TargetMode="External" /><Relationship Id="rId45" Type="http://schemas.openxmlformats.org/officeDocument/2006/relationships/hyperlink" Target="https://podminky.urs.cz/item/CS_URS_2023_02/317168051" TargetMode="External" /><Relationship Id="rId46" Type="http://schemas.openxmlformats.org/officeDocument/2006/relationships/hyperlink" Target="https://podminky.urs.cz/item/CS_URS_2023_02/317168052" TargetMode="External" /><Relationship Id="rId47" Type="http://schemas.openxmlformats.org/officeDocument/2006/relationships/hyperlink" Target="https://podminky.urs.cz/item/CS_URS_2023_02/317168053" TargetMode="External" /><Relationship Id="rId48" Type="http://schemas.openxmlformats.org/officeDocument/2006/relationships/hyperlink" Target="https://podminky.urs.cz/item/CS_URS_2023_02/317168054" TargetMode="External" /><Relationship Id="rId49" Type="http://schemas.openxmlformats.org/officeDocument/2006/relationships/hyperlink" Target="https://podminky.urs.cz/item/CS_URS_2023_02/317168055" TargetMode="External" /><Relationship Id="rId50" Type="http://schemas.openxmlformats.org/officeDocument/2006/relationships/hyperlink" Target="https://podminky.urs.cz/item/CS_URS_2023_02/317168056" TargetMode="External" /><Relationship Id="rId51" Type="http://schemas.openxmlformats.org/officeDocument/2006/relationships/hyperlink" Target="https://podminky.urs.cz/item/CS_URS_2023_02/317168057" TargetMode="External" /><Relationship Id="rId52" Type="http://schemas.openxmlformats.org/officeDocument/2006/relationships/hyperlink" Target="https://podminky.urs.cz/item/CS_URS_2023_02/317168059" TargetMode="External" /><Relationship Id="rId53" Type="http://schemas.openxmlformats.org/officeDocument/2006/relationships/hyperlink" Target="https://podminky.urs.cz/item/CS_URS_2023_02/317321811" TargetMode="External" /><Relationship Id="rId54" Type="http://schemas.openxmlformats.org/officeDocument/2006/relationships/hyperlink" Target="https://podminky.urs.cz/item/CS_URS_2023_02/317351107" TargetMode="External" /><Relationship Id="rId55" Type="http://schemas.openxmlformats.org/officeDocument/2006/relationships/hyperlink" Target="https://podminky.urs.cz/item/CS_URS_2023_02/317351108" TargetMode="External" /><Relationship Id="rId56" Type="http://schemas.openxmlformats.org/officeDocument/2006/relationships/hyperlink" Target="https://podminky.urs.cz/item/CS_URS_2023_02/317361821" TargetMode="External" /><Relationship Id="rId57" Type="http://schemas.openxmlformats.org/officeDocument/2006/relationships/hyperlink" Target="https://podminky.urs.cz/item/CS_URS_2023_02/317998131" TargetMode="External" /><Relationship Id="rId58" Type="http://schemas.openxmlformats.org/officeDocument/2006/relationships/hyperlink" Target="https://podminky.urs.cz/item/CS_URS_2023_02/330321810" TargetMode="External" /><Relationship Id="rId59" Type="http://schemas.openxmlformats.org/officeDocument/2006/relationships/hyperlink" Target="https://podminky.urs.cz/item/CS_URS_2023_02/331351111" TargetMode="External" /><Relationship Id="rId60" Type="http://schemas.openxmlformats.org/officeDocument/2006/relationships/hyperlink" Target="https://podminky.urs.cz/item/CS_URS_2023_02/331351112" TargetMode="External" /><Relationship Id="rId61" Type="http://schemas.openxmlformats.org/officeDocument/2006/relationships/hyperlink" Target="https://podminky.urs.cz/item/CS_URS_2023_02/331361821" TargetMode="External" /><Relationship Id="rId62" Type="http://schemas.openxmlformats.org/officeDocument/2006/relationships/hyperlink" Target="https://podminky.urs.cz/item/CS_URS_2023_02/342244201" TargetMode="External" /><Relationship Id="rId63" Type="http://schemas.openxmlformats.org/officeDocument/2006/relationships/hyperlink" Target="https://podminky.urs.cz/item/CS_URS_2023_02/342244221" TargetMode="External" /><Relationship Id="rId64" Type="http://schemas.openxmlformats.org/officeDocument/2006/relationships/hyperlink" Target="https://podminky.urs.cz/item/CS_URS_2023_02/342244301" TargetMode="External" /><Relationship Id="rId65" Type="http://schemas.openxmlformats.org/officeDocument/2006/relationships/hyperlink" Target="https://podminky.urs.cz/item/CS_URS_2023_02/345321515" TargetMode="External" /><Relationship Id="rId66" Type="http://schemas.openxmlformats.org/officeDocument/2006/relationships/hyperlink" Target="https://podminky.urs.cz/item/CS_URS_2023_02/345351005" TargetMode="External" /><Relationship Id="rId67" Type="http://schemas.openxmlformats.org/officeDocument/2006/relationships/hyperlink" Target="https://podminky.urs.cz/item/CS_URS_2023_02/345351006" TargetMode="External" /><Relationship Id="rId68" Type="http://schemas.openxmlformats.org/officeDocument/2006/relationships/hyperlink" Target="https://podminky.urs.cz/item/CS_URS_2023_02/345361821" TargetMode="External" /><Relationship Id="rId69" Type="http://schemas.openxmlformats.org/officeDocument/2006/relationships/hyperlink" Target="https://podminky.urs.cz/item/CS_URS_2023_02/273322511" TargetMode="External" /><Relationship Id="rId70" Type="http://schemas.openxmlformats.org/officeDocument/2006/relationships/hyperlink" Target="https://podminky.urs.cz/item/CS_URS_2023_02/273351121" TargetMode="External" /><Relationship Id="rId71" Type="http://schemas.openxmlformats.org/officeDocument/2006/relationships/hyperlink" Target="https://podminky.urs.cz/item/CS_URS_2023_02/273351122" TargetMode="External" /><Relationship Id="rId72" Type="http://schemas.openxmlformats.org/officeDocument/2006/relationships/hyperlink" Target="https://podminky.urs.cz/item/CS_URS_2023_02/273361821" TargetMode="External" /><Relationship Id="rId73" Type="http://schemas.openxmlformats.org/officeDocument/2006/relationships/hyperlink" Target="https://podminky.urs.cz/item/CS_URS_2023_02/279322511" TargetMode="External" /><Relationship Id="rId74" Type="http://schemas.openxmlformats.org/officeDocument/2006/relationships/hyperlink" Target="https://podminky.urs.cz/item/CS_URS_2023_02/279351311" TargetMode="External" /><Relationship Id="rId75" Type="http://schemas.openxmlformats.org/officeDocument/2006/relationships/hyperlink" Target="https://podminky.urs.cz/item/CS_URS_2023_02/279351312" TargetMode="External" /><Relationship Id="rId76" Type="http://schemas.openxmlformats.org/officeDocument/2006/relationships/hyperlink" Target="https://podminky.urs.cz/item/CS_URS_2023_02/279361821" TargetMode="External" /><Relationship Id="rId77" Type="http://schemas.openxmlformats.org/officeDocument/2006/relationships/hyperlink" Target="https://podminky.urs.cz/item/CS_URS_2023_02/953312122" TargetMode="External" /><Relationship Id="rId78" Type="http://schemas.openxmlformats.org/officeDocument/2006/relationships/hyperlink" Target="https://podminky.urs.cz/item/CS_URS_2023_02/411321414" TargetMode="External" /><Relationship Id="rId79" Type="http://schemas.openxmlformats.org/officeDocument/2006/relationships/hyperlink" Target="https://podminky.urs.cz/item/CS_URS_2023_02/411322424" TargetMode="External" /><Relationship Id="rId80" Type="http://schemas.openxmlformats.org/officeDocument/2006/relationships/hyperlink" Target="https://podminky.urs.cz/item/CS_URS_2023_02/411351011" TargetMode="External" /><Relationship Id="rId81" Type="http://schemas.openxmlformats.org/officeDocument/2006/relationships/hyperlink" Target="https://podminky.urs.cz/item/CS_URS_2023_02/411351012" TargetMode="External" /><Relationship Id="rId82" Type="http://schemas.openxmlformats.org/officeDocument/2006/relationships/hyperlink" Target="https://podminky.urs.cz/item/CS_URS_2023_02/411351021" TargetMode="External" /><Relationship Id="rId83" Type="http://schemas.openxmlformats.org/officeDocument/2006/relationships/hyperlink" Target="https://podminky.urs.cz/item/CS_URS_2023_02/411351022" TargetMode="External" /><Relationship Id="rId84" Type="http://schemas.openxmlformats.org/officeDocument/2006/relationships/hyperlink" Target="https://podminky.urs.cz/item/CS_URS_2023_02/411354203" TargetMode="External" /><Relationship Id="rId85" Type="http://schemas.openxmlformats.org/officeDocument/2006/relationships/hyperlink" Target="https://podminky.urs.cz/item/CS_URS_2023_02/411354313" TargetMode="External" /><Relationship Id="rId86" Type="http://schemas.openxmlformats.org/officeDocument/2006/relationships/hyperlink" Target="https://podminky.urs.cz/item/CS_URS_2023_02/411354314" TargetMode="External" /><Relationship Id="rId87" Type="http://schemas.openxmlformats.org/officeDocument/2006/relationships/hyperlink" Target="https://podminky.urs.cz/item/CS_URS_2023_02/411354315" TargetMode="External" /><Relationship Id="rId88" Type="http://schemas.openxmlformats.org/officeDocument/2006/relationships/hyperlink" Target="https://podminky.urs.cz/item/CS_URS_2023_02/411354316" TargetMode="External" /><Relationship Id="rId89" Type="http://schemas.openxmlformats.org/officeDocument/2006/relationships/hyperlink" Target="https://podminky.urs.cz/item/CS_URS_2023_02/411361821" TargetMode="External" /><Relationship Id="rId90" Type="http://schemas.openxmlformats.org/officeDocument/2006/relationships/hyperlink" Target="https://podminky.urs.cz/item/CS_URS_2023_02/430321414" TargetMode="External" /><Relationship Id="rId91" Type="http://schemas.openxmlformats.org/officeDocument/2006/relationships/hyperlink" Target="https://podminky.urs.cz/item/CS_URS_2023_02/430361821" TargetMode="External" /><Relationship Id="rId92" Type="http://schemas.openxmlformats.org/officeDocument/2006/relationships/hyperlink" Target="https://podminky.urs.cz/item/CS_URS_2023_02/431351121" TargetMode="External" /><Relationship Id="rId93" Type="http://schemas.openxmlformats.org/officeDocument/2006/relationships/hyperlink" Target="https://podminky.urs.cz/item/CS_URS_2023_02/431351122" TargetMode="External" /><Relationship Id="rId94" Type="http://schemas.openxmlformats.org/officeDocument/2006/relationships/hyperlink" Target="https://podminky.urs.cz/item/CS_URS_2023_02/434311115" TargetMode="External" /><Relationship Id="rId95" Type="http://schemas.openxmlformats.org/officeDocument/2006/relationships/hyperlink" Target="https://podminky.urs.cz/item/CS_URS_2023_02/434351141" TargetMode="External" /><Relationship Id="rId96" Type="http://schemas.openxmlformats.org/officeDocument/2006/relationships/hyperlink" Target="https://podminky.urs.cz/item/CS_URS_2023_02/434351142" TargetMode="External" /><Relationship Id="rId97" Type="http://schemas.openxmlformats.org/officeDocument/2006/relationships/hyperlink" Target="https://podminky.urs.cz/item/CS_URS_2023_02/611131321" TargetMode="External" /><Relationship Id="rId98" Type="http://schemas.openxmlformats.org/officeDocument/2006/relationships/hyperlink" Target="https://podminky.urs.cz/item/CS_URS_2023_02/611341321" TargetMode="External" /><Relationship Id="rId99" Type="http://schemas.openxmlformats.org/officeDocument/2006/relationships/hyperlink" Target="https://podminky.urs.cz/item/CS_URS_2023_02/611341391" TargetMode="External" /><Relationship Id="rId100" Type="http://schemas.openxmlformats.org/officeDocument/2006/relationships/hyperlink" Target="https://podminky.urs.cz/item/CS_URS_2023_02/612131321" TargetMode="External" /><Relationship Id="rId101" Type="http://schemas.openxmlformats.org/officeDocument/2006/relationships/hyperlink" Target="https://podminky.urs.cz/item/CS_URS_2023_02/612341321" TargetMode="External" /><Relationship Id="rId102" Type="http://schemas.openxmlformats.org/officeDocument/2006/relationships/hyperlink" Target="https://podminky.urs.cz/item/CS_URS_2023_02/612341391" TargetMode="External" /><Relationship Id="rId103" Type="http://schemas.openxmlformats.org/officeDocument/2006/relationships/hyperlink" Target="https://podminky.urs.cz/item/CS_URS_2023_02/619991011" TargetMode="External" /><Relationship Id="rId104" Type="http://schemas.openxmlformats.org/officeDocument/2006/relationships/hyperlink" Target="https://podminky.urs.cz/item/CS_URS_2023_02/621131121" TargetMode="External" /><Relationship Id="rId105" Type="http://schemas.openxmlformats.org/officeDocument/2006/relationships/hyperlink" Target="https://podminky.urs.cz/item/CS_URS_2023_02/621151011" TargetMode="External" /><Relationship Id="rId106" Type="http://schemas.openxmlformats.org/officeDocument/2006/relationships/hyperlink" Target="https://podminky.urs.cz/item/CS_URS_2023_02/621211041" TargetMode="External" /><Relationship Id="rId107" Type="http://schemas.openxmlformats.org/officeDocument/2006/relationships/hyperlink" Target="https://podminky.urs.cz/item/CS_URS_2023_02/621521012" TargetMode="External" /><Relationship Id="rId108" Type="http://schemas.openxmlformats.org/officeDocument/2006/relationships/hyperlink" Target="https://podminky.urs.cz/item/CS_URS_2023_02/622131121" TargetMode="External" /><Relationship Id="rId109" Type="http://schemas.openxmlformats.org/officeDocument/2006/relationships/hyperlink" Target="https://podminky.urs.cz/item/CS_URS_2023_02/622151011" TargetMode="External" /><Relationship Id="rId110" Type="http://schemas.openxmlformats.org/officeDocument/2006/relationships/hyperlink" Target="https://podminky.urs.cz/item/CS_URS_2023_02/622211031" TargetMode="External" /><Relationship Id="rId111" Type="http://schemas.openxmlformats.org/officeDocument/2006/relationships/hyperlink" Target="https://podminky.urs.cz/item/CS_URS_2023_02/622211041" TargetMode="External" /><Relationship Id="rId112" Type="http://schemas.openxmlformats.org/officeDocument/2006/relationships/hyperlink" Target="https://podminky.urs.cz/item/CS_URS_2023_02/622222001" TargetMode="External" /><Relationship Id="rId113" Type="http://schemas.openxmlformats.org/officeDocument/2006/relationships/hyperlink" Target="https://podminky.urs.cz/item/CS_URS_2023_02/622521012" TargetMode="External" /><Relationship Id="rId114" Type="http://schemas.openxmlformats.org/officeDocument/2006/relationships/hyperlink" Target="https://podminky.urs.cz/item/CS_URS_2023_02/631311115" TargetMode="External" /><Relationship Id="rId115" Type="http://schemas.openxmlformats.org/officeDocument/2006/relationships/hyperlink" Target="https://podminky.urs.cz/item/CS_URS_2023_02/631311125" TargetMode="External" /><Relationship Id="rId116" Type="http://schemas.openxmlformats.org/officeDocument/2006/relationships/hyperlink" Target="https://podminky.urs.cz/item/CS_URS_2023_02/631319171" TargetMode="External" /><Relationship Id="rId117" Type="http://schemas.openxmlformats.org/officeDocument/2006/relationships/hyperlink" Target="https://podminky.urs.cz/item/CS_URS_2023_02/631319173" TargetMode="External" /><Relationship Id="rId118" Type="http://schemas.openxmlformats.org/officeDocument/2006/relationships/hyperlink" Target="https://podminky.urs.cz/item/CS_URS_2023_02/631362021" TargetMode="External" /><Relationship Id="rId119" Type="http://schemas.openxmlformats.org/officeDocument/2006/relationships/hyperlink" Target="https://podminky.urs.cz/item/CS_URS_2023_02/631342233" TargetMode="External" /><Relationship Id="rId120" Type="http://schemas.openxmlformats.org/officeDocument/2006/relationships/hyperlink" Target="https://podminky.urs.cz/item/CS_URS_2023_02/632441225" TargetMode="External" /><Relationship Id="rId121" Type="http://schemas.openxmlformats.org/officeDocument/2006/relationships/hyperlink" Target="https://podminky.urs.cz/item/CS_URS_2023_02/632441293" TargetMode="External" /><Relationship Id="rId122" Type="http://schemas.openxmlformats.org/officeDocument/2006/relationships/hyperlink" Target="https://podminky.urs.cz/item/CS_URS_2023_02/632451101" TargetMode="External" /><Relationship Id="rId123" Type="http://schemas.openxmlformats.org/officeDocument/2006/relationships/hyperlink" Target="https://podminky.urs.cz/item/CS_URS_2023_02/633811111" TargetMode="External" /><Relationship Id="rId124" Type="http://schemas.openxmlformats.org/officeDocument/2006/relationships/hyperlink" Target="https://podminky.urs.cz/item/CS_URS_2023_02/632481213" TargetMode="External" /><Relationship Id="rId125" Type="http://schemas.openxmlformats.org/officeDocument/2006/relationships/hyperlink" Target="https://podminky.urs.cz/item/CS_URS_2023_02/634112126" TargetMode="External" /><Relationship Id="rId126" Type="http://schemas.openxmlformats.org/officeDocument/2006/relationships/hyperlink" Target="https://podminky.urs.cz/item/CS_URS_2023_02/636311135" TargetMode="External" /><Relationship Id="rId127" Type="http://schemas.openxmlformats.org/officeDocument/2006/relationships/hyperlink" Target="https://podminky.urs.cz/item/CS_URS_2023_02/642946112" TargetMode="External" /><Relationship Id="rId128" Type="http://schemas.openxmlformats.org/officeDocument/2006/relationships/hyperlink" Target="https://podminky.urs.cz/item/CS_URS_2023_02/952901111" TargetMode="External" /><Relationship Id="rId129" Type="http://schemas.openxmlformats.org/officeDocument/2006/relationships/hyperlink" Target="https://podminky.urs.cz/item/CS_URS_2023_02/953112132" TargetMode="External" /><Relationship Id="rId130" Type="http://schemas.openxmlformats.org/officeDocument/2006/relationships/hyperlink" Target="https://podminky.urs.cz/item/CS_URS_2023_02/953943123" TargetMode="External" /><Relationship Id="rId131" Type="http://schemas.openxmlformats.org/officeDocument/2006/relationships/hyperlink" Target="https://podminky.urs.cz/item/CS_URS_2023_02/941321121" TargetMode="External" /><Relationship Id="rId132" Type="http://schemas.openxmlformats.org/officeDocument/2006/relationships/hyperlink" Target="https://podminky.urs.cz/item/CS_URS_2023_02/941321122" TargetMode="External" /><Relationship Id="rId133" Type="http://schemas.openxmlformats.org/officeDocument/2006/relationships/hyperlink" Target="https://podminky.urs.cz/item/CS_URS_2023_02/941321221" TargetMode="External" /><Relationship Id="rId134" Type="http://schemas.openxmlformats.org/officeDocument/2006/relationships/hyperlink" Target="https://podminky.urs.cz/item/CS_URS_2023_02/941321821" TargetMode="External" /><Relationship Id="rId135" Type="http://schemas.openxmlformats.org/officeDocument/2006/relationships/hyperlink" Target="https://podminky.urs.cz/item/CS_URS_2023_02/941321822" TargetMode="External" /><Relationship Id="rId136" Type="http://schemas.openxmlformats.org/officeDocument/2006/relationships/hyperlink" Target="https://podminky.urs.cz/item/CS_URS_2023_02/944511111" TargetMode="External" /><Relationship Id="rId137" Type="http://schemas.openxmlformats.org/officeDocument/2006/relationships/hyperlink" Target="https://podminky.urs.cz/item/CS_URS_2023_02/944511211" TargetMode="External" /><Relationship Id="rId138" Type="http://schemas.openxmlformats.org/officeDocument/2006/relationships/hyperlink" Target="https://podminky.urs.cz/item/CS_URS_2023_02/944511811" TargetMode="External" /><Relationship Id="rId139" Type="http://schemas.openxmlformats.org/officeDocument/2006/relationships/hyperlink" Target="https://podminky.urs.cz/item/CS_URS_2023_02/949101111" TargetMode="External" /><Relationship Id="rId140" Type="http://schemas.openxmlformats.org/officeDocument/2006/relationships/hyperlink" Target="https://podminky.urs.cz/item/CS_URS_2023_02/949101112" TargetMode="External" /><Relationship Id="rId141" Type="http://schemas.openxmlformats.org/officeDocument/2006/relationships/hyperlink" Target="https://podminky.urs.cz/item/CS_URS_2023_02/949111122" TargetMode="External" /><Relationship Id="rId142" Type="http://schemas.openxmlformats.org/officeDocument/2006/relationships/hyperlink" Target="https://podminky.urs.cz/item/CS_URS_2023_02/949111222" TargetMode="External" /><Relationship Id="rId143" Type="http://schemas.openxmlformats.org/officeDocument/2006/relationships/hyperlink" Target="https://podminky.urs.cz/item/CS_URS_2023_02/949111822" TargetMode="External" /><Relationship Id="rId144" Type="http://schemas.openxmlformats.org/officeDocument/2006/relationships/hyperlink" Target="https://podminky.urs.cz/item/CS_URS_2023_02/949321112" TargetMode="External" /><Relationship Id="rId145" Type="http://schemas.openxmlformats.org/officeDocument/2006/relationships/hyperlink" Target="https://podminky.urs.cz/item/CS_URS_2023_02/949321211" TargetMode="External" /><Relationship Id="rId146" Type="http://schemas.openxmlformats.org/officeDocument/2006/relationships/hyperlink" Target="https://podminky.urs.cz/item/CS_URS_2023_02/949321812" TargetMode="External" /><Relationship Id="rId147" Type="http://schemas.openxmlformats.org/officeDocument/2006/relationships/hyperlink" Target="https://podminky.urs.cz/item/CS_URS_2023_02/113107322" TargetMode="External" /><Relationship Id="rId148" Type="http://schemas.openxmlformats.org/officeDocument/2006/relationships/hyperlink" Target="https://podminky.urs.cz/item/CS_URS_2023_02/961031411" TargetMode="External" /><Relationship Id="rId149" Type="http://schemas.openxmlformats.org/officeDocument/2006/relationships/hyperlink" Target="https://podminky.urs.cz/item/CS_URS_2023_02/962033121" TargetMode="External" /><Relationship Id="rId150" Type="http://schemas.openxmlformats.org/officeDocument/2006/relationships/hyperlink" Target="https://podminky.urs.cz/item/CS_URS_2023_02/962052211" TargetMode="External" /><Relationship Id="rId151" Type="http://schemas.openxmlformats.org/officeDocument/2006/relationships/hyperlink" Target="https://podminky.urs.cz/item/CS_URS_2023_02/965049112" TargetMode="External" /><Relationship Id="rId152" Type="http://schemas.openxmlformats.org/officeDocument/2006/relationships/hyperlink" Target="https://podminky.urs.cz/item/CS_URS_2023_02/997013631" TargetMode="External" /><Relationship Id="rId153" Type="http://schemas.openxmlformats.org/officeDocument/2006/relationships/hyperlink" Target="https://podminky.urs.cz/item/CS_URS_2023_02/997013862" TargetMode="External" /><Relationship Id="rId154" Type="http://schemas.openxmlformats.org/officeDocument/2006/relationships/hyperlink" Target="https://podminky.urs.cz/item/CS_URS_2023_02/997013873" TargetMode="External" /><Relationship Id="rId155" Type="http://schemas.openxmlformats.org/officeDocument/2006/relationships/hyperlink" Target="https://podminky.urs.cz/item/CS_URS_2023_02/998011003" TargetMode="External" /><Relationship Id="rId156" Type="http://schemas.openxmlformats.org/officeDocument/2006/relationships/hyperlink" Target="https://podminky.urs.cz/item/CS_URS_2023_02/711111001" TargetMode="External" /><Relationship Id="rId157" Type="http://schemas.openxmlformats.org/officeDocument/2006/relationships/hyperlink" Target="https://podminky.urs.cz/item/CS_URS_2023_02/711112001" TargetMode="External" /><Relationship Id="rId158" Type="http://schemas.openxmlformats.org/officeDocument/2006/relationships/hyperlink" Target="https://podminky.urs.cz/item/CS_URS_2023_02/711141559" TargetMode="External" /><Relationship Id="rId159" Type="http://schemas.openxmlformats.org/officeDocument/2006/relationships/hyperlink" Target="https://podminky.urs.cz/item/CS_URS_2023_02/711142559" TargetMode="External" /><Relationship Id="rId160" Type="http://schemas.openxmlformats.org/officeDocument/2006/relationships/hyperlink" Target="https://podminky.urs.cz/item/CS_URS_2023_02/711161273" TargetMode="External" /><Relationship Id="rId161" Type="http://schemas.openxmlformats.org/officeDocument/2006/relationships/hyperlink" Target="https://podminky.urs.cz/item/CS_URS_2023_02/711745567" TargetMode="External" /><Relationship Id="rId162" Type="http://schemas.openxmlformats.org/officeDocument/2006/relationships/hyperlink" Target="https://podminky.urs.cz/item/CS_URS_2023_02/998711103" TargetMode="External" /><Relationship Id="rId163" Type="http://schemas.openxmlformats.org/officeDocument/2006/relationships/hyperlink" Target="https://podminky.urs.cz/item/CS_URS_2023_02/712311101" TargetMode="External" /><Relationship Id="rId164" Type="http://schemas.openxmlformats.org/officeDocument/2006/relationships/hyperlink" Target="https://podminky.urs.cz/item/CS_URS_2023_02/712341559" TargetMode="External" /><Relationship Id="rId165" Type="http://schemas.openxmlformats.org/officeDocument/2006/relationships/hyperlink" Target="https://podminky.urs.cz/item/CS_URS_2023_02/712363210" TargetMode="External" /><Relationship Id="rId166" Type="http://schemas.openxmlformats.org/officeDocument/2006/relationships/hyperlink" Target="https://podminky.urs.cz/item/CS_URS_2023_02/712363352" TargetMode="External" /><Relationship Id="rId167" Type="http://schemas.openxmlformats.org/officeDocument/2006/relationships/hyperlink" Target="https://podminky.urs.cz/item/CS_URS_2023_02/712363353" TargetMode="External" /><Relationship Id="rId168" Type="http://schemas.openxmlformats.org/officeDocument/2006/relationships/hyperlink" Target="https://podminky.urs.cz/item/CS_URS_2023_02/712363358" TargetMode="External" /><Relationship Id="rId169" Type="http://schemas.openxmlformats.org/officeDocument/2006/relationships/hyperlink" Target="https://podminky.urs.cz/item/CS_URS_2023_02/712363624" TargetMode="External" /><Relationship Id="rId170" Type="http://schemas.openxmlformats.org/officeDocument/2006/relationships/hyperlink" Target="https://podminky.urs.cz/item/CS_URS_2023_02/712363625" TargetMode="External" /><Relationship Id="rId171" Type="http://schemas.openxmlformats.org/officeDocument/2006/relationships/hyperlink" Target="https://podminky.urs.cz/item/CS_URS_2023_02/712363626" TargetMode="External" /><Relationship Id="rId172" Type="http://schemas.openxmlformats.org/officeDocument/2006/relationships/hyperlink" Target="https://podminky.urs.cz/item/CS_URS_2023_02/712391171" TargetMode="External" /><Relationship Id="rId173" Type="http://schemas.openxmlformats.org/officeDocument/2006/relationships/hyperlink" Target="https://podminky.urs.cz/item/CS_URS_2023_02/712811101" TargetMode="External" /><Relationship Id="rId174" Type="http://schemas.openxmlformats.org/officeDocument/2006/relationships/hyperlink" Target="https://podminky.urs.cz/item/CS_URS_2023_02/712841559" TargetMode="External" /><Relationship Id="rId175" Type="http://schemas.openxmlformats.org/officeDocument/2006/relationships/hyperlink" Target="https://podminky.urs.cz/item/CS_URS_2023_02/712861705" TargetMode="External" /><Relationship Id="rId176" Type="http://schemas.openxmlformats.org/officeDocument/2006/relationships/hyperlink" Target="https://podminky.urs.cz/item/CS_URS_2023_02/712998202" TargetMode="External" /><Relationship Id="rId177" Type="http://schemas.openxmlformats.org/officeDocument/2006/relationships/hyperlink" Target="https://podminky.urs.cz/item/CS_URS_2023_02/998712103" TargetMode="External" /><Relationship Id="rId178" Type="http://schemas.openxmlformats.org/officeDocument/2006/relationships/hyperlink" Target="https://podminky.urs.cz/item/CS_URS_2023_02/713121111" TargetMode="External" /><Relationship Id="rId179" Type="http://schemas.openxmlformats.org/officeDocument/2006/relationships/hyperlink" Target="https://podminky.urs.cz/item/CS_URS_2023_02/713121121" TargetMode="External" /><Relationship Id="rId180" Type="http://schemas.openxmlformats.org/officeDocument/2006/relationships/hyperlink" Target="https://podminky.urs.cz/item/CS_URS_2023_02/713123112" TargetMode="External" /><Relationship Id="rId181" Type="http://schemas.openxmlformats.org/officeDocument/2006/relationships/hyperlink" Target="https://podminky.urs.cz/item/CS_URS_2023_02/713123211" TargetMode="External" /><Relationship Id="rId182" Type="http://schemas.openxmlformats.org/officeDocument/2006/relationships/hyperlink" Target="https://podminky.urs.cz/item/CS_URS_2023_02/713123212" TargetMode="External" /><Relationship Id="rId183" Type="http://schemas.openxmlformats.org/officeDocument/2006/relationships/hyperlink" Target="https://podminky.urs.cz/item/CS_URS_2023_02/713131141" TargetMode="External" /><Relationship Id="rId184" Type="http://schemas.openxmlformats.org/officeDocument/2006/relationships/hyperlink" Target="https://podminky.urs.cz/item/CS_URS_2023_02/713131243" TargetMode="External" /><Relationship Id="rId185" Type="http://schemas.openxmlformats.org/officeDocument/2006/relationships/hyperlink" Target="https://podminky.urs.cz/item/CS_URS_2023_02/713131243" TargetMode="External" /><Relationship Id="rId186" Type="http://schemas.openxmlformats.org/officeDocument/2006/relationships/hyperlink" Target="https://podminky.urs.cz/item/CS_URS_2023_02/713131172" TargetMode="External" /><Relationship Id="rId187" Type="http://schemas.openxmlformats.org/officeDocument/2006/relationships/hyperlink" Target="https://podminky.urs.cz/item/CS_URS_2023_02/713141136" TargetMode="External" /><Relationship Id="rId188" Type="http://schemas.openxmlformats.org/officeDocument/2006/relationships/hyperlink" Target="https://podminky.urs.cz/item/CS_URS_2023_02/713141212" TargetMode="External" /><Relationship Id="rId189" Type="http://schemas.openxmlformats.org/officeDocument/2006/relationships/hyperlink" Target="https://podminky.urs.cz/item/CS_URS_2023_02/713141336" TargetMode="External" /><Relationship Id="rId190" Type="http://schemas.openxmlformats.org/officeDocument/2006/relationships/hyperlink" Target="https://podminky.urs.cz/item/CS_URS_2023_02/713141356" TargetMode="External" /><Relationship Id="rId191" Type="http://schemas.openxmlformats.org/officeDocument/2006/relationships/hyperlink" Target="https://podminky.urs.cz/item/CS_URS_2023_02/998713103" TargetMode="External" /><Relationship Id="rId192" Type="http://schemas.openxmlformats.org/officeDocument/2006/relationships/hyperlink" Target="https://podminky.urs.cz/item/CS_URS_2023_02/714123002" TargetMode="External" /><Relationship Id="rId193" Type="http://schemas.openxmlformats.org/officeDocument/2006/relationships/hyperlink" Target="https://podminky.urs.cz/item/CS_URS_2023_02/998714103" TargetMode="External" /><Relationship Id="rId194" Type="http://schemas.openxmlformats.org/officeDocument/2006/relationships/hyperlink" Target="https://podminky.urs.cz/item/CS_URS_2023_02/762361321" TargetMode="External" /><Relationship Id="rId195" Type="http://schemas.openxmlformats.org/officeDocument/2006/relationships/hyperlink" Target="https://podminky.urs.cz/item/CS_URS_2023_02/762395000" TargetMode="External" /><Relationship Id="rId196" Type="http://schemas.openxmlformats.org/officeDocument/2006/relationships/hyperlink" Target="https://podminky.urs.cz/item/CS_URS_2023_02/998762103" TargetMode="External" /><Relationship Id="rId197" Type="http://schemas.openxmlformats.org/officeDocument/2006/relationships/hyperlink" Target="https://podminky.urs.cz/item/CS_URS_2023_02/763111351" TargetMode="External" /><Relationship Id="rId198" Type="http://schemas.openxmlformats.org/officeDocument/2006/relationships/hyperlink" Target="https://podminky.urs.cz/item/CS_URS_2023_02/763121590" TargetMode="External" /><Relationship Id="rId199" Type="http://schemas.openxmlformats.org/officeDocument/2006/relationships/hyperlink" Target="https://podminky.urs.cz/item/CS_URS_2023_02/763121631" TargetMode="External" /><Relationship Id="rId200" Type="http://schemas.openxmlformats.org/officeDocument/2006/relationships/hyperlink" Target="https://podminky.urs.cz/item/CS_URS_2023_02/763131411" TargetMode="External" /><Relationship Id="rId201" Type="http://schemas.openxmlformats.org/officeDocument/2006/relationships/hyperlink" Target="https://podminky.urs.cz/item/CS_URS_2023_02/763131451" TargetMode="External" /><Relationship Id="rId202" Type="http://schemas.openxmlformats.org/officeDocument/2006/relationships/hyperlink" Target="https://podminky.urs.cz/item/CS_URS_2023_02/763131752" TargetMode="External" /><Relationship Id="rId203" Type="http://schemas.openxmlformats.org/officeDocument/2006/relationships/hyperlink" Target="https://podminky.urs.cz/item/CS_URS_2023_02/763131762" TargetMode="External" /><Relationship Id="rId204" Type="http://schemas.openxmlformats.org/officeDocument/2006/relationships/hyperlink" Target="https://podminky.urs.cz/item/CS_URS_2023_02/763135002" TargetMode="External" /><Relationship Id="rId205" Type="http://schemas.openxmlformats.org/officeDocument/2006/relationships/hyperlink" Target="https://podminky.urs.cz/item/CS_URS_2023_02/763172353" TargetMode="External" /><Relationship Id="rId206" Type="http://schemas.openxmlformats.org/officeDocument/2006/relationships/hyperlink" Target="https://podminky.urs.cz/item/CS_URS_2023_02/998763303" TargetMode="External" /><Relationship Id="rId207" Type="http://schemas.openxmlformats.org/officeDocument/2006/relationships/hyperlink" Target="https://podminky.urs.cz/item/CS_URS_2023_02/764226404" TargetMode="External" /><Relationship Id="rId208" Type="http://schemas.openxmlformats.org/officeDocument/2006/relationships/hyperlink" Target="https://podminky.urs.cz/item/CS_URS_2023_02/764226405" TargetMode="External" /><Relationship Id="rId209" Type="http://schemas.openxmlformats.org/officeDocument/2006/relationships/hyperlink" Target="https://podminky.urs.cz/item/CS_URS_2023_02/764226404" TargetMode="External" /><Relationship Id="rId210" Type="http://schemas.openxmlformats.org/officeDocument/2006/relationships/hyperlink" Target="https://podminky.urs.cz/item/CS_URS_2023_02/998764103" TargetMode="External" /><Relationship Id="rId211" Type="http://schemas.openxmlformats.org/officeDocument/2006/relationships/hyperlink" Target="https://podminky.urs.cz/item/CS_URS_2023_02/766694116" TargetMode="External" /><Relationship Id="rId212" Type="http://schemas.openxmlformats.org/officeDocument/2006/relationships/hyperlink" Target="https://podminky.urs.cz/item/CS_URS_2023_02/998766103" TargetMode="External" /><Relationship Id="rId213" Type="http://schemas.openxmlformats.org/officeDocument/2006/relationships/hyperlink" Target="https://podminky.urs.cz/item/CS_URS_2023_02/767832121" TargetMode="External" /><Relationship Id="rId214" Type="http://schemas.openxmlformats.org/officeDocument/2006/relationships/hyperlink" Target="https://podminky.urs.cz/item/CS_URS_2023_02/998767103" TargetMode="External" /><Relationship Id="rId215" Type="http://schemas.openxmlformats.org/officeDocument/2006/relationships/hyperlink" Target="https://podminky.urs.cz/item/CS_URS_2023_02/998766103" TargetMode="External" /><Relationship Id="rId216" Type="http://schemas.openxmlformats.org/officeDocument/2006/relationships/hyperlink" Target="https://podminky.urs.cz/item/CS_URS_2023_02/998767103" TargetMode="External" /><Relationship Id="rId217" Type="http://schemas.openxmlformats.org/officeDocument/2006/relationships/hyperlink" Target="https://podminky.urs.cz/item/CS_URS_2023_02/771111011" TargetMode="External" /><Relationship Id="rId218" Type="http://schemas.openxmlformats.org/officeDocument/2006/relationships/hyperlink" Target="https://podminky.urs.cz/item/CS_URS_2023_02/771121011" TargetMode="External" /><Relationship Id="rId219" Type="http://schemas.openxmlformats.org/officeDocument/2006/relationships/hyperlink" Target="https://podminky.urs.cz/item/CS_URS_2023_02/771574112" TargetMode="External" /><Relationship Id="rId220" Type="http://schemas.openxmlformats.org/officeDocument/2006/relationships/hyperlink" Target="https://podminky.urs.cz/item/CS_URS_2023_02/771577111" TargetMode="External" /><Relationship Id="rId221" Type="http://schemas.openxmlformats.org/officeDocument/2006/relationships/hyperlink" Target="https://podminky.urs.cz/item/CS_URS_2023_02/771591112" TargetMode="External" /><Relationship Id="rId222" Type="http://schemas.openxmlformats.org/officeDocument/2006/relationships/hyperlink" Target="https://podminky.urs.cz/item/CS_URS_2023_02/771591115" TargetMode="External" /><Relationship Id="rId223" Type="http://schemas.openxmlformats.org/officeDocument/2006/relationships/hyperlink" Target="https://podminky.urs.cz/item/CS_URS_2023_02/771592011" TargetMode="External" /><Relationship Id="rId224" Type="http://schemas.openxmlformats.org/officeDocument/2006/relationships/hyperlink" Target="https://podminky.urs.cz/item/CS_URS_2023_02/998771103" TargetMode="External" /><Relationship Id="rId225" Type="http://schemas.openxmlformats.org/officeDocument/2006/relationships/hyperlink" Target="https://podminky.urs.cz/item/CS_URS_2023_02/776111311" TargetMode="External" /><Relationship Id="rId226" Type="http://schemas.openxmlformats.org/officeDocument/2006/relationships/hyperlink" Target="https://podminky.urs.cz/item/CS_URS_2023_02/776121111" TargetMode="External" /><Relationship Id="rId227" Type="http://schemas.openxmlformats.org/officeDocument/2006/relationships/hyperlink" Target="https://podminky.urs.cz/item/CS_URS_2023_02/776141121" TargetMode="External" /><Relationship Id="rId228" Type="http://schemas.openxmlformats.org/officeDocument/2006/relationships/hyperlink" Target="https://podminky.urs.cz/item/CS_URS_2023_02/776212111" TargetMode="External" /><Relationship Id="rId229" Type="http://schemas.openxmlformats.org/officeDocument/2006/relationships/hyperlink" Target="https://podminky.urs.cz/item/CS_URS_2023_02/776251311" TargetMode="External" /><Relationship Id="rId230" Type="http://schemas.openxmlformats.org/officeDocument/2006/relationships/hyperlink" Target="https://podminky.urs.cz/item/CS_URS_2023_02/776251411" TargetMode="External" /><Relationship Id="rId231" Type="http://schemas.openxmlformats.org/officeDocument/2006/relationships/hyperlink" Target="https://podminky.urs.cz/item/CS_URS_2023_02/776411212" TargetMode="External" /><Relationship Id="rId232" Type="http://schemas.openxmlformats.org/officeDocument/2006/relationships/hyperlink" Target="https://podminky.urs.cz/item/CS_URS_2023_02/776411213" TargetMode="External" /><Relationship Id="rId233" Type="http://schemas.openxmlformats.org/officeDocument/2006/relationships/hyperlink" Target="https://podminky.urs.cz/item/CS_URS_2023_02/776411214" TargetMode="External" /><Relationship Id="rId234" Type="http://schemas.openxmlformats.org/officeDocument/2006/relationships/hyperlink" Target="https://podminky.urs.cz/item/CS_URS_2023_02/776431111" TargetMode="External" /><Relationship Id="rId235" Type="http://schemas.openxmlformats.org/officeDocument/2006/relationships/hyperlink" Target="https://podminky.urs.cz/item/CS_URS_2023_02/998776103" TargetMode="External" /><Relationship Id="rId236" Type="http://schemas.openxmlformats.org/officeDocument/2006/relationships/hyperlink" Target="https://podminky.urs.cz/item/CS_URS_2023_02/777111111" TargetMode="External" /><Relationship Id="rId237" Type="http://schemas.openxmlformats.org/officeDocument/2006/relationships/hyperlink" Target="https://podminky.urs.cz/item/CS_URS_2023_02/777131101" TargetMode="External" /><Relationship Id="rId238" Type="http://schemas.openxmlformats.org/officeDocument/2006/relationships/hyperlink" Target="https://podminky.urs.cz/item/CS_URS_2023_02/777131201" TargetMode="External" /><Relationship Id="rId239" Type="http://schemas.openxmlformats.org/officeDocument/2006/relationships/hyperlink" Target="https://podminky.urs.cz/item/CS_URS_2023_02/777511103" TargetMode="External" /><Relationship Id="rId240" Type="http://schemas.openxmlformats.org/officeDocument/2006/relationships/hyperlink" Target="https://podminky.urs.cz/item/CS_URS_2023_02/777511181" TargetMode="External" /><Relationship Id="rId241" Type="http://schemas.openxmlformats.org/officeDocument/2006/relationships/hyperlink" Target="https://podminky.urs.cz/item/CS_URS_2023_02/777612103" TargetMode="External" /><Relationship Id="rId242" Type="http://schemas.openxmlformats.org/officeDocument/2006/relationships/hyperlink" Target="https://podminky.urs.cz/item/CS_URS_2023_02/777612203" TargetMode="External" /><Relationship Id="rId243" Type="http://schemas.openxmlformats.org/officeDocument/2006/relationships/hyperlink" Target="https://podminky.urs.cz/item/CS_URS_2023_02/777911113" TargetMode="External" /><Relationship Id="rId244" Type="http://schemas.openxmlformats.org/officeDocument/2006/relationships/hyperlink" Target="https://podminky.urs.cz/item/CS_URS_2023_02/998777103" TargetMode="External" /><Relationship Id="rId245" Type="http://schemas.openxmlformats.org/officeDocument/2006/relationships/hyperlink" Target="https://podminky.urs.cz/item/CS_URS_2023_02/781121011" TargetMode="External" /><Relationship Id="rId246" Type="http://schemas.openxmlformats.org/officeDocument/2006/relationships/hyperlink" Target="https://podminky.urs.cz/item/CS_URS_2023_02/781131112" TargetMode="External" /><Relationship Id="rId247" Type="http://schemas.openxmlformats.org/officeDocument/2006/relationships/hyperlink" Target="https://podminky.urs.cz/item/CS_URS_2023_02/781131241" TargetMode="External" /><Relationship Id="rId248" Type="http://schemas.openxmlformats.org/officeDocument/2006/relationships/hyperlink" Target="https://podminky.urs.cz/item/CS_URS_2023_02/781131242" TargetMode="External" /><Relationship Id="rId249" Type="http://schemas.openxmlformats.org/officeDocument/2006/relationships/hyperlink" Target="https://podminky.urs.cz/item/CS_URS_2023_02/781131264" TargetMode="External" /><Relationship Id="rId250" Type="http://schemas.openxmlformats.org/officeDocument/2006/relationships/hyperlink" Target="https://podminky.urs.cz/item/CS_URS_2023_02/781474120" TargetMode="External" /><Relationship Id="rId251" Type="http://schemas.openxmlformats.org/officeDocument/2006/relationships/hyperlink" Target="https://podminky.urs.cz/item/CS_URS_2023_02/781474154" TargetMode="External" /><Relationship Id="rId252" Type="http://schemas.openxmlformats.org/officeDocument/2006/relationships/hyperlink" Target="https://podminky.urs.cz/item/CS_URS_2023_02/781492211" TargetMode="External" /><Relationship Id="rId253" Type="http://schemas.openxmlformats.org/officeDocument/2006/relationships/hyperlink" Target="https://podminky.urs.cz/item/CS_URS_2023_02/781492251" TargetMode="External" /><Relationship Id="rId254" Type="http://schemas.openxmlformats.org/officeDocument/2006/relationships/hyperlink" Target="https://podminky.urs.cz/item/CS_URS_2023_02/781495211" TargetMode="External" /><Relationship Id="rId255" Type="http://schemas.openxmlformats.org/officeDocument/2006/relationships/hyperlink" Target="https://podminky.urs.cz/item/CS_URS_2023_02/998781103" TargetMode="External" /><Relationship Id="rId256" Type="http://schemas.openxmlformats.org/officeDocument/2006/relationships/hyperlink" Target="https://podminky.urs.cz/item/CS_URS_2023_02/783817101" TargetMode="External" /><Relationship Id="rId257" Type="http://schemas.openxmlformats.org/officeDocument/2006/relationships/hyperlink" Target="https://podminky.urs.cz/item/CS_URS_2023_02/784171001" TargetMode="External" /><Relationship Id="rId258" Type="http://schemas.openxmlformats.org/officeDocument/2006/relationships/hyperlink" Target="https://podminky.urs.cz/item/CS_URS_2023_02/784171101" TargetMode="External" /><Relationship Id="rId259" Type="http://schemas.openxmlformats.org/officeDocument/2006/relationships/hyperlink" Target="https://podminky.urs.cz/item/CS_URS_2023_02/784171111" TargetMode="External" /><Relationship Id="rId260" Type="http://schemas.openxmlformats.org/officeDocument/2006/relationships/hyperlink" Target="https://podminky.urs.cz/item/CS_URS_2023_02/784181101" TargetMode="External" /><Relationship Id="rId261" Type="http://schemas.openxmlformats.org/officeDocument/2006/relationships/hyperlink" Target="https://podminky.urs.cz/item/CS_URS_2023_02/784221101" TargetMode="External" /><Relationship Id="rId262" Type="http://schemas.openxmlformats.org/officeDocument/2006/relationships/hyperlink" Target="https://podminky.urs.cz/item/CS_URS_2023_02/784661103" TargetMode="External" /><Relationship Id="rId263" Type="http://schemas.openxmlformats.org/officeDocument/2006/relationships/hyperlink" Target="https://podminky.urs.cz/item/CS_URS_2023_02/998786103" TargetMode="External" /><Relationship Id="rId264" Type="http://schemas.openxmlformats.org/officeDocument/2006/relationships/hyperlink" Target="https://podminky.urs.cz/item/CS_URS_2023_02/998767103" TargetMode="External" /><Relationship Id="rId26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2345111" TargetMode="External" /><Relationship Id="rId2" Type="http://schemas.openxmlformats.org/officeDocument/2006/relationships/hyperlink" Target="https://podminky.urs.cz/item/CS_URS_2023_02/949101111" TargetMode="External" /><Relationship Id="rId3" Type="http://schemas.openxmlformats.org/officeDocument/2006/relationships/hyperlink" Target="https://podminky.urs.cz/item/CS_URS_2023_02/974031132" TargetMode="External" /><Relationship Id="rId4" Type="http://schemas.openxmlformats.org/officeDocument/2006/relationships/hyperlink" Target="https://podminky.urs.cz/item/CS_URS_2023_02/974031142" TargetMode="External" /><Relationship Id="rId5" Type="http://schemas.openxmlformats.org/officeDocument/2006/relationships/hyperlink" Target="https://podminky.urs.cz/item/CS_URS_2023_02/997013213" TargetMode="External" /><Relationship Id="rId6" Type="http://schemas.openxmlformats.org/officeDocument/2006/relationships/hyperlink" Target="https://podminky.urs.cz/item/CS_URS_2023_02/997013501" TargetMode="External" /><Relationship Id="rId7" Type="http://schemas.openxmlformats.org/officeDocument/2006/relationships/hyperlink" Target="https://podminky.urs.cz/item/CS_URS_2023_02/997013509" TargetMode="External" /><Relationship Id="rId8" Type="http://schemas.openxmlformats.org/officeDocument/2006/relationships/hyperlink" Target="https://podminky.urs.cz/item/CS_URS_2023_02/997013631" TargetMode="External" /><Relationship Id="rId9" Type="http://schemas.openxmlformats.org/officeDocument/2006/relationships/hyperlink" Target="https://podminky.urs.cz/item/CS_URS_2023_02/998018002" TargetMode="External" /><Relationship Id="rId10" Type="http://schemas.openxmlformats.org/officeDocument/2006/relationships/hyperlink" Target="https://podminky.urs.cz/item/CS_URS_2023_02/722130106" TargetMode="External" /><Relationship Id="rId11" Type="http://schemas.openxmlformats.org/officeDocument/2006/relationships/hyperlink" Target="https://podminky.urs.cz/item/CS_URS_2023_02/722130107" TargetMode="External" /><Relationship Id="rId12" Type="http://schemas.openxmlformats.org/officeDocument/2006/relationships/hyperlink" Target="https://podminky.urs.cz/item/CS_URS_2023_02/722174002" TargetMode="External" /><Relationship Id="rId13" Type="http://schemas.openxmlformats.org/officeDocument/2006/relationships/hyperlink" Target="https://podminky.urs.cz/item/CS_URS_2023_02/722174003" TargetMode="External" /><Relationship Id="rId14" Type="http://schemas.openxmlformats.org/officeDocument/2006/relationships/hyperlink" Target="https://podminky.urs.cz/item/CS_URS_2023_02/722174004" TargetMode="External" /><Relationship Id="rId15" Type="http://schemas.openxmlformats.org/officeDocument/2006/relationships/hyperlink" Target="https://podminky.urs.cz/item/CS_URS_2023_02/722174005" TargetMode="External" /><Relationship Id="rId16" Type="http://schemas.openxmlformats.org/officeDocument/2006/relationships/hyperlink" Target="https://podminky.urs.cz/item/CS_URS_2023_02/722174006" TargetMode="External" /><Relationship Id="rId17" Type="http://schemas.openxmlformats.org/officeDocument/2006/relationships/hyperlink" Target="https://podminky.urs.cz/item/CS_URS_2023_02/722174007" TargetMode="External" /><Relationship Id="rId18" Type="http://schemas.openxmlformats.org/officeDocument/2006/relationships/hyperlink" Target="https://podminky.urs.cz/item/CS_URS_2023_02/722175002" TargetMode="External" /><Relationship Id="rId19" Type="http://schemas.openxmlformats.org/officeDocument/2006/relationships/hyperlink" Target="https://podminky.urs.cz/item/CS_URS_2023_02/722175003" TargetMode="External" /><Relationship Id="rId20" Type="http://schemas.openxmlformats.org/officeDocument/2006/relationships/hyperlink" Target="https://podminky.urs.cz/item/CS_URS_2023_02/722175004" TargetMode="External" /><Relationship Id="rId21" Type="http://schemas.openxmlformats.org/officeDocument/2006/relationships/hyperlink" Target="https://podminky.urs.cz/item/CS_URS_2023_02/722175005" TargetMode="External" /><Relationship Id="rId22" Type="http://schemas.openxmlformats.org/officeDocument/2006/relationships/hyperlink" Target="https://podminky.urs.cz/item/CS_URS_2023_02/722175006" TargetMode="External" /><Relationship Id="rId23" Type="http://schemas.openxmlformats.org/officeDocument/2006/relationships/hyperlink" Target="https://podminky.urs.cz/item/CS_URS_2023_02/722181211" TargetMode="External" /><Relationship Id="rId24" Type="http://schemas.openxmlformats.org/officeDocument/2006/relationships/hyperlink" Target="https://podminky.urs.cz/item/CS_URS_2023_02/722181212" TargetMode="External" /><Relationship Id="rId25" Type="http://schemas.openxmlformats.org/officeDocument/2006/relationships/hyperlink" Target="https://podminky.urs.cz/item/CS_URS_2023_02/722181222" TargetMode="External" /><Relationship Id="rId26" Type="http://schemas.openxmlformats.org/officeDocument/2006/relationships/hyperlink" Target="https://podminky.urs.cz/item/CS_URS_2023_02/722181223" TargetMode="External" /><Relationship Id="rId27" Type="http://schemas.openxmlformats.org/officeDocument/2006/relationships/hyperlink" Target="https://podminky.urs.cz/item/CS_URS_2023_02/722181231" TargetMode="External" /><Relationship Id="rId28" Type="http://schemas.openxmlformats.org/officeDocument/2006/relationships/hyperlink" Target="https://podminky.urs.cz/item/CS_URS_2023_02/722181241" TargetMode="External" /><Relationship Id="rId29" Type="http://schemas.openxmlformats.org/officeDocument/2006/relationships/hyperlink" Target="https://podminky.urs.cz/item/CS_URS_2023_02/722181242" TargetMode="External" /><Relationship Id="rId30" Type="http://schemas.openxmlformats.org/officeDocument/2006/relationships/hyperlink" Target="https://podminky.urs.cz/item/CS_URS_2023_02/722190401" TargetMode="External" /><Relationship Id="rId31" Type="http://schemas.openxmlformats.org/officeDocument/2006/relationships/hyperlink" Target="https://podminky.urs.cz/item/CS_URS_2023_02/722220111" TargetMode="External" /><Relationship Id="rId32" Type="http://schemas.openxmlformats.org/officeDocument/2006/relationships/hyperlink" Target="https://podminky.urs.cz/item/CS_URS_2023_02/722220121" TargetMode="External" /><Relationship Id="rId33" Type="http://schemas.openxmlformats.org/officeDocument/2006/relationships/hyperlink" Target="https://podminky.urs.cz/item/CS_URS_2023_02/722224115" TargetMode="External" /><Relationship Id="rId34" Type="http://schemas.openxmlformats.org/officeDocument/2006/relationships/hyperlink" Target="https://podminky.urs.cz/item/CS_URS_2023_02/722231074" TargetMode="External" /><Relationship Id="rId35" Type="http://schemas.openxmlformats.org/officeDocument/2006/relationships/hyperlink" Target="https://podminky.urs.cz/item/CS_URS_2023_02/722231075" TargetMode="External" /><Relationship Id="rId36" Type="http://schemas.openxmlformats.org/officeDocument/2006/relationships/hyperlink" Target="https://podminky.urs.cz/item/CS_URS_2023_02/722231076" TargetMode="External" /><Relationship Id="rId37" Type="http://schemas.openxmlformats.org/officeDocument/2006/relationships/hyperlink" Target="https://podminky.urs.cz/item/CS_URS_2023_02/722232043" TargetMode="External" /><Relationship Id="rId38" Type="http://schemas.openxmlformats.org/officeDocument/2006/relationships/hyperlink" Target="https://podminky.urs.cz/item/CS_URS_2023_02/722232044" TargetMode="External" /><Relationship Id="rId39" Type="http://schemas.openxmlformats.org/officeDocument/2006/relationships/hyperlink" Target="https://podminky.urs.cz/item/CS_URS_2023_02/722232045" TargetMode="External" /><Relationship Id="rId40" Type="http://schemas.openxmlformats.org/officeDocument/2006/relationships/hyperlink" Target="https://podminky.urs.cz/item/CS_URS_2023_02/722232047" TargetMode="External" /><Relationship Id="rId41" Type="http://schemas.openxmlformats.org/officeDocument/2006/relationships/hyperlink" Target="https://podminky.urs.cz/item/CS_URS_2023_02/722232063" TargetMode="External" /><Relationship Id="rId42" Type="http://schemas.openxmlformats.org/officeDocument/2006/relationships/hyperlink" Target="https://podminky.urs.cz/item/CS_URS_2023_02/722232064" TargetMode="External" /><Relationship Id="rId43" Type="http://schemas.openxmlformats.org/officeDocument/2006/relationships/hyperlink" Target="https://podminky.urs.cz/item/CS_URS_2023_02/722232065" TargetMode="External" /><Relationship Id="rId44" Type="http://schemas.openxmlformats.org/officeDocument/2006/relationships/hyperlink" Target="https://podminky.urs.cz/item/CS_URS_2023_02/722234265" TargetMode="External" /><Relationship Id="rId45" Type="http://schemas.openxmlformats.org/officeDocument/2006/relationships/hyperlink" Target="https://podminky.urs.cz/item/CS_URS_2023_02/722290226" TargetMode="External" /><Relationship Id="rId46" Type="http://schemas.openxmlformats.org/officeDocument/2006/relationships/hyperlink" Target="https://podminky.urs.cz/item/CS_URS_2023_02/722290229" TargetMode="External" /><Relationship Id="rId47" Type="http://schemas.openxmlformats.org/officeDocument/2006/relationships/hyperlink" Target="https://podminky.urs.cz/item/CS_URS_2023_02/722290234" TargetMode="External" /><Relationship Id="rId48" Type="http://schemas.openxmlformats.org/officeDocument/2006/relationships/hyperlink" Target="https://podminky.urs.cz/item/CS_URS_2023_02/722290246" TargetMode="External" /><Relationship Id="rId49" Type="http://schemas.openxmlformats.org/officeDocument/2006/relationships/hyperlink" Target="https://podminky.urs.cz/item/CS_URS_2023_02/722290249" TargetMode="External" /><Relationship Id="rId50" Type="http://schemas.openxmlformats.org/officeDocument/2006/relationships/hyperlink" Target="https://podminky.urs.cz/item/CS_URS_2023_02/998722202" TargetMode="External" /><Relationship Id="rId51" Type="http://schemas.openxmlformats.org/officeDocument/2006/relationships/hyperlink" Target="https://podminky.urs.cz/item/CS_URS_2023_02/724231127" TargetMode="External" /><Relationship Id="rId52" Type="http://schemas.openxmlformats.org/officeDocument/2006/relationships/hyperlink" Target="https://podminky.urs.cz/item/CS_URS_2023_02/724233111" TargetMode="External" /><Relationship Id="rId53" Type="http://schemas.openxmlformats.org/officeDocument/2006/relationships/hyperlink" Target="https://podminky.urs.cz/item/CS_URS_2023_02/998724202" TargetMode="External" /><Relationship Id="rId54" Type="http://schemas.openxmlformats.org/officeDocument/2006/relationships/hyperlink" Target="https://podminky.urs.cz/item/CS_URS_2023_02/732421472" TargetMode="External" /><Relationship Id="rId55" Type="http://schemas.openxmlformats.org/officeDocument/2006/relationships/hyperlink" Target="https://podminky.urs.cz/item/CS_URS_2023_02/998732202" TargetMode="External" /><Relationship Id="rId56" Type="http://schemas.openxmlformats.org/officeDocument/2006/relationships/hyperlink" Target="https://podminky.urs.cz/item/CS_URS_2023_02/763172352" TargetMode="External" /><Relationship Id="rId57" Type="http://schemas.openxmlformats.org/officeDocument/2006/relationships/hyperlink" Target="https://podminky.urs.cz/item/CS_URS_2023_02/998763402" TargetMode="External" /><Relationship Id="rId58" Type="http://schemas.openxmlformats.org/officeDocument/2006/relationships/hyperlink" Target="https://podminky.urs.cz/item/CS_URS_2023_02/767995111" TargetMode="External" /><Relationship Id="rId59" Type="http://schemas.openxmlformats.org/officeDocument/2006/relationships/hyperlink" Target="https://podminky.urs.cz/item/CS_URS_2023_02/998767202" TargetMode="External" /><Relationship Id="rId60" Type="http://schemas.openxmlformats.org/officeDocument/2006/relationships/hyperlink" Target="https://podminky.urs.cz/item/CS_URS_2023_02/HZS2491" TargetMode="External" /><Relationship Id="rId61" Type="http://schemas.openxmlformats.org/officeDocument/2006/relationships/hyperlink" Target="https://podminky.urs.cz/item/CS_URS_2023_02/013254000" TargetMode="External" /><Relationship Id="rId6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351104" TargetMode="External" /><Relationship Id="rId2" Type="http://schemas.openxmlformats.org/officeDocument/2006/relationships/hyperlink" Target="https://podminky.urs.cz/item/CS_URS_2023_02/132354201" TargetMode="External" /><Relationship Id="rId3" Type="http://schemas.openxmlformats.org/officeDocument/2006/relationships/hyperlink" Target="https://podminky.urs.cz/item/CS_URS_2023_02/133351101" TargetMode="External" /><Relationship Id="rId4" Type="http://schemas.openxmlformats.org/officeDocument/2006/relationships/hyperlink" Target="https://podminky.urs.cz/item/CS_URS_2023_02/151101101" TargetMode="External" /><Relationship Id="rId5" Type="http://schemas.openxmlformats.org/officeDocument/2006/relationships/hyperlink" Target="https://podminky.urs.cz/item/CS_URS_2023_02/151101111" TargetMode="External" /><Relationship Id="rId6" Type="http://schemas.openxmlformats.org/officeDocument/2006/relationships/hyperlink" Target="https://podminky.urs.cz/item/CS_URS_2023_02/151401501" TargetMode="External" /><Relationship Id="rId7" Type="http://schemas.openxmlformats.org/officeDocument/2006/relationships/hyperlink" Target="https://podminky.urs.cz/item/CS_URS_2023_02/162351124" TargetMode="External" /><Relationship Id="rId8" Type="http://schemas.openxmlformats.org/officeDocument/2006/relationships/hyperlink" Target="https://podminky.urs.cz/item/CS_URS_2023_02/162751137" TargetMode="External" /><Relationship Id="rId9" Type="http://schemas.openxmlformats.org/officeDocument/2006/relationships/hyperlink" Target="https://podminky.urs.cz/item/CS_URS_2023_02/162751139" TargetMode="External" /><Relationship Id="rId10" Type="http://schemas.openxmlformats.org/officeDocument/2006/relationships/hyperlink" Target="https://podminky.urs.cz/item/CS_URS_2023_02/167151102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11101" TargetMode="External" /><Relationship Id="rId15" Type="http://schemas.openxmlformats.org/officeDocument/2006/relationships/hyperlink" Target="https://podminky.urs.cz/item/CS_URS_2023_02/451572111" TargetMode="External" /><Relationship Id="rId16" Type="http://schemas.openxmlformats.org/officeDocument/2006/relationships/hyperlink" Target="https://podminky.urs.cz/item/CS_URS_2023_02/452112112" TargetMode="External" /><Relationship Id="rId17" Type="http://schemas.openxmlformats.org/officeDocument/2006/relationships/hyperlink" Target="https://podminky.urs.cz/item/CS_URS_2023_02/871263121" TargetMode="External" /><Relationship Id="rId18" Type="http://schemas.openxmlformats.org/officeDocument/2006/relationships/hyperlink" Target="https://podminky.urs.cz/item/CS_URS_2023_02/871313121" TargetMode="External" /><Relationship Id="rId19" Type="http://schemas.openxmlformats.org/officeDocument/2006/relationships/hyperlink" Target="https://podminky.urs.cz/item/CS_URS_2023_02/871363121" TargetMode="External" /><Relationship Id="rId20" Type="http://schemas.openxmlformats.org/officeDocument/2006/relationships/hyperlink" Target="https://podminky.urs.cz/item/CS_URS_2023_02/877270310" TargetMode="External" /><Relationship Id="rId21" Type="http://schemas.openxmlformats.org/officeDocument/2006/relationships/hyperlink" Target="https://podminky.urs.cz/item/CS_URS_2023_02/877310310" TargetMode="External" /><Relationship Id="rId22" Type="http://schemas.openxmlformats.org/officeDocument/2006/relationships/hyperlink" Target="https://podminky.urs.cz/item/CS_URS_2023_02/877310320" TargetMode="External" /><Relationship Id="rId23" Type="http://schemas.openxmlformats.org/officeDocument/2006/relationships/hyperlink" Target="https://podminky.urs.cz/item/CS_URS_2023_02/892271111" TargetMode="External" /><Relationship Id="rId24" Type="http://schemas.openxmlformats.org/officeDocument/2006/relationships/hyperlink" Target="https://podminky.urs.cz/item/CS_URS_2023_02/892351111" TargetMode="External" /><Relationship Id="rId25" Type="http://schemas.openxmlformats.org/officeDocument/2006/relationships/hyperlink" Target="https://podminky.urs.cz/item/CS_URS_2023_02/892372111" TargetMode="External" /><Relationship Id="rId26" Type="http://schemas.openxmlformats.org/officeDocument/2006/relationships/hyperlink" Target="https://podminky.urs.cz/item/CS_URS_2023_02/894410103" TargetMode="External" /><Relationship Id="rId27" Type="http://schemas.openxmlformats.org/officeDocument/2006/relationships/hyperlink" Target="https://podminky.urs.cz/item/CS_URS_2023_02/894410211" TargetMode="External" /><Relationship Id="rId28" Type="http://schemas.openxmlformats.org/officeDocument/2006/relationships/hyperlink" Target="https://podminky.urs.cz/item/CS_URS_2023_02/894410212" TargetMode="External" /><Relationship Id="rId29" Type="http://schemas.openxmlformats.org/officeDocument/2006/relationships/hyperlink" Target="https://podminky.urs.cz/item/CS_URS_2023_02/894410213" TargetMode="External" /><Relationship Id="rId30" Type="http://schemas.openxmlformats.org/officeDocument/2006/relationships/hyperlink" Target="https://podminky.urs.cz/item/CS_URS_2023_02/894410302" TargetMode="External" /><Relationship Id="rId31" Type="http://schemas.openxmlformats.org/officeDocument/2006/relationships/hyperlink" Target="https://podminky.urs.cz/item/CS_URS_2023_02/899103112" TargetMode="External" /><Relationship Id="rId32" Type="http://schemas.openxmlformats.org/officeDocument/2006/relationships/hyperlink" Target="https://podminky.urs.cz/item/CS_URS_2023_02/977151118" TargetMode="External" /><Relationship Id="rId33" Type="http://schemas.openxmlformats.org/officeDocument/2006/relationships/hyperlink" Target="https://podminky.urs.cz/item/CS_URS_2023_02/977151123" TargetMode="External" /><Relationship Id="rId34" Type="http://schemas.openxmlformats.org/officeDocument/2006/relationships/hyperlink" Target="https://podminky.urs.cz/item/CS_URS_2023_02/977151127" TargetMode="External" /><Relationship Id="rId35" Type="http://schemas.openxmlformats.org/officeDocument/2006/relationships/hyperlink" Target="https://podminky.urs.cz/item/CS_URS_2023_02/998276101" TargetMode="External" /><Relationship Id="rId36" Type="http://schemas.openxmlformats.org/officeDocument/2006/relationships/hyperlink" Target="https://podminky.urs.cz/item/CS_URS_2023_02/722224116" TargetMode="External" /><Relationship Id="rId37" Type="http://schemas.openxmlformats.org/officeDocument/2006/relationships/hyperlink" Target="https://podminky.urs.cz/item/CS_URS_2023_02/722232045" TargetMode="External" /><Relationship Id="rId38" Type="http://schemas.openxmlformats.org/officeDocument/2006/relationships/hyperlink" Target="https://podminky.urs.cz/item/CS_URS_2023_02/998722202" TargetMode="External" /><Relationship Id="rId39" Type="http://schemas.openxmlformats.org/officeDocument/2006/relationships/hyperlink" Target="https://podminky.urs.cz/item/CS_URS_2023_02/013254000" TargetMode="External" /><Relationship Id="rId4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351103" TargetMode="External" /><Relationship Id="rId2" Type="http://schemas.openxmlformats.org/officeDocument/2006/relationships/hyperlink" Target="https://podminky.urs.cz/item/CS_URS_2023_02/132354201" TargetMode="External" /><Relationship Id="rId3" Type="http://schemas.openxmlformats.org/officeDocument/2006/relationships/hyperlink" Target="https://podminky.urs.cz/item/CS_URS_2023_02/133351101" TargetMode="External" /><Relationship Id="rId4" Type="http://schemas.openxmlformats.org/officeDocument/2006/relationships/hyperlink" Target="https://podminky.urs.cz/item/CS_URS_2023_02/151101101" TargetMode="External" /><Relationship Id="rId5" Type="http://schemas.openxmlformats.org/officeDocument/2006/relationships/hyperlink" Target="https://podminky.urs.cz/item/CS_URS_2023_02/151101111" TargetMode="External" /><Relationship Id="rId6" Type="http://schemas.openxmlformats.org/officeDocument/2006/relationships/hyperlink" Target="https://podminky.urs.cz/item/CS_URS_2023_02/151401501" TargetMode="External" /><Relationship Id="rId7" Type="http://schemas.openxmlformats.org/officeDocument/2006/relationships/hyperlink" Target="https://podminky.urs.cz/item/CS_URS_2023_02/162351124" TargetMode="External" /><Relationship Id="rId8" Type="http://schemas.openxmlformats.org/officeDocument/2006/relationships/hyperlink" Target="https://podminky.urs.cz/item/CS_URS_2023_02/162751137" TargetMode="External" /><Relationship Id="rId9" Type="http://schemas.openxmlformats.org/officeDocument/2006/relationships/hyperlink" Target="https://podminky.urs.cz/item/CS_URS_2023_02/162751139" TargetMode="External" /><Relationship Id="rId10" Type="http://schemas.openxmlformats.org/officeDocument/2006/relationships/hyperlink" Target="https://podminky.urs.cz/item/CS_URS_2023_02/167151102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11101" TargetMode="External" /><Relationship Id="rId15" Type="http://schemas.openxmlformats.org/officeDocument/2006/relationships/hyperlink" Target="https://podminky.urs.cz/item/CS_URS_2023_02/451572111" TargetMode="External" /><Relationship Id="rId16" Type="http://schemas.openxmlformats.org/officeDocument/2006/relationships/hyperlink" Target="https://podminky.urs.cz/item/CS_URS_2023_02/644941111" TargetMode="External" /><Relationship Id="rId17" Type="http://schemas.openxmlformats.org/officeDocument/2006/relationships/hyperlink" Target="https://podminky.urs.cz/item/CS_URS_2023_02/871313121" TargetMode="External" /><Relationship Id="rId18" Type="http://schemas.openxmlformats.org/officeDocument/2006/relationships/hyperlink" Target="https://podminky.urs.cz/item/CS_URS_2023_02/892351111" TargetMode="External" /><Relationship Id="rId19" Type="http://schemas.openxmlformats.org/officeDocument/2006/relationships/hyperlink" Target="https://podminky.urs.cz/item/CS_URS_2023_02/892372111" TargetMode="External" /><Relationship Id="rId20" Type="http://schemas.openxmlformats.org/officeDocument/2006/relationships/hyperlink" Target="https://podminky.urs.cz/item/CS_URS_2023_02/894812202" TargetMode="External" /><Relationship Id="rId21" Type="http://schemas.openxmlformats.org/officeDocument/2006/relationships/hyperlink" Target="https://podminky.urs.cz/item/CS_URS_2023_02/894812231" TargetMode="External" /><Relationship Id="rId22" Type="http://schemas.openxmlformats.org/officeDocument/2006/relationships/hyperlink" Target="https://podminky.urs.cz/item/CS_URS_2023_02/894812249" TargetMode="External" /><Relationship Id="rId23" Type="http://schemas.openxmlformats.org/officeDocument/2006/relationships/hyperlink" Target="https://podminky.urs.cz/item/CS_URS_2023_02/894812261" TargetMode="External" /><Relationship Id="rId24" Type="http://schemas.openxmlformats.org/officeDocument/2006/relationships/hyperlink" Target="https://podminky.urs.cz/item/CS_URS_2023_02/894812313" TargetMode="External" /><Relationship Id="rId25" Type="http://schemas.openxmlformats.org/officeDocument/2006/relationships/hyperlink" Target="https://podminky.urs.cz/item/CS_URS_2023_02/894812331" TargetMode="External" /><Relationship Id="rId26" Type="http://schemas.openxmlformats.org/officeDocument/2006/relationships/hyperlink" Target="https://podminky.urs.cz/item/CS_URS_2023_02/894812339" TargetMode="External" /><Relationship Id="rId27" Type="http://schemas.openxmlformats.org/officeDocument/2006/relationships/hyperlink" Target="https://podminky.urs.cz/item/CS_URS_2023_02/894812357" TargetMode="External" /><Relationship Id="rId28" Type="http://schemas.openxmlformats.org/officeDocument/2006/relationships/hyperlink" Target="https://podminky.urs.cz/item/CS_URS_2023_02/935113111" TargetMode="External" /><Relationship Id="rId29" Type="http://schemas.openxmlformats.org/officeDocument/2006/relationships/hyperlink" Target="https://podminky.urs.cz/item/CS_URS_2023_02/935923216" TargetMode="External" /><Relationship Id="rId30" Type="http://schemas.openxmlformats.org/officeDocument/2006/relationships/hyperlink" Target="https://podminky.urs.cz/item/CS_URS_2023_02/998276101" TargetMode="External" /><Relationship Id="rId31" Type="http://schemas.openxmlformats.org/officeDocument/2006/relationships/hyperlink" Target="https://podminky.urs.cz/item/CS_URS_2023_02/713463211" TargetMode="External" /><Relationship Id="rId32" Type="http://schemas.openxmlformats.org/officeDocument/2006/relationships/hyperlink" Target="https://podminky.urs.cz/item/CS_URS_2023_02/713463411" TargetMode="External" /><Relationship Id="rId33" Type="http://schemas.openxmlformats.org/officeDocument/2006/relationships/hyperlink" Target="https://podminky.urs.cz/item/CS_URS_2023_02/998713202" TargetMode="External" /><Relationship Id="rId34" Type="http://schemas.openxmlformats.org/officeDocument/2006/relationships/hyperlink" Target="https://podminky.urs.cz/item/CS_URS_2023_02/721173401" TargetMode="External" /><Relationship Id="rId35" Type="http://schemas.openxmlformats.org/officeDocument/2006/relationships/hyperlink" Target="https://podminky.urs.cz/item/CS_URS_2023_02/721173402" TargetMode="External" /><Relationship Id="rId36" Type="http://schemas.openxmlformats.org/officeDocument/2006/relationships/hyperlink" Target="https://podminky.urs.cz/item/CS_URS_2023_02/721173403" TargetMode="External" /><Relationship Id="rId37" Type="http://schemas.openxmlformats.org/officeDocument/2006/relationships/hyperlink" Target="https://podminky.urs.cz/item/CS_URS_2023_02/721174024" TargetMode="External" /><Relationship Id="rId38" Type="http://schemas.openxmlformats.org/officeDocument/2006/relationships/hyperlink" Target="https://podminky.urs.cz/item/CS_URS_2023_02/721174025" TargetMode="External" /><Relationship Id="rId39" Type="http://schemas.openxmlformats.org/officeDocument/2006/relationships/hyperlink" Target="https://podminky.urs.cz/item/CS_URS_2023_02/721174041" TargetMode="External" /><Relationship Id="rId40" Type="http://schemas.openxmlformats.org/officeDocument/2006/relationships/hyperlink" Target="https://podminky.urs.cz/item/CS_URS_2023_02/721174042" TargetMode="External" /><Relationship Id="rId41" Type="http://schemas.openxmlformats.org/officeDocument/2006/relationships/hyperlink" Target="https://podminky.urs.cz/item/CS_URS_2023_02/721174043" TargetMode="External" /><Relationship Id="rId42" Type="http://schemas.openxmlformats.org/officeDocument/2006/relationships/hyperlink" Target="https://podminky.urs.cz/item/CS_URS_2023_02/721174044" TargetMode="External" /><Relationship Id="rId43" Type="http://schemas.openxmlformats.org/officeDocument/2006/relationships/hyperlink" Target="https://podminky.urs.cz/item/CS_URS_2023_02/721174045" TargetMode="External" /><Relationship Id="rId44" Type="http://schemas.openxmlformats.org/officeDocument/2006/relationships/hyperlink" Target="https://podminky.urs.cz/item/CS_URS_2023_02/721174062" TargetMode="External" /><Relationship Id="rId45" Type="http://schemas.openxmlformats.org/officeDocument/2006/relationships/hyperlink" Target="https://podminky.urs.cz/item/CS_URS_2023_02/721174063" TargetMode="External" /><Relationship Id="rId46" Type="http://schemas.openxmlformats.org/officeDocument/2006/relationships/hyperlink" Target="https://podminky.urs.cz/item/CS_URS_2023_02/721175202" TargetMode="External" /><Relationship Id="rId47" Type="http://schemas.openxmlformats.org/officeDocument/2006/relationships/hyperlink" Target="https://podminky.urs.cz/item/CS_URS_2023_02/721175203" TargetMode="External" /><Relationship Id="rId48" Type="http://schemas.openxmlformats.org/officeDocument/2006/relationships/hyperlink" Target="https://podminky.urs.cz/item/CS_URS_2023_02/721175204" TargetMode="External" /><Relationship Id="rId49" Type="http://schemas.openxmlformats.org/officeDocument/2006/relationships/hyperlink" Target="https://podminky.urs.cz/item/CS_URS_2023_02/721175205" TargetMode="External" /><Relationship Id="rId50" Type="http://schemas.openxmlformats.org/officeDocument/2006/relationships/hyperlink" Target="https://podminky.urs.cz/item/CS_URS_2023_02/721175211" TargetMode="External" /><Relationship Id="rId51" Type="http://schemas.openxmlformats.org/officeDocument/2006/relationships/hyperlink" Target="https://podminky.urs.cz/item/CS_URS_2023_02/721175212" TargetMode="External" /><Relationship Id="rId52" Type="http://schemas.openxmlformats.org/officeDocument/2006/relationships/hyperlink" Target="https://podminky.urs.cz/item/CS_URS_2023_02/721175213" TargetMode="External" /><Relationship Id="rId53" Type="http://schemas.openxmlformats.org/officeDocument/2006/relationships/hyperlink" Target="https://podminky.urs.cz/item/CS_URS_2023_02/721194103" TargetMode="External" /><Relationship Id="rId54" Type="http://schemas.openxmlformats.org/officeDocument/2006/relationships/hyperlink" Target="https://podminky.urs.cz/item/CS_URS_2023_02/721194104" TargetMode="External" /><Relationship Id="rId55" Type="http://schemas.openxmlformats.org/officeDocument/2006/relationships/hyperlink" Target="https://podminky.urs.cz/item/CS_URS_2023_02/721194105" TargetMode="External" /><Relationship Id="rId56" Type="http://schemas.openxmlformats.org/officeDocument/2006/relationships/hyperlink" Target="https://podminky.urs.cz/item/CS_URS_2023_02/721194109" TargetMode="External" /><Relationship Id="rId57" Type="http://schemas.openxmlformats.org/officeDocument/2006/relationships/hyperlink" Target="https://podminky.urs.cz/item/CS_URS_2023_02/721211422" TargetMode="External" /><Relationship Id="rId58" Type="http://schemas.openxmlformats.org/officeDocument/2006/relationships/hyperlink" Target="https://podminky.urs.cz/item/CS_URS_2023_02/721229111" TargetMode="External" /><Relationship Id="rId59" Type="http://schemas.openxmlformats.org/officeDocument/2006/relationships/hyperlink" Target="https://podminky.urs.cz/item/CS_URS_2023_02/721273152" TargetMode="External" /><Relationship Id="rId60" Type="http://schemas.openxmlformats.org/officeDocument/2006/relationships/hyperlink" Target="https://podminky.urs.cz/item/CS_URS_2023_02/721273153" TargetMode="External" /><Relationship Id="rId61" Type="http://schemas.openxmlformats.org/officeDocument/2006/relationships/hyperlink" Target="https://podminky.urs.cz/item/CS_URS_2023_02/721274103" TargetMode="External" /><Relationship Id="rId62" Type="http://schemas.openxmlformats.org/officeDocument/2006/relationships/hyperlink" Target="https://podminky.urs.cz/item/CS_URS_2023_02/721290111" TargetMode="External" /><Relationship Id="rId63" Type="http://schemas.openxmlformats.org/officeDocument/2006/relationships/hyperlink" Target="https://podminky.urs.cz/item/CS_URS_2023_02/721290112" TargetMode="External" /><Relationship Id="rId64" Type="http://schemas.openxmlformats.org/officeDocument/2006/relationships/hyperlink" Target="https://podminky.urs.cz/item/CS_URS_2023_02/998721202" TargetMode="External" /><Relationship Id="rId65" Type="http://schemas.openxmlformats.org/officeDocument/2006/relationships/hyperlink" Target="https://podminky.urs.cz/item/CS_URS_2023_02/741124603" TargetMode="External" /><Relationship Id="rId66" Type="http://schemas.openxmlformats.org/officeDocument/2006/relationships/hyperlink" Target="https://podminky.urs.cz/item/CS_URS_2023_02/741331075" TargetMode="External" /><Relationship Id="rId67" Type="http://schemas.openxmlformats.org/officeDocument/2006/relationships/hyperlink" Target="https://podminky.urs.cz/item/CS_URS_2023_02/998741202" TargetMode="External" /><Relationship Id="rId68" Type="http://schemas.openxmlformats.org/officeDocument/2006/relationships/hyperlink" Target="https://podminky.urs.cz/item/CS_URS_2023_02/751537041" TargetMode="External" /><Relationship Id="rId69" Type="http://schemas.openxmlformats.org/officeDocument/2006/relationships/hyperlink" Target="https://podminky.urs.cz/item/CS_URS_2023_02/998751201" TargetMode="External" /><Relationship Id="rId70" Type="http://schemas.openxmlformats.org/officeDocument/2006/relationships/hyperlink" Target="https://podminky.urs.cz/item/CS_URS_2023_02/763172387" TargetMode="External" /><Relationship Id="rId71" Type="http://schemas.openxmlformats.org/officeDocument/2006/relationships/hyperlink" Target="https://podminky.urs.cz/item/CS_URS_2023_02/998763402" TargetMode="External" /><Relationship Id="rId72" Type="http://schemas.openxmlformats.org/officeDocument/2006/relationships/hyperlink" Target="https://podminky.urs.cz/item/CS_URS_2023_02/998767202" TargetMode="External" /><Relationship Id="rId73" Type="http://schemas.openxmlformats.org/officeDocument/2006/relationships/hyperlink" Target="https://podminky.urs.cz/item/CS_URS_2023_02/HZS2491" TargetMode="External" /><Relationship Id="rId74" Type="http://schemas.openxmlformats.org/officeDocument/2006/relationships/hyperlink" Target="https://podminky.urs.cz/item/CS_URS_2023_02/013254000" TargetMode="External" /><Relationship Id="rId7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25119125" TargetMode="External" /><Relationship Id="rId2" Type="http://schemas.openxmlformats.org/officeDocument/2006/relationships/hyperlink" Target="https://podminky.urs.cz/item/CS_URS_2023_02/725119131" TargetMode="External" /><Relationship Id="rId3" Type="http://schemas.openxmlformats.org/officeDocument/2006/relationships/hyperlink" Target="https://podminky.urs.cz/item/CS_URS_2023_02/725129102" TargetMode="External" /><Relationship Id="rId4" Type="http://schemas.openxmlformats.org/officeDocument/2006/relationships/hyperlink" Target="https://podminky.urs.cz/item/CS_URS_2023_02/725219102" TargetMode="External" /><Relationship Id="rId5" Type="http://schemas.openxmlformats.org/officeDocument/2006/relationships/hyperlink" Target="https://podminky.urs.cz/item/CS_URS_2023_02/725239101" TargetMode="External" /><Relationship Id="rId6" Type="http://schemas.openxmlformats.org/officeDocument/2006/relationships/hyperlink" Target="https://podminky.urs.cz/item/CS_URS_2023_02/725319111" TargetMode="External" /><Relationship Id="rId7" Type="http://schemas.openxmlformats.org/officeDocument/2006/relationships/hyperlink" Target="https://podminky.urs.cz/item/CS_URS_2023_02/725339111" TargetMode="External" /><Relationship Id="rId8" Type="http://schemas.openxmlformats.org/officeDocument/2006/relationships/hyperlink" Target="https://podminky.urs.cz/item/CS_URS_2023_02/725819401" TargetMode="External" /><Relationship Id="rId9" Type="http://schemas.openxmlformats.org/officeDocument/2006/relationships/hyperlink" Target="https://podminky.urs.cz/item/CS_URS_2023_02/725829101" TargetMode="External" /><Relationship Id="rId10" Type="http://schemas.openxmlformats.org/officeDocument/2006/relationships/hyperlink" Target="https://podminky.urs.cz/item/CS_URS_2023_02/725829111" TargetMode="External" /><Relationship Id="rId11" Type="http://schemas.openxmlformats.org/officeDocument/2006/relationships/hyperlink" Target="https://podminky.urs.cz/item/CS_URS_2023_02/725829121" TargetMode="External" /><Relationship Id="rId12" Type="http://schemas.openxmlformats.org/officeDocument/2006/relationships/hyperlink" Target="https://podminky.urs.cz/item/CS_URS_2023_02/725829131" TargetMode="External" /><Relationship Id="rId13" Type="http://schemas.openxmlformats.org/officeDocument/2006/relationships/hyperlink" Target="https://podminky.urs.cz/item/CS_URS_2023_02/725829141" TargetMode="External" /><Relationship Id="rId14" Type="http://schemas.openxmlformats.org/officeDocument/2006/relationships/hyperlink" Target="https://podminky.urs.cz/item/CS_URS_2023_02/725839101" TargetMode="External" /><Relationship Id="rId15" Type="http://schemas.openxmlformats.org/officeDocument/2006/relationships/hyperlink" Target="https://podminky.urs.cz/item/CS_URS_2023_02/725862103" TargetMode="External" /><Relationship Id="rId16" Type="http://schemas.openxmlformats.org/officeDocument/2006/relationships/hyperlink" Target="https://podminky.urs.cz/item/CS_URS_2023_02/725862123" TargetMode="External" /><Relationship Id="rId17" Type="http://schemas.openxmlformats.org/officeDocument/2006/relationships/hyperlink" Target="https://podminky.urs.cz/item/CS_URS_2023_02/725863311" TargetMode="External" /><Relationship Id="rId18" Type="http://schemas.openxmlformats.org/officeDocument/2006/relationships/hyperlink" Target="https://podminky.urs.cz/item/CS_URS_2023_02/725865411" TargetMode="External" /><Relationship Id="rId19" Type="http://schemas.openxmlformats.org/officeDocument/2006/relationships/hyperlink" Target="https://podminky.urs.cz/item/CS_URS_2023_02/725869101" TargetMode="External" /><Relationship Id="rId20" Type="http://schemas.openxmlformats.org/officeDocument/2006/relationships/hyperlink" Target="https://podminky.urs.cz/item/CS_URS_2023_02/998725202" TargetMode="External" /><Relationship Id="rId21" Type="http://schemas.openxmlformats.org/officeDocument/2006/relationships/hyperlink" Target="https://podminky.urs.cz/item/CS_URS_2023_02/726131001" TargetMode="External" /><Relationship Id="rId22" Type="http://schemas.openxmlformats.org/officeDocument/2006/relationships/hyperlink" Target="https://podminky.urs.cz/item/CS_URS_2023_02/726131011" TargetMode="External" /><Relationship Id="rId23" Type="http://schemas.openxmlformats.org/officeDocument/2006/relationships/hyperlink" Target="https://podminky.urs.cz/item/CS_URS_2023_02/726131021" TargetMode="External" /><Relationship Id="rId24" Type="http://schemas.openxmlformats.org/officeDocument/2006/relationships/hyperlink" Target="https://podminky.urs.cz/item/CS_URS_2023_02/726131041" TargetMode="External" /><Relationship Id="rId25" Type="http://schemas.openxmlformats.org/officeDocument/2006/relationships/hyperlink" Target="https://podminky.urs.cz/item/CS_URS_2023_02/726131043" TargetMode="External" /><Relationship Id="rId26" Type="http://schemas.openxmlformats.org/officeDocument/2006/relationships/hyperlink" Target="https://podminky.urs.cz/item/CS_URS_2023_02/726191001" TargetMode="External" /><Relationship Id="rId27" Type="http://schemas.openxmlformats.org/officeDocument/2006/relationships/hyperlink" Target="https://podminky.urs.cz/item/CS_URS_2023_02/726191002" TargetMode="External" /><Relationship Id="rId28" Type="http://schemas.openxmlformats.org/officeDocument/2006/relationships/hyperlink" Target="https://podminky.urs.cz/item/CS_URS_2023_02/726191011" TargetMode="External" /><Relationship Id="rId29" Type="http://schemas.openxmlformats.org/officeDocument/2006/relationships/hyperlink" Target="https://podminky.urs.cz/item/CS_URS_2023_02/998726212" TargetMode="External" /><Relationship Id="rId3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33223303" TargetMode="External" /><Relationship Id="rId2" Type="http://schemas.openxmlformats.org/officeDocument/2006/relationships/hyperlink" Target="https://podminky.urs.cz/item/CS_URS_2023_02/733223304" TargetMode="External" /><Relationship Id="rId3" Type="http://schemas.openxmlformats.org/officeDocument/2006/relationships/hyperlink" Target="https://podminky.urs.cz/item/CS_URS_2023_02/733223305" TargetMode="External" /><Relationship Id="rId4" Type="http://schemas.openxmlformats.org/officeDocument/2006/relationships/hyperlink" Target="https://podminky.urs.cz/item/CS_URS_2023_02/733223306" TargetMode="External" /><Relationship Id="rId5" Type="http://schemas.openxmlformats.org/officeDocument/2006/relationships/hyperlink" Target="https://podminky.urs.cz/item/CS_URS_2023_02/733223307" TargetMode="External" /><Relationship Id="rId6" Type="http://schemas.openxmlformats.org/officeDocument/2006/relationships/hyperlink" Target="https://podminky.urs.cz/item/CS_URS_2023_02/733223309" TargetMode="External" /><Relationship Id="rId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103000" TargetMode="External" /><Relationship Id="rId2" Type="http://schemas.openxmlformats.org/officeDocument/2006/relationships/hyperlink" Target="https://podminky.urs.cz/item/CS_URS_2023_02/012002000" TargetMode="External" /><Relationship Id="rId3" Type="http://schemas.openxmlformats.org/officeDocument/2006/relationships/hyperlink" Target="https://podminky.urs.cz/item/CS_URS_2023_02/013244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22002000" TargetMode="External" /><Relationship Id="rId6" Type="http://schemas.openxmlformats.org/officeDocument/2006/relationships/hyperlink" Target="https://podminky.urs.cz/item/CS_URS_2023_02/030001000" TargetMode="External" /><Relationship Id="rId7" Type="http://schemas.openxmlformats.org/officeDocument/2006/relationships/hyperlink" Target="https://podminky.urs.cz/item/CS_URS_2023_02/035002000" TargetMode="External" /><Relationship Id="rId8" Type="http://schemas.openxmlformats.org/officeDocument/2006/relationships/hyperlink" Target="https://podminky.urs.cz/item/CS_URS_2023_02/045002000" TargetMode="External" /><Relationship Id="rId9" Type="http://schemas.openxmlformats.org/officeDocument/2006/relationships/hyperlink" Target="https://podminky.urs.cz/item/CS_URS_2023_02/061002000" TargetMode="External" /><Relationship Id="rId10" Type="http://schemas.openxmlformats.org/officeDocument/2006/relationships/hyperlink" Target="https://podminky.urs.cz/item/CS_URS_2023_02/091003000" TargetMode="External" /><Relationship Id="rId11" Type="http://schemas.openxmlformats.org/officeDocument/2006/relationships/hyperlink" Target="https://podminky.urs.cz/item/CS_URS_2023_02/091504000" TargetMode="External" /><Relationship Id="rId12" Type="http://schemas.openxmlformats.org/officeDocument/2006/relationships/hyperlink" Target="https://podminky.urs.cz/item/CS_URS_2023_02/092002000" TargetMode="External" /><Relationship Id="rId1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59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RSS23-01-01_1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SŠ uměleckoprůmyslová Ústí nad Orlicí - areál Perla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Ústí nad Orlicí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18. 10. 2023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Pardubický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Te3s studio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Rozpočtování staveb Šebela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ROUND(AG55+AG57+AG59+AG61+AG63+AG76,2)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ROUND(AS55+AS57+AS59+AS61+AS63+AS76,2)</f>
        <v>0</v>
      </c>
      <c r="AT54" s="108">
        <f>ROUND(SUM(AV54:AW54),2)</f>
        <v>0</v>
      </c>
      <c r="AU54" s="109">
        <f>ROUND(AU55+AU57+AU59+AU61+AU63+AU76,5)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ROUND(AZ55+AZ57+AZ59+AZ61+AZ63+AZ76,2)</f>
        <v>0</v>
      </c>
      <c r="BA54" s="108">
        <f>ROUND(BA55+BA57+BA59+BA61+BA63+BA76,2)</f>
        <v>0</v>
      </c>
      <c r="BB54" s="108">
        <f>ROUND(BB55+BB57+BB59+BB61+BB63+BB76,2)</f>
        <v>0</v>
      </c>
      <c r="BC54" s="108">
        <f>ROUND(BC55+BC57+BC59+BC61+BC63+BC76,2)</f>
        <v>0</v>
      </c>
      <c r="BD54" s="110">
        <f>ROUND(BD55+BD57+BD59+BD61+BD63+BD76,2)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81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'01.01 - Soupis prací a do...'!J32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'01.01 - Soupis prací a do...'!P96</f>
        <v>0</v>
      </c>
      <c r="AV56" s="132">
        <f>'01.01 - Soupis prací a do...'!J35</f>
        <v>0</v>
      </c>
      <c r="AW56" s="132">
        <f>'01.01 - Soupis prací a do...'!J36</f>
        <v>0</v>
      </c>
      <c r="AX56" s="132">
        <f>'01.01 - Soupis prací a do...'!J37</f>
        <v>0</v>
      </c>
      <c r="AY56" s="132">
        <f>'01.01 - Soupis prací a do...'!J38</f>
        <v>0</v>
      </c>
      <c r="AZ56" s="132">
        <f>'01.01 - Soupis prací a do...'!F35</f>
        <v>0</v>
      </c>
      <c r="BA56" s="132">
        <f>'01.01 - Soupis prací a do...'!F36</f>
        <v>0</v>
      </c>
      <c r="BB56" s="132">
        <f>'01.01 - Soupis prací a do...'!F37</f>
        <v>0</v>
      </c>
      <c r="BC56" s="132">
        <f>'01.01 - Soupis prací a do...'!F38</f>
        <v>0</v>
      </c>
      <c r="BD56" s="134">
        <f>'01.01 - Soupis prací a do...'!F39</f>
        <v>0</v>
      </c>
      <c r="BE56" s="4"/>
      <c r="BT56" s="135" t="s">
        <v>82</v>
      </c>
      <c r="BV56" s="135" t="s">
        <v>74</v>
      </c>
      <c r="BW56" s="135" t="s">
        <v>87</v>
      </c>
      <c r="BX56" s="135" t="s">
        <v>80</v>
      </c>
      <c r="CL56" s="135" t="s">
        <v>19</v>
      </c>
    </row>
    <row r="57" s="7" customFormat="1" ht="16.5" customHeight="1">
      <c r="A57" s="7"/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ROUND(AG58,2)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78</v>
      </c>
      <c r="AR57" s="120"/>
      <c r="AS57" s="121">
        <f>ROUND(AS58,2)</f>
        <v>0</v>
      </c>
      <c r="AT57" s="122">
        <f>ROUND(SUM(AV57:AW57),2)</f>
        <v>0</v>
      </c>
      <c r="AU57" s="123">
        <f>ROUND(AU58,5)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ROUND(AZ58,2)</f>
        <v>0</v>
      </c>
      <c r="BA57" s="122">
        <f>ROUND(BA58,2)</f>
        <v>0</v>
      </c>
      <c r="BB57" s="122">
        <f>ROUND(BB58,2)</f>
        <v>0</v>
      </c>
      <c r="BC57" s="122">
        <f>ROUND(BC58,2)</f>
        <v>0</v>
      </c>
      <c r="BD57" s="124">
        <f>ROUND(BD58,2)</f>
        <v>0</v>
      </c>
      <c r="BE57" s="7"/>
      <c r="BS57" s="125" t="s">
        <v>71</v>
      </c>
      <c r="BT57" s="125" t="s">
        <v>79</v>
      </c>
      <c r="BU57" s="125" t="s">
        <v>73</v>
      </c>
      <c r="BV57" s="125" t="s">
        <v>74</v>
      </c>
      <c r="BW57" s="125" t="s">
        <v>90</v>
      </c>
      <c r="BX57" s="125" t="s">
        <v>5</v>
      </c>
      <c r="CL57" s="125" t="s">
        <v>91</v>
      </c>
      <c r="CM57" s="125" t="s">
        <v>82</v>
      </c>
    </row>
    <row r="58" s="4" customFormat="1" ht="16.5" customHeight="1">
      <c r="A58" s="126" t="s">
        <v>83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'IO.2.1 - Přípojka vody (n...'!J32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1">
        <v>0</v>
      </c>
      <c r="AT58" s="132">
        <f>ROUND(SUM(AV58:AW58),2)</f>
        <v>0</v>
      </c>
      <c r="AU58" s="133">
        <f>'IO.2.1 - Přípojka vody (n...'!P95</f>
        <v>0</v>
      </c>
      <c r="AV58" s="132">
        <f>'IO.2.1 - Přípojka vody (n...'!J35</f>
        <v>0</v>
      </c>
      <c r="AW58" s="132">
        <f>'IO.2.1 - Přípojka vody (n...'!J36</f>
        <v>0</v>
      </c>
      <c r="AX58" s="132">
        <f>'IO.2.1 - Přípojka vody (n...'!J37</f>
        <v>0</v>
      </c>
      <c r="AY58" s="132">
        <f>'IO.2.1 - Přípojka vody (n...'!J38</f>
        <v>0</v>
      </c>
      <c r="AZ58" s="132">
        <f>'IO.2.1 - Přípojka vody (n...'!F35</f>
        <v>0</v>
      </c>
      <c r="BA58" s="132">
        <f>'IO.2.1 - Přípojka vody (n...'!F36</f>
        <v>0</v>
      </c>
      <c r="BB58" s="132">
        <f>'IO.2.1 - Přípojka vody (n...'!F37</f>
        <v>0</v>
      </c>
      <c r="BC58" s="132">
        <f>'IO.2.1 - Přípojka vody (n...'!F38</f>
        <v>0</v>
      </c>
      <c r="BD58" s="134">
        <f>'IO.2.1 - Přípojka vody (n...'!F39</f>
        <v>0</v>
      </c>
      <c r="BE58" s="4"/>
      <c r="BT58" s="135" t="s">
        <v>82</v>
      </c>
      <c r="BV58" s="135" t="s">
        <v>74</v>
      </c>
      <c r="BW58" s="135" t="s">
        <v>94</v>
      </c>
      <c r="BX58" s="135" t="s">
        <v>90</v>
      </c>
      <c r="CL58" s="135" t="s">
        <v>19</v>
      </c>
    </row>
    <row r="59" s="7" customFormat="1" ht="16.5" customHeight="1">
      <c r="A59" s="7"/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ROUND(AG60,2)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78</v>
      </c>
      <c r="AR59" s="120"/>
      <c r="AS59" s="121">
        <f>ROUND(AS60,2)</f>
        <v>0</v>
      </c>
      <c r="AT59" s="122">
        <f>ROUND(SUM(AV59:AW59),2)</f>
        <v>0</v>
      </c>
      <c r="AU59" s="123">
        <f>ROUND(AU60,5)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ROUND(AZ60,2)</f>
        <v>0</v>
      </c>
      <c r="BA59" s="122">
        <f>ROUND(BA60,2)</f>
        <v>0</v>
      </c>
      <c r="BB59" s="122">
        <f>ROUND(BB60,2)</f>
        <v>0</v>
      </c>
      <c r="BC59" s="122">
        <f>ROUND(BC60,2)</f>
        <v>0</v>
      </c>
      <c r="BD59" s="124">
        <f>ROUND(BD60,2)</f>
        <v>0</v>
      </c>
      <c r="BE59" s="7"/>
      <c r="BS59" s="125" t="s">
        <v>71</v>
      </c>
      <c r="BT59" s="125" t="s">
        <v>79</v>
      </c>
      <c r="BU59" s="125" t="s">
        <v>73</v>
      </c>
      <c r="BV59" s="125" t="s">
        <v>74</v>
      </c>
      <c r="BW59" s="125" t="s">
        <v>97</v>
      </c>
      <c r="BX59" s="125" t="s">
        <v>5</v>
      </c>
      <c r="CL59" s="125" t="s">
        <v>98</v>
      </c>
      <c r="CM59" s="125" t="s">
        <v>82</v>
      </c>
    </row>
    <row r="60" s="4" customFormat="1" ht="16.5" customHeight="1">
      <c r="A60" s="126" t="s">
        <v>83</v>
      </c>
      <c r="B60" s="65"/>
      <c r="C60" s="127"/>
      <c r="D60" s="127"/>
      <c r="E60" s="128" t="s">
        <v>99</v>
      </c>
      <c r="F60" s="128"/>
      <c r="G60" s="128"/>
      <c r="H60" s="128"/>
      <c r="I60" s="128"/>
      <c r="J60" s="127"/>
      <c r="K60" s="128" t="s">
        <v>100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'IO.3.1 - Přípojka kanaliz...'!J32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86</v>
      </c>
      <c r="AR60" s="67"/>
      <c r="AS60" s="131">
        <v>0</v>
      </c>
      <c r="AT60" s="132">
        <f>ROUND(SUM(AV60:AW60),2)</f>
        <v>0</v>
      </c>
      <c r="AU60" s="133">
        <f>'IO.3.1 - Přípojka kanaliz...'!P93</f>
        <v>0</v>
      </c>
      <c r="AV60" s="132">
        <f>'IO.3.1 - Přípojka kanaliz...'!J35</f>
        <v>0</v>
      </c>
      <c r="AW60" s="132">
        <f>'IO.3.1 - Přípojka kanaliz...'!J36</f>
        <v>0</v>
      </c>
      <c r="AX60" s="132">
        <f>'IO.3.1 - Přípojka kanaliz...'!J37</f>
        <v>0</v>
      </c>
      <c r="AY60" s="132">
        <f>'IO.3.1 - Přípojka kanaliz...'!J38</f>
        <v>0</v>
      </c>
      <c r="AZ60" s="132">
        <f>'IO.3.1 - Přípojka kanaliz...'!F35</f>
        <v>0</v>
      </c>
      <c r="BA60" s="132">
        <f>'IO.3.1 - Přípojka kanaliz...'!F36</f>
        <v>0</v>
      </c>
      <c r="BB60" s="132">
        <f>'IO.3.1 - Přípojka kanaliz...'!F37</f>
        <v>0</v>
      </c>
      <c r="BC60" s="132">
        <f>'IO.3.1 - Přípojka kanaliz...'!F38</f>
        <v>0</v>
      </c>
      <c r="BD60" s="134">
        <f>'IO.3.1 - Přípojka kanaliz...'!F39</f>
        <v>0</v>
      </c>
      <c r="BE60" s="4"/>
      <c r="BT60" s="135" t="s">
        <v>82</v>
      </c>
      <c r="BV60" s="135" t="s">
        <v>74</v>
      </c>
      <c r="BW60" s="135" t="s">
        <v>101</v>
      </c>
      <c r="BX60" s="135" t="s">
        <v>97</v>
      </c>
      <c r="CL60" s="135" t="s">
        <v>19</v>
      </c>
    </row>
    <row r="61" s="7" customFormat="1" ht="16.5" customHeight="1">
      <c r="A61" s="7"/>
      <c r="B61" s="113"/>
      <c r="C61" s="114"/>
      <c r="D61" s="115" t="s">
        <v>102</v>
      </c>
      <c r="E61" s="115"/>
      <c r="F61" s="115"/>
      <c r="G61" s="115"/>
      <c r="H61" s="115"/>
      <c r="I61" s="116"/>
      <c r="J61" s="115" t="s">
        <v>103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ROUND(AG62,2)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78</v>
      </c>
      <c r="AR61" s="120"/>
      <c r="AS61" s="121">
        <f>ROUND(AS62,2)</f>
        <v>0</v>
      </c>
      <c r="AT61" s="122">
        <f>ROUND(SUM(AV61:AW61),2)</f>
        <v>0</v>
      </c>
      <c r="AU61" s="123">
        <f>ROUND(AU62,5)</f>
        <v>0</v>
      </c>
      <c r="AV61" s="122">
        <f>ROUND(AZ61*L29,2)</f>
        <v>0</v>
      </c>
      <c r="AW61" s="122">
        <f>ROUND(BA61*L30,2)</f>
        <v>0</v>
      </c>
      <c r="AX61" s="122">
        <f>ROUND(BB61*L29,2)</f>
        <v>0</v>
      </c>
      <c r="AY61" s="122">
        <f>ROUND(BC61*L30,2)</f>
        <v>0</v>
      </c>
      <c r="AZ61" s="122">
        <f>ROUND(AZ62,2)</f>
        <v>0</v>
      </c>
      <c r="BA61" s="122">
        <f>ROUND(BA62,2)</f>
        <v>0</v>
      </c>
      <c r="BB61" s="122">
        <f>ROUND(BB62,2)</f>
        <v>0</v>
      </c>
      <c r="BC61" s="122">
        <f>ROUND(BC62,2)</f>
        <v>0</v>
      </c>
      <c r="BD61" s="124">
        <f>ROUND(BD62,2)</f>
        <v>0</v>
      </c>
      <c r="BE61" s="7"/>
      <c r="BS61" s="125" t="s">
        <v>71</v>
      </c>
      <c r="BT61" s="125" t="s">
        <v>79</v>
      </c>
      <c r="BU61" s="125" t="s">
        <v>73</v>
      </c>
      <c r="BV61" s="125" t="s">
        <v>74</v>
      </c>
      <c r="BW61" s="125" t="s">
        <v>104</v>
      </c>
      <c r="BX61" s="125" t="s">
        <v>5</v>
      </c>
      <c r="CL61" s="125" t="s">
        <v>105</v>
      </c>
      <c r="CM61" s="125" t="s">
        <v>82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106</v>
      </c>
      <c r="F62" s="128"/>
      <c r="G62" s="128"/>
      <c r="H62" s="128"/>
      <c r="I62" s="128"/>
      <c r="J62" s="127"/>
      <c r="K62" s="128" t="s">
        <v>103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'06.01 - Vrty pro tepelná 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86</v>
      </c>
      <c r="AR62" s="67"/>
      <c r="AS62" s="131">
        <v>0</v>
      </c>
      <c r="AT62" s="132">
        <f>ROUND(SUM(AV62:AW62),2)</f>
        <v>0</v>
      </c>
      <c r="AU62" s="133">
        <f>'06.01 - Vrty pro tepelná ...'!P90</f>
        <v>0</v>
      </c>
      <c r="AV62" s="132">
        <f>'06.01 - Vrty pro tepelná ...'!J35</f>
        <v>0</v>
      </c>
      <c r="AW62" s="132">
        <f>'06.01 - Vrty pro tepelná ...'!J36</f>
        <v>0</v>
      </c>
      <c r="AX62" s="132">
        <f>'06.01 - Vrty pro tepelná ...'!J37</f>
        <v>0</v>
      </c>
      <c r="AY62" s="132">
        <f>'06.01 - Vrty pro tepelná ...'!J38</f>
        <v>0</v>
      </c>
      <c r="AZ62" s="132">
        <f>'06.01 - Vrty pro tepelná ...'!F35</f>
        <v>0</v>
      </c>
      <c r="BA62" s="132">
        <f>'06.01 - Vrty pro tepelná ...'!F36</f>
        <v>0</v>
      </c>
      <c r="BB62" s="132">
        <f>'06.01 - Vrty pro tepelná ...'!F37</f>
        <v>0</v>
      </c>
      <c r="BC62" s="132">
        <f>'06.01 - Vrty pro tepelná ...'!F38</f>
        <v>0</v>
      </c>
      <c r="BD62" s="134">
        <f>'06.01 - Vrty pro tepelná ...'!F39</f>
        <v>0</v>
      </c>
      <c r="BE62" s="4"/>
      <c r="BT62" s="135" t="s">
        <v>82</v>
      </c>
      <c r="BV62" s="135" t="s">
        <v>74</v>
      </c>
      <c r="BW62" s="135" t="s">
        <v>107</v>
      </c>
      <c r="BX62" s="135" t="s">
        <v>104</v>
      </c>
      <c r="CL62" s="135" t="s">
        <v>19</v>
      </c>
    </row>
    <row r="63" s="7" customFormat="1" ht="16.5" customHeight="1">
      <c r="A63" s="7"/>
      <c r="B63" s="113"/>
      <c r="C63" s="114"/>
      <c r="D63" s="115" t="s">
        <v>108</v>
      </c>
      <c r="E63" s="115"/>
      <c r="F63" s="115"/>
      <c r="G63" s="115"/>
      <c r="H63" s="115"/>
      <c r="I63" s="116"/>
      <c r="J63" s="115" t="s">
        <v>109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ROUND(SUM(AG64:AG75),2)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78</v>
      </c>
      <c r="AR63" s="120"/>
      <c r="AS63" s="121">
        <f>ROUND(SUM(AS64:AS75),2)</f>
        <v>0</v>
      </c>
      <c r="AT63" s="122">
        <f>ROUND(SUM(AV63:AW63),2)</f>
        <v>0</v>
      </c>
      <c r="AU63" s="123">
        <f>ROUND(SUM(AU64:AU75),5)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ROUND(SUM(AZ64:AZ75),2)</f>
        <v>0</v>
      </c>
      <c r="BA63" s="122">
        <f>ROUND(SUM(BA64:BA75),2)</f>
        <v>0</v>
      </c>
      <c r="BB63" s="122">
        <f>ROUND(SUM(BB64:BB75),2)</f>
        <v>0</v>
      </c>
      <c r="BC63" s="122">
        <f>ROUND(SUM(BC64:BC75),2)</f>
        <v>0</v>
      </c>
      <c r="BD63" s="124">
        <f>ROUND(SUM(BD64:BD75),2)</f>
        <v>0</v>
      </c>
      <c r="BE63" s="7"/>
      <c r="BS63" s="125" t="s">
        <v>71</v>
      </c>
      <c r="BT63" s="125" t="s">
        <v>79</v>
      </c>
      <c r="BU63" s="125" t="s">
        <v>73</v>
      </c>
      <c r="BV63" s="125" t="s">
        <v>74</v>
      </c>
      <c r="BW63" s="125" t="s">
        <v>110</v>
      </c>
      <c r="BX63" s="125" t="s">
        <v>5</v>
      </c>
      <c r="CL63" s="125" t="s">
        <v>111</v>
      </c>
      <c r="CM63" s="125" t="s">
        <v>82</v>
      </c>
    </row>
    <row r="64" s="4" customFormat="1" ht="16.5" customHeight="1">
      <c r="A64" s="126" t="s">
        <v>83</v>
      </c>
      <c r="B64" s="65"/>
      <c r="C64" s="127"/>
      <c r="D64" s="127"/>
      <c r="E64" s="128" t="s">
        <v>112</v>
      </c>
      <c r="F64" s="128"/>
      <c r="G64" s="128"/>
      <c r="H64" s="128"/>
      <c r="I64" s="128"/>
      <c r="J64" s="127"/>
      <c r="K64" s="128" t="s">
        <v>113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'D.1.01_2 - Soupis prací a...'!J32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86</v>
      </c>
      <c r="AR64" s="67"/>
      <c r="AS64" s="131">
        <v>0</v>
      </c>
      <c r="AT64" s="132">
        <f>ROUND(SUM(AV64:AW64),2)</f>
        <v>0</v>
      </c>
      <c r="AU64" s="133">
        <f>'D.1.01_2 - Soupis prací a...'!P129</f>
        <v>0</v>
      </c>
      <c r="AV64" s="132">
        <f>'D.1.01_2 - Soupis prací a...'!J35</f>
        <v>0</v>
      </c>
      <c r="AW64" s="132">
        <f>'D.1.01_2 - Soupis prací a...'!J36</f>
        <v>0</v>
      </c>
      <c r="AX64" s="132">
        <f>'D.1.01_2 - Soupis prací a...'!J37</f>
        <v>0</v>
      </c>
      <c r="AY64" s="132">
        <f>'D.1.01_2 - Soupis prací a...'!J38</f>
        <v>0</v>
      </c>
      <c r="AZ64" s="132">
        <f>'D.1.01_2 - Soupis prací a...'!F35</f>
        <v>0</v>
      </c>
      <c r="BA64" s="132">
        <f>'D.1.01_2 - Soupis prací a...'!F36</f>
        <v>0</v>
      </c>
      <c r="BB64" s="132">
        <f>'D.1.01_2 - Soupis prací a...'!F37</f>
        <v>0</v>
      </c>
      <c r="BC64" s="132">
        <f>'D.1.01_2 - Soupis prací a...'!F38</f>
        <v>0</v>
      </c>
      <c r="BD64" s="134">
        <f>'D.1.01_2 - Soupis prací a...'!F39</f>
        <v>0</v>
      </c>
      <c r="BE64" s="4"/>
      <c r="BT64" s="135" t="s">
        <v>82</v>
      </c>
      <c r="BV64" s="135" t="s">
        <v>74</v>
      </c>
      <c r="BW64" s="135" t="s">
        <v>114</v>
      </c>
      <c r="BX64" s="135" t="s">
        <v>110</v>
      </c>
      <c r="CL64" s="135" t="s">
        <v>111</v>
      </c>
    </row>
    <row r="65" s="4" customFormat="1" ht="23.25" customHeight="1">
      <c r="A65" s="126" t="s">
        <v>83</v>
      </c>
      <c r="B65" s="65"/>
      <c r="C65" s="127"/>
      <c r="D65" s="127"/>
      <c r="E65" s="128" t="s">
        <v>115</v>
      </c>
      <c r="F65" s="128"/>
      <c r="G65" s="128"/>
      <c r="H65" s="128"/>
      <c r="I65" s="128"/>
      <c r="J65" s="127"/>
      <c r="K65" s="128" t="s">
        <v>116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'D.1.4.01.1 - Vodovod'!J32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86</v>
      </c>
      <c r="AR65" s="67"/>
      <c r="AS65" s="131">
        <v>0</v>
      </c>
      <c r="AT65" s="132">
        <f>ROUND(SUM(AV65:AW65),2)</f>
        <v>0</v>
      </c>
      <c r="AU65" s="133">
        <f>'D.1.4.01.1 - Vodovod'!P100</f>
        <v>0</v>
      </c>
      <c r="AV65" s="132">
        <f>'D.1.4.01.1 - Vodovod'!J35</f>
        <v>0</v>
      </c>
      <c r="AW65" s="132">
        <f>'D.1.4.01.1 - Vodovod'!J36</f>
        <v>0</v>
      </c>
      <c r="AX65" s="132">
        <f>'D.1.4.01.1 - Vodovod'!J37</f>
        <v>0</v>
      </c>
      <c r="AY65" s="132">
        <f>'D.1.4.01.1 - Vodovod'!J38</f>
        <v>0</v>
      </c>
      <c r="AZ65" s="132">
        <f>'D.1.4.01.1 - Vodovod'!F35</f>
        <v>0</v>
      </c>
      <c r="BA65" s="132">
        <f>'D.1.4.01.1 - Vodovod'!F36</f>
        <v>0</v>
      </c>
      <c r="BB65" s="132">
        <f>'D.1.4.01.1 - Vodovod'!F37</f>
        <v>0</v>
      </c>
      <c r="BC65" s="132">
        <f>'D.1.4.01.1 - Vodovod'!F38</f>
        <v>0</v>
      </c>
      <c r="BD65" s="134">
        <f>'D.1.4.01.1 - Vodovod'!F39</f>
        <v>0</v>
      </c>
      <c r="BE65" s="4"/>
      <c r="BT65" s="135" t="s">
        <v>82</v>
      </c>
      <c r="BV65" s="135" t="s">
        <v>74</v>
      </c>
      <c r="BW65" s="135" t="s">
        <v>117</v>
      </c>
      <c r="BX65" s="135" t="s">
        <v>110</v>
      </c>
      <c r="CL65" s="135" t="s">
        <v>19</v>
      </c>
    </row>
    <row r="66" s="4" customFormat="1" ht="23.25" customHeight="1">
      <c r="A66" s="126" t="s">
        <v>83</v>
      </c>
      <c r="B66" s="65"/>
      <c r="C66" s="127"/>
      <c r="D66" s="127"/>
      <c r="E66" s="128" t="s">
        <v>118</v>
      </c>
      <c r="F66" s="128"/>
      <c r="G66" s="128"/>
      <c r="H66" s="128"/>
      <c r="I66" s="128"/>
      <c r="J66" s="127"/>
      <c r="K66" s="128" t="s">
        <v>119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'D.1.4.01.2 - Kanalizace d...'!J32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86</v>
      </c>
      <c r="AR66" s="67"/>
      <c r="AS66" s="131">
        <v>0</v>
      </c>
      <c r="AT66" s="132">
        <f>ROUND(SUM(AV66:AW66),2)</f>
        <v>0</v>
      </c>
      <c r="AU66" s="133">
        <f>'D.1.4.01.2 - Kanalizace d...'!P95</f>
        <v>0</v>
      </c>
      <c r="AV66" s="132">
        <f>'D.1.4.01.2 - Kanalizace d...'!J35</f>
        <v>0</v>
      </c>
      <c r="AW66" s="132">
        <f>'D.1.4.01.2 - Kanalizace d...'!J36</f>
        <v>0</v>
      </c>
      <c r="AX66" s="132">
        <f>'D.1.4.01.2 - Kanalizace d...'!J37</f>
        <v>0</v>
      </c>
      <c r="AY66" s="132">
        <f>'D.1.4.01.2 - Kanalizace d...'!J38</f>
        <v>0</v>
      </c>
      <c r="AZ66" s="132">
        <f>'D.1.4.01.2 - Kanalizace d...'!F35</f>
        <v>0</v>
      </c>
      <c r="BA66" s="132">
        <f>'D.1.4.01.2 - Kanalizace d...'!F36</f>
        <v>0</v>
      </c>
      <c r="BB66" s="132">
        <f>'D.1.4.01.2 - Kanalizace d...'!F37</f>
        <v>0</v>
      </c>
      <c r="BC66" s="132">
        <f>'D.1.4.01.2 - Kanalizace d...'!F38</f>
        <v>0</v>
      </c>
      <c r="BD66" s="134">
        <f>'D.1.4.01.2 - Kanalizace d...'!F39</f>
        <v>0</v>
      </c>
      <c r="BE66" s="4"/>
      <c r="BT66" s="135" t="s">
        <v>82</v>
      </c>
      <c r="BV66" s="135" t="s">
        <v>74</v>
      </c>
      <c r="BW66" s="135" t="s">
        <v>120</v>
      </c>
      <c r="BX66" s="135" t="s">
        <v>110</v>
      </c>
      <c r="CL66" s="135" t="s">
        <v>19</v>
      </c>
    </row>
    <row r="67" s="4" customFormat="1" ht="23.25" customHeight="1">
      <c r="A67" s="126" t="s">
        <v>83</v>
      </c>
      <c r="B67" s="65"/>
      <c r="C67" s="127"/>
      <c r="D67" s="127"/>
      <c r="E67" s="128" t="s">
        <v>121</v>
      </c>
      <c r="F67" s="128"/>
      <c r="G67" s="128"/>
      <c r="H67" s="128"/>
      <c r="I67" s="128"/>
      <c r="J67" s="127"/>
      <c r="K67" s="128" t="s">
        <v>122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'D.1.4.01.3 - Kanalizace d...'!J32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86</v>
      </c>
      <c r="AR67" s="67"/>
      <c r="AS67" s="131">
        <v>0</v>
      </c>
      <c r="AT67" s="132">
        <f>ROUND(SUM(AV67:AW67),2)</f>
        <v>0</v>
      </c>
      <c r="AU67" s="133">
        <f>'D.1.4.01.3 - Kanalizace d...'!P102</f>
        <v>0</v>
      </c>
      <c r="AV67" s="132">
        <f>'D.1.4.01.3 - Kanalizace d...'!J35</f>
        <v>0</v>
      </c>
      <c r="AW67" s="132">
        <f>'D.1.4.01.3 - Kanalizace d...'!J36</f>
        <v>0</v>
      </c>
      <c r="AX67" s="132">
        <f>'D.1.4.01.3 - Kanalizace d...'!J37</f>
        <v>0</v>
      </c>
      <c r="AY67" s="132">
        <f>'D.1.4.01.3 - Kanalizace d...'!J38</f>
        <v>0</v>
      </c>
      <c r="AZ67" s="132">
        <f>'D.1.4.01.3 - Kanalizace d...'!F35</f>
        <v>0</v>
      </c>
      <c r="BA67" s="132">
        <f>'D.1.4.01.3 - Kanalizace d...'!F36</f>
        <v>0</v>
      </c>
      <c r="BB67" s="132">
        <f>'D.1.4.01.3 - Kanalizace d...'!F37</f>
        <v>0</v>
      </c>
      <c r="BC67" s="132">
        <f>'D.1.4.01.3 - Kanalizace d...'!F38</f>
        <v>0</v>
      </c>
      <c r="BD67" s="134">
        <f>'D.1.4.01.3 - Kanalizace d...'!F39</f>
        <v>0</v>
      </c>
      <c r="BE67" s="4"/>
      <c r="BT67" s="135" t="s">
        <v>82</v>
      </c>
      <c r="BV67" s="135" t="s">
        <v>74</v>
      </c>
      <c r="BW67" s="135" t="s">
        <v>123</v>
      </c>
      <c r="BX67" s="135" t="s">
        <v>110</v>
      </c>
      <c r="CL67" s="135" t="s">
        <v>19</v>
      </c>
    </row>
    <row r="68" s="4" customFormat="1" ht="23.25" customHeight="1">
      <c r="A68" s="126" t="s">
        <v>83</v>
      </c>
      <c r="B68" s="65"/>
      <c r="C68" s="127"/>
      <c r="D68" s="127"/>
      <c r="E68" s="128" t="s">
        <v>124</v>
      </c>
      <c r="F68" s="128"/>
      <c r="G68" s="128"/>
      <c r="H68" s="128"/>
      <c r="I68" s="128"/>
      <c r="J68" s="127"/>
      <c r="K68" s="128" t="s">
        <v>125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'D.1.4.01.4 - Zařizovací p...'!J32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86</v>
      </c>
      <c r="AR68" s="67"/>
      <c r="AS68" s="131">
        <v>0</v>
      </c>
      <c r="AT68" s="132">
        <f>ROUND(SUM(AV68:AW68),2)</f>
        <v>0</v>
      </c>
      <c r="AU68" s="133">
        <f>'D.1.4.01.4 - Zařizovací p...'!P88</f>
        <v>0</v>
      </c>
      <c r="AV68" s="132">
        <f>'D.1.4.01.4 - Zařizovací p...'!J35</f>
        <v>0</v>
      </c>
      <c r="AW68" s="132">
        <f>'D.1.4.01.4 - Zařizovací p...'!J36</f>
        <v>0</v>
      </c>
      <c r="AX68" s="132">
        <f>'D.1.4.01.4 - Zařizovací p...'!J37</f>
        <v>0</v>
      </c>
      <c r="AY68" s="132">
        <f>'D.1.4.01.4 - Zařizovací p...'!J38</f>
        <v>0</v>
      </c>
      <c r="AZ68" s="132">
        <f>'D.1.4.01.4 - Zařizovací p...'!F35</f>
        <v>0</v>
      </c>
      <c r="BA68" s="132">
        <f>'D.1.4.01.4 - Zařizovací p...'!F36</f>
        <v>0</v>
      </c>
      <c r="BB68" s="132">
        <f>'D.1.4.01.4 - Zařizovací p...'!F37</f>
        <v>0</v>
      </c>
      <c r="BC68" s="132">
        <f>'D.1.4.01.4 - Zařizovací p...'!F38</f>
        <v>0</v>
      </c>
      <c r="BD68" s="134">
        <f>'D.1.4.01.4 - Zařizovací p...'!F39</f>
        <v>0</v>
      </c>
      <c r="BE68" s="4"/>
      <c r="BT68" s="135" t="s">
        <v>82</v>
      </c>
      <c r="BV68" s="135" t="s">
        <v>74</v>
      </c>
      <c r="BW68" s="135" t="s">
        <v>126</v>
      </c>
      <c r="BX68" s="135" t="s">
        <v>110</v>
      </c>
      <c r="CL68" s="135" t="s">
        <v>19</v>
      </c>
    </row>
    <row r="69" s="4" customFormat="1" ht="16.5" customHeight="1">
      <c r="A69" s="126" t="s">
        <v>83</v>
      </c>
      <c r="B69" s="65"/>
      <c r="C69" s="127"/>
      <c r="D69" s="127"/>
      <c r="E69" s="128" t="s">
        <v>127</v>
      </c>
      <c r="F69" s="128"/>
      <c r="G69" s="128"/>
      <c r="H69" s="128"/>
      <c r="I69" s="128"/>
      <c r="J69" s="127"/>
      <c r="K69" s="128" t="s">
        <v>128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'D.1.4.06 - Zařízení vzduc...'!J32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86</v>
      </c>
      <c r="AR69" s="67"/>
      <c r="AS69" s="131">
        <v>0</v>
      </c>
      <c r="AT69" s="132">
        <f>ROUND(SUM(AV69:AW69),2)</f>
        <v>0</v>
      </c>
      <c r="AU69" s="133">
        <f>'D.1.4.06 - Zařízení vzduc...'!P102</f>
        <v>0</v>
      </c>
      <c r="AV69" s="132">
        <f>'D.1.4.06 - Zařízení vzduc...'!J35</f>
        <v>0</v>
      </c>
      <c r="AW69" s="132">
        <f>'D.1.4.06 - Zařízení vzduc...'!J36</f>
        <v>0</v>
      </c>
      <c r="AX69" s="132">
        <f>'D.1.4.06 - Zařízení vzduc...'!J37</f>
        <v>0</v>
      </c>
      <c r="AY69" s="132">
        <f>'D.1.4.06 - Zařízení vzduc...'!J38</f>
        <v>0</v>
      </c>
      <c r="AZ69" s="132">
        <f>'D.1.4.06 - Zařízení vzduc...'!F35</f>
        <v>0</v>
      </c>
      <c r="BA69" s="132">
        <f>'D.1.4.06 - Zařízení vzduc...'!F36</f>
        <v>0</v>
      </c>
      <c r="BB69" s="132">
        <f>'D.1.4.06 - Zařízení vzduc...'!F37</f>
        <v>0</v>
      </c>
      <c r="BC69" s="132">
        <f>'D.1.4.06 - Zařízení vzduc...'!F38</f>
        <v>0</v>
      </c>
      <c r="BD69" s="134">
        <f>'D.1.4.06 - Zařízení vzduc...'!F39</f>
        <v>0</v>
      </c>
      <c r="BE69" s="4"/>
      <c r="BT69" s="135" t="s">
        <v>82</v>
      </c>
      <c r="BV69" s="135" t="s">
        <v>74</v>
      </c>
      <c r="BW69" s="135" t="s">
        <v>129</v>
      </c>
      <c r="BX69" s="135" t="s">
        <v>110</v>
      </c>
      <c r="CL69" s="135" t="s">
        <v>19</v>
      </c>
    </row>
    <row r="70" s="4" customFormat="1" ht="16.5" customHeight="1">
      <c r="A70" s="126" t="s">
        <v>83</v>
      </c>
      <c r="B70" s="65"/>
      <c r="C70" s="127"/>
      <c r="D70" s="127"/>
      <c r="E70" s="128" t="s">
        <v>130</v>
      </c>
      <c r="F70" s="128"/>
      <c r="G70" s="128"/>
      <c r="H70" s="128"/>
      <c r="I70" s="128"/>
      <c r="J70" s="127"/>
      <c r="K70" s="128" t="s">
        <v>131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'D.1.4.07 - Zařízení  vytá...'!J32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86</v>
      </c>
      <c r="AR70" s="67"/>
      <c r="AS70" s="131">
        <v>0</v>
      </c>
      <c r="AT70" s="132">
        <f>ROUND(SUM(AV70:AW70),2)</f>
        <v>0</v>
      </c>
      <c r="AU70" s="133">
        <f>'D.1.4.07 - Zařízení  vytá...'!P97</f>
        <v>0</v>
      </c>
      <c r="AV70" s="132">
        <f>'D.1.4.07 - Zařízení  vytá...'!J35</f>
        <v>0</v>
      </c>
      <c r="AW70" s="132">
        <f>'D.1.4.07 - Zařízení  vytá...'!J36</f>
        <v>0</v>
      </c>
      <c r="AX70" s="132">
        <f>'D.1.4.07 - Zařízení  vytá...'!J37</f>
        <v>0</v>
      </c>
      <c r="AY70" s="132">
        <f>'D.1.4.07 - Zařízení  vytá...'!J38</f>
        <v>0</v>
      </c>
      <c r="AZ70" s="132">
        <f>'D.1.4.07 - Zařízení  vytá...'!F35</f>
        <v>0</v>
      </c>
      <c r="BA70" s="132">
        <f>'D.1.4.07 - Zařízení  vytá...'!F36</f>
        <v>0</v>
      </c>
      <c r="BB70" s="132">
        <f>'D.1.4.07 - Zařízení  vytá...'!F37</f>
        <v>0</v>
      </c>
      <c r="BC70" s="132">
        <f>'D.1.4.07 - Zařízení  vytá...'!F38</f>
        <v>0</v>
      </c>
      <c r="BD70" s="134">
        <f>'D.1.4.07 - Zařízení  vytá...'!F39</f>
        <v>0</v>
      </c>
      <c r="BE70" s="4"/>
      <c r="BT70" s="135" t="s">
        <v>82</v>
      </c>
      <c r="BV70" s="135" t="s">
        <v>74</v>
      </c>
      <c r="BW70" s="135" t="s">
        <v>132</v>
      </c>
      <c r="BX70" s="135" t="s">
        <v>110</v>
      </c>
      <c r="CL70" s="135" t="s">
        <v>19</v>
      </c>
    </row>
    <row r="71" s="4" customFormat="1" ht="23.25" customHeight="1">
      <c r="A71" s="126" t="s">
        <v>83</v>
      </c>
      <c r="B71" s="65"/>
      <c r="C71" s="127"/>
      <c r="D71" s="127"/>
      <c r="E71" s="128" t="s">
        <v>133</v>
      </c>
      <c r="F71" s="128"/>
      <c r="G71" s="128"/>
      <c r="H71" s="128"/>
      <c r="I71" s="128"/>
      <c r="J71" s="127"/>
      <c r="K71" s="128" t="s">
        <v>134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'D.1.4.08 - Zařízení silno...'!J32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86</v>
      </c>
      <c r="AR71" s="67"/>
      <c r="AS71" s="131">
        <v>0</v>
      </c>
      <c r="AT71" s="132">
        <f>ROUND(SUM(AV71:AW71),2)</f>
        <v>0</v>
      </c>
      <c r="AU71" s="133">
        <f>'D.1.4.08 - Zařízení silno...'!P112</f>
        <v>0</v>
      </c>
      <c r="AV71" s="132">
        <f>'D.1.4.08 - Zařízení silno...'!J35</f>
        <v>0</v>
      </c>
      <c r="AW71" s="132">
        <f>'D.1.4.08 - Zařízení silno...'!J36</f>
        <v>0</v>
      </c>
      <c r="AX71" s="132">
        <f>'D.1.4.08 - Zařízení silno...'!J37</f>
        <v>0</v>
      </c>
      <c r="AY71" s="132">
        <f>'D.1.4.08 - Zařízení silno...'!J38</f>
        <v>0</v>
      </c>
      <c r="AZ71" s="132">
        <f>'D.1.4.08 - Zařízení silno...'!F35</f>
        <v>0</v>
      </c>
      <c r="BA71" s="132">
        <f>'D.1.4.08 - Zařízení silno...'!F36</f>
        <v>0</v>
      </c>
      <c r="BB71" s="132">
        <f>'D.1.4.08 - Zařízení silno...'!F37</f>
        <v>0</v>
      </c>
      <c r="BC71" s="132">
        <f>'D.1.4.08 - Zařízení silno...'!F38</f>
        <v>0</v>
      </c>
      <c r="BD71" s="134">
        <f>'D.1.4.08 - Zařízení silno...'!F39</f>
        <v>0</v>
      </c>
      <c r="BE71" s="4"/>
      <c r="BT71" s="135" t="s">
        <v>82</v>
      </c>
      <c r="BV71" s="135" t="s">
        <v>74</v>
      </c>
      <c r="BW71" s="135" t="s">
        <v>135</v>
      </c>
      <c r="BX71" s="135" t="s">
        <v>110</v>
      </c>
      <c r="CL71" s="135" t="s">
        <v>19</v>
      </c>
    </row>
    <row r="72" s="4" customFormat="1" ht="16.5" customHeight="1">
      <c r="A72" s="126" t="s">
        <v>83</v>
      </c>
      <c r="B72" s="65"/>
      <c r="C72" s="127"/>
      <c r="D72" s="127"/>
      <c r="E72" s="128" t="s">
        <v>136</v>
      </c>
      <c r="F72" s="128"/>
      <c r="G72" s="128"/>
      <c r="H72" s="128"/>
      <c r="I72" s="128"/>
      <c r="J72" s="127"/>
      <c r="K72" s="128" t="s">
        <v>137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'D.1.4.09 - Zařízení slabo...'!J32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86</v>
      </c>
      <c r="AR72" s="67"/>
      <c r="AS72" s="131">
        <v>0</v>
      </c>
      <c r="AT72" s="132">
        <f>ROUND(SUM(AV72:AW72),2)</f>
        <v>0</v>
      </c>
      <c r="AU72" s="133">
        <f>'D.1.4.09 - Zařízení slabo...'!P97</f>
        <v>0</v>
      </c>
      <c r="AV72" s="132">
        <f>'D.1.4.09 - Zařízení slabo...'!J35</f>
        <v>0</v>
      </c>
      <c r="AW72" s="132">
        <f>'D.1.4.09 - Zařízení slabo...'!J36</f>
        <v>0</v>
      </c>
      <c r="AX72" s="132">
        <f>'D.1.4.09 - Zařízení slabo...'!J37</f>
        <v>0</v>
      </c>
      <c r="AY72" s="132">
        <f>'D.1.4.09 - Zařízení slabo...'!J38</f>
        <v>0</v>
      </c>
      <c r="AZ72" s="132">
        <f>'D.1.4.09 - Zařízení slabo...'!F35</f>
        <v>0</v>
      </c>
      <c r="BA72" s="132">
        <f>'D.1.4.09 - Zařízení slabo...'!F36</f>
        <v>0</v>
      </c>
      <c r="BB72" s="132">
        <f>'D.1.4.09 - Zařízení slabo...'!F37</f>
        <v>0</v>
      </c>
      <c r="BC72" s="132">
        <f>'D.1.4.09 - Zařízení slabo...'!F38</f>
        <v>0</v>
      </c>
      <c r="BD72" s="134">
        <f>'D.1.4.09 - Zařízení slabo...'!F39</f>
        <v>0</v>
      </c>
      <c r="BE72" s="4"/>
      <c r="BT72" s="135" t="s">
        <v>82</v>
      </c>
      <c r="BV72" s="135" t="s">
        <v>74</v>
      </c>
      <c r="BW72" s="135" t="s">
        <v>138</v>
      </c>
      <c r="BX72" s="135" t="s">
        <v>110</v>
      </c>
      <c r="CL72" s="135" t="s">
        <v>19</v>
      </c>
    </row>
    <row r="73" s="4" customFormat="1" ht="16.5" customHeight="1">
      <c r="A73" s="126" t="s">
        <v>83</v>
      </c>
      <c r="B73" s="65"/>
      <c r="C73" s="127"/>
      <c r="D73" s="127"/>
      <c r="E73" s="128" t="s">
        <v>139</v>
      </c>
      <c r="F73" s="128"/>
      <c r="G73" s="128"/>
      <c r="H73" s="128"/>
      <c r="I73" s="128"/>
      <c r="J73" s="127"/>
      <c r="K73" s="128" t="s">
        <v>140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'D.1.4.10 - Zařízení a roz...'!J32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86</v>
      </c>
      <c r="AR73" s="67"/>
      <c r="AS73" s="131">
        <v>0</v>
      </c>
      <c r="AT73" s="132">
        <f>ROUND(SUM(AV73:AW73),2)</f>
        <v>0</v>
      </c>
      <c r="AU73" s="133">
        <f>'D.1.4.10 - Zařízení a roz...'!P88</f>
        <v>0</v>
      </c>
      <c r="AV73" s="132">
        <f>'D.1.4.10 - Zařízení a roz...'!J35</f>
        <v>0</v>
      </c>
      <c r="AW73" s="132">
        <f>'D.1.4.10 - Zařízení a roz...'!J36</f>
        <v>0</v>
      </c>
      <c r="AX73" s="132">
        <f>'D.1.4.10 - Zařízení a roz...'!J37</f>
        <v>0</v>
      </c>
      <c r="AY73" s="132">
        <f>'D.1.4.10 - Zařízení a roz...'!J38</f>
        <v>0</v>
      </c>
      <c r="AZ73" s="132">
        <f>'D.1.4.10 - Zařízení a roz...'!F35</f>
        <v>0</v>
      </c>
      <c r="BA73" s="132">
        <f>'D.1.4.10 - Zařízení a roz...'!F36</f>
        <v>0</v>
      </c>
      <c r="BB73" s="132">
        <f>'D.1.4.10 - Zařízení a roz...'!F37</f>
        <v>0</v>
      </c>
      <c r="BC73" s="132">
        <f>'D.1.4.10 - Zařízení a roz...'!F38</f>
        <v>0</v>
      </c>
      <c r="BD73" s="134">
        <f>'D.1.4.10 - Zařízení a roz...'!F39</f>
        <v>0</v>
      </c>
      <c r="BE73" s="4"/>
      <c r="BT73" s="135" t="s">
        <v>82</v>
      </c>
      <c r="BV73" s="135" t="s">
        <v>74</v>
      </c>
      <c r="BW73" s="135" t="s">
        <v>141</v>
      </c>
      <c r="BX73" s="135" t="s">
        <v>110</v>
      </c>
      <c r="CL73" s="135" t="s">
        <v>19</v>
      </c>
    </row>
    <row r="74" s="4" customFormat="1" ht="16.5" customHeight="1">
      <c r="A74" s="126" t="s">
        <v>83</v>
      </c>
      <c r="B74" s="65"/>
      <c r="C74" s="127"/>
      <c r="D74" s="127"/>
      <c r="E74" s="128" t="s">
        <v>142</v>
      </c>
      <c r="F74" s="128"/>
      <c r="G74" s="128"/>
      <c r="H74" s="128"/>
      <c r="I74" s="128"/>
      <c r="J74" s="127"/>
      <c r="K74" s="128" t="s">
        <v>143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'D.1.4.11 - Měření a regulace'!J32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86</v>
      </c>
      <c r="AR74" s="67"/>
      <c r="AS74" s="131">
        <v>0</v>
      </c>
      <c r="AT74" s="132">
        <f>ROUND(SUM(AV74:AW74),2)</f>
        <v>0</v>
      </c>
      <c r="AU74" s="133">
        <f>'D.1.4.11 - Měření a regulace'!P110</f>
        <v>0</v>
      </c>
      <c r="AV74" s="132">
        <f>'D.1.4.11 - Měření a regulace'!J35</f>
        <v>0</v>
      </c>
      <c r="AW74" s="132">
        <f>'D.1.4.11 - Měření a regulace'!J36</f>
        <v>0</v>
      </c>
      <c r="AX74" s="132">
        <f>'D.1.4.11 - Měření a regulace'!J37</f>
        <v>0</v>
      </c>
      <c r="AY74" s="132">
        <f>'D.1.4.11 - Měření a regulace'!J38</f>
        <v>0</v>
      </c>
      <c r="AZ74" s="132">
        <f>'D.1.4.11 - Měření a regulace'!F35</f>
        <v>0</v>
      </c>
      <c r="BA74" s="132">
        <f>'D.1.4.11 - Měření a regulace'!F36</f>
        <v>0</v>
      </c>
      <c r="BB74" s="132">
        <f>'D.1.4.11 - Měření a regulace'!F37</f>
        <v>0</v>
      </c>
      <c r="BC74" s="132">
        <f>'D.1.4.11 - Měření a regulace'!F38</f>
        <v>0</v>
      </c>
      <c r="BD74" s="134">
        <f>'D.1.4.11 - Měření a regulace'!F39</f>
        <v>0</v>
      </c>
      <c r="BE74" s="4"/>
      <c r="BT74" s="135" t="s">
        <v>82</v>
      </c>
      <c r="BV74" s="135" t="s">
        <v>74</v>
      </c>
      <c r="BW74" s="135" t="s">
        <v>144</v>
      </c>
      <c r="BX74" s="135" t="s">
        <v>110</v>
      </c>
      <c r="CL74" s="135" t="s">
        <v>19</v>
      </c>
    </row>
    <row r="75" s="4" customFormat="1" ht="16.5" customHeight="1">
      <c r="A75" s="126" t="s">
        <v>83</v>
      </c>
      <c r="B75" s="65"/>
      <c r="C75" s="127"/>
      <c r="D75" s="127"/>
      <c r="E75" s="128" t="s">
        <v>145</v>
      </c>
      <c r="F75" s="128"/>
      <c r="G75" s="128"/>
      <c r="H75" s="128"/>
      <c r="I75" s="128"/>
      <c r="J75" s="127"/>
      <c r="K75" s="128" t="s">
        <v>146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'D.1.4.13 - Fotovoltaika'!J32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86</v>
      </c>
      <c r="AR75" s="67"/>
      <c r="AS75" s="131">
        <v>0</v>
      </c>
      <c r="AT75" s="132">
        <f>ROUND(SUM(AV75:AW75),2)</f>
        <v>0</v>
      </c>
      <c r="AU75" s="133">
        <f>'D.1.4.13 - Fotovoltaika'!P90</f>
        <v>0</v>
      </c>
      <c r="AV75" s="132">
        <f>'D.1.4.13 - Fotovoltaika'!J35</f>
        <v>0</v>
      </c>
      <c r="AW75" s="132">
        <f>'D.1.4.13 - Fotovoltaika'!J36</f>
        <v>0</v>
      </c>
      <c r="AX75" s="132">
        <f>'D.1.4.13 - Fotovoltaika'!J37</f>
        <v>0</v>
      </c>
      <c r="AY75" s="132">
        <f>'D.1.4.13 - Fotovoltaika'!J38</f>
        <v>0</v>
      </c>
      <c r="AZ75" s="132">
        <f>'D.1.4.13 - Fotovoltaika'!F35</f>
        <v>0</v>
      </c>
      <c r="BA75" s="132">
        <f>'D.1.4.13 - Fotovoltaika'!F36</f>
        <v>0</v>
      </c>
      <c r="BB75" s="132">
        <f>'D.1.4.13 - Fotovoltaika'!F37</f>
        <v>0</v>
      </c>
      <c r="BC75" s="132">
        <f>'D.1.4.13 - Fotovoltaika'!F38</f>
        <v>0</v>
      </c>
      <c r="BD75" s="134">
        <f>'D.1.4.13 - Fotovoltaika'!F39</f>
        <v>0</v>
      </c>
      <c r="BE75" s="4"/>
      <c r="BT75" s="135" t="s">
        <v>82</v>
      </c>
      <c r="BV75" s="135" t="s">
        <v>74</v>
      </c>
      <c r="BW75" s="135" t="s">
        <v>147</v>
      </c>
      <c r="BX75" s="135" t="s">
        <v>110</v>
      </c>
      <c r="CL75" s="135" t="s">
        <v>19</v>
      </c>
    </row>
    <row r="76" s="7" customFormat="1" ht="16.5" customHeight="1">
      <c r="A76" s="7"/>
      <c r="B76" s="113"/>
      <c r="C76" s="114"/>
      <c r="D76" s="115" t="s">
        <v>148</v>
      </c>
      <c r="E76" s="115"/>
      <c r="F76" s="115"/>
      <c r="G76" s="115"/>
      <c r="H76" s="115"/>
      <c r="I76" s="116"/>
      <c r="J76" s="115" t="s">
        <v>149</v>
      </c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7">
        <f>ROUND(AG77,2)</f>
        <v>0</v>
      </c>
      <c r="AH76" s="116"/>
      <c r="AI76" s="116"/>
      <c r="AJ76" s="116"/>
      <c r="AK76" s="116"/>
      <c r="AL76" s="116"/>
      <c r="AM76" s="116"/>
      <c r="AN76" s="118">
        <f>SUM(AG76,AT76)</f>
        <v>0</v>
      </c>
      <c r="AO76" s="116"/>
      <c r="AP76" s="116"/>
      <c r="AQ76" s="119" t="s">
        <v>148</v>
      </c>
      <c r="AR76" s="120"/>
      <c r="AS76" s="121">
        <f>ROUND(AS77,2)</f>
        <v>0</v>
      </c>
      <c r="AT76" s="122">
        <f>ROUND(SUM(AV76:AW76),2)</f>
        <v>0</v>
      </c>
      <c r="AU76" s="123">
        <f>ROUND(AU77,5)</f>
        <v>0</v>
      </c>
      <c r="AV76" s="122">
        <f>ROUND(AZ76*L29,2)</f>
        <v>0</v>
      </c>
      <c r="AW76" s="122">
        <f>ROUND(BA76*L30,2)</f>
        <v>0</v>
      </c>
      <c r="AX76" s="122">
        <f>ROUND(BB76*L29,2)</f>
        <v>0</v>
      </c>
      <c r="AY76" s="122">
        <f>ROUND(BC76*L30,2)</f>
        <v>0</v>
      </c>
      <c r="AZ76" s="122">
        <f>ROUND(AZ77,2)</f>
        <v>0</v>
      </c>
      <c r="BA76" s="122">
        <f>ROUND(BA77,2)</f>
        <v>0</v>
      </c>
      <c r="BB76" s="122">
        <f>ROUND(BB77,2)</f>
        <v>0</v>
      </c>
      <c r="BC76" s="122">
        <f>ROUND(BC77,2)</f>
        <v>0</v>
      </c>
      <c r="BD76" s="124">
        <f>ROUND(BD77,2)</f>
        <v>0</v>
      </c>
      <c r="BE76" s="7"/>
      <c r="BS76" s="125" t="s">
        <v>71</v>
      </c>
      <c r="BT76" s="125" t="s">
        <v>79</v>
      </c>
      <c r="BU76" s="125" t="s">
        <v>73</v>
      </c>
      <c r="BV76" s="125" t="s">
        <v>74</v>
      </c>
      <c r="BW76" s="125" t="s">
        <v>150</v>
      </c>
      <c r="BX76" s="125" t="s">
        <v>5</v>
      </c>
      <c r="CL76" s="125" t="s">
        <v>19</v>
      </c>
      <c r="CM76" s="125" t="s">
        <v>82</v>
      </c>
    </row>
    <row r="77" s="4" customFormat="1" ht="23.25" customHeight="1">
      <c r="A77" s="126" t="s">
        <v>83</v>
      </c>
      <c r="B77" s="65"/>
      <c r="C77" s="127"/>
      <c r="D77" s="127"/>
      <c r="E77" s="128" t="s">
        <v>151</v>
      </c>
      <c r="F77" s="128"/>
      <c r="G77" s="128"/>
      <c r="H77" s="128"/>
      <c r="I77" s="128"/>
      <c r="J77" s="127"/>
      <c r="K77" s="128" t="s">
        <v>152</v>
      </c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9">
        <f>'VON.1 - Vedlejší a ostatn...'!J32</f>
        <v>0</v>
      </c>
      <c r="AH77" s="127"/>
      <c r="AI77" s="127"/>
      <c r="AJ77" s="127"/>
      <c r="AK77" s="127"/>
      <c r="AL77" s="127"/>
      <c r="AM77" s="127"/>
      <c r="AN77" s="129">
        <f>SUM(AG77,AT77)</f>
        <v>0</v>
      </c>
      <c r="AO77" s="127"/>
      <c r="AP77" s="127"/>
      <c r="AQ77" s="130" t="s">
        <v>86</v>
      </c>
      <c r="AR77" s="67"/>
      <c r="AS77" s="136">
        <v>0</v>
      </c>
      <c r="AT77" s="137">
        <f>ROUND(SUM(AV77:AW77),2)</f>
        <v>0</v>
      </c>
      <c r="AU77" s="138">
        <f>'VON.1 - Vedlejší a ostatn...'!P93</f>
        <v>0</v>
      </c>
      <c r="AV77" s="137">
        <f>'VON.1 - Vedlejší a ostatn...'!J35</f>
        <v>0</v>
      </c>
      <c r="AW77" s="137">
        <f>'VON.1 - Vedlejší a ostatn...'!J36</f>
        <v>0</v>
      </c>
      <c r="AX77" s="137">
        <f>'VON.1 - Vedlejší a ostatn...'!J37</f>
        <v>0</v>
      </c>
      <c r="AY77" s="137">
        <f>'VON.1 - Vedlejší a ostatn...'!J38</f>
        <v>0</v>
      </c>
      <c r="AZ77" s="137">
        <f>'VON.1 - Vedlejší a ostatn...'!F35</f>
        <v>0</v>
      </c>
      <c r="BA77" s="137">
        <f>'VON.1 - Vedlejší a ostatn...'!F36</f>
        <v>0</v>
      </c>
      <c r="BB77" s="137">
        <f>'VON.1 - Vedlejší a ostatn...'!F37</f>
        <v>0</v>
      </c>
      <c r="BC77" s="137">
        <f>'VON.1 - Vedlejší a ostatn...'!F38</f>
        <v>0</v>
      </c>
      <c r="BD77" s="139">
        <f>'VON.1 - Vedlejší a ostatn...'!F39</f>
        <v>0</v>
      </c>
      <c r="BE77" s="4"/>
      <c r="BT77" s="135" t="s">
        <v>82</v>
      </c>
      <c r="BV77" s="135" t="s">
        <v>74</v>
      </c>
      <c r="BW77" s="135" t="s">
        <v>153</v>
      </c>
      <c r="BX77" s="135" t="s">
        <v>150</v>
      </c>
      <c r="CL77" s="135" t="s">
        <v>19</v>
      </c>
    </row>
    <row r="78" s="2" customFormat="1" ht="30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6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</sheetData>
  <sheetProtection sheet="1" formatColumns="0" formatRows="0" objects="1" scenarios="1" spinCount="100000" saltValue="46mq6EuxT5m2yFF62m7vjX+3OLYVYy38thzxbh8lioWuJCji9OJiKn6KXBt10zIgTPuaagVtN5cMYjGMuhJWuA==" hashValue="gfX82LqBhy7sCopw/w6AkudzA9uNOEW5jru2bW+cAJAfmBFWMN613sFuH1MJluuSz/mURiqa1wYrhE5EpVBg2g==" algorithmName="SHA-512" password="C46D"/>
  <mergeCells count="130">
    <mergeCell ref="L45:AO45"/>
    <mergeCell ref="AM47:AN47"/>
    <mergeCell ref="AM49:AP49"/>
    <mergeCell ref="I52:AF52"/>
    <mergeCell ref="C52:G52"/>
    <mergeCell ref="D55:H55"/>
    <mergeCell ref="J55:AF55"/>
    <mergeCell ref="K56:AF56"/>
    <mergeCell ref="E56:I56"/>
    <mergeCell ref="D57:H57"/>
    <mergeCell ref="J57:AF57"/>
    <mergeCell ref="K58:AF58"/>
    <mergeCell ref="E58:I58"/>
    <mergeCell ref="J59:AF59"/>
    <mergeCell ref="D59:H59"/>
    <mergeCell ref="K60:AF60"/>
    <mergeCell ref="E60:I60"/>
    <mergeCell ref="D61:H61"/>
    <mergeCell ref="J61:AF61"/>
    <mergeCell ref="E62:I62"/>
    <mergeCell ref="K62:AF62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D63:H63"/>
    <mergeCell ref="J63:AF6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  <mergeCell ref="K69:AF69"/>
    <mergeCell ref="E69:I69"/>
    <mergeCell ref="E70:I70"/>
    <mergeCell ref="K70:AF70"/>
    <mergeCell ref="E71:I71"/>
    <mergeCell ref="K71:AF71"/>
    <mergeCell ref="K72:AF72"/>
    <mergeCell ref="E72:I72"/>
    <mergeCell ref="K73:AF73"/>
    <mergeCell ref="E73:I73"/>
    <mergeCell ref="E74:I74"/>
    <mergeCell ref="K74:AF74"/>
    <mergeCell ref="E75:I75"/>
    <mergeCell ref="K75:AF75"/>
    <mergeCell ref="D76:H76"/>
    <mergeCell ref="J76:AF76"/>
    <mergeCell ref="E77:I77"/>
    <mergeCell ref="K77:AF77"/>
  </mergeCells>
  <hyperlinks>
    <hyperlink ref="A56" location="'01.01 - Soupis prací a do...'!C2" display="/"/>
    <hyperlink ref="A58" location="'IO.2.1 - Přípojka vody (n...'!C2" display="/"/>
    <hyperlink ref="A60" location="'IO.3.1 - Přípojka kanaliz...'!C2" display="/"/>
    <hyperlink ref="A62" location="'06.01 - Vrty pro tepelná ...'!C2" display="/"/>
    <hyperlink ref="A64" location="'D.1.01_2 - Soupis prací a...'!C2" display="/"/>
    <hyperlink ref="A65" location="'D.1.4.01.1 - Vodovod'!C2" display="/"/>
    <hyperlink ref="A66" location="'D.1.4.01.2 - Kanalizace d...'!C2" display="/"/>
    <hyperlink ref="A67" location="'D.1.4.01.3 - Kanalizace d...'!C2" display="/"/>
    <hyperlink ref="A68" location="'D.1.4.01.4 - Zařizovací p...'!C2" display="/"/>
    <hyperlink ref="A69" location="'D.1.4.06 - Zařízení vzduc...'!C2" display="/"/>
    <hyperlink ref="A70" location="'D.1.4.07 - Zařízení  vytá...'!C2" display="/"/>
    <hyperlink ref="A71" location="'D.1.4.08 - Zařízení silno...'!C2" display="/"/>
    <hyperlink ref="A72" location="'D.1.4.09 - Zařízení slabo...'!C2" display="/"/>
    <hyperlink ref="A73" location="'D.1.4.10 - Zařízení a roz...'!C2" display="/"/>
    <hyperlink ref="A74" location="'D.1.4.11 - Měření a regulace'!C2" display="/"/>
    <hyperlink ref="A75" location="'D.1.4.13 - Fotovoltaika'!C2" display="/"/>
    <hyperlink ref="A77" location="'VON.1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156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ROUND((SUM(BE96:BE266)),  2)</f>
        <v>0</v>
      </c>
      <c r="G35" s="40"/>
      <c r="H35" s="40"/>
      <c r="I35" s="159">
        <v>0.20999999999999999</v>
      </c>
      <c r="J35" s="158">
        <f>ROUND(((SUM(BE96:BE266))*I35),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ROUND((SUM(BF96:BF266)),  2)</f>
        <v>0</v>
      </c>
      <c r="G36" s="40"/>
      <c r="H36" s="40"/>
      <c r="I36" s="159">
        <v>0.14999999999999999</v>
      </c>
      <c r="J36" s="158">
        <f>ROUND(((SUM(BF96:BF266))*I36),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ROUND((SUM(BG96:BG266)),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ROUND((SUM(BH96:BH266)),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ROUND((SUM(BI96:BI266)),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01.01 - Soupis prací a dodávek - Parter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166</v>
      </c>
      <c r="E66" s="184"/>
      <c r="F66" s="184"/>
      <c r="G66" s="184"/>
      <c r="H66" s="184"/>
      <c r="I66" s="184"/>
      <c r="J66" s="185">
        <f>J111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167</v>
      </c>
      <c r="E67" s="184"/>
      <c r="F67" s="184"/>
      <c r="G67" s="184"/>
      <c r="H67" s="184"/>
      <c r="I67" s="184"/>
      <c r="J67" s="185">
        <f>J128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168</v>
      </c>
      <c r="E68" s="184"/>
      <c r="F68" s="184"/>
      <c r="G68" s="184"/>
      <c r="H68" s="184"/>
      <c r="I68" s="184"/>
      <c r="J68" s="185">
        <f>J129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169</v>
      </c>
      <c r="E69" s="184"/>
      <c r="F69" s="184"/>
      <c r="G69" s="184"/>
      <c r="H69" s="184"/>
      <c r="I69" s="184"/>
      <c r="J69" s="185">
        <f>J179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170</v>
      </c>
      <c r="E70" s="184"/>
      <c r="F70" s="184"/>
      <c r="G70" s="184"/>
      <c r="H70" s="184"/>
      <c r="I70" s="184"/>
      <c r="J70" s="185">
        <f>J215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171</v>
      </c>
      <c r="E71" s="184"/>
      <c r="F71" s="184"/>
      <c r="G71" s="184"/>
      <c r="H71" s="184"/>
      <c r="I71" s="184"/>
      <c r="J71" s="185">
        <f>J246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172</v>
      </c>
      <c r="E72" s="184"/>
      <c r="F72" s="184"/>
      <c r="G72" s="184"/>
      <c r="H72" s="184"/>
      <c r="I72" s="184"/>
      <c r="J72" s="185">
        <f>J255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173</v>
      </c>
      <c r="E73" s="179"/>
      <c r="F73" s="179"/>
      <c r="G73" s="179"/>
      <c r="H73" s="179"/>
      <c r="I73" s="179"/>
      <c r="J73" s="180">
        <f>J258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174</v>
      </c>
      <c r="E74" s="184"/>
      <c r="F74" s="184"/>
      <c r="G74" s="184"/>
      <c r="H74" s="184"/>
      <c r="I74" s="184"/>
      <c r="J74" s="185">
        <f>J259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175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SŠ uměleckoprůmyslová Ústí nad Orlicí - areál Perla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155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156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157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01.01 - Soupis prací a dodávek - Parter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18. 10. 2023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Pardubický kraj</v>
      </c>
      <c r="G92" s="42"/>
      <c r="H92" s="42"/>
      <c r="I92" s="34" t="s">
        <v>31</v>
      </c>
      <c r="J92" s="38" t="str">
        <f>E23</f>
        <v>Te3s studio s.r.o.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Rozpočtování staveb Šebela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176</v>
      </c>
      <c r="D95" s="190" t="s">
        <v>57</v>
      </c>
      <c r="E95" s="190" t="s">
        <v>53</v>
      </c>
      <c r="F95" s="190" t="s">
        <v>54</v>
      </c>
      <c r="G95" s="190" t="s">
        <v>177</v>
      </c>
      <c r="H95" s="190" t="s">
        <v>178</v>
      </c>
      <c r="I95" s="190" t="s">
        <v>179</v>
      </c>
      <c r="J95" s="190" t="s">
        <v>162</v>
      </c>
      <c r="K95" s="191" t="s">
        <v>180</v>
      </c>
      <c r="L95" s="192"/>
      <c r="M95" s="94" t="s">
        <v>19</v>
      </c>
      <c r="N95" s="95" t="s">
        <v>42</v>
      </c>
      <c r="O95" s="95" t="s">
        <v>181</v>
      </c>
      <c r="P95" s="95" t="s">
        <v>182</v>
      </c>
      <c r="Q95" s="95" t="s">
        <v>183</v>
      </c>
      <c r="R95" s="95" t="s">
        <v>184</v>
      </c>
      <c r="S95" s="95" t="s">
        <v>185</v>
      </c>
      <c r="T95" s="96" t="s">
        <v>186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187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P97+P258</f>
        <v>0</v>
      </c>
      <c r="Q96" s="98"/>
      <c r="R96" s="195">
        <f>R97+R258</f>
        <v>219.10183730999998</v>
      </c>
      <c r="S96" s="98"/>
      <c r="T96" s="196">
        <f>T97+T258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163</v>
      </c>
      <c r="BK96" s="197">
        <f>BK97+BK258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188</v>
      </c>
      <c r="F97" s="201" t="s">
        <v>189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P98+P128+P215+P246+P255</f>
        <v>0</v>
      </c>
      <c r="Q97" s="206"/>
      <c r="R97" s="207">
        <f>R98+R128+R215+R246+R255</f>
        <v>217.70183730999997</v>
      </c>
      <c r="S97" s="206"/>
      <c r="T97" s="208">
        <f>T98+T128+T215+T246+T255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72</v>
      </c>
      <c r="AY97" s="209" t="s">
        <v>190</v>
      </c>
      <c r="BK97" s="211">
        <f>BK98+BK128+BK215+BK246+BK255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79</v>
      </c>
      <c r="F98" s="212" t="s">
        <v>191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P99+SUM(P100:P111)</f>
        <v>0</v>
      </c>
      <c r="Q98" s="206"/>
      <c r="R98" s="207">
        <f>R99+SUM(R100:R111)</f>
        <v>7.4185599999999994</v>
      </c>
      <c r="S98" s="206"/>
      <c r="T98" s="208">
        <f>T99+SUM(T100:T111)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79</v>
      </c>
      <c r="AY98" s="209" t="s">
        <v>190</v>
      </c>
      <c r="BK98" s="211">
        <f>BK99+SUM(BK100:BK111)</f>
        <v>0</v>
      </c>
    </row>
    <row r="99" s="2" customFormat="1" ht="24.15" customHeight="1">
      <c r="A99" s="40"/>
      <c r="B99" s="41"/>
      <c r="C99" s="214" t="s">
        <v>79</v>
      </c>
      <c r="D99" s="214" t="s">
        <v>192</v>
      </c>
      <c r="E99" s="215" t="s">
        <v>193</v>
      </c>
      <c r="F99" s="216" t="s">
        <v>194</v>
      </c>
      <c r="G99" s="217" t="s">
        <v>195</v>
      </c>
      <c r="H99" s="218">
        <v>31.66</v>
      </c>
      <c r="I99" s="219"/>
      <c r="J99" s="220">
        <f>ROUND(I99*H99,2)</f>
        <v>0</v>
      </c>
      <c r="K99" s="216" t="s">
        <v>196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197</v>
      </c>
      <c r="AT99" s="225" t="s">
        <v>192</v>
      </c>
      <c r="AU99" s="225" t="s">
        <v>82</v>
      </c>
      <c r="AY99" s="19" t="s">
        <v>190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197</v>
      </c>
      <c r="BM99" s="225" t="s">
        <v>198</v>
      </c>
    </row>
    <row r="100" s="2" customFormat="1">
      <c r="A100" s="40"/>
      <c r="B100" s="41"/>
      <c r="C100" s="42"/>
      <c r="D100" s="227" t="s">
        <v>199</v>
      </c>
      <c r="E100" s="42"/>
      <c r="F100" s="228" t="s">
        <v>200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199</v>
      </c>
      <c r="AU100" s="19" t="s">
        <v>82</v>
      </c>
    </row>
    <row r="101" s="2" customFormat="1" ht="24.15" customHeight="1">
      <c r="A101" s="40"/>
      <c r="B101" s="41"/>
      <c r="C101" s="214" t="s">
        <v>82</v>
      </c>
      <c r="D101" s="214" t="s">
        <v>192</v>
      </c>
      <c r="E101" s="215" t="s">
        <v>201</v>
      </c>
      <c r="F101" s="216" t="s">
        <v>202</v>
      </c>
      <c r="G101" s="217" t="s">
        <v>195</v>
      </c>
      <c r="H101" s="218">
        <v>284.94</v>
      </c>
      <c r="I101" s="219"/>
      <c r="J101" s="220">
        <f>ROUND(I101*H101,2)</f>
        <v>0</v>
      </c>
      <c r="K101" s="216" t="s">
        <v>196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197</v>
      </c>
      <c r="BM101" s="225" t="s">
        <v>203</v>
      </c>
    </row>
    <row r="102" s="2" customFormat="1">
      <c r="A102" s="40"/>
      <c r="B102" s="41"/>
      <c r="C102" s="42"/>
      <c r="D102" s="227" t="s">
        <v>199</v>
      </c>
      <c r="E102" s="42"/>
      <c r="F102" s="228" t="s">
        <v>204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13" customFormat="1">
      <c r="A103" s="13"/>
      <c r="B103" s="232"/>
      <c r="C103" s="233"/>
      <c r="D103" s="234" t="s">
        <v>205</v>
      </c>
      <c r="E103" s="235" t="s">
        <v>19</v>
      </c>
      <c r="F103" s="236" t="s">
        <v>206</v>
      </c>
      <c r="G103" s="233"/>
      <c r="H103" s="237">
        <v>284.94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205</v>
      </c>
      <c r="AU103" s="243" t="s">
        <v>82</v>
      </c>
      <c r="AV103" s="13" t="s">
        <v>82</v>
      </c>
      <c r="AW103" s="13" t="s">
        <v>33</v>
      </c>
      <c r="AX103" s="13" t="s">
        <v>79</v>
      </c>
      <c r="AY103" s="243" t="s">
        <v>190</v>
      </c>
    </row>
    <row r="104" s="2" customFormat="1" ht="16.5" customHeight="1">
      <c r="A104" s="40"/>
      <c r="B104" s="41"/>
      <c r="C104" s="214" t="s">
        <v>207</v>
      </c>
      <c r="D104" s="214" t="s">
        <v>192</v>
      </c>
      <c r="E104" s="215" t="s">
        <v>208</v>
      </c>
      <c r="F104" s="216" t="s">
        <v>209</v>
      </c>
      <c r="G104" s="217" t="s">
        <v>195</v>
      </c>
      <c r="H104" s="218">
        <v>31.66</v>
      </c>
      <c r="I104" s="219"/>
      <c r="J104" s="220">
        <f>ROUND(I104*H104,2)</f>
        <v>0</v>
      </c>
      <c r="K104" s="216" t="s">
        <v>196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197</v>
      </c>
      <c r="BM104" s="225" t="s">
        <v>210</v>
      </c>
    </row>
    <row r="105" s="2" customFormat="1">
      <c r="A105" s="40"/>
      <c r="B105" s="41"/>
      <c r="C105" s="42"/>
      <c r="D105" s="227" t="s">
        <v>199</v>
      </c>
      <c r="E105" s="42"/>
      <c r="F105" s="228" t="s">
        <v>211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 ht="24.15" customHeight="1">
      <c r="A106" s="40"/>
      <c r="B106" s="41"/>
      <c r="C106" s="214" t="s">
        <v>197</v>
      </c>
      <c r="D106" s="214" t="s">
        <v>192</v>
      </c>
      <c r="E106" s="215" t="s">
        <v>212</v>
      </c>
      <c r="F106" s="216" t="s">
        <v>213</v>
      </c>
      <c r="G106" s="217" t="s">
        <v>214</v>
      </c>
      <c r="H106" s="218">
        <v>31.66</v>
      </c>
      <c r="I106" s="219"/>
      <c r="J106" s="220">
        <f>ROUND(I106*H106,2)</f>
        <v>0</v>
      </c>
      <c r="K106" s="216" t="s">
        <v>196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197</v>
      </c>
      <c r="BM106" s="225" t="s">
        <v>215</v>
      </c>
    </row>
    <row r="107" s="2" customFormat="1">
      <c r="A107" s="40"/>
      <c r="B107" s="41"/>
      <c r="C107" s="42"/>
      <c r="D107" s="227" t="s">
        <v>199</v>
      </c>
      <c r="E107" s="42"/>
      <c r="F107" s="228" t="s">
        <v>216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199</v>
      </c>
      <c r="AU107" s="19" t="s">
        <v>82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217</v>
      </c>
      <c r="G108" s="233"/>
      <c r="H108" s="237">
        <v>31.66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79</v>
      </c>
      <c r="AY108" s="243" t="s">
        <v>190</v>
      </c>
    </row>
    <row r="109" s="2" customFormat="1" ht="16.5" customHeight="1">
      <c r="A109" s="40"/>
      <c r="B109" s="41"/>
      <c r="C109" s="244" t="s">
        <v>218</v>
      </c>
      <c r="D109" s="244" t="s">
        <v>219</v>
      </c>
      <c r="E109" s="245" t="s">
        <v>220</v>
      </c>
      <c r="F109" s="246" t="s">
        <v>221</v>
      </c>
      <c r="G109" s="247" t="s">
        <v>222</v>
      </c>
      <c r="H109" s="248">
        <v>7.0519999999999996</v>
      </c>
      <c r="I109" s="249"/>
      <c r="J109" s="250">
        <f>ROUND(I109*H109,2)</f>
        <v>0</v>
      </c>
      <c r="K109" s="246" t="s">
        <v>196</v>
      </c>
      <c r="L109" s="251"/>
      <c r="M109" s="252" t="s">
        <v>19</v>
      </c>
      <c r="N109" s="253" t="s">
        <v>43</v>
      </c>
      <c r="O109" s="86"/>
      <c r="P109" s="223">
        <f>O109*H109</f>
        <v>0</v>
      </c>
      <c r="Q109" s="223">
        <v>1</v>
      </c>
      <c r="R109" s="223">
        <f>Q109*H109</f>
        <v>7.0519999999999996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223</v>
      </c>
      <c r="AT109" s="225" t="s">
        <v>219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197</v>
      </c>
      <c r="BM109" s="225" t="s">
        <v>224</v>
      </c>
    </row>
    <row r="110" s="13" customFormat="1">
      <c r="A110" s="13"/>
      <c r="B110" s="232"/>
      <c r="C110" s="233"/>
      <c r="D110" s="234" t="s">
        <v>205</v>
      </c>
      <c r="E110" s="235" t="s">
        <v>19</v>
      </c>
      <c r="F110" s="236" t="s">
        <v>225</v>
      </c>
      <c r="G110" s="233"/>
      <c r="H110" s="237">
        <v>7.0519999999999996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205</v>
      </c>
      <c r="AU110" s="243" t="s">
        <v>82</v>
      </c>
      <c r="AV110" s="13" t="s">
        <v>82</v>
      </c>
      <c r="AW110" s="13" t="s">
        <v>33</v>
      </c>
      <c r="AX110" s="13" t="s">
        <v>79</v>
      </c>
      <c r="AY110" s="243" t="s">
        <v>190</v>
      </c>
    </row>
    <row r="111" s="12" customFormat="1" ht="20.88" customHeight="1">
      <c r="A111" s="12"/>
      <c r="B111" s="198"/>
      <c r="C111" s="199"/>
      <c r="D111" s="200" t="s">
        <v>71</v>
      </c>
      <c r="E111" s="212" t="s">
        <v>226</v>
      </c>
      <c r="F111" s="212" t="s">
        <v>227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SUM(P112:P127)</f>
        <v>0</v>
      </c>
      <c r="Q111" s="206"/>
      <c r="R111" s="207">
        <f>SUM(R112:R127)</f>
        <v>0.36656</v>
      </c>
      <c r="S111" s="206"/>
      <c r="T111" s="208">
        <f>SUM(T112:T127)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79</v>
      </c>
      <c r="AT111" s="210" t="s">
        <v>71</v>
      </c>
      <c r="AU111" s="210" t="s">
        <v>82</v>
      </c>
      <c r="AY111" s="209" t="s">
        <v>190</v>
      </c>
      <c r="BK111" s="211">
        <f>SUM(BK112:BK127)</f>
        <v>0</v>
      </c>
    </row>
    <row r="112" s="2" customFormat="1" ht="21.75" customHeight="1">
      <c r="A112" s="40"/>
      <c r="B112" s="41"/>
      <c r="C112" s="214" t="s">
        <v>228</v>
      </c>
      <c r="D112" s="214" t="s">
        <v>192</v>
      </c>
      <c r="E112" s="215" t="s">
        <v>229</v>
      </c>
      <c r="F112" s="216" t="s">
        <v>230</v>
      </c>
      <c r="G112" s="217" t="s">
        <v>214</v>
      </c>
      <c r="H112" s="218">
        <v>31.66</v>
      </c>
      <c r="I112" s="219"/>
      <c r="J112" s="220">
        <f>ROUND(I112*H112,2)</f>
        <v>0</v>
      </c>
      <c r="K112" s="216" t="s">
        <v>196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197</v>
      </c>
      <c r="AT112" s="225" t="s">
        <v>192</v>
      </c>
      <c r="AU112" s="225" t="s">
        <v>207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197</v>
      </c>
      <c r="BM112" s="225" t="s">
        <v>231</v>
      </c>
    </row>
    <row r="113" s="2" customFormat="1">
      <c r="A113" s="40"/>
      <c r="B113" s="41"/>
      <c r="C113" s="42"/>
      <c r="D113" s="227" t="s">
        <v>199</v>
      </c>
      <c r="E113" s="42"/>
      <c r="F113" s="228" t="s">
        <v>232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199</v>
      </c>
      <c r="AU113" s="19" t="s">
        <v>207</v>
      </c>
    </row>
    <row r="114" s="13" customFormat="1">
      <c r="A114" s="13"/>
      <c r="B114" s="232"/>
      <c r="C114" s="233"/>
      <c r="D114" s="234" t="s">
        <v>205</v>
      </c>
      <c r="E114" s="235" t="s">
        <v>19</v>
      </c>
      <c r="F114" s="236" t="s">
        <v>217</v>
      </c>
      <c r="G114" s="233"/>
      <c r="H114" s="237">
        <v>31.66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205</v>
      </c>
      <c r="AU114" s="243" t="s">
        <v>207</v>
      </c>
      <c r="AV114" s="13" t="s">
        <v>82</v>
      </c>
      <c r="AW114" s="13" t="s">
        <v>33</v>
      </c>
      <c r="AX114" s="13" t="s">
        <v>79</v>
      </c>
      <c r="AY114" s="243" t="s">
        <v>190</v>
      </c>
    </row>
    <row r="115" s="2" customFormat="1" ht="21.75" customHeight="1">
      <c r="A115" s="40"/>
      <c r="B115" s="41"/>
      <c r="C115" s="214" t="s">
        <v>233</v>
      </c>
      <c r="D115" s="214" t="s">
        <v>192</v>
      </c>
      <c r="E115" s="215" t="s">
        <v>234</v>
      </c>
      <c r="F115" s="216" t="s">
        <v>235</v>
      </c>
      <c r="G115" s="217" t="s">
        <v>214</v>
      </c>
      <c r="H115" s="218">
        <v>31.66</v>
      </c>
      <c r="I115" s="219"/>
      <c r="J115" s="220">
        <f>ROUND(I115*H115,2)</f>
        <v>0</v>
      </c>
      <c r="K115" s="216" t="s">
        <v>196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197</v>
      </c>
      <c r="AT115" s="225" t="s">
        <v>192</v>
      </c>
      <c r="AU115" s="225" t="s">
        <v>207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197</v>
      </c>
      <c r="BM115" s="225" t="s">
        <v>236</v>
      </c>
    </row>
    <row r="116" s="2" customFormat="1">
      <c r="A116" s="40"/>
      <c r="B116" s="41"/>
      <c r="C116" s="42"/>
      <c r="D116" s="227" t="s">
        <v>199</v>
      </c>
      <c r="E116" s="42"/>
      <c r="F116" s="228" t="s">
        <v>237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199</v>
      </c>
      <c r="AU116" s="19" t="s">
        <v>207</v>
      </c>
    </row>
    <row r="117" s="14" customFormat="1">
      <c r="A117" s="14"/>
      <c r="B117" s="254"/>
      <c r="C117" s="255"/>
      <c r="D117" s="234" t="s">
        <v>205</v>
      </c>
      <c r="E117" s="256" t="s">
        <v>19</v>
      </c>
      <c r="F117" s="257" t="s">
        <v>238</v>
      </c>
      <c r="G117" s="255"/>
      <c r="H117" s="256" t="s">
        <v>19</v>
      </c>
      <c r="I117" s="258"/>
      <c r="J117" s="255"/>
      <c r="K117" s="255"/>
      <c r="L117" s="259"/>
      <c r="M117" s="260"/>
      <c r="N117" s="261"/>
      <c r="O117" s="261"/>
      <c r="P117" s="261"/>
      <c r="Q117" s="261"/>
      <c r="R117" s="261"/>
      <c r="S117" s="261"/>
      <c r="T117" s="26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3" t="s">
        <v>205</v>
      </c>
      <c r="AU117" s="263" t="s">
        <v>207</v>
      </c>
      <c r="AV117" s="14" t="s">
        <v>79</v>
      </c>
      <c r="AW117" s="14" t="s">
        <v>33</v>
      </c>
      <c r="AX117" s="14" t="s">
        <v>72</v>
      </c>
      <c r="AY117" s="263" t="s">
        <v>190</v>
      </c>
    </row>
    <row r="118" s="13" customFormat="1">
      <c r="A118" s="13"/>
      <c r="B118" s="232"/>
      <c r="C118" s="233"/>
      <c r="D118" s="234" t="s">
        <v>205</v>
      </c>
      <c r="E118" s="235" t="s">
        <v>19</v>
      </c>
      <c r="F118" s="236" t="s">
        <v>217</v>
      </c>
      <c r="G118" s="233"/>
      <c r="H118" s="237">
        <v>31.66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205</v>
      </c>
      <c r="AU118" s="243" t="s">
        <v>207</v>
      </c>
      <c r="AV118" s="13" t="s">
        <v>82</v>
      </c>
      <c r="AW118" s="13" t="s">
        <v>33</v>
      </c>
      <c r="AX118" s="13" t="s">
        <v>79</v>
      </c>
      <c r="AY118" s="243" t="s">
        <v>190</v>
      </c>
    </row>
    <row r="119" s="2" customFormat="1" ht="16.5" customHeight="1">
      <c r="A119" s="40"/>
      <c r="B119" s="41"/>
      <c r="C119" s="244" t="s">
        <v>223</v>
      </c>
      <c r="D119" s="244" t="s">
        <v>219</v>
      </c>
      <c r="E119" s="245" t="s">
        <v>239</v>
      </c>
      <c r="F119" s="246" t="s">
        <v>240</v>
      </c>
      <c r="G119" s="247" t="s">
        <v>195</v>
      </c>
      <c r="H119" s="248">
        <v>1.7410000000000001</v>
      </c>
      <c r="I119" s="249"/>
      <c r="J119" s="250">
        <f>ROUND(I119*H119,2)</f>
        <v>0</v>
      </c>
      <c r="K119" s="246" t="s">
        <v>196</v>
      </c>
      <c r="L119" s="251"/>
      <c r="M119" s="252" t="s">
        <v>19</v>
      </c>
      <c r="N119" s="253" t="s">
        <v>43</v>
      </c>
      <c r="O119" s="86"/>
      <c r="P119" s="223">
        <f>O119*H119</f>
        <v>0</v>
      </c>
      <c r="Q119" s="223">
        <v>0.20999999999999999</v>
      </c>
      <c r="R119" s="223">
        <f>Q119*H119</f>
        <v>0.36560999999999999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223</v>
      </c>
      <c r="AT119" s="225" t="s">
        <v>219</v>
      </c>
      <c r="AU119" s="225" t="s">
        <v>207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197</v>
      </c>
      <c r="BM119" s="225" t="s">
        <v>241</v>
      </c>
    </row>
    <row r="120" s="13" customFormat="1">
      <c r="A120" s="13"/>
      <c r="B120" s="232"/>
      <c r="C120" s="233"/>
      <c r="D120" s="234" t="s">
        <v>205</v>
      </c>
      <c r="E120" s="235" t="s">
        <v>19</v>
      </c>
      <c r="F120" s="236" t="s">
        <v>242</v>
      </c>
      <c r="G120" s="233"/>
      <c r="H120" s="237">
        <v>1.7410000000000001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205</v>
      </c>
      <c r="AU120" s="243" t="s">
        <v>207</v>
      </c>
      <c r="AV120" s="13" t="s">
        <v>82</v>
      </c>
      <c r="AW120" s="13" t="s">
        <v>33</v>
      </c>
      <c r="AX120" s="13" t="s">
        <v>72</v>
      </c>
      <c r="AY120" s="243" t="s">
        <v>190</v>
      </c>
    </row>
    <row r="121" s="15" customFormat="1">
      <c r="A121" s="15"/>
      <c r="B121" s="264"/>
      <c r="C121" s="265"/>
      <c r="D121" s="234" t="s">
        <v>205</v>
      </c>
      <c r="E121" s="266" t="s">
        <v>19</v>
      </c>
      <c r="F121" s="267" t="s">
        <v>243</v>
      </c>
      <c r="G121" s="265"/>
      <c r="H121" s="268">
        <v>1.7410000000000001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4" t="s">
        <v>205</v>
      </c>
      <c r="AU121" s="274" t="s">
        <v>207</v>
      </c>
      <c r="AV121" s="15" t="s">
        <v>197</v>
      </c>
      <c r="AW121" s="15" t="s">
        <v>33</v>
      </c>
      <c r="AX121" s="15" t="s">
        <v>79</v>
      </c>
      <c r="AY121" s="274" t="s">
        <v>190</v>
      </c>
    </row>
    <row r="122" s="2" customFormat="1" ht="24.15" customHeight="1">
      <c r="A122" s="40"/>
      <c r="B122" s="41"/>
      <c r="C122" s="214" t="s">
        <v>244</v>
      </c>
      <c r="D122" s="214" t="s">
        <v>192</v>
      </c>
      <c r="E122" s="215" t="s">
        <v>245</v>
      </c>
      <c r="F122" s="216" t="s">
        <v>246</v>
      </c>
      <c r="G122" s="217" t="s">
        <v>214</v>
      </c>
      <c r="H122" s="218">
        <v>31.66</v>
      </c>
      <c r="I122" s="219"/>
      <c r="J122" s="220">
        <f>ROUND(I122*H122,2)</f>
        <v>0</v>
      </c>
      <c r="K122" s="216" t="s">
        <v>196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197</v>
      </c>
      <c r="AT122" s="225" t="s">
        <v>192</v>
      </c>
      <c r="AU122" s="225" t="s">
        <v>207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197</v>
      </c>
      <c r="BM122" s="225" t="s">
        <v>247</v>
      </c>
    </row>
    <row r="123" s="2" customFormat="1">
      <c r="A123" s="40"/>
      <c r="B123" s="41"/>
      <c r="C123" s="42"/>
      <c r="D123" s="227" t="s">
        <v>199</v>
      </c>
      <c r="E123" s="42"/>
      <c r="F123" s="228" t="s">
        <v>248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199</v>
      </c>
      <c r="AU123" s="19" t="s">
        <v>207</v>
      </c>
    </row>
    <row r="124" s="13" customFormat="1">
      <c r="A124" s="13"/>
      <c r="B124" s="232"/>
      <c r="C124" s="233"/>
      <c r="D124" s="234" t="s">
        <v>205</v>
      </c>
      <c r="E124" s="235" t="s">
        <v>19</v>
      </c>
      <c r="F124" s="236" t="s">
        <v>217</v>
      </c>
      <c r="G124" s="233"/>
      <c r="H124" s="237">
        <v>31.66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205</v>
      </c>
      <c r="AU124" s="243" t="s">
        <v>207</v>
      </c>
      <c r="AV124" s="13" t="s">
        <v>82</v>
      </c>
      <c r="AW124" s="13" t="s">
        <v>33</v>
      </c>
      <c r="AX124" s="13" t="s">
        <v>79</v>
      </c>
      <c r="AY124" s="243" t="s">
        <v>190</v>
      </c>
    </row>
    <row r="125" s="2" customFormat="1" ht="16.5" customHeight="1">
      <c r="A125" s="40"/>
      <c r="B125" s="41"/>
      <c r="C125" s="244" t="s">
        <v>249</v>
      </c>
      <c r="D125" s="244" t="s">
        <v>219</v>
      </c>
      <c r="E125" s="245" t="s">
        <v>250</v>
      </c>
      <c r="F125" s="246" t="s">
        <v>251</v>
      </c>
      <c r="G125" s="247" t="s">
        <v>252</v>
      </c>
      <c r="H125" s="248">
        <v>0.94999999999999996</v>
      </c>
      <c r="I125" s="249"/>
      <c r="J125" s="250">
        <f>ROUND(I125*H125,2)</f>
        <v>0</v>
      </c>
      <c r="K125" s="246" t="s">
        <v>196</v>
      </c>
      <c r="L125" s="251"/>
      <c r="M125" s="252" t="s">
        <v>19</v>
      </c>
      <c r="N125" s="253" t="s">
        <v>43</v>
      </c>
      <c r="O125" s="86"/>
      <c r="P125" s="223">
        <f>O125*H125</f>
        <v>0</v>
      </c>
      <c r="Q125" s="223">
        <v>0.001</v>
      </c>
      <c r="R125" s="223">
        <f>Q125*H125</f>
        <v>0.00095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223</v>
      </c>
      <c r="AT125" s="225" t="s">
        <v>219</v>
      </c>
      <c r="AU125" s="225" t="s">
        <v>207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197</v>
      </c>
      <c r="BM125" s="225" t="s">
        <v>253</v>
      </c>
    </row>
    <row r="126" s="13" customFormat="1">
      <c r="A126" s="13"/>
      <c r="B126" s="232"/>
      <c r="C126" s="233"/>
      <c r="D126" s="234" t="s">
        <v>205</v>
      </c>
      <c r="E126" s="235" t="s">
        <v>19</v>
      </c>
      <c r="F126" s="236" t="s">
        <v>254</v>
      </c>
      <c r="G126" s="233"/>
      <c r="H126" s="237">
        <v>0.94999999999999996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205</v>
      </c>
      <c r="AU126" s="243" t="s">
        <v>207</v>
      </c>
      <c r="AV126" s="13" t="s">
        <v>82</v>
      </c>
      <c r="AW126" s="13" t="s">
        <v>33</v>
      </c>
      <c r="AX126" s="13" t="s">
        <v>72</v>
      </c>
      <c r="AY126" s="243" t="s">
        <v>190</v>
      </c>
    </row>
    <row r="127" s="15" customFormat="1">
      <c r="A127" s="15"/>
      <c r="B127" s="264"/>
      <c r="C127" s="265"/>
      <c r="D127" s="234" t="s">
        <v>205</v>
      </c>
      <c r="E127" s="266" t="s">
        <v>19</v>
      </c>
      <c r="F127" s="267" t="s">
        <v>243</v>
      </c>
      <c r="G127" s="265"/>
      <c r="H127" s="268">
        <v>0.94999999999999996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4" t="s">
        <v>205</v>
      </c>
      <c r="AU127" s="274" t="s">
        <v>207</v>
      </c>
      <c r="AV127" s="15" t="s">
        <v>197</v>
      </c>
      <c r="AW127" s="15" t="s">
        <v>33</v>
      </c>
      <c r="AX127" s="15" t="s">
        <v>79</v>
      </c>
      <c r="AY127" s="274" t="s">
        <v>190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82</v>
      </c>
      <c r="F128" s="212" t="s">
        <v>255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P129+P179</f>
        <v>0</v>
      </c>
      <c r="Q128" s="206"/>
      <c r="R128" s="207">
        <f>R129+R179</f>
        <v>163.18310894999996</v>
      </c>
      <c r="S128" s="206"/>
      <c r="T128" s="208">
        <f>T129+T179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79</v>
      </c>
      <c r="AT128" s="210" t="s">
        <v>71</v>
      </c>
      <c r="AU128" s="210" t="s">
        <v>79</v>
      </c>
      <c r="AY128" s="209" t="s">
        <v>190</v>
      </c>
      <c r="BK128" s="211">
        <f>BK129+BK179</f>
        <v>0</v>
      </c>
    </row>
    <row r="129" s="12" customFormat="1" ht="20.88" customHeight="1">
      <c r="A129" s="12"/>
      <c r="B129" s="198"/>
      <c r="C129" s="199"/>
      <c r="D129" s="200" t="s">
        <v>71</v>
      </c>
      <c r="E129" s="212" t="s">
        <v>256</v>
      </c>
      <c r="F129" s="212" t="s">
        <v>257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SUM(P130:P178)</f>
        <v>0</v>
      </c>
      <c r="Q129" s="206"/>
      <c r="R129" s="207">
        <f>SUM(R130:R178)</f>
        <v>71.67839613999999</v>
      </c>
      <c r="S129" s="206"/>
      <c r="T129" s="208">
        <f>SUM(T130:T178)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79</v>
      </c>
      <c r="AT129" s="210" t="s">
        <v>71</v>
      </c>
      <c r="AU129" s="210" t="s">
        <v>82</v>
      </c>
      <c r="AY129" s="209" t="s">
        <v>190</v>
      </c>
      <c r="BK129" s="211">
        <f>SUM(BK130:BK178)</f>
        <v>0</v>
      </c>
    </row>
    <row r="130" s="2" customFormat="1" ht="16.5" customHeight="1">
      <c r="A130" s="40"/>
      <c r="B130" s="41"/>
      <c r="C130" s="214" t="s">
        <v>258</v>
      </c>
      <c r="D130" s="214" t="s">
        <v>192</v>
      </c>
      <c r="E130" s="215" t="s">
        <v>259</v>
      </c>
      <c r="F130" s="216" t="s">
        <v>260</v>
      </c>
      <c r="G130" s="217" t="s">
        <v>195</v>
      </c>
      <c r="H130" s="218">
        <v>9.8100000000000005</v>
      </c>
      <c r="I130" s="219"/>
      <c r="J130" s="220">
        <f>ROUND(I130*H130,2)</f>
        <v>0</v>
      </c>
      <c r="K130" s="216" t="s">
        <v>196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1.98</v>
      </c>
      <c r="R130" s="223">
        <f>Q130*H130</f>
        <v>19.4238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197</v>
      </c>
      <c r="AT130" s="225" t="s">
        <v>192</v>
      </c>
      <c r="AU130" s="225" t="s">
        <v>207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197</v>
      </c>
      <c r="BM130" s="225" t="s">
        <v>261</v>
      </c>
    </row>
    <row r="131" s="2" customFormat="1">
      <c r="A131" s="40"/>
      <c r="B131" s="41"/>
      <c r="C131" s="42"/>
      <c r="D131" s="227" t="s">
        <v>199</v>
      </c>
      <c r="E131" s="42"/>
      <c r="F131" s="228" t="s">
        <v>262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199</v>
      </c>
      <c r="AU131" s="19" t="s">
        <v>207</v>
      </c>
    </row>
    <row r="132" s="14" customFormat="1">
      <c r="A132" s="14"/>
      <c r="B132" s="254"/>
      <c r="C132" s="255"/>
      <c r="D132" s="234" t="s">
        <v>205</v>
      </c>
      <c r="E132" s="256" t="s">
        <v>19</v>
      </c>
      <c r="F132" s="257" t="s">
        <v>263</v>
      </c>
      <c r="G132" s="255"/>
      <c r="H132" s="256" t="s">
        <v>19</v>
      </c>
      <c r="I132" s="258"/>
      <c r="J132" s="255"/>
      <c r="K132" s="255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205</v>
      </c>
      <c r="AU132" s="263" t="s">
        <v>207</v>
      </c>
      <c r="AV132" s="14" t="s">
        <v>79</v>
      </c>
      <c r="AW132" s="14" t="s">
        <v>33</v>
      </c>
      <c r="AX132" s="14" t="s">
        <v>72</v>
      </c>
      <c r="AY132" s="263" t="s">
        <v>190</v>
      </c>
    </row>
    <row r="133" s="14" customFormat="1">
      <c r="A133" s="14"/>
      <c r="B133" s="254"/>
      <c r="C133" s="255"/>
      <c r="D133" s="234" t="s">
        <v>205</v>
      </c>
      <c r="E133" s="256" t="s">
        <v>19</v>
      </c>
      <c r="F133" s="257" t="s">
        <v>264</v>
      </c>
      <c r="G133" s="255"/>
      <c r="H133" s="256" t="s">
        <v>19</v>
      </c>
      <c r="I133" s="258"/>
      <c r="J133" s="255"/>
      <c r="K133" s="255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205</v>
      </c>
      <c r="AU133" s="263" t="s">
        <v>207</v>
      </c>
      <c r="AV133" s="14" t="s">
        <v>79</v>
      </c>
      <c r="AW133" s="14" t="s">
        <v>33</v>
      </c>
      <c r="AX133" s="14" t="s">
        <v>72</v>
      </c>
      <c r="AY133" s="263" t="s">
        <v>190</v>
      </c>
    </row>
    <row r="134" s="13" customFormat="1">
      <c r="A134" s="13"/>
      <c r="B134" s="232"/>
      <c r="C134" s="233"/>
      <c r="D134" s="234" t="s">
        <v>205</v>
      </c>
      <c r="E134" s="235" t="s">
        <v>19</v>
      </c>
      <c r="F134" s="236" t="s">
        <v>265</v>
      </c>
      <c r="G134" s="233"/>
      <c r="H134" s="237">
        <v>1.125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205</v>
      </c>
      <c r="AU134" s="243" t="s">
        <v>207</v>
      </c>
      <c r="AV134" s="13" t="s">
        <v>82</v>
      </c>
      <c r="AW134" s="13" t="s">
        <v>33</v>
      </c>
      <c r="AX134" s="13" t="s">
        <v>72</v>
      </c>
      <c r="AY134" s="243" t="s">
        <v>190</v>
      </c>
    </row>
    <row r="135" s="14" customFormat="1">
      <c r="A135" s="14"/>
      <c r="B135" s="254"/>
      <c r="C135" s="255"/>
      <c r="D135" s="234" t="s">
        <v>205</v>
      </c>
      <c r="E135" s="256" t="s">
        <v>19</v>
      </c>
      <c r="F135" s="257" t="s">
        <v>266</v>
      </c>
      <c r="G135" s="255"/>
      <c r="H135" s="256" t="s">
        <v>19</v>
      </c>
      <c r="I135" s="258"/>
      <c r="J135" s="255"/>
      <c r="K135" s="255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205</v>
      </c>
      <c r="AU135" s="263" t="s">
        <v>207</v>
      </c>
      <c r="AV135" s="14" t="s">
        <v>79</v>
      </c>
      <c r="AW135" s="14" t="s">
        <v>33</v>
      </c>
      <c r="AX135" s="14" t="s">
        <v>72</v>
      </c>
      <c r="AY135" s="263" t="s">
        <v>190</v>
      </c>
    </row>
    <row r="136" s="13" customFormat="1">
      <c r="A136" s="13"/>
      <c r="B136" s="232"/>
      <c r="C136" s="233"/>
      <c r="D136" s="234" t="s">
        <v>205</v>
      </c>
      <c r="E136" s="235" t="s">
        <v>19</v>
      </c>
      <c r="F136" s="236" t="s">
        <v>267</v>
      </c>
      <c r="G136" s="233"/>
      <c r="H136" s="237">
        <v>1.95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205</v>
      </c>
      <c r="AU136" s="243" t="s">
        <v>207</v>
      </c>
      <c r="AV136" s="13" t="s">
        <v>82</v>
      </c>
      <c r="AW136" s="13" t="s">
        <v>33</v>
      </c>
      <c r="AX136" s="13" t="s">
        <v>72</v>
      </c>
      <c r="AY136" s="243" t="s">
        <v>190</v>
      </c>
    </row>
    <row r="137" s="14" customFormat="1">
      <c r="A137" s="14"/>
      <c r="B137" s="254"/>
      <c r="C137" s="255"/>
      <c r="D137" s="234" t="s">
        <v>205</v>
      </c>
      <c r="E137" s="256" t="s">
        <v>19</v>
      </c>
      <c r="F137" s="257" t="s">
        <v>268</v>
      </c>
      <c r="G137" s="255"/>
      <c r="H137" s="256" t="s">
        <v>19</v>
      </c>
      <c r="I137" s="258"/>
      <c r="J137" s="255"/>
      <c r="K137" s="255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205</v>
      </c>
      <c r="AU137" s="263" t="s">
        <v>207</v>
      </c>
      <c r="AV137" s="14" t="s">
        <v>79</v>
      </c>
      <c r="AW137" s="14" t="s">
        <v>33</v>
      </c>
      <c r="AX137" s="14" t="s">
        <v>72</v>
      </c>
      <c r="AY137" s="263" t="s">
        <v>190</v>
      </c>
    </row>
    <row r="138" s="13" customFormat="1">
      <c r="A138" s="13"/>
      <c r="B138" s="232"/>
      <c r="C138" s="233"/>
      <c r="D138" s="234" t="s">
        <v>205</v>
      </c>
      <c r="E138" s="235" t="s">
        <v>19</v>
      </c>
      <c r="F138" s="236" t="s">
        <v>269</v>
      </c>
      <c r="G138" s="233"/>
      <c r="H138" s="237">
        <v>6.5250000000000004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205</v>
      </c>
      <c r="AU138" s="243" t="s">
        <v>207</v>
      </c>
      <c r="AV138" s="13" t="s">
        <v>82</v>
      </c>
      <c r="AW138" s="13" t="s">
        <v>33</v>
      </c>
      <c r="AX138" s="13" t="s">
        <v>72</v>
      </c>
      <c r="AY138" s="243" t="s">
        <v>190</v>
      </c>
    </row>
    <row r="139" s="14" customFormat="1">
      <c r="A139" s="14"/>
      <c r="B139" s="254"/>
      <c r="C139" s="255"/>
      <c r="D139" s="234" t="s">
        <v>205</v>
      </c>
      <c r="E139" s="256" t="s">
        <v>19</v>
      </c>
      <c r="F139" s="257" t="s">
        <v>270</v>
      </c>
      <c r="G139" s="255"/>
      <c r="H139" s="256" t="s">
        <v>19</v>
      </c>
      <c r="I139" s="258"/>
      <c r="J139" s="255"/>
      <c r="K139" s="255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205</v>
      </c>
      <c r="AU139" s="263" t="s">
        <v>207</v>
      </c>
      <c r="AV139" s="14" t="s">
        <v>79</v>
      </c>
      <c r="AW139" s="14" t="s">
        <v>33</v>
      </c>
      <c r="AX139" s="14" t="s">
        <v>72</v>
      </c>
      <c r="AY139" s="263" t="s">
        <v>190</v>
      </c>
    </row>
    <row r="140" s="13" customFormat="1">
      <c r="A140" s="13"/>
      <c r="B140" s="232"/>
      <c r="C140" s="233"/>
      <c r="D140" s="234" t="s">
        <v>205</v>
      </c>
      <c r="E140" s="235" t="s">
        <v>19</v>
      </c>
      <c r="F140" s="236" t="s">
        <v>271</v>
      </c>
      <c r="G140" s="233"/>
      <c r="H140" s="237">
        <v>0.20999999999999999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207</v>
      </c>
      <c r="AV140" s="13" t="s">
        <v>82</v>
      </c>
      <c r="AW140" s="13" t="s">
        <v>33</v>
      </c>
      <c r="AX140" s="13" t="s">
        <v>72</v>
      </c>
      <c r="AY140" s="243" t="s">
        <v>190</v>
      </c>
    </row>
    <row r="141" s="15" customFormat="1">
      <c r="A141" s="15"/>
      <c r="B141" s="264"/>
      <c r="C141" s="265"/>
      <c r="D141" s="234" t="s">
        <v>205</v>
      </c>
      <c r="E141" s="266" t="s">
        <v>19</v>
      </c>
      <c r="F141" s="267" t="s">
        <v>243</v>
      </c>
      <c r="G141" s="265"/>
      <c r="H141" s="268">
        <v>9.8100000000000005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205</v>
      </c>
      <c r="AU141" s="274" t="s">
        <v>207</v>
      </c>
      <c r="AV141" s="15" t="s">
        <v>197</v>
      </c>
      <c r="AW141" s="15" t="s">
        <v>33</v>
      </c>
      <c r="AX141" s="15" t="s">
        <v>79</v>
      </c>
      <c r="AY141" s="274" t="s">
        <v>190</v>
      </c>
    </row>
    <row r="142" s="2" customFormat="1" ht="16.5" customHeight="1">
      <c r="A142" s="40"/>
      <c r="B142" s="41"/>
      <c r="C142" s="214" t="s">
        <v>272</v>
      </c>
      <c r="D142" s="214" t="s">
        <v>192</v>
      </c>
      <c r="E142" s="215" t="s">
        <v>273</v>
      </c>
      <c r="F142" s="216" t="s">
        <v>274</v>
      </c>
      <c r="G142" s="217" t="s">
        <v>195</v>
      </c>
      <c r="H142" s="218">
        <v>15.096</v>
      </c>
      <c r="I142" s="219"/>
      <c r="J142" s="220">
        <f>ROUND(I142*H142,2)</f>
        <v>0</v>
      </c>
      <c r="K142" s="216" t="s">
        <v>196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2.5018699999999998</v>
      </c>
      <c r="R142" s="223">
        <f>Q142*H142</f>
        <v>37.768229519999998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197</v>
      </c>
      <c r="AT142" s="225" t="s">
        <v>192</v>
      </c>
      <c r="AU142" s="225" t="s">
        <v>207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197</v>
      </c>
      <c r="BM142" s="225" t="s">
        <v>275</v>
      </c>
    </row>
    <row r="143" s="2" customFormat="1">
      <c r="A143" s="40"/>
      <c r="B143" s="41"/>
      <c r="C143" s="42"/>
      <c r="D143" s="227" t="s">
        <v>199</v>
      </c>
      <c r="E143" s="42"/>
      <c r="F143" s="228" t="s">
        <v>276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207</v>
      </c>
    </row>
    <row r="144" s="14" customFormat="1">
      <c r="A144" s="14"/>
      <c r="B144" s="254"/>
      <c r="C144" s="255"/>
      <c r="D144" s="234" t="s">
        <v>205</v>
      </c>
      <c r="E144" s="256" t="s">
        <v>19</v>
      </c>
      <c r="F144" s="257" t="s">
        <v>277</v>
      </c>
      <c r="G144" s="255"/>
      <c r="H144" s="256" t="s">
        <v>19</v>
      </c>
      <c r="I144" s="258"/>
      <c r="J144" s="255"/>
      <c r="K144" s="255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205</v>
      </c>
      <c r="AU144" s="263" t="s">
        <v>207</v>
      </c>
      <c r="AV144" s="14" t="s">
        <v>79</v>
      </c>
      <c r="AW144" s="14" t="s">
        <v>33</v>
      </c>
      <c r="AX144" s="14" t="s">
        <v>72</v>
      </c>
      <c r="AY144" s="263" t="s">
        <v>190</v>
      </c>
    </row>
    <row r="145" s="14" customFormat="1">
      <c r="A145" s="14"/>
      <c r="B145" s="254"/>
      <c r="C145" s="255"/>
      <c r="D145" s="234" t="s">
        <v>205</v>
      </c>
      <c r="E145" s="256" t="s">
        <v>19</v>
      </c>
      <c r="F145" s="257" t="s">
        <v>264</v>
      </c>
      <c r="G145" s="255"/>
      <c r="H145" s="256" t="s">
        <v>19</v>
      </c>
      <c r="I145" s="258"/>
      <c r="J145" s="255"/>
      <c r="K145" s="255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205</v>
      </c>
      <c r="AU145" s="263" t="s">
        <v>207</v>
      </c>
      <c r="AV145" s="14" t="s">
        <v>79</v>
      </c>
      <c r="AW145" s="14" t="s">
        <v>33</v>
      </c>
      <c r="AX145" s="14" t="s">
        <v>72</v>
      </c>
      <c r="AY145" s="263" t="s">
        <v>190</v>
      </c>
    </row>
    <row r="146" s="13" customFormat="1">
      <c r="A146" s="13"/>
      <c r="B146" s="232"/>
      <c r="C146" s="233"/>
      <c r="D146" s="234" t="s">
        <v>205</v>
      </c>
      <c r="E146" s="235" t="s">
        <v>19</v>
      </c>
      <c r="F146" s="236" t="s">
        <v>278</v>
      </c>
      <c r="G146" s="233"/>
      <c r="H146" s="237">
        <v>1.3999999999999999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205</v>
      </c>
      <c r="AU146" s="243" t="s">
        <v>207</v>
      </c>
      <c r="AV146" s="13" t="s">
        <v>82</v>
      </c>
      <c r="AW146" s="13" t="s">
        <v>33</v>
      </c>
      <c r="AX146" s="13" t="s">
        <v>72</v>
      </c>
      <c r="AY146" s="243" t="s">
        <v>190</v>
      </c>
    </row>
    <row r="147" s="14" customFormat="1">
      <c r="A147" s="14"/>
      <c r="B147" s="254"/>
      <c r="C147" s="255"/>
      <c r="D147" s="234" t="s">
        <v>205</v>
      </c>
      <c r="E147" s="256" t="s">
        <v>19</v>
      </c>
      <c r="F147" s="257" t="s">
        <v>266</v>
      </c>
      <c r="G147" s="255"/>
      <c r="H147" s="256" t="s">
        <v>19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205</v>
      </c>
      <c r="AU147" s="263" t="s">
        <v>207</v>
      </c>
      <c r="AV147" s="14" t="s">
        <v>79</v>
      </c>
      <c r="AW147" s="14" t="s">
        <v>33</v>
      </c>
      <c r="AX147" s="14" t="s">
        <v>72</v>
      </c>
      <c r="AY147" s="263" t="s">
        <v>190</v>
      </c>
    </row>
    <row r="148" s="13" customFormat="1">
      <c r="A148" s="13"/>
      <c r="B148" s="232"/>
      <c r="C148" s="233"/>
      <c r="D148" s="234" t="s">
        <v>205</v>
      </c>
      <c r="E148" s="235" t="s">
        <v>19</v>
      </c>
      <c r="F148" s="236" t="s">
        <v>279</v>
      </c>
      <c r="G148" s="233"/>
      <c r="H148" s="237">
        <v>4.4720000000000004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205</v>
      </c>
      <c r="AU148" s="243" t="s">
        <v>207</v>
      </c>
      <c r="AV148" s="13" t="s">
        <v>82</v>
      </c>
      <c r="AW148" s="13" t="s">
        <v>33</v>
      </c>
      <c r="AX148" s="13" t="s">
        <v>72</v>
      </c>
      <c r="AY148" s="243" t="s">
        <v>190</v>
      </c>
    </row>
    <row r="149" s="14" customFormat="1">
      <c r="A149" s="14"/>
      <c r="B149" s="254"/>
      <c r="C149" s="255"/>
      <c r="D149" s="234" t="s">
        <v>205</v>
      </c>
      <c r="E149" s="256" t="s">
        <v>19</v>
      </c>
      <c r="F149" s="257" t="s">
        <v>268</v>
      </c>
      <c r="G149" s="255"/>
      <c r="H149" s="256" t="s">
        <v>19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205</v>
      </c>
      <c r="AU149" s="263" t="s">
        <v>207</v>
      </c>
      <c r="AV149" s="14" t="s">
        <v>79</v>
      </c>
      <c r="AW149" s="14" t="s">
        <v>33</v>
      </c>
      <c r="AX149" s="14" t="s">
        <v>72</v>
      </c>
      <c r="AY149" s="263" t="s">
        <v>190</v>
      </c>
    </row>
    <row r="150" s="13" customFormat="1">
      <c r="A150" s="13"/>
      <c r="B150" s="232"/>
      <c r="C150" s="233"/>
      <c r="D150" s="234" t="s">
        <v>205</v>
      </c>
      <c r="E150" s="235" t="s">
        <v>19</v>
      </c>
      <c r="F150" s="236" t="s">
        <v>280</v>
      </c>
      <c r="G150" s="233"/>
      <c r="H150" s="237">
        <v>8.5839999999999996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205</v>
      </c>
      <c r="AU150" s="243" t="s">
        <v>207</v>
      </c>
      <c r="AV150" s="13" t="s">
        <v>82</v>
      </c>
      <c r="AW150" s="13" t="s">
        <v>33</v>
      </c>
      <c r="AX150" s="13" t="s">
        <v>72</v>
      </c>
      <c r="AY150" s="243" t="s">
        <v>190</v>
      </c>
    </row>
    <row r="151" s="14" customFormat="1">
      <c r="A151" s="14"/>
      <c r="B151" s="254"/>
      <c r="C151" s="255"/>
      <c r="D151" s="234" t="s">
        <v>205</v>
      </c>
      <c r="E151" s="256" t="s">
        <v>19</v>
      </c>
      <c r="F151" s="257" t="s">
        <v>270</v>
      </c>
      <c r="G151" s="255"/>
      <c r="H151" s="256" t="s">
        <v>19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205</v>
      </c>
      <c r="AU151" s="263" t="s">
        <v>207</v>
      </c>
      <c r="AV151" s="14" t="s">
        <v>79</v>
      </c>
      <c r="AW151" s="14" t="s">
        <v>33</v>
      </c>
      <c r="AX151" s="14" t="s">
        <v>72</v>
      </c>
      <c r="AY151" s="263" t="s">
        <v>190</v>
      </c>
    </row>
    <row r="152" s="13" customFormat="1">
      <c r="A152" s="13"/>
      <c r="B152" s="232"/>
      <c r="C152" s="233"/>
      <c r="D152" s="234" t="s">
        <v>205</v>
      </c>
      <c r="E152" s="235" t="s">
        <v>19</v>
      </c>
      <c r="F152" s="236" t="s">
        <v>281</v>
      </c>
      <c r="G152" s="233"/>
      <c r="H152" s="237">
        <v>0.64000000000000001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205</v>
      </c>
      <c r="AU152" s="243" t="s">
        <v>207</v>
      </c>
      <c r="AV152" s="13" t="s">
        <v>82</v>
      </c>
      <c r="AW152" s="13" t="s">
        <v>33</v>
      </c>
      <c r="AX152" s="13" t="s">
        <v>72</v>
      </c>
      <c r="AY152" s="243" t="s">
        <v>190</v>
      </c>
    </row>
    <row r="153" s="15" customFormat="1">
      <c r="A153" s="15"/>
      <c r="B153" s="264"/>
      <c r="C153" s="265"/>
      <c r="D153" s="234" t="s">
        <v>205</v>
      </c>
      <c r="E153" s="266" t="s">
        <v>19</v>
      </c>
      <c r="F153" s="267" t="s">
        <v>243</v>
      </c>
      <c r="G153" s="265"/>
      <c r="H153" s="268">
        <v>15.096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205</v>
      </c>
      <c r="AU153" s="274" t="s">
        <v>207</v>
      </c>
      <c r="AV153" s="15" t="s">
        <v>197</v>
      </c>
      <c r="AW153" s="15" t="s">
        <v>33</v>
      </c>
      <c r="AX153" s="15" t="s">
        <v>79</v>
      </c>
      <c r="AY153" s="274" t="s">
        <v>190</v>
      </c>
    </row>
    <row r="154" s="2" customFormat="1" ht="16.5" customHeight="1">
      <c r="A154" s="40"/>
      <c r="B154" s="41"/>
      <c r="C154" s="214" t="s">
        <v>282</v>
      </c>
      <c r="D154" s="214" t="s">
        <v>192</v>
      </c>
      <c r="E154" s="215" t="s">
        <v>283</v>
      </c>
      <c r="F154" s="216" t="s">
        <v>284</v>
      </c>
      <c r="G154" s="217" t="s">
        <v>214</v>
      </c>
      <c r="H154" s="218">
        <v>16.789999999999999</v>
      </c>
      <c r="I154" s="219"/>
      <c r="J154" s="220">
        <f>ROUND(I154*H154,2)</f>
        <v>0</v>
      </c>
      <c r="K154" s="216" t="s">
        <v>196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0.0026900000000000001</v>
      </c>
      <c r="R154" s="223">
        <f>Q154*H154</f>
        <v>0.0451651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197</v>
      </c>
      <c r="AT154" s="225" t="s">
        <v>192</v>
      </c>
      <c r="AU154" s="225" t="s">
        <v>207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197</v>
      </c>
      <c r="BM154" s="225" t="s">
        <v>285</v>
      </c>
    </row>
    <row r="155" s="2" customFormat="1">
      <c r="A155" s="40"/>
      <c r="B155" s="41"/>
      <c r="C155" s="42"/>
      <c r="D155" s="227" t="s">
        <v>199</v>
      </c>
      <c r="E155" s="42"/>
      <c r="F155" s="228" t="s">
        <v>286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199</v>
      </c>
      <c r="AU155" s="19" t="s">
        <v>207</v>
      </c>
    </row>
    <row r="156" s="14" customFormat="1">
      <c r="A156" s="14"/>
      <c r="B156" s="254"/>
      <c r="C156" s="255"/>
      <c r="D156" s="234" t="s">
        <v>205</v>
      </c>
      <c r="E156" s="256" t="s">
        <v>19</v>
      </c>
      <c r="F156" s="257" t="s">
        <v>264</v>
      </c>
      <c r="G156" s="255"/>
      <c r="H156" s="256" t="s">
        <v>19</v>
      </c>
      <c r="I156" s="258"/>
      <c r="J156" s="255"/>
      <c r="K156" s="255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205</v>
      </c>
      <c r="AU156" s="263" t="s">
        <v>207</v>
      </c>
      <c r="AV156" s="14" t="s">
        <v>79</v>
      </c>
      <c r="AW156" s="14" t="s">
        <v>33</v>
      </c>
      <c r="AX156" s="14" t="s">
        <v>72</v>
      </c>
      <c r="AY156" s="263" t="s">
        <v>190</v>
      </c>
    </row>
    <row r="157" s="13" customFormat="1">
      <c r="A157" s="13"/>
      <c r="B157" s="232"/>
      <c r="C157" s="233"/>
      <c r="D157" s="234" t="s">
        <v>205</v>
      </c>
      <c r="E157" s="235" t="s">
        <v>19</v>
      </c>
      <c r="F157" s="236" t="s">
        <v>287</v>
      </c>
      <c r="G157" s="233"/>
      <c r="H157" s="237">
        <v>1.8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205</v>
      </c>
      <c r="AU157" s="243" t="s">
        <v>207</v>
      </c>
      <c r="AV157" s="13" t="s">
        <v>82</v>
      </c>
      <c r="AW157" s="13" t="s">
        <v>33</v>
      </c>
      <c r="AX157" s="13" t="s">
        <v>72</v>
      </c>
      <c r="AY157" s="243" t="s">
        <v>190</v>
      </c>
    </row>
    <row r="158" s="14" customFormat="1">
      <c r="A158" s="14"/>
      <c r="B158" s="254"/>
      <c r="C158" s="255"/>
      <c r="D158" s="234" t="s">
        <v>205</v>
      </c>
      <c r="E158" s="256" t="s">
        <v>19</v>
      </c>
      <c r="F158" s="257" t="s">
        <v>266</v>
      </c>
      <c r="G158" s="255"/>
      <c r="H158" s="256" t="s">
        <v>19</v>
      </c>
      <c r="I158" s="258"/>
      <c r="J158" s="255"/>
      <c r="K158" s="255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205</v>
      </c>
      <c r="AU158" s="263" t="s">
        <v>207</v>
      </c>
      <c r="AV158" s="14" t="s">
        <v>79</v>
      </c>
      <c r="AW158" s="14" t="s">
        <v>33</v>
      </c>
      <c r="AX158" s="14" t="s">
        <v>72</v>
      </c>
      <c r="AY158" s="263" t="s">
        <v>190</v>
      </c>
    </row>
    <row r="159" s="13" customFormat="1">
      <c r="A159" s="13"/>
      <c r="B159" s="232"/>
      <c r="C159" s="233"/>
      <c r="D159" s="234" t="s">
        <v>205</v>
      </c>
      <c r="E159" s="235" t="s">
        <v>19</v>
      </c>
      <c r="F159" s="236" t="s">
        <v>288</v>
      </c>
      <c r="G159" s="233"/>
      <c r="H159" s="237">
        <v>3.6000000000000001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205</v>
      </c>
      <c r="AU159" s="243" t="s">
        <v>207</v>
      </c>
      <c r="AV159" s="13" t="s">
        <v>82</v>
      </c>
      <c r="AW159" s="13" t="s">
        <v>33</v>
      </c>
      <c r="AX159" s="13" t="s">
        <v>72</v>
      </c>
      <c r="AY159" s="243" t="s">
        <v>190</v>
      </c>
    </row>
    <row r="160" s="14" customFormat="1">
      <c r="A160" s="14"/>
      <c r="B160" s="254"/>
      <c r="C160" s="255"/>
      <c r="D160" s="234" t="s">
        <v>205</v>
      </c>
      <c r="E160" s="256" t="s">
        <v>19</v>
      </c>
      <c r="F160" s="257" t="s">
        <v>268</v>
      </c>
      <c r="G160" s="255"/>
      <c r="H160" s="256" t="s">
        <v>19</v>
      </c>
      <c r="I160" s="258"/>
      <c r="J160" s="255"/>
      <c r="K160" s="255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205</v>
      </c>
      <c r="AU160" s="263" t="s">
        <v>207</v>
      </c>
      <c r="AV160" s="14" t="s">
        <v>79</v>
      </c>
      <c r="AW160" s="14" t="s">
        <v>33</v>
      </c>
      <c r="AX160" s="14" t="s">
        <v>72</v>
      </c>
      <c r="AY160" s="263" t="s">
        <v>190</v>
      </c>
    </row>
    <row r="161" s="13" customFormat="1">
      <c r="A161" s="13"/>
      <c r="B161" s="232"/>
      <c r="C161" s="233"/>
      <c r="D161" s="234" t="s">
        <v>205</v>
      </c>
      <c r="E161" s="235" t="s">
        <v>19</v>
      </c>
      <c r="F161" s="236" t="s">
        <v>289</v>
      </c>
      <c r="G161" s="233"/>
      <c r="H161" s="237">
        <v>10.44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205</v>
      </c>
      <c r="AU161" s="243" t="s">
        <v>207</v>
      </c>
      <c r="AV161" s="13" t="s">
        <v>82</v>
      </c>
      <c r="AW161" s="13" t="s">
        <v>33</v>
      </c>
      <c r="AX161" s="13" t="s">
        <v>72</v>
      </c>
      <c r="AY161" s="243" t="s">
        <v>190</v>
      </c>
    </row>
    <row r="162" s="14" customFormat="1">
      <c r="A162" s="14"/>
      <c r="B162" s="254"/>
      <c r="C162" s="255"/>
      <c r="D162" s="234" t="s">
        <v>205</v>
      </c>
      <c r="E162" s="256" t="s">
        <v>19</v>
      </c>
      <c r="F162" s="257" t="s">
        <v>270</v>
      </c>
      <c r="G162" s="255"/>
      <c r="H162" s="256" t="s">
        <v>19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205</v>
      </c>
      <c r="AU162" s="263" t="s">
        <v>207</v>
      </c>
      <c r="AV162" s="14" t="s">
        <v>79</v>
      </c>
      <c r="AW162" s="14" t="s">
        <v>33</v>
      </c>
      <c r="AX162" s="14" t="s">
        <v>72</v>
      </c>
      <c r="AY162" s="263" t="s">
        <v>190</v>
      </c>
    </row>
    <row r="163" s="13" customFormat="1">
      <c r="A163" s="13"/>
      <c r="B163" s="232"/>
      <c r="C163" s="233"/>
      <c r="D163" s="234" t="s">
        <v>205</v>
      </c>
      <c r="E163" s="235" t="s">
        <v>19</v>
      </c>
      <c r="F163" s="236" t="s">
        <v>290</v>
      </c>
      <c r="G163" s="233"/>
      <c r="H163" s="237">
        <v>0.94999999999999996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205</v>
      </c>
      <c r="AU163" s="243" t="s">
        <v>207</v>
      </c>
      <c r="AV163" s="13" t="s">
        <v>82</v>
      </c>
      <c r="AW163" s="13" t="s">
        <v>33</v>
      </c>
      <c r="AX163" s="13" t="s">
        <v>72</v>
      </c>
      <c r="AY163" s="243" t="s">
        <v>190</v>
      </c>
    </row>
    <row r="164" s="15" customFormat="1">
      <c r="A164" s="15"/>
      <c r="B164" s="264"/>
      <c r="C164" s="265"/>
      <c r="D164" s="234" t="s">
        <v>205</v>
      </c>
      <c r="E164" s="266" t="s">
        <v>19</v>
      </c>
      <c r="F164" s="267" t="s">
        <v>243</v>
      </c>
      <c r="G164" s="265"/>
      <c r="H164" s="268">
        <v>16.789999999999999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205</v>
      </c>
      <c r="AU164" s="274" t="s">
        <v>207</v>
      </c>
      <c r="AV164" s="15" t="s">
        <v>197</v>
      </c>
      <c r="AW164" s="15" t="s">
        <v>33</v>
      </c>
      <c r="AX164" s="15" t="s">
        <v>79</v>
      </c>
      <c r="AY164" s="274" t="s">
        <v>190</v>
      </c>
    </row>
    <row r="165" s="2" customFormat="1" ht="16.5" customHeight="1">
      <c r="A165" s="40"/>
      <c r="B165" s="41"/>
      <c r="C165" s="214" t="s">
        <v>291</v>
      </c>
      <c r="D165" s="214" t="s">
        <v>192</v>
      </c>
      <c r="E165" s="215" t="s">
        <v>292</v>
      </c>
      <c r="F165" s="216" t="s">
        <v>293</v>
      </c>
      <c r="G165" s="217" t="s">
        <v>214</v>
      </c>
      <c r="H165" s="218">
        <v>16.789999999999999</v>
      </c>
      <c r="I165" s="219"/>
      <c r="J165" s="220">
        <f>ROUND(I165*H165,2)</f>
        <v>0</v>
      </c>
      <c r="K165" s="216" t="s">
        <v>196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197</v>
      </c>
      <c r="AT165" s="225" t="s">
        <v>192</v>
      </c>
      <c r="AU165" s="225" t="s">
        <v>207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197</v>
      </c>
      <c r="BM165" s="225" t="s">
        <v>294</v>
      </c>
    </row>
    <row r="166" s="2" customFormat="1">
      <c r="A166" s="40"/>
      <c r="B166" s="41"/>
      <c r="C166" s="42"/>
      <c r="D166" s="227" t="s">
        <v>199</v>
      </c>
      <c r="E166" s="42"/>
      <c r="F166" s="228" t="s">
        <v>295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207</v>
      </c>
    </row>
    <row r="167" s="2" customFormat="1" ht="21.75" customHeight="1">
      <c r="A167" s="40"/>
      <c r="B167" s="41"/>
      <c r="C167" s="214" t="s">
        <v>8</v>
      </c>
      <c r="D167" s="214" t="s">
        <v>192</v>
      </c>
      <c r="E167" s="215" t="s">
        <v>296</v>
      </c>
      <c r="F167" s="216" t="s">
        <v>297</v>
      </c>
      <c r="G167" s="217" t="s">
        <v>195</v>
      </c>
      <c r="H167" s="218">
        <v>6.2759999999999998</v>
      </c>
      <c r="I167" s="219"/>
      <c r="J167" s="220">
        <f>ROUND(I167*H167,2)</f>
        <v>0</v>
      </c>
      <c r="K167" s="216" t="s">
        <v>196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2.3010199999999998</v>
      </c>
      <c r="R167" s="223">
        <f>Q167*H167</f>
        <v>14.441201519999998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197</v>
      </c>
      <c r="AT167" s="225" t="s">
        <v>192</v>
      </c>
      <c r="AU167" s="225" t="s">
        <v>207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197</v>
      </c>
      <c r="BM167" s="225" t="s">
        <v>298</v>
      </c>
    </row>
    <row r="168" s="2" customFormat="1">
      <c r="A168" s="40"/>
      <c r="B168" s="41"/>
      <c r="C168" s="42"/>
      <c r="D168" s="227" t="s">
        <v>199</v>
      </c>
      <c r="E168" s="42"/>
      <c r="F168" s="228" t="s">
        <v>299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199</v>
      </c>
      <c r="AU168" s="19" t="s">
        <v>207</v>
      </c>
    </row>
    <row r="169" s="14" customFormat="1">
      <c r="A169" s="14"/>
      <c r="B169" s="254"/>
      <c r="C169" s="255"/>
      <c r="D169" s="234" t="s">
        <v>205</v>
      </c>
      <c r="E169" s="256" t="s">
        <v>19</v>
      </c>
      <c r="F169" s="257" t="s">
        <v>300</v>
      </c>
      <c r="G169" s="255"/>
      <c r="H169" s="256" t="s">
        <v>19</v>
      </c>
      <c r="I169" s="258"/>
      <c r="J169" s="255"/>
      <c r="K169" s="255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205</v>
      </c>
      <c r="AU169" s="263" t="s">
        <v>207</v>
      </c>
      <c r="AV169" s="14" t="s">
        <v>79</v>
      </c>
      <c r="AW169" s="14" t="s">
        <v>33</v>
      </c>
      <c r="AX169" s="14" t="s">
        <v>72</v>
      </c>
      <c r="AY169" s="263" t="s">
        <v>190</v>
      </c>
    </row>
    <row r="170" s="14" customFormat="1">
      <c r="A170" s="14"/>
      <c r="B170" s="254"/>
      <c r="C170" s="255"/>
      <c r="D170" s="234" t="s">
        <v>205</v>
      </c>
      <c r="E170" s="256" t="s">
        <v>19</v>
      </c>
      <c r="F170" s="257" t="s">
        <v>264</v>
      </c>
      <c r="G170" s="255"/>
      <c r="H170" s="256" t="s">
        <v>19</v>
      </c>
      <c r="I170" s="258"/>
      <c r="J170" s="255"/>
      <c r="K170" s="255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205</v>
      </c>
      <c r="AU170" s="263" t="s">
        <v>207</v>
      </c>
      <c r="AV170" s="14" t="s">
        <v>79</v>
      </c>
      <c r="AW170" s="14" t="s">
        <v>33</v>
      </c>
      <c r="AX170" s="14" t="s">
        <v>72</v>
      </c>
      <c r="AY170" s="263" t="s">
        <v>190</v>
      </c>
    </row>
    <row r="171" s="13" customFormat="1">
      <c r="A171" s="13"/>
      <c r="B171" s="232"/>
      <c r="C171" s="233"/>
      <c r="D171" s="234" t="s">
        <v>205</v>
      </c>
      <c r="E171" s="235" t="s">
        <v>19</v>
      </c>
      <c r="F171" s="236" t="s">
        <v>301</v>
      </c>
      <c r="G171" s="233"/>
      <c r="H171" s="237">
        <v>0.71999999999999997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205</v>
      </c>
      <c r="AU171" s="243" t="s">
        <v>207</v>
      </c>
      <c r="AV171" s="13" t="s">
        <v>82</v>
      </c>
      <c r="AW171" s="13" t="s">
        <v>33</v>
      </c>
      <c r="AX171" s="13" t="s">
        <v>72</v>
      </c>
      <c r="AY171" s="243" t="s">
        <v>190</v>
      </c>
    </row>
    <row r="172" s="14" customFormat="1">
      <c r="A172" s="14"/>
      <c r="B172" s="254"/>
      <c r="C172" s="255"/>
      <c r="D172" s="234" t="s">
        <v>205</v>
      </c>
      <c r="E172" s="256" t="s">
        <v>19</v>
      </c>
      <c r="F172" s="257" t="s">
        <v>266</v>
      </c>
      <c r="G172" s="255"/>
      <c r="H172" s="256" t="s">
        <v>19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205</v>
      </c>
      <c r="AU172" s="263" t="s">
        <v>207</v>
      </c>
      <c r="AV172" s="14" t="s">
        <v>79</v>
      </c>
      <c r="AW172" s="14" t="s">
        <v>33</v>
      </c>
      <c r="AX172" s="14" t="s">
        <v>72</v>
      </c>
      <c r="AY172" s="263" t="s">
        <v>190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302</v>
      </c>
      <c r="G173" s="233"/>
      <c r="H173" s="237">
        <v>1.24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207</v>
      </c>
      <c r="AV173" s="13" t="s">
        <v>82</v>
      </c>
      <c r="AW173" s="13" t="s">
        <v>33</v>
      </c>
      <c r="AX173" s="13" t="s">
        <v>72</v>
      </c>
      <c r="AY173" s="243" t="s">
        <v>190</v>
      </c>
    </row>
    <row r="174" s="14" customFormat="1">
      <c r="A174" s="14"/>
      <c r="B174" s="254"/>
      <c r="C174" s="255"/>
      <c r="D174" s="234" t="s">
        <v>205</v>
      </c>
      <c r="E174" s="256" t="s">
        <v>19</v>
      </c>
      <c r="F174" s="257" t="s">
        <v>268</v>
      </c>
      <c r="G174" s="255"/>
      <c r="H174" s="256" t="s">
        <v>19</v>
      </c>
      <c r="I174" s="258"/>
      <c r="J174" s="255"/>
      <c r="K174" s="255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205</v>
      </c>
      <c r="AU174" s="263" t="s">
        <v>207</v>
      </c>
      <c r="AV174" s="14" t="s">
        <v>79</v>
      </c>
      <c r="AW174" s="14" t="s">
        <v>33</v>
      </c>
      <c r="AX174" s="14" t="s">
        <v>72</v>
      </c>
      <c r="AY174" s="263" t="s">
        <v>190</v>
      </c>
    </row>
    <row r="175" s="13" customFormat="1">
      <c r="A175" s="13"/>
      <c r="B175" s="232"/>
      <c r="C175" s="233"/>
      <c r="D175" s="234" t="s">
        <v>205</v>
      </c>
      <c r="E175" s="235" t="s">
        <v>19</v>
      </c>
      <c r="F175" s="236" t="s">
        <v>303</v>
      </c>
      <c r="G175" s="233"/>
      <c r="H175" s="237">
        <v>4.1760000000000002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205</v>
      </c>
      <c r="AU175" s="243" t="s">
        <v>207</v>
      </c>
      <c r="AV175" s="13" t="s">
        <v>82</v>
      </c>
      <c r="AW175" s="13" t="s">
        <v>33</v>
      </c>
      <c r="AX175" s="13" t="s">
        <v>72</v>
      </c>
      <c r="AY175" s="243" t="s">
        <v>190</v>
      </c>
    </row>
    <row r="176" s="14" customFormat="1">
      <c r="A176" s="14"/>
      <c r="B176" s="254"/>
      <c r="C176" s="255"/>
      <c r="D176" s="234" t="s">
        <v>205</v>
      </c>
      <c r="E176" s="256" t="s">
        <v>19</v>
      </c>
      <c r="F176" s="257" t="s">
        <v>270</v>
      </c>
      <c r="G176" s="255"/>
      <c r="H176" s="256" t="s">
        <v>19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205</v>
      </c>
      <c r="AU176" s="263" t="s">
        <v>207</v>
      </c>
      <c r="AV176" s="14" t="s">
        <v>79</v>
      </c>
      <c r="AW176" s="14" t="s">
        <v>33</v>
      </c>
      <c r="AX176" s="14" t="s">
        <v>72</v>
      </c>
      <c r="AY176" s="263" t="s">
        <v>190</v>
      </c>
    </row>
    <row r="177" s="13" customFormat="1">
      <c r="A177" s="13"/>
      <c r="B177" s="232"/>
      <c r="C177" s="233"/>
      <c r="D177" s="234" t="s">
        <v>205</v>
      </c>
      <c r="E177" s="235" t="s">
        <v>19</v>
      </c>
      <c r="F177" s="236" t="s">
        <v>304</v>
      </c>
      <c r="G177" s="233"/>
      <c r="H177" s="237">
        <v>0.14000000000000001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205</v>
      </c>
      <c r="AU177" s="243" t="s">
        <v>207</v>
      </c>
      <c r="AV177" s="13" t="s">
        <v>82</v>
      </c>
      <c r="AW177" s="13" t="s">
        <v>33</v>
      </c>
      <c r="AX177" s="13" t="s">
        <v>72</v>
      </c>
      <c r="AY177" s="243" t="s">
        <v>190</v>
      </c>
    </row>
    <row r="178" s="15" customFormat="1">
      <c r="A178" s="15"/>
      <c r="B178" s="264"/>
      <c r="C178" s="265"/>
      <c r="D178" s="234" t="s">
        <v>205</v>
      </c>
      <c r="E178" s="266" t="s">
        <v>19</v>
      </c>
      <c r="F178" s="267" t="s">
        <v>243</v>
      </c>
      <c r="G178" s="265"/>
      <c r="H178" s="268">
        <v>6.2759999999999998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205</v>
      </c>
      <c r="AU178" s="274" t="s">
        <v>207</v>
      </c>
      <c r="AV178" s="15" t="s">
        <v>197</v>
      </c>
      <c r="AW178" s="15" t="s">
        <v>33</v>
      </c>
      <c r="AX178" s="15" t="s">
        <v>79</v>
      </c>
      <c r="AY178" s="274" t="s">
        <v>190</v>
      </c>
    </row>
    <row r="179" s="12" customFormat="1" ht="20.88" customHeight="1">
      <c r="A179" s="12"/>
      <c r="B179" s="198"/>
      <c r="C179" s="199"/>
      <c r="D179" s="200" t="s">
        <v>71</v>
      </c>
      <c r="E179" s="212" t="s">
        <v>305</v>
      </c>
      <c r="F179" s="212" t="s">
        <v>306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SUM(P180:P214)</f>
        <v>0</v>
      </c>
      <c r="Q179" s="206"/>
      <c r="R179" s="207">
        <f>SUM(R180:R214)</f>
        <v>91.504712809999987</v>
      </c>
      <c r="S179" s="206"/>
      <c r="T179" s="208">
        <f>SUM(T180:T214)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79</v>
      </c>
      <c r="AT179" s="210" t="s">
        <v>71</v>
      </c>
      <c r="AU179" s="210" t="s">
        <v>82</v>
      </c>
      <c r="AY179" s="209" t="s">
        <v>190</v>
      </c>
      <c r="BK179" s="211">
        <f>SUM(BK180:BK214)</f>
        <v>0</v>
      </c>
    </row>
    <row r="180" s="2" customFormat="1" ht="24.15" customHeight="1">
      <c r="A180" s="40"/>
      <c r="B180" s="41"/>
      <c r="C180" s="214" t="s">
        <v>307</v>
      </c>
      <c r="D180" s="214" t="s">
        <v>192</v>
      </c>
      <c r="E180" s="215" t="s">
        <v>308</v>
      </c>
      <c r="F180" s="216" t="s">
        <v>309</v>
      </c>
      <c r="G180" s="217" t="s">
        <v>195</v>
      </c>
      <c r="H180" s="218">
        <v>33.656999999999996</v>
      </c>
      <c r="I180" s="219"/>
      <c r="J180" s="220">
        <f>ROUND(I180*H180,2)</f>
        <v>0</v>
      </c>
      <c r="K180" s="216" t="s">
        <v>196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2.5019499999999999</v>
      </c>
      <c r="R180" s="223">
        <f>Q180*H180</f>
        <v>84.208131149999986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197</v>
      </c>
      <c r="AT180" s="225" t="s">
        <v>192</v>
      </c>
      <c r="AU180" s="225" t="s">
        <v>207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197</v>
      </c>
      <c r="BM180" s="225" t="s">
        <v>310</v>
      </c>
    </row>
    <row r="181" s="2" customFormat="1">
      <c r="A181" s="40"/>
      <c r="B181" s="41"/>
      <c r="C181" s="42"/>
      <c r="D181" s="227" t="s">
        <v>199</v>
      </c>
      <c r="E181" s="42"/>
      <c r="F181" s="228" t="s">
        <v>311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199</v>
      </c>
      <c r="AU181" s="19" t="s">
        <v>207</v>
      </c>
    </row>
    <row r="182" s="14" customFormat="1">
      <c r="A182" s="14"/>
      <c r="B182" s="254"/>
      <c r="C182" s="255"/>
      <c r="D182" s="234" t="s">
        <v>205</v>
      </c>
      <c r="E182" s="256" t="s">
        <v>19</v>
      </c>
      <c r="F182" s="257" t="s">
        <v>312</v>
      </c>
      <c r="G182" s="255"/>
      <c r="H182" s="256" t="s">
        <v>19</v>
      </c>
      <c r="I182" s="258"/>
      <c r="J182" s="255"/>
      <c r="K182" s="255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205</v>
      </c>
      <c r="AU182" s="263" t="s">
        <v>207</v>
      </c>
      <c r="AV182" s="14" t="s">
        <v>79</v>
      </c>
      <c r="AW182" s="14" t="s">
        <v>33</v>
      </c>
      <c r="AX182" s="14" t="s">
        <v>72</v>
      </c>
      <c r="AY182" s="263" t="s">
        <v>190</v>
      </c>
    </row>
    <row r="183" s="14" customFormat="1">
      <c r="A183" s="14"/>
      <c r="B183" s="254"/>
      <c r="C183" s="255"/>
      <c r="D183" s="234" t="s">
        <v>205</v>
      </c>
      <c r="E183" s="256" t="s">
        <v>19</v>
      </c>
      <c r="F183" s="257" t="s">
        <v>264</v>
      </c>
      <c r="G183" s="255"/>
      <c r="H183" s="256" t="s">
        <v>19</v>
      </c>
      <c r="I183" s="258"/>
      <c r="J183" s="255"/>
      <c r="K183" s="255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205</v>
      </c>
      <c r="AU183" s="263" t="s">
        <v>207</v>
      </c>
      <c r="AV183" s="14" t="s">
        <v>79</v>
      </c>
      <c r="AW183" s="14" t="s">
        <v>33</v>
      </c>
      <c r="AX183" s="14" t="s">
        <v>72</v>
      </c>
      <c r="AY183" s="263" t="s">
        <v>190</v>
      </c>
    </row>
    <row r="184" s="13" customFormat="1">
      <c r="A184" s="13"/>
      <c r="B184" s="232"/>
      <c r="C184" s="233"/>
      <c r="D184" s="234" t="s">
        <v>205</v>
      </c>
      <c r="E184" s="235" t="s">
        <v>19</v>
      </c>
      <c r="F184" s="236" t="s">
        <v>313</v>
      </c>
      <c r="G184" s="233"/>
      <c r="H184" s="237">
        <v>2.04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205</v>
      </c>
      <c r="AU184" s="243" t="s">
        <v>207</v>
      </c>
      <c r="AV184" s="13" t="s">
        <v>82</v>
      </c>
      <c r="AW184" s="13" t="s">
        <v>33</v>
      </c>
      <c r="AX184" s="13" t="s">
        <v>72</v>
      </c>
      <c r="AY184" s="243" t="s">
        <v>190</v>
      </c>
    </row>
    <row r="185" s="13" customFormat="1">
      <c r="A185" s="13"/>
      <c r="B185" s="232"/>
      <c r="C185" s="233"/>
      <c r="D185" s="234" t="s">
        <v>205</v>
      </c>
      <c r="E185" s="235" t="s">
        <v>19</v>
      </c>
      <c r="F185" s="236" t="s">
        <v>314</v>
      </c>
      <c r="G185" s="233"/>
      <c r="H185" s="237">
        <v>0.67200000000000004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205</v>
      </c>
      <c r="AU185" s="243" t="s">
        <v>207</v>
      </c>
      <c r="AV185" s="13" t="s">
        <v>82</v>
      </c>
      <c r="AW185" s="13" t="s">
        <v>33</v>
      </c>
      <c r="AX185" s="13" t="s">
        <v>72</v>
      </c>
      <c r="AY185" s="243" t="s">
        <v>190</v>
      </c>
    </row>
    <row r="186" s="14" customFormat="1">
      <c r="A186" s="14"/>
      <c r="B186" s="254"/>
      <c r="C186" s="255"/>
      <c r="D186" s="234" t="s">
        <v>205</v>
      </c>
      <c r="E186" s="256" t="s">
        <v>19</v>
      </c>
      <c r="F186" s="257" t="s">
        <v>266</v>
      </c>
      <c r="G186" s="255"/>
      <c r="H186" s="256" t="s">
        <v>19</v>
      </c>
      <c r="I186" s="258"/>
      <c r="J186" s="255"/>
      <c r="K186" s="255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205</v>
      </c>
      <c r="AU186" s="263" t="s">
        <v>207</v>
      </c>
      <c r="AV186" s="14" t="s">
        <v>79</v>
      </c>
      <c r="AW186" s="14" t="s">
        <v>33</v>
      </c>
      <c r="AX186" s="14" t="s">
        <v>72</v>
      </c>
      <c r="AY186" s="263" t="s">
        <v>190</v>
      </c>
    </row>
    <row r="187" s="13" customFormat="1">
      <c r="A187" s="13"/>
      <c r="B187" s="232"/>
      <c r="C187" s="233"/>
      <c r="D187" s="234" t="s">
        <v>205</v>
      </c>
      <c r="E187" s="235" t="s">
        <v>19</v>
      </c>
      <c r="F187" s="236" t="s">
        <v>315</v>
      </c>
      <c r="G187" s="233"/>
      <c r="H187" s="237">
        <v>4.4080000000000004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205</v>
      </c>
      <c r="AU187" s="243" t="s">
        <v>207</v>
      </c>
      <c r="AV187" s="13" t="s">
        <v>82</v>
      </c>
      <c r="AW187" s="13" t="s">
        <v>33</v>
      </c>
      <c r="AX187" s="13" t="s">
        <v>72</v>
      </c>
      <c r="AY187" s="243" t="s">
        <v>190</v>
      </c>
    </row>
    <row r="188" s="13" customFormat="1">
      <c r="A188" s="13"/>
      <c r="B188" s="232"/>
      <c r="C188" s="233"/>
      <c r="D188" s="234" t="s">
        <v>205</v>
      </c>
      <c r="E188" s="235" t="s">
        <v>19</v>
      </c>
      <c r="F188" s="236" t="s">
        <v>316</v>
      </c>
      <c r="G188" s="233"/>
      <c r="H188" s="237">
        <v>1.1519999999999999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205</v>
      </c>
      <c r="AU188" s="243" t="s">
        <v>207</v>
      </c>
      <c r="AV188" s="13" t="s">
        <v>82</v>
      </c>
      <c r="AW188" s="13" t="s">
        <v>33</v>
      </c>
      <c r="AX188" s="13" t="s">
        <v>72</v>
      </c>
      <c r="AY188" s="243" t="s">
        <v>190</v>
      </c>
    </row>
    <row r="189" s="14" customFormat="1">
      <c r="A189" s="14"/>
      <c r="B189" s="254"/>
      <c r="C189" s="255"/>
      <c r="D189" s="234" t="s">
        <v>205</v>
      </c>
      <c r="E189" s="256" t="s">
        <v>19</v>
      </c>
      <c r="F189" s="257" t="s">
        <v>268</v>
      </c>
      <c r="G189" s="255"/>
      <c r="H189" s="256" t="s">
        <v>19</v>
      </c>
      <c r="I189" s="258"/>
      <c r="J189" s="255"/>
      <c r="K189" s="255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205</v>
      </c>
      <c r="AU189" s="263" t="s">
        <v>207</v>
      </c>
      <c r="AV189" s="14" t="s">
        <v>79</v>
      </c>
      <c r="AW189" s="14" t="s">
        <v>33</v>
      </c>
      <c r="AX189" s="14" t="s">
        <v>72</v>
      </c>
      <c r="AY189" s="263" t="s">
        <v>190</v>
      </c>
    </row>
    <row r="190" s="13" customFormat="1">
      <c r="A190" s="13"/>
      <c r="B190" s="232"/>
      <c r="C190" s="233"/>
      <c r="D190" s="234" t="s">
        <v>205</v>
      </c>
      <c r="E190" s="235" t="s">
        <v>19</v>
      </c>
      <c r="F190" s="236" t="s">
        <v>317</v>
      </c>
      <c r="G190" s="233"/>
      <c r="H190" s="237">
        <v>15.092000000000001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207</v>
      </c>
      <c r="AV190" s="13" t="s">
        <v>82</v>
      </c>
      <c r="AW190" s="13" t="s">
        <v>33</v>
      </c>
      <c r="AX190" s="13" t="s">
        <v>72</v>
      </c>
      <c r="AY190" s="243" t="s">
        <v>190</v>
      </c>
    </row>
    <row r="191" s="13" customFormat="1">
      <c r="A191" s="13"/>
      <c r="B191" s="232"/>
      <c r="C191" s="233"/>
      <c r="D191" s="234" t="s">
        <v>205</v>
      </c>
      <c r="E191" s="235" t="s">
        <v>19</v>
      </c>
      <c r="F191" s="236" t="s">
        <v>318</v>
      </c>
      <c r="G191" s="233"/>
      <c r="H191" s="237">
        <v>9.6050000000000004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205</v>
      </c>
      <c r="AU191" s="243" t="s">
        <v>207</v>
      </c>
      <c r="AV191" s="13" t="s">
        <v>82</v>
      </c>
      <c r="AW191" s="13" t="s">
        <v>33</v>
      </c>
      <c r="AX191" s="13" t="s">
        <v>72</v>
      </c>
      <c r="AY191" s="243" t="s">
        <v>190</v>
      </c>
    </row>
    <row r="192" s="14" customFormat="1">
      <c r="A192" s="14"/>
      <c r="B192" s="254"/>
      <c r="C192" s="255"/>
      <c r="D192" s="234" t="s">
        <v>205</v>
      </c>
      <c r="E192" s="256" t="s">
        <v>19</v>
      </c>
      <c r="F192" s="257" t="s">
        <v>270</v>
      </c>
      <c r="G192" s="255"/>
      <c r="H192" s="256" t="s">
        <v>19</v>
      </c>
      <c r="I192" s="258"/>
      <c r="J192" s="255"/>
      <c r="K192" s="255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205</v>
      </c>
      <c r="AU192" s="263" t="s">
        <v>207</v>
      </c>
      <c r="AV192" s="14" t="s">
        <v>79</v>
      </c>
      <c r="AW192" s="14" t="s">
        <v>33</v>
      </c>
      <c r="AX192" s="14" t="s">
        <v>72</v>
      </c>
      <c r="AY192" s="263" t="s">
        <v>190</v>
      </c>
    </row>
    <row r="193" s="13" customFormat="1">
      <c r="A193" s="13"/>
      <c r="B193" s="232"/>
      <c r="C193" s="233"/>
      <c r="D193" s="234" t="s">
        <v>205</v>
      </c>
      <c r="E193" s="235" t="s">
        <v>19</v>
      </c>
      <c r="F193" s="236" t="s">
        <v>319</v>
      </c>
      <c r="G193" s="233"/>
      <c r="H193" s="237">
        <v>0.52000000000000002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205</v>
      </c>
      <c r="AU193" s="243" t="s">
        <v>207</v>
      </c>
      <c r="AV193" s="13" t="s">
        <v>82</v>
      </c>
      <c r="AW193" s="13" t="s">
        <v>33</v>
      </c>
      <c r="AX193" s="13" t="s">
        <v>72</v>
      </c>
      <c r="AY193" s="243" t="s">
        <v>190</v>
      </c>
    </row>
    <row r="194" s="13" customFormat="1">
      <c r="A194" s="13"/>
      <c r="B194" s="232"/>
      <c r="C194" s="233"/>
      <c r="D194" s="234" t="s">
        <v>205</v>
      </c>
      <c r="E194" s="235" t="s">
        <v>19</v>
      </c>
      <c r="F194" s="236" t="s">
        <v>320</v>
      </c>
      <c r="G194" s="233"/>
      <c r="H194" s="237">
        <v>0.16800000000000001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205</v>
      </c>
      <c r="AU194" s="243" t="s">
        <v>207</v>
      </c>
      <c r="AV194" s="13" t="s">
        <v>82</v>
      </c>
      <c r="AW194" s="13" t="s">
        <v>33</v>
      </c>
      <c r="AX194" s="13" t="s">
        <v>72</v>
      </c>
      <c r="AY194" s="243" t="s">
        <v>190</v>
      </c>
    </row>
    <row r="195" s="15" customFormat="1">
      <c r="A195" s="15"/>
      <c r="B195" s="264"/>
      <c r="C195" s="265"/>
      <c r="D195" s="234" t="s">
        <v>205</v>
      </c>
      <c r="E195" s="266" t="s">
        <v>19</v>
      </c>
      <c r="F195" s="267" t="s">
        <v>243</v>
      </c>
      <c r="G195" s="265"/>
      <c r="H195" s="268">
        <v>33.656999999999996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205</v>
      </c>
      <c r="AU195" s="274" t="s">
        <v>207</v>
      </c>
      <c r="AV195" s="15" t="s">
        <v>197</v>
      </c>
      <c r="AW195" s="15" t="s">
        <v>33</v>
      </c>
      <c r="AX195" s="15" t="s">
        <v>79</v>
      </c>
      <c r="AY195" s="274" t="s">
        <v>190</v>
      </c>
    </row>
    <row r="196" s="2" customFormat="1" ht="24.15" customHeight="1">
      <c r="A196" s="40"/>
      <c r="B196" s="41"/>
      <c r="C196" s="214" t="s">
        <v>226</v>
      </c>
      <c r="D196" s="214" t="s">
        <v>192</v>
      </c>
      <c r="E196" s="215" t="s">
        <v>321</v>
      </c>
      <c r="F196" s="216" t="s">
        <v>322</v>
      </c>
      <c r="G196" s="217" t="s">
        <v>222</v>
      </c>
      <c r="H196" s="218">
        <v>6.0579999999999998</v>
      </c>
      <c r="I196" s="219"/>
      <c r="J196" s="220">
        <f>ROUND(I196*H196,2)</f>
        <v>0</v>
      </c>
      <c r="K196" s="216" t="s">
        <v>196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1.0492699999999999</v>
      </c>
      <c r="R196" s="223">
        <f>Q196*H196</f>
        <v>6.3564776599999995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197</v>
      </c>
      <c r="AT196" s="225" t="s">
        <v>192</v>
      </c>
      <c r="AU196" s="225" t="s">
        <v>207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197</v>
      </c>
      <c r="BM196" s="225" t="s">
        <v>323</v>
      </c>
    </row>
    <row r="197" s="2" customFormat="1">
      <c r="A197" s="40"/>
      <c r="B197" s="41"/>
      <c r="C197" s="42"/>
      <c r="D197" s="227" t="s">
        <v>199</v>
      </c>
      <c r="E197" s="42"/>
      <c r="F197" s="228" t="s">
        <v>324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199</v>
      </c>
      <c r="AU197" s="19" t="s">
        <v>207</v>
      </c>
    </row>
    <row r="198" s="14" customFormat="1">
      <c r="A198" s="14"/>
      <c r="B198" s="254"/>
      <c r="C198" s="255"/>
      <c r="D198" s="234" t="s">
        <v>205</v>
      </c>
      <c r="E198" s="256" t="s">
        <v>19</v>
      </c>
      <c r="F198" s="257" t="s">
        <v>325</v>
      </c>
      <c r="G198" s="255"/>
      <c r="H198" s="256" t="s">
        <v>19</v>
      </c>
      <c r="I198" s="258"/>
      <c r="J198" s="255"/>
      <c r="K198" s="255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205</v>
      </c>
      <c r="AU198" s="263" t="s">
        <v>207</v>
      </c>
      <c r="AV198" s="14" t="s">
        <v>79</v>
      </c>
      <c r="AW198" s="14" t="s">
        <v>33</v>
      </c>
      <c r="AX198" s="14" t="s">
        <v>72</v>
      </c>
      <c r="AY198" s="263" t="s">
        <v>190</v>
      </c>
    </row>
    <row r="199" s="13" customFormat="1">
      <c r="A199" s="13"/>
      <c r="B199" s="232"/>
      <c r="C199" s="233"/>
      <c r="D199" s="234" t="s">
        <v>205</v>
      </c>
      <c r="E199" s="235" t="s">
        <v>19</v>
      </c>
      <c r="F199" s="236" t="s">
        <v>326</v>
      </c>
      <c r="G199" s="233"/>
      <c r="H199" s="237">
        <v>6.0579999999999998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205</v>
      </c>
      <c r="AU199" s="243" t="s">
        <v>207</v>
      </c>
      <c r="AV199" s="13" t="s">
        <v>82</v>
      </c>
      <c r="AW199" s="13" t="s">
        <v>33</v>
      </c>
      <c r="AX199" s="13" t="s">
        <v>79</v>
      </c>
      <c r="AY199" s="243" t="s">
        <v>190</v>
      </c>
    </row>
    <row r="200" s="2" customFormat="1" ht="21.75" customHeight="1">
      <c r="A200" s="40"/>
      <c r="B200" s="41"/>
      <c r="C200" s="214" t="s">
        <v>327</v>
      </c>
      <c r="D200" s="214" t="s">
        <v>192</v>
      </c>
      <c r="E200" s="215" t="s">
        <v>328</v>
      </c>
      <c r="F200" s="216" t="s">
        <v>329</v>
      </c>
      <c r="G200" s="217" t="s">
        <v>214</v>
      </c>
      <c r="H200" s="218">
        <v>118.7</v>
      </c>
      <c r="I200" s="219"/>
      <c r="J200" s="220">
        <f>ROUND(I200*H200,2)</f>
        <v>0</v>
      </c>
      <c r="K200" s="216" t="s">
        <v>196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0.00792</v>
      </c>
      <c r="R200" s="223">
        <f>Q200*H200</f>
        <v>0.94010400000000005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197</v>
      </c>
      <c r="AT200" s="225" t="s">
        <v>192</v>
      </c>
      <c r="AU200" s="225" t="s">
        <v>207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197</v>
      </c>
      <c r="BM200" s="225" t="s">
        <v>330</v>
      </c>
    </row>
    <row r="201" s="2" customFormat="1">
      <c r="A201" s="40"/>
      <c r="B201" s="41"/>
      <c r="C201" s="42"/>
      <c r="D201" s="227" t="s">
        <v>199</v>
      </c>
      <c r="E201" s="42"/>
      <c r="F201" s="228" t="s">
        <v>331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207</v>
      </c>
    </row>
    <row r="202" s="14" customFormat="1">
      <c r="A202" s="14"/>
      <c r="B202" s="254"/>
      <c r="C202" s="255"/>
      <c r="D202" s="234" t="s">
        <v>205</v>
      </c>
      <c r="E202" s="256" t="s">
        <v>19</v>
      </c>
      <c r="F202" s="257" t="s">
        <v>332</v>
      </c>
      <c r="G202" s="255"/>
      <c r="H202" s="256" t="s">
        <v>19</v>
      </c>
      <c r="I202" s="258"/>
      <c r="J202" s="255"/>
      <c r="K202" s="255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205</v>
      </c>
      <c r="AU202" s="263" t="s">
        <v>207</v>
      </c>
      <c r="AV202" s="14" t="s">
        <v>79</v>
      </c>
      <c r="AW202" s="14" t="s">
        <v>33</v>
      </c>
      <c r="AX202" s="14" t="s">
        <v>72</v>
      </c>
      <c r="AY202" s="263" t="s">
        <v>190</v>
      </c>
    </row>
    <row r="203" s="14" customFormat="1">
      <c r="A203" s="14"/>
      <c r="B203" s="254"/>
      <c r="C203" s="255"/>
      <c r="D203" s="234" t="s">
        <v>205</v>
      </c>
      <c r="E203" s="256" t="s">
        <v>19</v>
      </c>
      <c r="F203" s="257" t="s">
        <v>264</v>
      </c>
      <c r="G203" s="255"/>
      <c r="H203" s="256" t="s">
        <v>19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205</v>
      </c>
      <c r="AU203" s="263" t="s">
        <v>207</v>
      </c>
      <c r="AV203" s="14" t="s">
        <v>79</v>
      </c>
      <c r="AW203" s="14" t="s">
        <v>33</v>
      </c>
      <c r="AX203" s="14" t="s">
        <v>72</v>
      </c>
      <c r="AY203" s="263" t="s">
        <v>190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333</v>
      </c>
      <c r="G204" s="233"/>
      <c r="H204" s="237">
        <v>12.880000000000001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207</v>
      </c>
      <c r="AV204" s="13" t="s">
        <v>82</v>
      </c>
      <c r="AW204" s="13" t="s">
        <v>33</v>
      </c>
      <c r="AX204" s="13" t="s">
        <v>72</v>
      </c>
      <c r="AY204" s="243" t="s">
        <v>190</v>
      </c>
    </row>
    <row r="205" s="14" customFormat="1">
      <c r="A205" s="14"/>
      <c r="B205" s="254"/>
      <c r="C205" s="255"/>
      <c r="D205" s="234" t="s">
        <v>205</v>
      </c>
      <c r="E205" s="256" t="s">
        <v>19</v>
      </c>
      <c r="F205" s="257" t="s">
        <v>266</v>
      </c>
      <c r="G205" s="255"/>
      <c r="H205" s="256" t="s">
        <v>19</v>
      </c>
      <c r="I205" s="258"/>
      <c r="J205" s="255"/>
      <c r="K205" s="255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205</v>
      </c>
      <c r="AU205" s="263" t="s">
        <v>207</v>
      </c>
      <c r="AV205" s="14" t="s">
        <v>79</v>
      </c>
      <c r="AW205" s="14" t="s">
        <v>33</v>
      </c>
      <c r="AX205" s="14" t="s">
        <v>72</v>
      </c>
      <c r="AY205" s="263" t="s">
        <v>190</v>
      </c>
    </row>
    <row r="206" s="13" customFormat="1">
      <c r="A206" s="13"/>
      <c r="B206" s="232"/>
      <c r="C206" s="233"/>
      <c r="D206" s="234" t="s">
        <v>205</v>
      </c>
      <c r="E206" s="235" t="s">
        <v>19</v>
      </c>
      <c r="F206" s="236" t="s">
        <v>334</v>
      </c>
      <c r="G206" s="233"/>
      <c r="H206" s="237">
        <v>24.879999999999999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205</v>
      </c>
      <c r="AU206" s="243" t="s">
        <v>207</v>
      </c>
      <c r="AV206" s="13" t="s">
        <v>82</v>
      </c>
      <c r="AW206" s="13" t="s">
        <v>33</v>
      </c>
      <c r="AX206" s="13" t="s">
        <v>72</v>
      </c>
      <c r="AY206" s="243" t="s">
        <v>190</v>
      </c>
    </row>
    <row r="207" s="14" customFormat="1">
      <c r="A207" s="14"/>
      <c r="B207" s="254"/>
      <c r="C207" s="255"/>
      <c r="D207" s="234" t="s">
        <v>205</v>
      </c>
      <c r="E207" s="256" t="s">
        <v>19</v>
      </c>
      <c r="F207" s="257" t="s">
        <v>268</v>
      </c>
      <c r="G207" s="255"/>
      <c r="H207" s="256" t="s">
        <v>19</v>
      </c>
      <c r="I207" s="258"/>
      <c r="J207" s="255"/>
      <c r="K207" s="255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205</v>
      </c>
      <c r="AU207" s="263" t="s">
        <v>207</v>
      </c>
      <c r="AV207" s="14" t="s">
        <v>79</v>
      </c>
      <c r="AW207" s="14" t="s">
        <v>33</v>
      </c>
      <c r="AX207" s="14" t="s">
        <v>72</v>
      </c>
      <c r="AY207" s="263" t="s">
        <v>190</v>
      </c>
    </row>
    <row r="208" s="13" customFormat="1">
      <c r="A208" s="13"/>
      <c r="B208" s="232"/>
      <c r="C208" s="233"/>
      <c r="D208" s="234" t="s">
        <v>205</v>
      </c>
      <c r="E208" s="235" t="s">
        <v>19</v>
      </c>
      <c r="F208" s="236" t="s">
        <v>335</v>
      </c>
      <c r="G208" s="233"/>
      <c r="H208" s="237">
        <v>77.719999999999999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205</v>
      </c>
      <c r="AU208" s="243" t="s">
        <v>207</v>
      </c>
      <c r="AV208" s="13" t="s">
        <v>82</v>
      </c>
      <c r="AW208" s="13" t="s">
        <v>33</v>
      </c>
      <c r="AX208" s="13" t="s">
        <v>72</v>
      </c>
      <c r="AY208" s="243" t="s">
        <v>190</v>
      </c>
    </row>
    <row r="209" s="14" customFormat="1">
      <c r="A209" s="14"/>
      <c r="B209" s="254"/>
      <c r="C209" s="255"/>
      <c r="D209" s="234" t="s">
        <v>205</v>
      </c>
      <c r="E209" s="256" t="s">
        <v>19</v>
      </c>
      <c r="F209" s="257" t="s">
        <v>270</v>
      </c>
      <c r="G209" s="255"/>
      <c r="H209" s="256" t="s">
        <v>19</v>
      </c>
      <c r="I209" s="258"/>
      <c r="J209" s="255"/>
      <c r="K209" s="255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205</v>
      </c>
      <c r="AU209" s="263" t="s">
        <v>207</v>
      </c>
      <c r="AV209" s="14" t="s">
        <v>79</v>
      </c>
      <c r="AW209" s="14" t="s">
        <v>33</v>
      </c>
      <c r="AX209" s="14" t="s">
        <v>72</v>
      </c>
      <c r="AY209" s="263" t="s">
        <v>190</v>
      </c>
    </row>
    <row r="210" s="13" customFormat="1">
      <c r="A210" s="13"/>
      <c r="B210" s="232"/>
      <c r="C210" s="233"/>
      <c r="D210" s="234" t="s">
        <v>205</v>
      </c>
      <c r="E210" s="235" t="s">
        <v>19</v>
      </c>
      <c r="F210" s="236" t="s">
        <v>336</v>
      </c>
      <c r="G210" s="233"/>
      <c r="H210" s="237">
        <v>3.2200000000000002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205</v>
      </c>
      <c r="AU210" s="243" t="s">
        <v>207</v>
      </c>
      <c r="AV210" s="13" t="s">
        <v>82</v>
      </c>
      <c r="AW210" s="13" t="s">
        <v>33</v>
      </c>
      <c r="AX210" s="13" t="s">
        <v>72</v>
      </c>
      <c r="AY210" s="243" t="s">
        <v>190</v>
      </c>
    </row>
    <row r="211" s="15" customFormat="1">
      <c r="A211" s="15"/>
      <c r="B211" s="264"/>
      <c r="C211" s="265"/>
      <c r="D211" s="234" t="s">
        <v>205</v>
      </c>
      <c r="E211" s="266" t="s">
        <v>19</v>
      </c>
      <c r="F211" s="267" t="s">
        <v>243</v>
      </c>
      <c r="G211" s="265"/>
      <c r="H211" s="268">
        <v>118.7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205</v>
      </c>
      <c r="AU211" s="274" t="s">
        <v>207</v>
      </c>
      <c r="AV211" s="15" t="s">
        <v>197</v>
      </c>
      <c r="AW211" s="15" t="s">
        <v>33</v>
      </c>
      <c r="AX211" s="15" t="s">
        <v>79</v>
      </c>
      <c r="AY211" s="274" t="s">
        <v>190</v>
      </c>
    </row>
    <row r="212" s="2" customFormat="1" ht="21.75" customHeight="1">
      <c r="A212" s="40"/>
      <c r="B212" s="41"/>
      <c r="C212" s="214" t="s">
        <v>337</v>
      </c>
      <c r="D212" s="214" t="s">
        <v>192</v>
      </c>
      <c r="E212" s="215" t="s">
        <v>338</v>
      </c>
      <c r="F212" s="216" t="s">
        <v>339</v>
      </c>
      <c r="G212" s="217" t="s">
        <v>214</v>
      </c>
      <c r="H212" s="218">
        <v>118.7</v>
      </c>
      <c r="I212" s="219"/>
      <c r="J212" s="220">
        <f>ROUND(I212*H212,2)</f>
        <v>0</v>
      </c>
      <c r="K212" s="216" t="s">
        <v>196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197</v>
      </c>
      <c r="AT212" s="225" t="s">
        <v>192</v>
      </c>
      <c r="AU212" s="225" t="s">
        <v>207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197</v>
      </c>
      <c r="BM212" s="225" t="s">
        <v>340</v>
      </c>
    </row>
    <row r="213" s="2" customFormat="1">
      <c r="A213" s="40"/>
      <c r="B213" s="41"/>
      <c r="C213" s="42"/>
      <c r="D213" s="227" t="s">
        <v>199</v>
      </c>
      <c r="E213" s="42"/>
      <c r="F213" s="228" t="s">
        <v>341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199</v>
      </c>
      <c r="AU213" s="19" t="s">
        <v>207</v>
      </c>
    </row>
    <row r="214" s="13" customFormat="1">
      <c r="A214" s="13"/>
      <c r="B214" s="232"/>
      <c r="C214" s="233"/>
      <c r="D214" s="234" t="s">
        <v>205</v>
      </c>
      <c r="E214" s="235" t="s">
        <v>19</v>
      </c>
      <c r="F214" s="236" t="s">
        <v>342</v>
      </c>
      <c r="G214" s="233"/>
      <c r="H214" s="237">
        <v>118.7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205</v>
      </c>
      <c r="AU214" s="243" t="s">
        <v>207</v>
      </c>
      <c r="AV214" s="13" t="s">
        <v>82</v>
      </c>
      <c r="AW214" s="13" t="s">
        <v>33</v>
      </c>
      <c r="AX214" s="13" t="s">
        <v>79</v>
      </c>
      <c r="AY214" s="243" t="s">
        <v>190</v>
      </c>
    </row>
    <row r="215" s="12" customFormat="1" ht="22.8" customHeight="1">
      <c r="A215" s="12"/>
      <c r="B215" s="198"/>
      <c r="C215" s="199"/>
      <c r="D215" s="200" t="s">
        <v>71</v>
      </c>
      <c r="E215" s="212" t="s">
        <v>218</v>
      </c>
      <c r="F215" s="212" t="s">
        <v>343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SUM(P216:P245)</f>
        <v>0</v>
      </c>
      <c r="Q215" s="206"/>
      <c r="R215" s="207">
        <f>SUM(R216:R245)</f>
        <v>47.004887160000003</v>
      </c>
      <c r="S215" s="206"/>
      <c r="T215" s="208">
        <f>SUM(T216:T245)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79</v>
      </c>
      <c r="AT215" s="210" t="s">
        <v>71</v>
      </c>
      <c r="AU215" s="210" t="s">
        <v>79</v>
      </c>
      <c r="AY215" s="209" t="s">
        <v>190</v>
      </c>
      <c r="BK215" s="211">
        <f>SUM(BK216:BK245)</f>
        <v>0</v>
      </c>
    </row>
    <row r="216" s="2" customFormat="1" ht="21.75" customHeight="1">
      <c r="A216" s="40"/>
      <c r="B216" s="41"/>
      <c r="C216" s="214" t="s">
        <v>344</v>
      </c>
      <c r="D216" s="214" t="s">
        <v>192</v>
      </c>
      <c r="E216" s="215" t="s">
        <v>345</v>
      </c>
      <c r="F216" s="216" t="s">
        <v>346</v>
      </c>
      <c r="G216" s="217" t="s">
        <v>214</v>
      </c>
      <c r="H216" s="218">
        <v>264.67000000000002</v>
      </c>
      <c r="I216" s="219"/>
      <c r="J216" s="220">
        <f>ROUND(I216*H216,2)</f>
        <v>0</v>
      </c>
      <c r="K216" s="216" t="s">
        <v>196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197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197</v>
      </c>
      <c r="BM216" s="225" t="s">
        <v>347</v>
      </c>
    </row>
    <row r="217" s="2" customFormat="1">
      <c r="A217" s="40"/>
      <c r="B217" s="41"/>
      <c r="C217" s="42"/>
      <c r="D217" s="227" t="s">
        <v>199</v>
      </c>
      <c r="E217" s="42"/>
      <c r="F217" s="228" t="s">
        <v>348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14" customFormat="1">
      <c r="A218" s="14"/>
      <c r="B218" s="254"/>
      <c r="C218" s="255"/>
      <c r="D218" s="234" t="s">
        <v>205</v>
      </c>
      <c r="E218" s="256" t="s">
        <v>19</v>
      </c>
      <c r="F218" s="257" t="s">
        <v>349</v>
      </c>
      <c r="G218" s="255"/>
      <c r="H218" s="256" t="s">
        <v>19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205</v>
      </c>
      <c r="AU218" s="263" t="s">
        <v>82</v>
      </c>
      <c r="AV218" s="14" t="s">
        <v>79</v>
      </c>
      <c r="AW218" s="14" t="s">
        <v>33</v>
      </c>
      <c r="AX218" s="14" t="s">
        <v>72</v>
      </c>
      <c r="AY218" s="263" t="s">
        <v>190</v>
      </c>
    </row>
    <row r="219" s="14" customFormat="1">
      <c r="A219" s="14"/>
      <c r="B219" s="254"/>
      <c r="C219" s="255"/>
      <c r="D219" s="234" t="s">
        <v>205</v>
      </c>
      <c r="E219" s="256" t="s">
        <v>19</v>
      </c>
      <c r="F219" s="257" t="s">
        <v>350</v>
      </c>
      <c r="G219" s="255"/>
      <c r="H219" s="256" t="s">
        <v>19</v>
      </c>
      <c r="I219" s="258"/>
      <c r="J219" s="255"/>
      <c r="K219" s="255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205</v>
      </c>
      <c r="AU219" s="263" t="s">
        <v>82</v>
      </c>
      <c r="AV219" s="14" t="s">
        <v>79</v>
      </c>
      <c r="AW219" s="14" t="s">
        <v>33</v>
      </c>
      <c r="AX219" s="14" t="s">
        <v>72</v>
      </c>
      <c r="AY219" s="263" t="s">
        <v>190</v>
      </c>
    </row>
    <row r="220" s="13" customFormat="1">
      <c r="A220" s="13"/>
      <c r="B220" s="232"/>
      <c r="C220" s="233"/>
      <c r="D220" s="234" t="s">
        <v>205</v>
      </c>
      <c r="E220" s="235" t="s">
        <v>19</v>
      </c>
      <c r="F220" s="236" t="s">
        <v>351</v>
      </c>
      <c r="G220" s="233"/>
      <c r="H220" s="237">
        <v>117.84999999999999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205</v>
      </c>
      <c r="AU220" s="243" t="s">
        <v>82</v>
      </c>
      <c r="AV220" s="13" t="s">
        <v>82</v>
      </c>
      <c r="AW220" s="13" t="s">
        <v>33</v>
      </c>
      <c r="AX220" s="13" t="s">
        <v>72</v>
      </c>
      <c r="AY220" s="243" t="s">
        <v>190</v>
      </c>
    </row>
    <row r="221" s="13" customFormat="1">
      <c r="A221" s="13"/>
      <c r="B221" s="232"/>
      <c r="C221" s="233"/>
      <c r="D221" s="234" t="s">
        <v>205</v>
      </c>
      <c r="E221" s="235" t="s">
        <v>19</v>
      </c>
      <c r="F221" s="236" t="s">
        <v>352</v>
      </c>
      <c r="G221" s="233"/>
      <c r="H221" s="237">
        <v>73.620000000000005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205</v>
      </c>
      <c r="AU221" s="243" t="s">
        <v>82</v>
      </c>
      <c r="AV221" s="13" t="s">
        <v>82</v>
      </c>
      <c r="AW221" s="13" t="s">
        <v>33</v>
      </c>
      <c r="AX221" s="13" t="s">
        <v>72</v>
      </c>
      <c r="AY221" s="243" t="s">
        <v>190</v>
      </c>
    </row>
    <row r="222" s="14" customFormat="1">
      <c r="A222" s="14"/>
      <c r="B222" s="254"/>
      <c r="C222" s="255"/>
      <c r="D222" s="234" t="s">
        <v>205</v>
      </c>
      <c r="E222" s="256" t="s">
        <v>19</v>
      </c>
      <c r="F222" s="257" t="s">
        <v>353</v>
      </c>
      <c r="G222" s="255"/>
      <c r="H222" s="256" t="s">
        <v>19</v>
      </c>
      <c r="I222" s="258"/>
      <c r="J222" s="255"/>
      <c r="K222" s="255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205</v>
      </c>
      <c r="AU222" s="263" t="s">
        <v>82</v>
      </c>
      <c r="AV222" s="14" t="s">
        <v>79</v>
      </c>
      <c r="AW222" s="14" t="s">
        <v>33</v>
      </c>
      <c r="AX222" s="14" t="s">
        <v>72</v>
      </c>
      <c r="AY222" s="263" t="s">
        <v>190</v>
      </c>
    </row>
    <row r="223" s="13" customFormat="1">
      <c r="A223" s="13"/>
      <c r="B223" s="232"/>
      <c r="C223" s="233"/>
      <c r="D223" s="234" t="s">
        <v>205</v>
      </c>
      <c r="E223" s="235" t="s">
        <v>19</v>
      </c>
      <c r="F223" s="236" t="s">
        <v>354</v>
      </c>
      <c r="G223" s="233"/>
      <c r="H223" s="237">
        <v>73.200000000000003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205</v>
      </c>
      <c r="AU223" s="243" t="s">
        <v>82</v>
      </c>
      <c r="AV223" s="13" t="s">
        <v>82</v>
      </c>
      <c r="AW223" s="13" t="s">
        <v>33</v>
      </c>
      <c r="AX223" s="13" t="s">
        <v>72</v>
      </c>
      <c r="AY223" s="243" t="s">
        <v>190</v>
      </c>
    </row>
    <row r="224" s="15" customFormat="1">
      <c r="A224" s="15"/>
      <c r="B224" s="264"/>
      <c r="C224" s="265"/>
      <c r="D224" s="234" t="s">
        <v>205</v>
      </c>
      <c r="E224" s="266" t="s">
        <v>19</v>
      </c>
      <c r="F224" s="267" t="s">
        <v>243</v>
      </c>
      <c r="G224" s="265"/>
      <c r="H224" s="268">
        <v>264.67000000000002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205</v>
      </c>
      <c r="AU224" s="274" t="s">
        <v>82</v>
      </c>
      <c r="AV224" s="15" t="s">
        <v>197</v>
      </c>
      <c r="AW224" s="15" t="s">
        <v>33</v>
      </c>
      <c r="AX224" s="15" t="s">
        <v>79</v>
      </c>
      <c r="AY224" s="274" t="s">
        <v>190</v>
      </c>
    </row>
    <row r="225" s="2" customFormat="1" ht="44.25" customHeight="1">
      <c r="A225" s="40"/>
      <c r="B225" s="41"/>
      <c r="C225" s="214" t="s">
        <v>7</v>
      </c>
      <c r="D225" s="214" t="s">
        <v>192</v>
      </c>
      <c r="E225" s="215" t="s">
        <v>355</v>
      </c>
      <c r="F225" s="216" t="s">
        <v>356</v>
      </c>
      <c r="G225" s="217" t="s">
        <v>214</v>
      </c>
      <c r="H225" s="218">
        <v>73.200000000000003</v>
      </c>
      <c r="I225" s="219"/>
      <c r="J225" s="220">
        <f>ROUND(I225*H225,2)</f>
        <v>0</v>
      </c>
      <c r="K225" s="216" t="s">
        <v>196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0.089219999999999994</v>
      </c>
      <c r="R225" s="223">
        <f>Q225*H225</f>
        <v>6.5309039999999996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197</v>
      </c>
      <c r="AT225" s="225" t="s">
        <v>192</v>
      </c>
      <c r="AU225" s="225" t="s">
        <v>82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197</v>
      </c>
      <c r="BM225" s="225" t="s">
        <v>357</v>
      </c>
    </row>
    <row r="226" s="2" customFormat="1">
      <c r="A226" s="40"/>
      <c r="B226" s="41"/>
      <c r="C226" s="42"/>
      <c r="D226" s="227" t="s">
        <v>199</v>
      </c>
      <c r="E226" s="42"/>
      <c r="F226" s="228" t="s">
        <v>358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199</v>
      </c>
      <c r="AU226" s="19" t="s">
        <v>82</v>
      </c>
    </row>
    <row r="227" s="14" customFormat="1">
      <c r="A227" s="14"/>
      <c r="B227" s="254"/>
      <c r="C227" s="255"/>
      <c r="D227" s="234" t="s">
        <v>205</v>
      </c>
      <c r="E227" s="256" t="s">
        <v>19</v>
      </c>
      <c r="F227" s="257" t="s">
        <v>353</v>
      </c>
      <c r="G227" s="255"/>
      <c r="H227" s="256" t="s">
        <v>19</v>
      </c>
      <c r="I227" s="258"/>
      <c r="J227" s="255"/>
      <c r="K227" s="255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205</v>
      </c>
      <c r="AU227" s="263" t="s">
        <v>82</v>
      </c>
      <c r="AV227" s="14" t="s">
        <v>79</v>
      </c>
      <c r="AW227" s="14" t="s">
        <v>33</v>
      </c>
      <c r="AX227" s="14" t="s">
        <v>72</v>
      </c>
      <c r="AY227" s="263" t="s">
        <v>190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354</v>
      </c>
      <c r="G228" s="233"/>
      <c r="H228" s="237">
        <v>73.200000000000003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82</v>
      </c>
      <c r="AV228" s="13" t="s">
        <v>82</v>
      </c>
      <c r="AW228" s="13" t="s">
        <v>33</v>
      </c>
      <c r="AX228" s="13" t="s">
        <v>79</v>
      </c>
      <c r="AY228" s="243" t="s">
        <v>190</v>
      </c>
    </row>
    <row r="229" s="2" customFormat="1" ht="16.5" customHeight="1">
      <c r="A229" s="40"/>
      <c r="B229" s="41"/>
      <c r="C229" s="244" t="s">
        <v>359</v>
      </c>
      <c r="D229" s="244" t="s">
        <v>219</v>
      </c>
      <c r="E229" s="245" t="s">
        <v>360</v>
      </c>
      <c r="F229" s="246" t="s">
        <v>361</v>
      </c>
      <c r="G229" s="247" t="s">
        <v>214</v>
      </c>
      <c r="H229" s="248">
        <v>76.859999999999999</v>
      </c>
      <c r="I229" s="249"/>
      <c r="J229" s="250">
        <f>ROUND(I229*H229,2)</f>
        <v>0</v>
      </c>
      <c r="K229" s="246" t="s">
        <v>196</v>
      </c>
      <c r="L229" s="251"/>
      <c r="M229" s="252" t="s">
        <v>19</v>
      </c>
      <c r="N229" s="253" t="s">
        <v>43</v>
      </c>
      <c r="O229" s="86"/>
      <c r="P229" s="223">
        <f>O229*H229</f>
        <v>0</v>
      </c>
      <c r="Q229" s="223">
        <v>0.113</v>
      </c>
      <c r="R229" s="223">
        <f>Q229*H229</f>
        <v>8.6851800000000008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223</v>
      </c>
      <c r="AT229" s="225" t="s">
        <v>219</v>
      </c>
      <c r="AU229" s="225" t="s">
        <v>82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197</v>
      </c>
      <c r="BM229" s="225" t="s">
        <v>362</v>
      </c>
    </row>
    <row r="230" s="14" customFormat="1">
      <c r="A230" s="14"/>
      <c r="B230" s="254"/>
      <c r="C230" s="255"/>
      <c r="D230" s="234" t="s">
        <v>205</v>
      </c>
      <c r="E230" s="256" t="s">
        <v>19</v>
      </c>
      <c r="F230" s="257" t="s">
        <v>363</v>
      </c>
      <c r="G230" s="255"/>
      <c r="H230" s="256" t="s">
        <v>19</v>
      </c>
      <c r="I230" s="258"/>
      <c r="J230" s="255"/>
      <c r="K230" s="255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205</v>
      </c>
      <c r="AU230" s="263" t="s">
        <v>82</v>
      </c>
      <c r="AV230" s="14" t="s">
        <v>79</v>
      </c>
      <c r="AW230" s="14" t="s">
        <v>33</v>
      </c>
      <c r="AX230" s="14" t="s">
        <v>72</v>
      </c>
      <c r="AY230" s="263" t="s">
        <v>190</v>
      </c>
    </row>
    <row r="231" s="13" customFormat="1">
      <c r="A231" s="13"/>
      <c r="B231" s="232"/>
      <c r="C231" s="233"/>
      <c r="D231" s="234" t="s">
        <v>205</v>
      </c>
      <c r="E231" s="235" t="s">
        <v>19</v>
      </c>
      <c r="F231" s="236" t="s">
        <v>364</v>
      </c>
      <c r="G231" s="233"/>
      <c r="H231" s="237">
        <v>76.859999999999999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205</v>
      </c>
      <c r="AU231" s="243" t="s">
        <v>82</v>
      </c>
      <c r="AV231" s="13" t="s">
        <v>82</v>
      </c>
      <c r="AW231" s="13" t="s">
        <v>33</v>
      </c>
      <c r="AX231" s="13" t="s">
        <v>79</v>
      </c>
      <c r="AY231" s="243" t="s">
        <v>190</v>
      </c>
    </row>
    <row r="232" s="2" customFormat="1" ht="37.8" customHeight="1">
      <c r="A232" s="40"/>
      <c r="B232" s="41"/>
      <c r="C232" s="214" t="s">
        <v>365</v>
      </c>
      <c r="D232" s="214" t="s">
        <v>192</v>
      </c>
      <c r="E232" s="215" t="s">
        <v>366</v>
      </c>
      <c r="F232" s="216" t="s">
        <v>367</v>
      </c>
      <c r="G232" s="217" t="s">
        <v>214</v>
      </c>
      <c r="H232" s="218">
        <v>191.47</v>
      </c>
      <c r="I232" s="219"/>
      <c r="J232" s="220">
        <f>ROUND(I232*H232,2)</f>
        <v>0</v>
      </c>
      <c r="K232" s="216" t="s">
        <v>196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0.088800000000000004</v>
      </c>
      <c r="R232" s="223">
        <f>Q232*H232</f>
        <v>17.002535999999999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197</v>
      </c>
      <c r="AT232" s="225" t="s">
        <v>192</v>
      </c>
      <c r="AU232" s="225" t="s">
        <v>82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197</v>
      </c>
      <c r="BM232" s="225" t="s">
        <v>368</v>
      </c>
    </row>
    <row r="233" s="2" customFormat="1">
      <c r="A233" s="40"/>
      <c r="B233" s="41"/>
      <c r="C233" s="42"/>
      <c r="D233" s="227" t="s">
        <v>199</v>
      </c>
      <c r="E233" s="42"/>
      <c r="F233" s="228" t="s">
        <v>369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199</v>
      </c>
      <c r="AU233" s="19" t="s">
        <v>82</v>
      </c>
    </row>
    <row r="234" s="14" customFormat="1">
      <c r="A234" s="14"/>
      <c r="B234" s="254"/>
      <c r="C234" s="255"/>
      <c r="D234" s="234" t="s">
        <v>205</v>
      </c>
      <c r="E234" s="256" t="s">
        <v>19</v>
      </c>
      <c r="F234" s="257" t="s">
        <v>370</v>
      </c>
      <c r="G234" s="255"/>
      <c r="H234" s="256" t="s">
        <v>19</v>
      </c>
      <c r="I234" s="258"/>
      <c r="J234" s="255"/>
      <c r="K234" s="255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205</v>
      </c>
      <c r="AU234" s="263" t="s">
        <v>82</v>
      </c>
      <c r="AV234" s="14" t="s">
        <v>79</v>
      </c>
      <c r="AW234" s="14" t="s">
        <v>33</v>
      </c>
      <c r="AX234" s="14" t="s">
        <v>72</v>
      </c>
      <c r="AY234" s="263" t="s">
        <v>190</v>
      </c>
    </row>
    <row r="235" s="13" customFormat="1">
      <c r="A235" s="13"/>
      <c r="B235" s="232"/>
      <c r="C235" s="233"/>
      <c r="D235" s="234" t="s">
        <v>205</v>
      </c>
      <c r="E235" s="235" t="s">
        <v>19</v>
      </c>
      <c r="F235" s="236" t="s">
        <v>351</v>
      </c>
      <c r="G235" s="233"/>
      <c r="H235" s="237">
        <v>117.84999999999999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205</v>
      </c>
      <c r="AU235" s="243" t="s">
        <v>82</v>
      </c>
      <c r="AV235" s="13" t="s">
        <v>82</v>
      </c>
      <c r="AW235" s="13" t="s">
        <v>33</v>
      </c>
      <c r="AX235" s="13" t="s">
        <v>72</v>
      </c>
      <c r="AY235" s="243" t="s">
        <v>190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352</v>
      </c>
      <c r="G236" s="233"/>
      <c r="H236" s="237">
        <v>73.620000000000005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82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5" customFormat="1">
      <c r="A237" s="15"/>
      <c r="B237" s="264"/>
      <c r="C237" s="265"/>
      <c r="D237" s="234" t="s">
        <v>205</v>
      </c>
      <c r="E237" s="266" t="s">
        <v>19</v>
      </c>
      <c r="F237" s="267" t="s">
        <v>243</v>
      </c>
      <c r="G237" s="265"/>
      <c r="H237" s="268">
        <v>191.47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205</v>
      </c>
      <c r="AU237" s="274" t="s">
        <v>82</v>
      </c>
      <c r="AV237" s="15" t="s">
        <v>197</v>
      </c>
      <c r="AW237" s="15" t="s">
        <v>33</v>
      </c>
      <c r="AX237" s="15" t="s">
        <v>79</v>
      </c>
      <c r="AY237" s="274" t="s">
        <v>190</v>
      </c>
    </row>
    <row r="238" s="2" customFormat="1" ht="24.15" customHeight="1">
      <c r="A238" s="40"/>
      <c r="B238" s="41"/>
      <c r="C238" s="244" t="s">
        <v>371</v>
      </c>
      <c r="D238" s="244" t="s">
        <v>219</v>
      </c>
      <c r="E238" s="245" t="s">
        <v>372</v>
      </c>
      <c r="F238" s="246" t="s">
        <v>373</v>
      </c>
      <c r="G238" s="247" t="s">
        <v>214</v>
      </c>
      <c r="H238" s="248">
        <v>201.04400000000001</v>
      </c>
      <c r="I238" s="249"/>
      <c r="J238" s="250">
        <f>ROUND(I238*H238,2)</f>
        <v>0</v>
      </c>
      <c r="K238" s="246" t="s">
        <v>196</v>
      </c>
      <c r="L238" s="251"/>
      <c r="M238" s="252" t="s">
        <v>19</v>
      </c>
      <c r="N238" s="253" t="s">
        <v>43</v>
      </c>
      <c r="O238" s="86"/>
      <c r="P238" s="223">
        <f>O238*H238</f>
        <v>0</v>
      </c>
      <c r="Q238" s="223">
        <v>0.042000000000000003</v>
      </c>
      <c r="R238" s="223">
        <f>Q238*H238</f>
        <v>8.4438480000000009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223</v>
      </c>
      <c r="AT238" s="225" t="s">
        <v>219</v>
      </c>
      <c r="AU238" s="225" t="s">
        <v>82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197</v>
      </c>
      <c r="BM238" s="225" t="s">
        <v>374</v>
      </c>
    </row>
    <row r="239" s="13" customFormat="1">
      <c r="A239" s="13"/>
      <c r="B239" s="232"/>
      <c r="C239" s="233"/>
      <c r="D239" s="234" t="s">
        <v>205</v>
      </c>
      <c r="E239" s="235" t="s">
        <v>19</v>
      </c>
      <c r="F239" s="236" t="s">
        <v>375</v>
      </c>
      <c r="G239" s="233"/>
      <c r="H239" s="237">
        <v>201.04400000000001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205</v>
      </c>
      <c r="AU239" s="243" t="s">
        <v>82</v>
      </c>
      <c r="AV239" s="13" t="s">
        <v>82</v>
      </c>
      <c r="AW239" s="13" t="s">
        <v>33</v>
      </c>
      <c r="AX239" s="13" t="s">
        <v>79</v>
      </c>
      <c r="AY239" s="243" t="s">
        <v>190</v>
      </c>
    </row>
    <row r="240" s="14" customFormat="1">
      <c r="A240" s="14"/>
      <c r="B240" s="254"/>
      <c r="C240" s="255"/>
      <c r="D240" s="234" t="s">
        <v>205</v>
      </c>
      <c r="E240" s="256" t="s">
        <v>19</v>
      </c>
      <c r="F240" s="257" t="s">
        <v>376</v>
      </c>
      <c r="G240" s="255"/>
      <c r="H240" s="256" t="s">
        <v>19</v>
      </c>
      <c r="I240" s="258"/>
      <c r="J240" s="255"/>
      <c r="K240" s="255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205</v>
      </c>
      <c r="AU240" s="263" t="s">
        <v>82</v>
      </c>
      <c r="AV240" s="14" t="s">
        <v>79</v>
      </c>
      <c r="AW240" s="14" t="s">
        <v>33</v>
      </c>
      <c r="AX240" s="14" t="s">
        <v>72</v>
      </c>
      <c r="AY240" s="263" t="s">
        <v>190</v>
      </c>
    </row>
    <row r="241" s="2" customFormat="1" ht="24.15" customHeight="1">
      <c r="A241" s="40"/>
      <c r="B241" s="41"/>
      <c r="C241" s="214" t="s">
        <v>377</v>
      </c>
      <c r="D241" s="214" t="s">
        <v>192</v>
      </c>
      <c r="E241" s="215" t="s">
        <v>378</v>
      </c>
      <c r="F241" s="216" t="s">
        <v>379</v>
      </c>
      <c r="G241" s="217" t="s">
        <v>380</v>
      </c>
      <c r="H241" s="218">
        <v>33.659999999999997</v>
      </c>
      <c r="I241" s="219"/>
      <c r="J241" s="220">
        <f>ROUND(I241*H241,2)</f>
        <v>0</v>
      </c>
      <c r="K241" s="216" t="s">
        <v>196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0.1295</v>
      </c>
      <c r="R241" s="223">
        <f>Q241*H241</f>
        <v>4.3589699999999993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197</v>
      </c>
      <c r="AT241" s="225" t="s">
        <v>192</v>
      </c>
      <c r="AU241" s="225" t="s">
        <v>82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197</v>
      </c>
      <c r="BM241" s="225" t="s">
        <v>381</v>
      </c>
    </row>
    <row r="242" s="2" customFormat="1">
      <c r="A242" s="40"/>
      <c r="B242" s="41"/>
      <c r="C242" s="42"/>
      <c r="D242" s="227" t="s">
        <v>199</v>
      </c>
      <c r="E242" s="42"/>
      <c r="F242" s="228" t="s">
        <v>382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199</v>
      </c>
      <c r="AU242" s="19" t="s">
        <v>82</v>
      </c>
    </row>
    <row r="243" s="13" customFormat="1">
      <c r="A243" s="13"/>
      <c r="B243" s="232"/>
      <c r="C243" s="233"/>
      <c r="D243" s="234" t="s">
        <v>205</v>
      </c>
      <c r="E243" s="235" t="s">
        <v>19</v>
      </c>
      <c r="F243" s="236" t="s">
        <v>383</v>
      </c>
      <c r="G243" s="233"/>
      <c r="H243" s="237">
        <v>33.659999999999997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205</v>
      </c>
      <c r="AU243" s="243" t="s">
        <v>82</v>
      </c>
      <c r="AV243" s="13" t="s">
        <v>82</v>
      </c>
      <c r="AW243" s="13" t="s">
        <v>33</v>
      </c>
      <c r="AX243" s="13" t="s">
        <v>79</v>
      </c>
      <c r="AY243" s="243" t="s">
        <v>190</v>
      </c>
    </row>
    <row r="244" s="2" customFormat="1" ht="16.5" customHeight="1">
      <c r="A244" s="40"/>
      <c r="B244" s="41"/>
      <c r="C244" s="244" t="s">
        <v>384</v>
      </c>
      <c r="D244" s="244" t="s">
        <v>219</v>
      </c>
      <c r="E244" s="245" t="s">
        <v>385</v>
      </c>
      <c r="F244" s="246" t="s">
        <v>386</v>
      </c>
      <c r="G244" s="247" t="s">
        <v>380</v>
      </c>
      <c r="H244" s="248">
        <v>35.343000000000004</v>
      </c>
      <c r="I244" s="249"/>
      <c r="J244" s="250">
        <f>ROUND(I244*H244,2)</f>
        <v>0</v>
      </c>
      <c r="K244" s="246" t="s">
        <v>196</v>
      </c>
      <c r="L244" s="251"/>
      <c r="M244" s="252" t="s">
        <v>19</v>
      </c>
      <c r="N244" s="253" t="s">
        <v>43</v>
      </c>
      <c r="O244" s="86"/>
      <c r="P244" s="223">
        <f>O244*H244</f>
        <v>0</v>
      </c>
      <c r="Q244" s="223">
        <v>0.056120000000000003</v>
      </c>
      <c r="R244" s="223">
        <f>Q244*H244</f>
        <v>1.9834491600000004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223</v>
      </c>
      <c r="AT244" s="225" t="s">
        <v>219</v>
      </c>
      <c r="AU244" s="225" t="s">
        <v>82</v>
      </c>
      <c r="AY244" s="19" t="s">
        <v>190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197</v>
      </c>
      <c r="BM244" s="225" t="s">
        <v>387</v>
      </c>
    </row>
    <row r="245" s="13" customFormat="1">
      <c r="A245" s="13"/>
      <c r="B245" s="232"/>
      <c r="C245" s="233"/>
      <c r="D245" s="234" t="s">
        <v>205</v>
      </c>
      <c r="E245" s="235" t="s">
        <v>19</v>
      </c>
      <c r="F245" s="236" t="s">
        <v>388</v>
      </c>
      <c r="G245" s="233"/>
      <c r="H245" s="237">
        <v>35.343000000000004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205</v>
      </c>
      <c r="AU245" s="243" t="s">
        <v>82</v>
      </c>
      <c r="AV245" s="13" t="s">
        <v>82</v>
      </c>
      <c r="AW245" s="13" t="s">
        <v>33</v>
      </c>
      <c r="AX245" s="13" t="s">
        <v>79</v>
      </c>
      <c r="AY245" s="243" t="s">
        <v>190</v>
      </c>
    </row>
    <row r="246" s="12" customFormat="1" ht="22.8" customHeight="1">
      <c r="A246" s="12"/>
      <c r="B246" s="198"/>
      <c r="C246" s="199"/>
      <c r="D246" s="200" t="s">
        <v>71</v>
      </c>
      <c r="E246" s="212" t="s">
        <v>244</v>
      </c>
      <c r="F246" s="212" t="s">
        <v>389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SUM(P247:P254)</f>
        <v>0</v>
      </c>
      <c r="Q246" s="206"/>
      <c r="R246" s="207">
        <f>SUM(R247:R254)</f>
        <v>0.09528120000000001</v>
      </c>
      <c r="S246" s="206"/>
      <c r="T246" s="208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79</v>
      </c>
      <c r="AT246" s="210" t="s">
        <v>71</v>
      </c>
      <c r="AU246" s="210" t="s">
        <v>79</v>
      </c>
      <c r="AY246" s="209" t="s">
        <v>190</v>
      </c>
      <c r="BK246" s="211">
        <f>SUM(BK247:BK254)</f>
        <v>0</v>
      </c>
    </row>
    <row r="247" s="2" customFormat="1" ht="16.5" customHeight="1">
      <c r="A247" s="40"/>
      <c r="B247" s="41"/>
      <c r="C247" s="214" t="s">
        <v>256</v>
      </c>
      <c r="D247" s="214" t="s">
        <v>192</v>
      </c>
      <c r="E247" s="215" t="s">
        <v>390</v>
      </c>
      <c r="F247" s="216" t="s">
        <v>391</v>
      </c>
      <c r="G247" s="217" t="s">
        <v>214</v>
      </c>
      <c r="H247" s="218">
        <v>264.67000000000002</v>
      </c>
      <c r="I247" s="219"/>
      <c r="J247" s="220">
        <f>ROUND(I247*H247,2)</f>
        <v>0</v>
      </c>
      <c r="K247" s="216" t="s">
        <v>196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0.00036000000000000002</v>
      </c>
      <c r="R247" s="223">
        <f>Q247*H247</f>
        <v>0.09528120000000001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197</v>
      </c>
      <c r="AT247" s="225" t="s">
        <v>192</v>
      </c>
      <c r="AU247" s="225" t="s">
        <v>82</v>
      </c>
      <c r="AY247" s="19" t="s">
        <v>190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197</v>
      </c>
      <c r="BM247" s="225" t="s">
        <v>392</v>
      </c>
    </row>
    <row r="248" s="2" customFormat="1">
      <c r="A248" s="40"/>
      <c r="B248" s="41"/>
      <c r="C248" s="42"/>
      <c r="D248" s="227" t="s">
        <v>199</v>
      </c>
      <c r="E248" s="42"/>
      <c r="F248" s="228" t="s">
        <v>393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199</v>
      </c>
      <c r="AU248" s="19" t="s">
        <v>82</v>
      </c>
    </row>
    <row r="249" s="14" customFormat="1">
      <c r="A249" s="14"/>
      <c r="B249" s="254"/>
      <c r="C249" s="255"/>
      <c r="D249" s="234" t="s">
        <v>205</v>
      </c>
      <c r="E249" s="256" t="s">
        <v>19</v>
      </c>
      <c r="F249" s="257" t="s">
        <v>370</v>
      </c>
      <c r="G249" s="255"/>
      <c r="H249" s="256" t="s">
        <v>19</v>
      </c>
      <c r="I249" s="258"/>
      <c r="J249" s="255"/>
      <c r="K249" s="255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205</v>
      </c>
      <c r="AU249" s="263" t="s">
        <v>82</v>
      </c>
      <c r="AV249" s="14" t="s">
        <v>79</v>
      </c>
      <c r="AW249" s="14" t="s">
        <v>33</v>
      </c>
      <c r="AX249" s="14" t="s">
        <v>72</v>
      </c>
      <c r="AY249" s="263" t="s">
        <v>190</v>
      </c>
    </row>
    <row r="250" s="13" customFormat="1">
      <c r="A250" s="13"/>
      <c r="B250" s="232"/>
      <c r="C250" s="233"/>
      <c r="D250" s="234" t="s">
        <v>205</v>
      </c>
      <c r="E250" s="235" t="s">
        <v>19</v>
      </c>
      <c r="F250" s="236" t="s">
        <v>351</v>
      </c>
      <c r="G250" s="233"/>
      <c r="H250" s="237">
        <v>117.84999999999999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205</v>
      </c>
      <c r="AU250" s="243" t="s">
        <v>82</v>
      </c>
      <c r="AV250" s="13" t="s">
        <v>82</v>
      </c>
      <c r="AW250" s="13" t="s">
        <v>33</v>
      </c>
      <c r="AX250" s="13" t="s">
        <v>72</v>
      </c>
      <c r="AY250" s="243" t="s">
        <v>190</v>
      </c>
    </row>
    <row r="251" s="13" customFormat="1">
      <c r="A251" s="13"/>
      <c r="B251" s="232"/>
      <c r="C251" s="233"/>
      <c r="D251" s="234" t="s">
        <v>205</v>
      </c>
      <c r="E251" s="235" t="s">
        <v>19</v>
      </c>
      <c r="F251" s="236" t="s">
        <v>352</v>
      </c>
      <c r="G251" s="233"/>
      <c r="H251" s="237">
        <v>73.620000000000005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205</v>
      </c>
      <c r="AU251" s="243" t="s">
        <v>82</v>
      </c>
      <c r="AV251" s="13" t="s">
        <v>82</v>
      </c>
      <c r="AW251" s="13" t="s">
        <v>33</v>
      </c>
      <c r="AX251" s="13" t="s">
        <v>72</v>
      </c>
      <c r="AY251" s="243" t="s">
        <v>190</v>
      </c>
    </row>
    <row r="252" s="14" customFormat="1">
      <c r="A252" s="14"/>
      <c r="B252" s="254"/>
      <c r="C252" s="255"/>
      <c r="D252" s="234" t="s">
        <v>205</v>
      </c>
      <c r="E252" s="256" t="s">
        <v>19</v>
      </c>
      <c r="F252" s="257" t="s">
        <v>353</v>
      </c>
      <c r="G252" s="255"/>
      <c r="H252" s="256" t="s">
        <v>19</v>
      </c>
      <c r="I252" s="258"/>
      <c r="J252" s="255"/>
      <c r="K252" s="255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205</v>
      </c>
      <c r="AU252" s="263" t="s">
        <v>82</v>
      </c>
      <c r="AV252" s="14" t="s">
        <v>79</v>
      </c>
      <c r="AW252" s="14" t="s">
        <v>33</v>
      </c>
      <c r="AX252" s="14" t="s">
        <v>72</v>
      </c>
      <c r="AY252" s="263" t="s">
        <v>190</v>
      </c>
    </row>
    <row r="253" s="13" customFormat="1">
      <c r="A253" s="13"/>
      <c r="B253" s="232"/>
      <c r="C253" s="233"/>
      <c r="D253" s="234" t="s">
        <v>205</v>
      </c>
      <c r="E253" s="235" t="s">
        <v>19</v>
      </c>
      <c r="F253" s="236" t="s">
        <v>354</v>
      </c>
      <c r="G253" s="233"/>
      <c r="H253" s="237">
        <v>73.200000000000003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205</v>
      </c>
      <c r="AU253" s="243" t="s">
        <v>82</v>
      </c>
      <c r="AV253" s="13" t="s">
        <v>82</v>
      </c>
      <c r="AW253" s="13" t="s">
        <v>33</v>
      </c>
      <c r="AX253" s="13" t="s">
        <v>72</v>
      </c>
      <c r="AY253" s="243" t="s">
        <v>190</v>
      </c>
    </row>
    <row r="254" s="15" customFormat="1">
      <c r="A254" s="15"/>
      <c r="B254" s="264"/>
      <c r="C254" s="265"/>
      <c r="D254" s="234" t="s">
        <v>205</v>
      </c>
      <c r="E254" s="266" t="s">
        <v>19</v>
      </c>
      <c r="F254" s="267" t="s">
        <v>243</v>
      </c>
      <c r="G254" s="265"/>
      <c r="H254" s="268">
        <v>264.67000000000002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205</v>
      </c>
      <c r="AU254" s="274" t="s">
        <v>82</v>
      </c>
      <c r="AV254" s="15" t="s">
        <v>197</v>
      </c>
      <c r="AW254" s="15" t="s">
        <v>33</v>
      </c>
      <c r="AX254" s="15" t="s">
        <v>79</v>
      </c>
      <c r="AY254" s="274" t="s">
        <v>190</v>
      </c>
    </row>
    <row r="255" s="12" customFormat="1" ht="22.8" customHeight="1">
      <c r="A255" s="12"/>
      <c r="B255" s="198"/>
      <c r="C255" s="199"/>
      <c r="D255" s="200" t="s">
        <v>71</v>
      </c>
      <c r="E255" s="212" t="s">
        <v>394</v>
      </c>
      <c r="F255" s="212" t="s">
        <v>395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SUM(P256:P257)</f>
        <v>0</v>
      </c>
      <c r="Q255" s="206"/>
      <c r="R255" s="207">
        <f>SUM(R256:R257)</f>
        <v>0</v>
      </c>
      <c r="S255" s="206"/>
      <c r="T255" s="208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79</v>
      </c>
      <c r="AT255" s="210" t="s">
        <v>71</v>
      </c>
      <c r="AU255" s="210" t="s">
        <v>79</v>
      </c>
      <c r="AY255" s="209" t="s">
        <v>190</v>
      </c>
      <c r="BK255" s="211">
        <f>SUM(BK256:BK257)</f>
        <v>0</v>
      </c>
    </row>
    <row r="256" s="2" customFormat="1" ht="24.15" customHeight="1">
      <c r="A256" s="40"/>
      <c r="B256" s="41"/>
      <c r="C256" s="214" t="s">
        <v>396</v>
      </c>
      <c r="D256" s="214" t="s">
        <v>192</v>
      </c>
      <c r="E256" s="215" t="s">
        <v>397</v>
      </c>
      <c r="F256" s="216" t="s">
        <v>398</v>
      </c>
      <c r="G256" s="217" t="s">
        <v>222</v>
      </c>
      <c r="H256" s="218">
        <v>217.702</v>
      </c>
      <c r="I256" s="219"/>
      <c r="J256" s="220">
        <f>ROUND(I256*H256,2)</f>
        <v>0</v>
      </c>
      <c r="K256" s="216" t="s">
        <v>196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197</v>
      </c>
      <c r="AT256" s="225" t="s">
        <v>192</v>
      </c>
      <c r="AU256" s="225" t="s">
        <v>82</v>
      </c>
      <c r="AY256" s="19" t="s">
        <v>190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197</v>
      </c>
      <c r="BM256" s="225" t="s">
        <v>399</v>
      </c>
    </row>
    <row r="257" s="2" customFormat="1">
      <c r="A257" s="40"/>
      <c r="B257" s="41"/>
      <c r="C257" s="42"/>
      <c r="D257" s="227" t="s">
        <v>199</v>
      </c>
      <c r="E257" s="42"/>
      <c r="F257" s="228" t="s">
        <v>400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199</v>
      </c>
      <c r="AU257" s="19" t="s">
        <v>82</v>
      </c>
    </row>
    <row r="258" s="12" customFormat="1" ht="25.92" customHeight="1">
      <c r="A258" s="12"/>
      <c r="B258" s="198"/>
      <c r="C258" s="199"/>
      <c r="D258" s="200" t="s">
        <v>71</v>
      </c>
      <c r="E258" s="201" t="s">
        <v>401</v>
      </c>
      <c r="F258" s="201" t="s">
        <v>402</v>
      </c>
      <c r="G258" s="199"/>
      <c r="H258" s="199"/>
      <c r="I258" s="202"/>
      <c r="J258" s="203">
        <f>BK258</f>
        <v>0</v>
      </c>
      <c r="K258" s="199"/>
      <c r="L258" s="204"/>
      <c r="M258" s="205"/>
      <c r="N258" s="206"/>
      <c r="O258" s="206"/>
      <c r="P258" s="207">
        <f>P259</f>
        <v>0</v>
      </c>
      <c r="Q258" s="206"/>
      <c r="R258" s="207">
        <f>R259</f>
        <v>1.4000000000000001</v>
      </c>
      <c r="S258" s="206"/>
      <c r="T258" s="208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82</v>
      </c>
      <c r="AT258" s="210" t="s">
        <v>71</v>
      </c>
      <c r="AU258" s="210" t="s">
        <v>72</v>
      </c>
      <c r="AY258" s="209" t="s">
        <v>190</v>
      </c>
      <c r="BK258" s="211">
        <f>BK259</f>
        <v>0</v>
      </c>
    </row>
    <row r="259" s="12" customFormat="1" ht="22.8" customHeight="1">
      <c r="A259" s="12"/>
      <c r="B259" s="198"/>
      <c r="C259" s="199"/>
      <c r="D259" s="200" t="s">
        <v>71</v>
      </c>
      <c r="E259" s="212" t="s">
        <v>403</v>
      </c>
      <c r="F259" s="212" t="s">
        <v>404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f>SUM(P260:P266)</f>
        <v>0</v>
      </c>
      <c r="Q259" s="206"/>
      <c r="R259" s="207">
        <f>SUM(R260:R266)</f>
        <v>1.4000000000000001</v>
      </c>
      <c r="S259" s="206"/>
      <c r="T259" s="208">
        <f>SUM(T260:T266)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82</v>
      </c>
      <c r="AT259" s="210" t="s">
        <v>71</v>
      </c>
      <c r="AU259" s="210" t="s">
        <v>79</v>
      </c>
      <c r="AY259" s="209" t="s">
        <v>190</v>
      </c>
      <c r="BK259" s="211">
        <f>SUM(BK260:BK266)</f>
        <v>0</v>
      </c>
    </row>
    <row r="260" s="2" customFormat="1" ht="24.9" customHeight="1">
      <c r="A260" s="40"/>
      <c r="B260" s="41"/>
      <c r="C260" s="214" t="s">
        <v>405</v>
      </c>
      <c r="D260" s="214" t="s">
        <v>192</v>
      </c>
      <c r="E260" s="215" t="s">
        <v>406</v>
      </c>
      <c r="F260" s="216" t="s">
        <v>407</v>
      </c>
      <c r="G260" s="217" t="s">
        <v>408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0.02</v>
      </c>
      <c r="R260" s="223">
        <f>Q260*H260</f>
        <v>0.02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307</v>
      </c>
      <c r="AT260" s="225" t="s">
        <v>192</v>
      </c>
      <c r="AU260" s="225" t="s">
        <v>82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307</v>
      </c>
      <c r="BM260" s="225" t="s">
        <v>409</v>
      </c>
    </row>
    <row r="261" s="14" customFormat="1">
      <c r="A261" s="14"/>
      <c r="B261" s="254"/>
      <c r="C261" s="255"/>
      <c r="D261" s="234" t="s">
        <v>205</v>
      </c>
      <c r="E261" s="256" t="s">
        <v>19</v>
      </c>
      <c r="F261" s="257" t="s">
        <v>410</v>
      </c>
      <c r="G261" s="255"/>
      <c r="H261" s="256" t="s">
        <v>19</v>
      </c>
      <c r="I261" s="258"/>
      <c r="J261" s="255"/>
      <c r="K261" s="255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205</v>
      </c>
      <c r="AU261" s="263" t="s">
        <v>82</v>
      </c>
      <c r="AV261" s="14" t="s">
        <v>79</v>
      </c>
      <c r="AW261" s="14" t="s">
        <v>33</v>
      </c>
      <c r="AX261" s="14" t="s">
        <v>72</v>
      </c>
      <c r="AY261" s="263" t="s">
        <v>190</v>
      </c>
    </row>
    <row r="262" s="13" customFormat="1">
      <c r="A262" s="13"/>
      <c r="B262" s="232"/>
      <c r="C262" s="233"/>
      <c r="D262" s="234" t="s">
        <v>205</v>
      </c>
      <c r="E262" s="235" t="s">
        <v>19</v>
      </c>
      <c r="F262" s="236" t="s">
        <v>79</v>
      </c>
      <c r="G262" s="233"/>
      <c r="H262" s="237">
        <v>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205</v>
      </c>
      <c r="AU262" s="243" t="s">
        <v>82</v>
      </c>
      <c r="AV262" s="13" t="s">
        <v>82</v>
      </c>
      <c r="AW262" s="13" t="s">
        <v>33</v>
      </c>
      <c r="AX262" s="13" t="s">
        <v>79</v>
      </c>
      <c r="AY262" s="243" t="s">
        <v>190</v>
      </c>
    </row>
    <row r="263" s="2" customFormat="1" ht="16.5" customHeight="1">
      <c r="A263" s="40"/>
      <c r="B263" s="41"/>
      <c r="C263" s="214" t="s">
        <v>411</v>
      </c>
      <c r="D263" s="214" t="s">
        <v>192</v>
      </c>
      <c r="E263" s="215" t="s">
        <v>412</v>
      </c>
      <c r="F263" s="216" t="s">
        <v>413</v>
      </c>
      <c r="G263" s="217" t="s">
        <v>408</v>
      </c>
      <c r="H263" s="218">
        <v>1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0.029999999999999999</v>
      </c>
      <c r="R263" s="223">
        <f>Q263*H263</f>
        <v>0.029999999999999999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307</v>
      </c>
      <c r="AT263" s="225" t="s">
        <v>192</v>
      </c>
      <c r="AU263" s="225" t="s">
        <v>82</v>
      </c>
      <c r="AY263" s="19" t="s">
        <v>190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307</v>
      </c>
      <c r="BM263" s="225" t="s">
        <v>414</v>
      </c>
    </row>
    <row r="264" s="2" customFormat="1" ht="16.5" customHeight="1">
      <c r="A264" s="40"/>
      <c r="B264" s="41"/>
      <c r="C264" s="214" t="s">
        <v>415</v>
      </c>
      <c r="D264" s="214" t="s">
        <v>192</v>
      </c>
      <c r="E264" s="215" t="s">
        <v>416</v>
      </c>
      <c r="F264" s="216" t="s">
        <v>417</v>
      </c>
      <c r="G264" s="217" t="s">
        <v>408</v>
      </c>
      <c r="H264" s="218">
        <v>1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1.3500000000000001</v>
      </c>
      <c r="R264" s="223">
        <f>Q264*H264</f>
        <v>1.3500000000000001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307</v>
      </c>
      <c r="AT264" s="225" t="s">
        <v>192</v>
      </c>
      <c r="AU264" s="225" t="s">
        <v>82</v>
      </c>
      <c r="AY264" s="19" t="s">
        <v>190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307</v>
      </c>
      <c r="BM264" s="225" t="s">
        <v>418</v>
      </c>
    </row>
    <row r="265" s="2" customFormat="1" ht="24.15" customHeight="1">
      <c r="A265" s="40"/>
      <c r="B265" s="41"/>
      <c r="C265" s="214" t="s">
        <v>419</v>
      </c>
      <c r="D265" s="214" t="s">
        <v>192</v>
      </c>
      <c r="E265" s="215" t="s">
        <v>420</v>
      </c>
      <c r="F265" s="216" t="s">
        <v>421</v>
      </c>
      <c r="G265" s="217" t="s">
        <v>222</v>
      </c>
      <c r="H265" s="218">
        <v>1.3999999999999999</v>
      </c>
      <c r="I265" s="219"/>
      <c r="J265" s="220">
        <f>ROUND(I265*H265,2)</f>
        <v>0</v>
      </c>
      <c r="K265" s="216" t="s">
        <v>196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307</v>
      </c>
      <c r="AT265" s="225" t="s">
        <v>192</v>
      </c>
      <c r="AU265" s="225" t="s">
        <v>82</v>
      </c>
      <c r="AY265" s="19" t="s">
        <v>190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307</v>
      </c>
      <c r="BM265" s="225" t="s">
        <v>422</v>
      </c>
    </row>
    <row r="266" s="2" customFormat="1">
      <c r="A266" s="40"/>
      <c r="B266" s="41"/>
      <c r="C266" s="42"/>
      <c r="D266" s="227" t="s">
        <v>199</v>
      </c>
      <c r="E266" s="42"/>
      <c r="F266" s="228" t="s">
        <v>423</v>
      </c>
      <c r="G266" s="42"/>
      <c r="H266" s="42"/>
      <c r="I266" s="229"/>
      <c r="J266" s="42"/>
      <c r="K266" s="42"/>
      <c r="L266" s="46"/>
      <c r="M266" s="275"/>
      <c r="N266" s="276"/>
      <c r="O266" s="277"/>
      <c r="P266" s="277"/>
      <c r="Q266" s="277"/>
      <c r="R266" s="277"/>
      <c r="S266" s="277"/>
      <c r="T266" s="278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199</v>
      </c>
      <c r="AU266" s="19" t="s">
        <v>82</v>
      </c>
    </row>
    <row r="267" s="2" customFormat="1" ht="6.96" customHeight="1">
      <c r="A267" s="40"/>
      <c r="B267" s="61"/>
      <c r="C267" s="62"/>
      <c r="D267" s="62"/>
      <c r="E267" s="62"/>
      <c r="F267" s="62"/>
      <c r="G267" s="62"/>
      <c r="H267" s="62"/>
      <c r="I267" s="62"/>
      <c r="J267" s="62"/>
      <c r="K267" s="62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YTZ4yRX3/427BbSE2RClA8xHGTkO3ZNcWyS9dwYkoFG/zmXUIDRtOp72RJ8pZqm0hfG5Vr7+gCURJilJgy45pg==" hashValue="kTXZObHDcbycBXHh6tOEJs5h6iHYjJfnuZlSuPLDUVPkVmF0GZMX1BIZFEVMWfIDVyOSgCGGSdUI9MBiFoSawg==" algorithmName="SHA-512" password="C46D"/>
  <autoFilter ref="C95:K2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2/162706111"/>
    <hyperlink ref="F102" r:id="rId2" display="https://podminky.urs.cz/item/CS_URS_2023_02/162706119"/>
    <hyperlink ref="F105" r:id="rId3" display="https://podminky.urs.cz/item/CS_URS_2023_02/167103101"/>
    <hyperlink ref="F107" r:id="rId4" display="https://podminky.urs.cz/item/CS_URS_2023_02/181311103"/>
    <hyperlink ref="F113" r:id="rId5" display="https://podminky.urs.cz/item/CS_URS_2023_02/181912112"/>
    <hyperlink ref="F116" r:id="rId6" display="https://podminky.urs.cz/item/CS_URS_2023_02/182303111"/>
    <hyperlink ref="F123" r:id="rId7" display="https://podminky.urs.cz/item/CS_URS_2023_02/181411141"/>
    <hyperlink ref="F131" r:id="rId8" display="https://podminky.urs.cz/item/CS_URS_2023_02/271572211"/>
    <hyperlink ref="F143" r:id="rId9" display="https://podminky.urs.cz/item/CS_URS_2023_02/274313711"/>
    <hyperlink ref="F155" r:id="rId10" display="https://podminky.urs.cz/item/CS_URS_2023_02/274351121"/>
    <hyperlink ref="F166" r:id="rId11" display="https://podminky.urs.cz/item/CS_URS_2023_02/274351122"/>
    <hyperlink ref="F168" r:id="rId12" display="https://podminky.urs.cz/item/CS_URS_2023_02/631311123"/>
    <hyperlink ref="F181" r:id="rId13" display="https://podminky.urs.cz/item/CS_URS_2023_02/430321616"/>
    <hyperlink ref="F197" r:id="rId14" display="https://podminky.urs.cz/item/CS_URS_2023_02/430361821"/>
    <hyperlink ref="F201" r:id="rId15" display="https://podminky.urs.cz/item/CS_URS_2023_02/434351141"/>
    <hyperlink ref="F213" r:id="rId16" display="https://podminky.urs.cz/item/CS_URS_2023_02/434351142"/>
    <hyperlink ref="F217" r:id="rId17" display="https://podminky.urs.cz/item/CS_URS_2023_02/564851111"/>
    <hyperlink ref="F226" r:id="rId18" display="https://podminky.urs.cz/item/CS_URS_2023_02/596211111"/>
    <hyperlink ref="F233" r:id="rId19" display="https://podminky.urs.cz/item/CS_URS_2023_02/596811312"/>
    <hyperlink ref="F242" r:id="rId20" display="https://podminky.urs.cz/item/CS_URS_2023_02/916231213"/>
    <hyperlink ref="F248" r:id="rId21" display="https://podminky.urs.cz/item/CS_URS_2023_02/919726121"/>
    <hyperlink ref="F257" r:id="rId22" display="https://podminky.urs.cz/item/CS_URS_2023_02/998223011"/>
    <hyperlink ref="F266" r:id="rId23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424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ROUND((SUM(BE95:BE183)),  2)</f>
        <v>0</v>
      </c>
      <c r="G35" s="40"/>
      <c r="H35" s="40"/>
      <c r="I35" s="159">
        <v>0.20999999999999999</v>
      </c>
      <c r="J35" s="158">
        <f>ROUND(((SUM(BE95:BE183))*I35),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ROUND((SUM(BF95:BF183)),  2)</f>
        <v>0</v>
      </c>
      <c r="G36" s="40"/>
      <c r="H36" s="40"/>
      <c r="I36" s="159">
        <v>0.14999999999999999</v>
      </c>
      <c r="J36" s="158">
        <f>ROUND(((SUM(BF95:BF183))*I36),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ROUND((SUM(BG95:BG183)),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ROUND((SUM(BH95:BH183)),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ROUND((SUM(BI95:BI183)),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IO.2.1 - Přípojka vody (nezpůsobilý náklad)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428</v>
      </c>
      <c r="E66" s="184"/>
      <c r="F66" s="184"/>
      <c r="G66" s="184"/>
      <c r="H66" s="184"/>
      <c r="I66" s="184"/>
      <c r="J66" s="185">
        <f>J134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429</v>
      </c>
      <c r="E67" s="184"/>
      <c r="F67" s="184"/>
      <c r="G67" s="184"/>
      <c r="H67" s="184"/>
      <c r="I67" s="184"/>
      <c r="J67" s="185">
        <f>J138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171</v>
      </c>
      <c r="E68" s="184"/>
      <c r="F68" s="184"/>
      <c r="G68" s="184"/>
      <c r="H68" s="184"/>
      <c r="I68" s="184"/>
      <c r="J68" s="185">
        <f>J163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172</v>
      </c>
      <c r="E69" s="184"/>
      <c r="F69" s="184"/>
      <c r="G69" s="184"/>
      <c r="H69" s="184"/>
      <c r="I69" s="184"/>
      <c r="J69" s="185">
        <f>J165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173</v>
      </c>
      <c r="E70" s="179"/>
      <c r="F70" s="179"/>
      <c r="G70" s="179"/>
      <c r="H70" s="179"/>
      <c r="I70" s="179"/>
      <c r="J70" s="180">
        <f>J168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430</v>
      </c>
      <c r="E71" s="184"/>
      <c r="F71" s="184"/>
      <c r="G71" s="184"/>
      <c r="H71" s="184"/>
      <c r="I71" s="184"/>
      <c r="J71" s="185">
        <f>J169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431</v>
      </c>
      <c r="E72" s="179"/>
      <c r="F72" s="179"/>
      <c r="G72" s="179"/>
      <c r="H72" s="179"/>
      <c r="I72" s="179"/>
      <c r="J72" s="180">
        <f>J174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432</v>
      </c>
      <c r="E73" s="184"/>
      <c r="F73" s="184"/>
      <c r="G73" s="184"/>
      <c r="H73" s="184"/>
      <c r="I73" s="184"/>
      <c r="J73" s="185">
        <f>J175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175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SŠ uměleckoprůmyslová Ústí nad Orlicí - areál Perla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424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157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IO.2.1 - Přípojka vody (nezpůsobilý náklad)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18. 10. 2023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E17</f>
        <v>Pardubický kraj</v>
      </c>
      <c r="G91" s="42"/>
      <c r="H91" s="42"/>
      <c r="I91" s="34" t="s">
        <v>31</v>
      </c>
      <c r="J91" s="38" t="str">
        <f>E23</f>
        <v>Ing. Michaela Pelikánová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Bc. Martin Frous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176</v>
      </c>
      <c r="D94" s="190" t="s">
        <v>57</v>
      </c>
      <c r="E94" s="190" t="s">
        <v>53</v>
      </c>
      <c r="F94" s="190" t="s">
        <v>54</v>
      </c>
      <c r="G94" s="190" t="s">
        <v>177</v>
      </c>
      <c r="H94" s="190" t="s">
        <v>178</v>
      </c>
      <c r="I94" s="190" t="s">
        <v>179</v>
      </c>
      <c r="J94" s="190" t="s">
        <v>162</v>
      </c>
      <c r="K94" s="191" t="s">
        <v>180</v>
      </c>
      <c r="L94" s="192"/>
      <c r="M94" s="94" t="s">
        <v>19</v>
      </c>
      <c r="N94" s="95" t="s">
        <v>42</v>
      </c>
      <c r="O94" s="95" t="s">
        <v>181</v>
      </c>
      <c r="P94" s="95" t="s">
        <v>182</v>
      </c>
      <c r="Q94" s="95" t="s">
        <v>183</v>
      </c>
      <c r="R94" s="95" t="s">
        <v>184</v>
      </c>
      <c r="S94" s="95" t="s">
        <v>185</v>
      </c>
      <c r="T94" s="96" t="s">
        <v>186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187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P96+P168+P174</f>
        <v>0</v>
      </c>
      <c r="Q95" s="98"/>
      <c r="R95" s="195">
        <f>R96+R168+R174</f>
        <v>8.9522933799999986</v>
      </c>
      <c r="S95" s="98"/>
      <c r="T95" s="196">
        <f>T96+T168+T174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163</v>
      </c>
      <c r="BK95" s="197">
        <f>BK96+BK168+BK174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188</v>
      </c>
      <c r="F96" s="201" t="s">
        <v>189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P97+P134+P138+P163+P165</f>
        <v>0</v>
      </c>
      <c r="Q96" s="206"/>
      <c r="R96" s="207">
        <f>R97+R134+R138+R163+R165</f>
        <v>8.9413633799999985</v>
      </c>
      <c r="S96" s="206"/>
      <c r="T96" s="208">
        <f>T97+T134+T138+T163+T165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190</v>
      </c>
      <c r="BK96" s="211">
        <f>BK97+BK134+BK138+BK163+BK165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79</v>
      </c>
      <c r="F97" s="212" t="s">
        <v>191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SUM(P98:P133)</f>
        <v>0</v>
      </c>
      <c r="Q97" s="206"/>
      <c r="R97" s="207">
        <f>SUM(R98:R133)</f>
        <v>6.0251999999999999</v>
      </c>
      <c r="S97" s="206"/>
      <c r="T97" s="208">
        <f>SUM(T98:T133)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79</v>
      </c>
      <c r="AY97" s="209" t="s">
        <v>190</v>
      </c>
      <c r="BK97" s="211">
        <f>SUM(BK98:BK133)</f>
        <v>0</v>
      </c>
    </row>
    <row r="98" s="2" customFormat="1" ht="24.15" customHeight="1">
      <c r="A98" s="40"/>
      <c r="B98" s="41"/>
      <c r="C98" s="214" t="s">
        <v>79</v>
      </c>
      <c r="D98" s="214" t="s">
        <v>192</v>
      </c>
      <c r="E98" s="215" t="s">
        <v>433</v>
      </c>
      <c r="F98" s="216" t="s">
        <v>434</v>
      </c>
      <c r="G98" s="217" t="s">
        <v>195</v>
      </c>
      <c r="H98" s="218">
        <v>15</v>
      </c>
      <c r="I98" s="219"/>
      <c r="J98" s="220">
        <f>ROUND(I98*H98,2)</f>
        <v>0</v>
      </c>
      <c r="K98" s="216" t="s">
        <v>196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197</v>
      </c>
      <c r="AT98" s="225" t="s">
        <v>192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197</v>
      </c>
      <c r="BM98" s="225" t="s">
        <v>435</v>
      </c>
    </row>
    <row r="99" s="2" customFormat="1">
      <c r="A99" s="40"/>
      <c r="B99" s="41"/>
      <c r="C99" s="42"/>
      <c r="D99" s="227" t="s">
        <v>199</v>
      </c>
      <c r="E99" s="42"/>
      <c r="F99" s="228" t="s">
        <v>436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199</v>
      </c>
      <c r="AU99" s="19" t="s">
        <v>82</v>
      </c>
    </row>
    <row r="100" s="13" customFormat="1">
      <c r="A100" s="13"/>
      <c r="B100" s="232"/>
      <c r="C100" s="233"/>
      <c r="D100" s="234" t="s">
        <v>205</v>
      </c>
      <c r="E100" s="235" t="s">
        <v>19</v>
      </c>
      <c r="F100" s="236" t="s">
        <v>437</v>
      </c>
      <c r="G100" s="233"/>
      <c r="H100" s="237">
        <v>15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205</v>
      </c>
      <c r="AU100" s="243" t="s">
        <v>82</v>
      </c>
      <c r="AV100" s="13" t="s">
        <v>82</v>
      </c>
      <c r="AW100" s="13" t="s">
        <v>33</v>
      </c>
      <c r="AX100" s="13" t="s">
        <v>72</v>
      </c>
      <c r="AY100" s="243" t="s">
        <v>190</v>
      </c>
    </row>
    <row r="101" s="15" customFormat="1">
      <c r="A101" s="15"/>
      <c r="B101" s="264"/>
      <c r="C101" s="265"/>
      <c r="D101" s="234" t="s">
        <v>205</v>
      </c>
      <c r="E101" s="266" t="s">
        <v>19</v>
      </c>
      <c r="F101" s="267" t="s">
        <v>243</v>
      </c>
      <c r="G101" s="265"/>
      <c r="H101" s="268">
        <v>15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74" t="s">
        <v>205</v>
      </c>
      <c r="AU101" s="274" t="s">
        <v>82</v>
      </c>
      <c r="AV101" s="15" t="s">
        <v>197</v>
      </c>
      <c r="AW101" s="15" t="s">
        <v>33</v>
      </c>
      <c r="AX101" s="15" t="s">
        <v>79</v>
      </c>
      <c r="AY101" s="274" t="s">
        <v>190</v>
      </c>
    </row>
    <row r="102" s="2" customFormat="1" ht="24.15" customHeight="1">
      <c r="A102" s="40"/>
      <c r="B102" s="41"/>
      <c r="C102" s="214" t="s">
        <v>82</v>
      </c>
      <c r="D102" s="214" t="s">
        <v>192</v>
      </c>
      <c r="E102" s="215" t="s">
        <v>438</v>
      </c>
      <c r="F102" s="216" t="s">
        <v>439</v>
      </c>
      <c r="G102" s="217" t="s">
        <v>195</v>
      </c>
      <c r="H102" s="218">
        <v>15</v>
      </c>
      <c r="I102" s="219"/>
      <c r="J102" s="220">
        <f>ROUND(I102*H102,2)</f>
        <v>0</v>
      </c>
      <c r="K102" s="216" t="s">
        <v>196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197</v>
      </c>
      <c r="AT102" s="225" t="s">
        <v>192</v>
      </c>
      <c r="AU102" s="225" t="s">
        <v>82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197</v>
      </c>
      <c r="BM102" s="225" t="s">
        <v>440</v>
      </c>
    </row>
    <row r="103" s="2" customFormat="1">
      <c r="A103" s="40"/>
      <c r="B103" s="41"/>
      <c r="C103" s="42"/>
      <c r="D103" s="227" t="s">
        <v>199</v>
      </c>
      <c r="E103" s="42"/>
      <c r="F103" s="228" t="s">
        <v>441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199</v>
      </c>
      <c r="AU103" s="19" t="s">
        <v>82</v>
      </c>
    </row>
    <row r="104" s="2" customFormat="1" ht="21.75" customHeight="1">
      <c r="A104" s="40"/>
      <c r="B104" s="41"/>
      <c r="C104" s="214" t="s">
        <v>207</v>
      </c>
      <c r="D104" s="214" t="s">
        <v>192</v>
      </c>
      <c r="E104" s="215" t="s">
        <v>442</v>
      </c>
      <c r="F104" s="216" t="s">
        <v>443</v>
      </c>
      <c r="G104" s="217" t="s">
        <v>214</v>
      </c>
      <c r="H104" s="218">
        <v>30</v>
      </c>
      <c r="I104" s="219"/>
      <c r="J104" s="220">
        <f>ROUND(I104*H104,2)</f>
        <v>0</v>
      </c>
      <c r="K104" s="216" t="s">
        <v>196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0.00084000000000000003</v>
      </c>
      <c r="R104" s="223">
        <f>Q104*H104</f>
        <v>0.0252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197</v>
      </c>
      <c r="BM104" s="225" t="s">
        <v>444</v>
      </c>
    </row>
    <row r="105" s="2" customFormat="1">
      <c r="A105" s="40"/>
      <c r="B105" s="41"/>
      <c r="C105" s="42"/>
      <c r="D105" s="227" t="s">
        <v>199</v>
      </c>
      <c r="E105" s="42"/>
      <c r="F105" s="228" t="s">
        <v>445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13" customFormat="1">
      <c r="A106" s="13"/>
      <c r="B106" s="232"/>
      <c r="C106" s="233"/>
      <c r="D106" s="234" t="s">
        <v>205</v>
      </c>
      <c r="E106" s="235" t="s">
        <v>19</v>
      </c>
      <c r="F106" s="236" t="s">
        <v>446</v>
      </c>
      <c r="G106" s="233"/>
      <c r="H106" s="237">
        <v>30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205</v>
      </c>
      <c r="AU106" s="243" t="s">
        <v>82</v>
      </c>
      <c r="AV106" s="13" t="s">
        <v>82</v>
      </c>
      <c r="AW106" s="13" t="s">
        <v>33</v>
      </c>
      <c r="AX106" s="13" t="s">
        <v>79</v>
      </c>
      <c r="AY106" s="243" t="s">
        <v>190</v>
      </c>
    </row>
    <row r="107" s="2" customFormat="1" ht="24.15" customHeight="1">
      <c r="A107" s="40"/>
      <c r="B107" s="41"/>
      <c r="C107" s="214" t="s">
        <v>197</v>
      </c>
      <c r="D107" s="214" t="s">
        <v>192</v>
      </c>
      <c r="E107" s="215" t="s">
        <v>447</v>
      </c>
      <c r="F107" s="216" t="s">
        <v>448</v>
      </c>
      <c r="G107" s="217" t="s">
        <v>214</v>
      </c>
      <c r="H107" s="218">
        <v>30</v>
      </c>
      <c r="I107" s="219"/>
      <c r="J107" s="220">
        <f>ROUND(I107*H107,2)</f>
        <v>0</v>
      </c>
      <c r="K107" s="216" t="s">
        <v>196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197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197</v>
      </c>
      <c r="BM107" s="225" t="s">
        <v>449</v>
      </c>
    </row>
    <row r="108" s="2" customFormat="1">
      <c r="A108" s="40"/>
      <c r="B108" s="41"/>
      <c r="C108" s="42"/>
      <c r="D108" s="227" t="s">
        <v>199</v>
      </c>
      <c r="E108" s="42"/>
      <c r="F108" s="228" t="s">
        <v>450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199</v>
      </c>
      <c r="AU108" s="19" t="s">
        <v>82</v>
      </c>
    </row>
    <row r="109" s="2" customFormat="1" ht="16.5" customHeight="1">
      <c r="A109" s="40"/>
      <c r="B109" s="41"/>
      <c r="C109" s="214" t="s">
        <v>218</v>
      </c>
      <c r="D109" s="214" t="s">
        <v>192</v>
      </c>
      <c r="E109" s="215" t="s">
        <v>451</v>
      </c>
      <c r="F109" s="216" t="s">
        <v>452</v>
      </c>
      <c r="G109" s="217" t="s">
        <v>195</v>
      </c>
      <c r="H109" s="218">
        <v>15</v>
      </c>
      <c r="I109" s="219"/>
      <c r="J109" s="220">
        <f>ROUND(I109*H109,2)</f>
        <v>0</v>
      </c>
      <c r="K109" s="216" t="s">
        <v>196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197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197</v>
      </c>
      <c r="BM109" s="225" t="s">
        <v>453</v>
      </c>
    </row>
    <row r="110" s="2" customFormat="1">
      <c r="A110" s="40"/>
      <c r="B110" s="41"/>
      <c r="C110" s="42"/>
      <c r="D110" s="227" t="s">
        <v>199</v>
      </c>
      <c r="E110" s="42"/>
      <c r="F110" s="228" t="s">
        <v>454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199</v>
      </c>
      <c r="AU110" s="19" t="s">
        <v>82</v>
      </c>
    </row>
    <row r="111" s="13" customFormat="1">
      <c r="A111" s="13"/>
      <c r="B111" s="232"/>
      <c r="C111" s="233"/>
      <c r="D111" s="234" t="s">
        <v>205</v>
      </c>
      <c r="E111" s="235" t="s">
        <v>19</v>
      </c>
      <c r="F111" s="236" t="s">
        <v>437</v>
      </c>
      <c r="G111" s="233"/>
      <c r="H111" s="237">
        <v>15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205</v>
      </c>
      <c r="AU111" s="243" t="s">
        <v>82</v>
      </c>
      <c r="AV111" s="13" t="s">
        <v>82</v>
      </c>
      <c r="AW111" s="13" t="s">
        <v>33</v>
      </c>
      <c r="AX111" s="13" t="s">
        <v>79</v>
      </c>
      <c r="AY111" s="243" t="s">
        <v>190</v>
      </c>
    </row>
    <row r="112" s="2" customFormat="1" ht="37.8" customHeight="1">
      <c r="A112" s="40"/>
      <c r="B112" s="41"/>
      <c r="C112" s="214" t="s">
        <v>228</v>
      </c>
      <c r="D112" s="214" t="s">
        <v>192</v>
      </c>
      <c r="E112" s="215" t="s">
        <v>455</v>
      </c>
      <c r="F112" s="216" t="s">
        <v>456</v>
      </c>
      <c r="G112" s="217" t="s">
        <v>195</v>
      </c>
      <c r="H112" s="218">
        <v>11</v>
      </c>
      <c r="I112" s="219"/>
      <c r="J112" s="220">
        <f>ROUND(I112*H112,2)</f>
        <v>0</v>
      </c>
      <c r="K112" s="216" t="s">
        <v>196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197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197</v>
      </c>
      <c r="BM112" s="225" t="s">
        <v>457</v>
      </c>
    </row>
    <row r="113" s="2" customFormat="1">
      <c r="A113" s="40"/>
      <c r="B113" s="41"/>
      <c r="C113" s="42"/>
      <c r="D113" s="227" t="s">
        <v>199</v>
      </c>
      <c r="E113" s="42"/>
      <c r="F113" s="228" t="s">
        <v>458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199</v>
      </c>
      <c r="AU113" s="19" t="s">
        <v>82</v>
      </c>
    </row>
    <row r="114" s="2" customFormat="1" ht="37.8" customHeight="1">
      <c r="A114" s="40"/>
      <c r="B114" s="41"/>
      <c r="C114" s="214" t="s">
        <v>233</v>
      </c>
      <c r="D114" s="214" t="s">
        <v>192</v>
      </c>
      <c r="E114" s="215" t="s">
        <v>459</v>
      </c>
      <c r="F114" s="216" t="s">
        <v>460</v>
      </c>
      <c r="G114" s="217" t="s">
        <v>195</v>
      </c>
      <c r="H114" s="218">
        <v>4</v>
      </c>
      <c r="I114" s="219"/>
      <c r="J114" s="220">
        <f>ROUND(I114*H114,2)</f>
        <v>0</v>
      </c>
      <c r="K114" s="216" t="s">
        <v>196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197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197</v>
      </c>
      <c r="BM114" s="225" t="s">
        <v>461</v>
      </c>
    </row>
    <row r="115" s="2" customFormat="1">
      <c r="A115" s="40"/>
      <c r="B115" s="41"/>
      <c r="C115" s="42"/>
      <c r="D115" s="227" t="s">
        <v>199</v>
      </c>
      <c r="E115" s="42"/>
      <c r="F115" s="228" t="s">
        <v>462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2" customFormat="1" ht="37.8" customHeight="1">
      <c r="A116" s="40"/>
      <c r="B116" s="41"/>
      <c r="C116" s="214" t="s">
        <v>223</v>
      </c>
      <c r="D116" s="214" t="s">
        <v>192</v>
      </c>
      <c r="E116" s="215" t="s">
        <v>463</v>
      </c>
      <c r="F116" s="216" t="s">
        <v>464</v>
      </c>
      <c r="G116" s="217" t="s">
        <v>195</v>
      </c>
      <c r="H116" s="218">
        <v>40</v>
      </c>
      <c r="I116" s="219"/>
      <c r="J116" s="220">
        <f>ROUND(I116*H116,2)</f>
        <v>0</v>
      </c>
      <c r="K116" s="216" t="s">
        <v>196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197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197</v>
      </c>
      <c r="BM116" s="225" t="s">
        <v>465</v>
      </c>
    </row>
    <row r="117" s="2" customFormat="1">
      <c r="A117" s="40"/>
      <c r="B117" s="41"/>
      <c r="C117" s="42"/>
      <c r="D117" s="227" t="s">
        <v>199</v>
      </c>
      <c r="E117" s="42"/>
      <c r="F117" s="228" t="s">
        <v>466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199</v>
      </c>
      <c r="AU117" s="19" t="s">
        <v>82</v>
      </c>
    </row>
    <row r="118" s="13" customFormat="1">
      <c r="A118" s="13"/>
      <c r="B118" s="232"/>
      <c r="C118" s="233"/>
      <c r="D118" s="234" t="s">
        <v>205</v>
      </c>
      <c r="E118" s="235" t="s">
        <v>19</v>
      </c>
      <c r="F118" s="236" t="s">
        <v>467</v>
      </c>
      <c r="G118" s="233"/>
      <c r="H118" s="237">
        <v>40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205</v>
      </c>
      <c r="AU118" s="243" t="s">
        <v>82</v>
      </c>
      <c r="AV118" s="13" t="s">
        <v>82</v>
      </c>
      <c r="AW118" s="13" t="s">
        <v>33</v>
      </c>
      <c r="AX118" s="13" t="s">
        <v>79</v>
      </c>
      <c r="AY118" s="243" t="s">
        <v>190</v>
      </c>
    </row>
    <row r="119" s="2" customFormat="1" ht="24.15" customHeight="1">
      <c r="A119" s="40"/>
      <c r="B119" s="41"/>
      <c r="C119" s="214" t="s">
        <v>244</v>
      </c>
      <c r="D119" s="214" t="s">
        <v>192</v>
      </c>
      <c r="E119" s="215" t="s">
        <v>468</v>
      </c>
      <c r="F119" s="216" t="s">
        <v>469</v>
      </c>
      <c r="G119" s="217" t="s">
        <v>195</v>
      </c>
      <c r="H119" s="218">
        <v>4</v>
      </c>
      <c r="I119" s="219"/>
      <c r="J119" s="220">
        <f>ROUND(I119*H119,2)</f>
        <v>0</v>
      </c>
      <c r="K119" s="216" t="s">
        <v>196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197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197</v>
      </c>
      <c r="BM119" s="225" t="s">
        <v>470</v>
      </c>
    </row>
    <row r="120" s="2" customFormat="1">
      <c r="A120" s="40"/>
      <c r="B120" s="41"/>
      <c r="C120" s="42"/>
      <c r="D120" s="227" t="s">
        <v>199</v>
      </c>
      <c r="E120" s="42"/>
      <c r="F120" s="228" t="s">
        <v>471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2" customFormat="1" ht="24.15" customHeight="1">
      <c r="A121" s="40"/>
      <c r="B121" s="41"/>
      <c r="C121" s="214" t="s">
        <v>249</v>
      </c>
      <c r="D121" s="214" t="s">
        <v>192</v>
      </c>
      <c r="E121" s="215" t="s">
        <v>472</v>
      </c>
      <c r="F121" s="216" t="s">
        <v>473</v>
      </c>
      <c r="G121" s="217" t="s">
        <v>222</v>
      </c>
      <c r="H121" s="218">
        <v>7.2000000000000002</v>
      </c>
      <c r="I121" s="219"/>
      <c r="J121" s="220">
        <f>ROUND(I121*H121,2)</f>
        <v>0</v>
      </c>
      <c r="K121" s="216" t="s">
        <v>196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197</v>
      </c>
      <c r="BM121" s="225" t="s">
        <v>474</v>
      </c>
    </row>
    <row r="122" s="2" customFormat="1">
      <c r="A122" s="40"/>
      <c r="B122" s="41"/>
      <c r="C122" s="42"/>
      <c r="D122" s="227" t="s">
        <v>199</v>
      </c>
      <c r="E122" s="42"/>
      <c r="F122" s="228" t="s">
        <v>475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199</v>
      </c>
      <c r="AU122" s="19" t="s">
        <v>82</v>
      </c>
    </row>
    <row r="123" s="13" customFormat="1">
      <c r="A123" s="13"/>
      <c r="B123" s="232"/>
      <c r="C123" s="233"/>
      <c r="D123" s="234" t="s">
        <v>205</v>
      </c>
      <c r="E123" s="235" t="s">
        <v>19</v>
      </c>
      <c r="F123" s="236" t="s">
        <v>476</v>
      </c>
      <c r="G123" s="233"/>
      <c r="H123" s="237">
        <v>7.2000000000000002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205</v>
      </c>
      <c r="AU123" s="243" t="s">
        <v>82</v>
      </c>
      <c r="AV123" s="13" t="s">
        <v>82</v>
      </c>
      <c r="AW123" s="13" t="s">
        <v>33</v>
      </c>
      <c r="AX123" s="13" t="s">
        <v>79</v>
      </c>
      <c r="AY123" s="243" t="s">
        <v>190</v>
      </c>
    </row>
    <row r="124" s="2" customFormat="1" ht="24.15" customHeight="1">
      <c r="A124" s="40"/>
      <c r="B124" s="41"/>
      <c r="C124" s="214" t="s">
        <v>258</v>
      </c>
      <c r="D124" s="214" t="s">
        <v>192</v>
      </c>
      <c r="E124" s="215" t="s">
        <v>477</v>
      </c>
      <c r="F124" s="216" t="s">
        <v>478</v>
      </c>
      <c r="G124" s="217" t="s">
        <v>195</v>
      </c>
      <c r="H124" s="218">
        <v>4</v>
      </c>
      <c r="I124" s="219"/>
      <c r="J124" s="220">
        <f>ROUND(I124*H124,2)</f>
        <v>0</v>
      </c>
      <c r="K124" s="216" t="s">
        <v>196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197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197</v>
      </c>
      <c r="BM124" s="225" t="s">
        <v>479</v>
      </c>
    </row>
    <row r="125" s="2" customFormat="1">
      <c r="A125" s="40"/>
      <c r="B125" s="41"/>
      <c r="C125" s="42"/>
      <c r="D125" s="227" t="s">
        <v>199</v>
      </c>
      <c r="E125" s="42"/>
      <c r="F125" s="228" t="s">
        <v>480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2" customFormat="1" ht="24.15" customHeight="1">
      <c r="A126" s="40"/>
      <c r="B126" s="41"/>
      <c r="C126" s="214" t="s">
        <v>272</v>
      </c>
      <c r="D126" s="214" t="s">
        <v>192</v>
      </c>
      <c r="E126" s="215" t="s">
        <v>481</v>
      </c>
      <c r="F126" s="216" t="s">
        <v>482</v>
      </c>
      <c r="G126" s="217" t="s">
        <v>195</v>
      </c>
      <c r="H126" s="218">
        <v>11</v>
      </c>
      <c r="I126" s="219"/>
      <c r="J126" s="220">
        <f>ROUND(I126*H126,2)</f>
        <v>0</v>
      </c>
      <c r="K126" s="216" t="s">
        <v>196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197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197</v>
      </c>
      <c r="BM126" s="225" t="s">
        <v>483</v>
      </c>
    </row>
    <row r="127" s="2" customFormat="1">
      <c r="A127" s="40"/>
      <c r="B127" s="41"/>
      <c r="C127" s="42"/>
      <c r="D127" s="227" t="s">
        <v>199</v>
      </c>
      <c r="E127" s="42"/>
      <c r="F127" s="228" t="s">
        <v>484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2" customFormat="1" ht="37.8" customHeight="1">
      <c r="A128" s="40"/>
      <c r="B128" s="41"/>
      <c r="C128" s="214" t="s">
        <v>282</v>
      </c>
      <c r="D128" s="214" t="s">
        <v>192</v>
      </c>
      <c r="E128" s="215" t="s">
        <v>485</v>
      </c>
      <c r="F128" s="216" t="s">
        <v>486</v>
      </c>
      <c r="G128" s="217" t="s">
        <v>195</v>
      </c>
      <c r="H128" s="218">
        <v>3</v>
      </c>
      <c r="I128" s="219"/>
      <c r="J128" s="220">
        <f>ROUND(I128*H128,2)</f>
        <v>0</v>
      </c>
      <c r="K128" s="216" t="s">
        <v>196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197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197</v>
      </c>
      <c r="BM128" s="225" t="s">
        <v>487</v>
      </c>
    </row>
    <row r="129" s="2" customFormat="1">
      <c r="A129" s="40"/>
      <c r="B129" s="41"/>
      <c r="C129" s="42"/>
      <c r="D129" s="227" t="s">
        <v>199</v>
      </c>
      <c r="E129" s="42"/>
      <c r="F129" s="228" t="s">
        <v>488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199</v>
      </c>
      <c r="AU129" s="19" t="s">
        <v>82</v>
      </c>
    </row>
    <row r="130" s="13" customFormat="1">
      <c r="A130" s="13"/>
      <c r="B130" s="232"/>
      <c r="C130" s="233"/>
      <c r="D130" s="234" t="s">
        <v>205</v>
      </c>
      <c r="E130" s="235" t="s">
        <v>19</v>
      </c>
      <c r="F130" s="236" t="s">
        <v>489</v>
      </c>
      <c r="G130" s="233"/>
      <c r="H130" s="237">
        <v>3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33</v>
      </c>
      <c r="AX130" s="13" t="s">
        <v>79</v>
      </c>
      <c r="AY130" s="243" t="s">
        <v>190</v>
      </c>
    </row>
    <row r="131" s="2" customFormat="1" ht="16.5" customHeight="1">
      <c r="A131" s="40"/>
      <c r="B131" s="41"/>
      <c r="C131" s="244" t="s">
        <v>291</v>
      </c>
      <c r="D131" s="244" t="s">
        <v>219</v>
      </c>
      <c r="E131" s="245" t="s">
        <v>490</v>
      </c>
      <c r="F131" s="246" t="s">
        <v>491</v>
      </c>
      <c r="G131" s="247" t="s">
        <v>222</v>
      </c>
      <c r="H131" s="248">
        <v>6</v>
      </c>
      <c r="I131" s="249"/>
      <c r="J131" s="250">
        <f>ROUND(I131*H131,2)</f>
        <v>0</v>
      </c>
      <c r="K131" s="246" t="s">
        <v>196</v>
      </c>
      <c r="L131" s="251"/>
      <c r="M131" s="252" t="s">
        <v>19</v>
      </c>
      <c r="N131" s="253" t="s">
        <v>43</v>
      </c>
      <c r="O131" s="86"/>
      <c r="P131" s="223">
        <f>O131*H131</f>
        <v>0</v>
      </c>
      <c r="Q131" s="223">
        <v>1</v>
      </c>
      <c r="R131" s="223">
        <f>Q131*H131</f>
        <v>6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223</v>
      </c>
      <c r="AT131" s="225" t="s">
        <v>219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197</v>
      </c>
      <c r="BM131" s="225" t="s">
        <v>492</v>
      </c>
    </row>
    <row r="132" s="13" customFormat="1">
      <c r="A132" s="13"/>
      <c r="B132" s="232"/>
      <c r="C132" s="233"/>
      <c r="D132" s="234" t="s">
        <v>205</v>
      </c>
      <c r="E132" s="235" t="s">
        <v>19</v>
      </c>
      <c r="F132" s="236" t="s">
        <v>207</v>
      </c>
      <c r="G132" s="233"/>
      <c r="H132" s="237">
        <v>3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205</v>
      </c>
      <c r="AU132" s="243" t="s">
        <v>82</v>
      </c>
      <c r="AV132" s="13" t="s">
        <v>82</v>
      </c>
      <c r="AW132" s="13" t="s">
        <v>33</v>
      </c>
      <c r="AX132" s="13" t="s">
        <v>79</v>
      </c>
      <c r="AY132" s="243" t="s">
        <v>190</v>
      </c>
    </row>
    <row r="133" s="13" customFormat="1">
      <c r="A133" s="13"/>
      <c r="B133" s="232"/>
      <c r="C133" s="233"/>
      <c r="D133" s="234" t="s">
        <v>205</v>
      </c>
      <c r="E133" s="233"/>
      <c r="F133" s="236" t="s">
        <v>493</v>
      </c>
      <c r="G133" s="233"/>
      <c r="H133" s="237">
        <v>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205</v>
      </c>
      <c r="AU133" s="243" t="s">
        <v>82</v>
      </c>
      <c r="AV133" s="13" t="s">
        <v>82</v>
      </c>
      <c r="AW133" s="13" t="s">
        <v>4</v>
      </c>
      <c r="AX133" s="13" t="s">
        <v>79</v>
      </c>
      <c r="AY133" s="243" t="s">
        <v>190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197</v>
      </c>
      <c r="F134" s="212" t="s">
        <v>494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SUM(P135:P137)</f>
        <v>0</v>
      </c>
      <c r="Q134" s="206"/>
      <c r="R134" s="207">
        <f>SUM(R135:R137)</f>
        <v>1.8907700000000001</v>
      </c>
      <c r="S134" s="206"/>
      <c r="T134" s="208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79</v>
      </c>
      <c r="AY134" s="209" t="s">
        <v>190</v>
      </c>
      <c r="BK134" s="211">
        <f>SUM(BK135:BK137)</f>
        <v>0</v>
      </c>
    </row>
    <row r="135" s="2" customFormat="1" ht="21.75" customHeight="1">
      <c r="A135" s="40"/>
      <c r="B135" s="41"/>
      <c r="C135" s="214" t="s">
        <v>8</v>
      </c>
      <c r="D135" s="214" t="s">
        <v>192</v>
      </c>
      <c r="E135" s="215" t="s">
        <v>495</v>
      </c>
      <c r="F135" s="216" t="s">
        <v>496</v>
      </c>
      <c r="G135" s="217" t="s">
        <v>195</v>
      </c>
      <c r="H135" s="218">
        <v>1</v>
      </c>
      <c r="I135" s="219"/>
      <c r="J135" s="220">
        <f>ROUND(I135*H135,2)</f>
        <v>0</v>
      </c>
      <c r="K135" s="216" t="s">
        <v>196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1.8907700000000001</v>
      </c>
      <c r="R135" s="223">
        <f>Q135*H135</f>
        <v>1.8907700000000001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197</v>
      </c>
      <c r="AT135" s="225" t="s">
        <v>192</v>
      </c>
      <c r="AU135" s="225" t="s">
        <v>82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197</v>
      </c>
      <c r="BM135" s="225" t="s">
        <v>497</v>
      </c>
    </row>
    <row r="136" s="2" customFormat="1">
      <c r="A136" s="40"/>
      <c r="B136" s="41"/>
      <c r="C136" s="42"/>
      <c r="D136" s="227" t="s">
        <v>199</v>
      </c>
      <c r="E136" s="42"/>
      <c r="F136" s="228" t="s">
        <v>498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199</v>
      </c>
      <c r="AU136" s="19" t="s">
        <v>82</v>
      </c>
    </row>
    <row r="137" s="13" customFormat="1">
      <c r="A137" s="13"/>
      <c r="B137" s="232"/>
      <c r="C137" s="233"/>
      <c r="D137" s="234" t="s">
        <v>205</v>
      </c>
      <c r="E137" s="235" t="s">
        <v>19</v>
      </c>
      <c r="F137" s="236" t="s">
        <v>499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205</v>
      </c>
      <c r="AU137" s="243" t="s">
        <v>82</v>
      </c>
      <c r="AV137" s="13" t="s">
        <v>82</v>
      </c>
      <c r="AW137" s="13" t="s">
        <v>33</v>
      </c>
      <c r="AX137" s="13" t="s">
        <v>79</v>
      </c>
      <c r="AY137" s="243" t="s">
        <v>190</v>
      </c>
    </row>
    <row r="138" s="12" customFormat="1" ht="22.8" customHeight="1">
      <c r="A138" s="12"/>
      <c r="B138" s="198"/>
      <c r="C138" s="199"/>
      <c r="D138" s="200" t="s">
        <v>71</v>
      </c>
      <c r="E138" s="212" t="s">
        <v>223</v>
      </c>
      <c r="F138" s="212" t="s">
        <v>500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SUM(P139:P162)</f>
        <v>0</v>
      </c>
      <c r="Q138" s="206"/>
      <c r="R138" s="207">
        <f>SUM(R139:R162)</f>
        <v>0.95644337999999995</v>
      </c>
      <c r="S138" s="206"/>
      <c r="T138" s="208">
        <f>SUM(T139:T162)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79</v>
      </c>
      <c r="AT138" s="210" t="s">
        <v>71</v>
      </c>
      <c r="AU138" s="210" t="s">
        <v>79</v>
      </c>
      <c r="AY138" s="209" t="s">
        <v>190</v>
      </c>
      <c r="BK138" s="211">
        <f>SUM(BK139:BK162)</f>
        <v>0</v>
      </c>
    </row>
    <row r="139" s="2" customFormat="1" ht="24.15" customHeight="1">
      <c r="A139" s="40"/>
      <c r="B139" s="41"/>
      <c r="C139" s="214" t="s">
        <v>307</v>
      </c>
      <c r="D139" s="214" t="s">
        <v>192</v>
      </c>
      <c r="E139" s="215" t="s">
        <v>501</v>
      </c>
      <c r="F139" s="216" t="s">
        <v>502</v>
      </c>
      <c r="G139" s="217" t="s">
        <v>380</v>
      </c>
      <c r="H139" s="218">
        <v>11.5</v>
      </c>
      <c r="I139" s="219"/>
      <c r="J139" s="220">
        <f>ROUND(I139*H139,2)</f>
        <v>0</v>
      </c>
      <c r="K139" s="216" t="s">
        <v>196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197</v>
      </c>
      <c r="AT139" s="225" t="s">
        <v>192</v>
      </c>
      <c r="AU139" s="225" t="s">
        <v>82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197</v>
      </c>
      <c r="BM139" s="225" t="s">
        <v>503</v>
      </c>
    </row>
    <row r="140" s="2" customFormat="1">
      <c r="A140" s="40"/>
      <c r="B140" s="41"/>
      <c r="C140" s="42"/>
      <c r="D140" s="227" t="s">
        <v>199</v>
      </c>
      <c r="E140" s="42"/>
      <c r="F140" s="228" t="s">
        <v>504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199</v>
      </c>
      <c r="AU140" s="19" t="s">
        <v>82</v>
      </c>
    </row>
    <row r="141" s="2" customFormat="1" ht="16.5" customHeight="1">
      <c r="A141" s="40"/>
      <c r="B141" s="41"/>
      <c r="C141" s="244" t="s">
        <v>226</v>
      </c>
      <c r="D141" s="244" t="s">
        <v>219</v>
      </c>
      <c r="E141" s="245" t="s">
        <v>505</v>
      </c>
      <c r="F141" s="246" t="s">
        <v>506</v>
      </c>
      <c r="G141" s="247" t="s">
        <v>380</v>
      </c>
      <c r="H141" s="248">
        <v>11.673</v>
      </c>
      <c r="I141" s="249"/>
      <c r="J141" s="250">
        <f>ROUND(I141*H141,2)</f>
        <v>0</v>
      </c>
      <c r="K141" s="246" t="s">
        <v>196</v>
      </c>
      <c r="L141" s="251"/>
      <c r="M141" s="252" t="s">
        <v>19</v>
      </c>
      <c r="N141" s="253" t="s">
        <v>43</v>
      </c>
      <c r="O141" s="86"/>
      <c r="P141" s="223">
        <f>O141*H141</f>
        <v>0</v>
      </c>
      <c r="Q141" s="223">
        <v>0.00106</v>
      </c>
      <c r="R141" s="223">
        <f>Q141*H141</f>
        <v>0.01237338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223</v>
      </c>
      <c r="AT141" s="225" t="s">
        <v>219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197</v>
      </c>
      <c r="BM141" s="225" t="s">
        <v>507</v>
      </c>
    </row>
    <row r="142" s="13" customFormat="1">
      <c r="A142" s="13"/>
      <c r="B142" s="232"/>
      <c r="C142" s="233"/>
      <c r="D142" s="234" t="s">
        <v>205</v>
      </c>
      <c r="E142" s="235" t="s">
        <v>19</v>
      </c>
      <c r="F142" s="236" t="s">
        <v>508</v>
      </c>
      <c r="G142" s="233"/>
      <c r="H142" s="237">
        <v>11.5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205</v>
      </c>
      <c r="AU142" s="243" t="s">
        <v>82</v>
      </c>
      <c r="AV142" s="13" t="s">
        <v>82</v>
      </c>
      <c r="AW142" s="13" t="s">
        <v>33</v>
      </c>
      <c r="AX142" s="13" t="s">
        <v>79</v>
      </c>
      <c r="AY142" s="243" t="s">
        <v>190</v>
      </c>
    </row>
    <row r="143" s="13" customFormat="1">
      <c r="A143" s="13"/>
      <c r="B143" s="232"/>
      <c r="C143" s="233"/>
      <c r="D143" s="234" t="s">
        <v>205</v>
      </c>
      <c r="E143" s="233"/>
      <c r="F143" s="236" t="s">
        <v>509</v>
      </c>
      <c r="G143" s="233"/>
      <c r="H143" s="237">
        <v>11.673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205</v>
      </c>
      <c r="AU143" s="243" t="s">
        <v>82</v>
      </c>
      <c r="AV143" s="13" t="s">
        <v>82</v>
      </c>
      <c r="AW143" s="13" t="s">
        <v>4</v>
      </c>
      <c r="AX143" s="13" t="s">
        <v>79</v>
      </c>
      <c r="AY143" s="243" t="s">
        <v>190</v>
      </c>
    </row>
    <row r="144" s="2" customFormat="1" ht="16.5" customHeight="1">
      <c r="A144" s="40"/>
      <c r="B144" s="41"/>
      <c r="C144" s="214" t="s">
        <v>327</v>
      </c>
      <c r="D144" s="214" t="s">
        <v>192</v>
      </c>
      <c r="E144" s="215" t="s">
        <v>510</v>
      </c>
      <c r="F144" s="216" t="s">
        <v>511</v>
      </c>
      <c r="G144" s="217" t="s">
        <v>408</v>
      </c>
      <c r="H144" s="218">
        <v>1</v>
      </c>
      <c r="I144" s="219"/>
      <c r="J144" s="220">
        <f>ROUND(I144*H144,2)</f>
        <v>0</v>
      </c>
      <c r="K144" s="216" t="s">
        <v>196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0.0016299999999999999</v>
      </c>
      <c r="R144" s="223">
        <f>Q144*H144</f>
        <v>0.0016299999999999999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197</v>
      </c>
      <c r="BM144" s="225" t="s">
        <v>512</v>
      </c>
    </row>
    <row r="145" s="2" customFormat="1">
      <c r="A145" s="40"/>
      <c r="B145" s="41"/>
      <c r="C145" s="42"/>
      <c r="D145" s="227" t="s">
        <v>199</v>
      </c>
      <c r="E145" s="42"/>
      <c r="F145" s="228" t="s">
        <v>513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 ht="24.15" customHeight="1">
      <c r="A146" s="40"/>
      <c r="B146" s="41"/>
      <c r="C146" s="214" t="s">
        <v>337</v>
      </c>
      <c r="D146" s="214" t="s">
        <v>192</v>
      </c>
      <c r="E146" s="215" t="s">
        <v>514</v>
      </c>
      <c r="F146" s="216" t="s">
        <v>515</v>
      </c>
      <c r="G146" s="217" t="s">
        <v>408</v>
      </c>
      <c r="H146" s="218">
        <v>1</v>
      </c>
      <c r="I146" s="219"/>
      <c r="J146" s="220">
        <f>ROUND(I146*H146,2)</f>
        <v>0</v>
      </c>
      <c r="K146" s="216" t="s">
        <v>196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0.00073999999999999999</v>
      </c>
      <c r="R146" s="223">
        <f>Q146*H146</f>
        <v>0.00073999999999999999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197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197</v>
      </c>
      <c r="BM146" s="225" t="s">
        <v>516</v>
      </c>
    </row>
    <row r="147" s="2" customFormat="1">
      <c r="A147" s="40"/>
      <c r="B147" s="41"/>
      <c r="C147" s="42"/>
      <c r="D147" s="227" t="s">
        <v>199</v>
      </c>
      <c r="E147" s="42"/>
      <c r="F147" s="228" t="s">
        <v>517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2" customFormat="1" ht="16.5" customHeight="1">
      <c r="A148" s="40"/>
      <c r="B148" s="41"/>
      <c r="C148" s="244" t="s">
        <v>344</v>
      </c>
      <c r="D148" s="244" t="s">
        <v>219</v>
      </c>
      <c r="E148" s="245" t="s">
        <v>518</v>
      </c>
      <c r="F148" s="246" t="s">
        <v>519</v>
      </c>
      <c r="G148" s="247" t="s">
        <v>408</v>
      </c>
      <c r="H148" s="248">
        <v>1</v>
      </c>
      <c r="I148" s="249"/>
      <c r="J148" s="250">
        <f>ROUND(I148*H148,2)</f>
        <v>0</v>
      </c>
      <c r="K148" s="246" t="s">
        <v>196</v>
      </c>
      <c r="L148" s="251"/>
      <c r="M148" s="252" t="s">
        <v>19</v>
      </c>
      <c r="N148" s="253" t="s">
        <v>43</v>
      </c>
      <c r="O148" s="86"/>
      <c r="P148" s="223">
        <f>O148*H148</f>
        <v>0</v>
      </c>
      <c r="Q148" s="223">
        <v>0.014</v>
      </c>
      <c r="R148" s="223">
        <f>Q148*H148</f>
        <v>0.014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223</v>
      </c>
      <c r="AT148" s="225" t="s">
        <v>219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197</v>
      </c>
      <c r="BM148" s="225" t="s">
        <v>520</v>
      </c>
    </row>
    <row r="149" s="2" customFormat="1" ht="16.5" customHeight="1">
      <c r="A149" s="40"/>
      <c r="B149" s="41"/>
      <c r="C149" s="244" t="s">
        <v>7</v>
      </c>
      <c r="D149" s="244" t="s">
        <v>219</v>
      </c>
      <c r="E149" s="245" t="s">
        <v>521</v>
      </c>
      <c r="F149" s="246" t="s">
        <v>522</v>
      </c>
      <c r="G149" s="247" t="s">
        <v>408</v>
      </c>
      <c r="H149" s="248">
        <v>1</v>
      </c>
      <c r="I149" s="249"/>
      <c r="J149" s="250">
        <f>ROUND(I149*H149,2)</f>
        <v>0</v>
      </c>
      <c r="K149" s="246" t="s">
        <v>196</v>
      </c>
      <c r="L149" s="251"/>
      <c r="M149" s="252" t="s">
        <v>19</v>
      </c>
      <c r="N149" s="253" t="s">
        <v>43</v>
      </c>
      <c r="O149" s="86"/>
      <c r="P149" s="223">
        <f>O149*H149</f>
        <v>0</v>
      </c>
      <c r="Q149" s="223">
        <v>0.0035000000000000001</v>
      </c>
      <c r="R149" s="223">
        <f>Q149*H149</f>
        <v>0.0035000000000000001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223</v>
      </c>
      <c r="AT149" s="225" t="s">
        <v>219</v>
      </c>
      <c r="AU149" s="225" t="s">
        <v>82</v>
      </c>
      <c r="AY149" s="19" t="s">
        <v>190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197</v>
      </c>
      <c r="BM149" s="225" t="s">
        <v>523</v>
      </c>
    </row>
    <row r="150" s="2" customFormat="1" ht="24.15" customHeight="1">
      <c r="A150" s="40"/>
      <c r="B150" s="41"/>
      <c r="C150" s="214" t="s">
        <v>359</v>
      </c>
      <c r="D150" s="214" t="s">
        <v>192</v>
      </c>
      <c r="E150" s="215" t="s">
        <v>524</v>
      </c>
      <c r="F150" s="216" t="s">
        <v>525</v>
      </c>
      <c r="G150" s="217" t="s">
        <v>408</v>
      </c>
      <c r="H150" s="218">
        <v>1</v>
      </c>
      <c r="I150" s="219"/>
      <c r="J150" s="220">
        <f>ROUND(I150*H150,2)</f>
        <v>0</v>
      </c>
      <c r="K150" s="216" t="s">
        <v>196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197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197</v>
      </c>
      <c r="BM150" s="225" t="s">
        <v>526</v>
      </c>
    </row>
    <row r="151" s="2" customFormat="1">
      <c r="A151" s="40"/>
      <c r="B151" s="41"/>
      <c r="C151" s="42"/>
      <c r="D151" s="227" t="s">
        <v>199</v>
      </c>
      <c r="E151" s="42"/>
      <c r="F151" s="228" t="s">
        <v>527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 ht="16.5" customHeight="1">
      <c r="A152" s="40"/>
      <c r="B152" s="41"/>
      <c r="C152" s="244" t="s">
        <v>365</v>
      </c>
      <c r="D152" s="244" t="s">
        <v>219</v>
      </c>
      <c r="E152" s="245" t="s">
        <v>528</v>
      </c>
      <c r="F152" s="246" t="s">
        <v>529</v>
      </c>
      <c r="G152" s="247" t="s">
        <v>408</v>
      </c>
      <c r="H152" s="248">
        <v>1</v>
      </c>
      <c r="I152" s="249"/>
      <c r="J152" s="250">
        <f>ROUND(I152*H152,2)</f>
        <v>0</v>
      </c>
      <c r="K152" s="246" t="s">
        <v>196</v>
      </c>
      <c r="L152" s="251"/>
      <c r="M152" s="252" t="s">
        <v>19</v>
      </c>
      <c r="N152" s="253" t="s">
        <v>43</v>
      </c>
      <c r="O152" s="86"/>
      <c r="P152" s="223">
        <f>O152*H152</f>
        <v>0</v>
      </c>
      <c r="Q152" s="223">
        <v>0.0020999999999999999</v>
      </c>
      <c r="R152" s="223">
        <f>Q152*H152</f>
        <v>0.0020999999999999999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223</v>
      </c>
      <c r="AT152" s="225" t="s">
        <v>219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530</v>
      </c>
    </row>
    <row r="153" s="2" customFormat="1" ht="16.5" customHeight="1">
      <c r="A153" s="40"/>
      <c r="B153" s="41"/>
      <c r="C153" s="214" t="s">
        <v>371</v>
      </c>
      <c r="D153" s="214" t="s">
        <v>192</v>
      </c>
      <c r="E153" s="215" t="s">
        <v>531</v>
      </c>
      <c r="F153" s="216" t="s">
        <v>532</v>
      </c>
      <c r="G153" s="217" t="s">
        <v>380</v>
      </c>
      <c r="H153" s="218">
        <v>11.5</v>
      </c>
      <c r="I153" s="219"/>
      <c r="J153" s="220">
        <f>ROUND(I153*H153,2)</f>
        <v>0</v>
      </c>
      <c r="K153" s="216" t="s">
        <v>196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197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197</v>
      </c>
      <c r="BM153" s="225" t="s">
        <v>533</v>
      </c>
    </row>
    <row r="154" s="2" customFormat="1">
      <c r="A154" s="40"/>
      <c r="B154" s="41"/>
      <c r="C154" s="42"/>
      <c r="D154" s="227" t="s">
        <v>199</v>
      </c>
      <c r="E154" s="42"/>
      <c r="F154" s="228" t="s">
        <v>534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199</v>
      </c>
      <c r="AU154" s="19" t="s">
        <v>82</v>
      </c>
    </row>
    <row r="155" s="2" customFormat="1" ht="16.5" customHeight="1">
      <c r="A155" s="40"/>
      <c r="B155" s="41"/>
      <c r="C155" s="214" t="s">
        <v>377</v>
      </c>
      <c r="D155" s="214" t="s">
        <v>192</v>
      </c>
      <c r="E155" s="215" t="s">
        <v>535</v>
      </c>
      <c r="F155" s="216" t="s">
        <v>536</v>
      </c>
      <c r="G155" s="217" t="s">
        <v>380</v>
      </c>
      <c r="H155" s="218">
        <v>11.5</v>
      </c>
      <c r="I155" s="219"/>
      <c r="J155" s="220">
        <f>ROUND(I155*H155,2)</f>
        <v>0</v>
      </c>
      <c r="K155" s="216" t="s">
        <v>196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197</v>
      </c>
      <c r="AT155" s="225" t="s">
        <v>192</v>
      </c>
      <c r="AU155" s="225" t="s">
        <v>82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197</v>
      </c>
      <c r="BM155" s="225" t="s">
        <v>537</v>
      </c>
    </row>
    <row r="156" s="2" customFormat="1">
      <c r="A156" s="40"/>
      <c r="B156" s="41"/>
      <c r="C156" s="42"/>
      <c r="D156" s="227" t="s">
        <v>199</v>
      </c>
      <c r="E156" s="42"/>
      <c r="F156" s="228" t="s">
        <v>538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199</v>
      </c>
      <c r="AU156" s="19" t="s">
        <v>82</v>
      </c>
    </row>
    <row r="157" s="2" customFormat="1" ht="16.5" customHeight="1">
      <c r="A157" s="40"/>
      <c r="B157" s="41"/>
      <c r="C157" s="214" t="s">
        <v>384</v>
      </c>
      <c r="D157" s="214" t="s">
        <v>192</v>
      </c>
      <c r="E157" s="215" t="s">
        <v>539</v>
      </c>
      <c r="F157" s="216" t="s">
        <v>540</v>
      </c>
      <c r="G157" s="217" t="s">
        <v>408</v>
      </c>
      <c r="H157" s="218">
        <v>2</v>
      </c>
      <c r="I157" s="219"/>
      <c r="J157" s="220">
        <f>ROUND(I157*H157,2)</f>
        <v>0</v>
      </c>
      <c r="K157" s="216" t="s">
        <v>196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0.45937</v>
      </c>
      <c r="R157" s="223">
        <f>Q157*H157</f>
        <v>0.91874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197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197</v>
      </c>
      <c r="BM157" s="225" t="s">
        <v>541</v>
      </c>
    </row>
    <row r="158" s="2" customFormat="1">
      <c r="A158" s="40"/>
      <c r="B158" s="41"/>
      <c r="C158" s="42"/>
      <c r="D158" s="227" t="s">
        <v>199</v>
      </c>
      <c r="E158" s="42"/>
      <c r="F158" s="228" t="s">
        <v>542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199</v>
      </c>
      <c r="AU158" s="19" t="s">
        <v>82</v>
      </c>
    </row>
    <row r="159" s="2" customFormat="1" ht="16.5" customHeight="1">
      <c r="A159" s="40"/>
      <c r="B159" s="41"/>
      <c r="C159" s="214" t="s">
        <v>256</v>
      </c>
      <c r="D159" s="214" t="s">
        <v>192</v>
      </c>
      <c r="E159" s="215" t="s">
        <v>543</v>
      </c>
      <c r="F159" s="216" t="s">
        <v>544</v>
      </c>
      <c r="G159" s="217" t="s">
        <v>380</v>
      </c>
      <c r="H159" s="218">
        <v>12</v>
      </c>
      <c r="I159" s="219"/>
      <c r="J159" s="220">
        <f>ROUND(I159*H159,2)</f>
        <v>0</v>
      </c>
      <c r="K159" s="216" t="s">
        <v>196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0.00019000000000000001</v>
      </c>
      <c r="R159" s="223">
        <f>Q159*H159</f>
        <v>0.0022799999999999999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197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197</v>
      </c>
      <c r="BM159" s="225" t="s">
        <v>545</v>
      </c>
    </row>
    <row r="160" s="2" customFormat="1">
      <c r="A160" s="40"/>
      <c r="B160" s="41"/>
      <c r="C160" s="42"/>
      <c r="D160" s="227" t="s">
        <v>199</v>
      </c>
      <c r="E160" s="42"/>
      <c r="F160" s="228" t="s">
        <v>546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199</v>
      </c>
      <c r="AU160" s="19" t="s">
        <v>82</v>
      </c>
    </row>
    <row r="161" s="2" customFormat="1" ht="16.5" customHeight="1">
      <c r="A161" s="40"/>
      <c r="B161" s="41"/>
      <c r="C161" s="214" t="s">
        <v>396</v>
      </c>
      <c r="D161" s="214" t="s">
        <v>192</v>
      </c>
      <c r="E161" s="215" t="s">
        <v>547</v>
      </c>
      <c r="F161" s="216" t="s">
        <v>548</v>
      </c>
      <c r="G161" s="217" t="s">
        <v>380</v>
      </c>
      <c r="H161" s="218">
        <v>12</v>
      </c>
      <c r="I161" s="219"/>
      <c r="J161" s="220">
        <f>ROUND(I161*H161,2)</f>
        <v>0</v>
      </c>
      <c r="K161" s="216" t="s">
        <v>196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9.0000000000000006E-05</v>
      </c>
      <c r="R161" s="223">
        <f>Q161*H161</f>
        <v>0.00108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197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197</v>
      </c>
      <c r="BM161" s="225" t="s">
        <v>549</v>
      </c>
    </row>
    <row r="162" s="2" customFormat="1">
      <c r="A162" s="40"/>
      <c r="B162" s="41"/>
      <c r="C162" s="42"/>
      <c r="D162" s="227" t="s">
        <v>199</v>
      </c>
      <c r="E162" s="42"/>
      <c r="F162" s="228" t="s">
        <v>550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199</v>
      </c>
      <c r="AU162" s="19" t="s">
        <v>82</v>
      </c>
    </row>
    <row r="163" s="12" customFormat="1" ht="22.8" customHeight="1">
      <c r="A163" s="12"/>
      <c r="B163" s="198"/>
      <c r="C163" s="199"/>
      <c r="D163" s="200" t="s">
        <v>71</v>
      </c>
      <c r="E163" s="212" t="s">
        <v>244</v>
      </c>
      <c r="F163" s="212" t="s">
        <v>389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0.068949999999999997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79</v>
      </c>
      <c r="AT163" s="210" t="s">
        <v>71</v>
      </c>
      <c r="AU163" s="210" t="s">
        <v>79</v>
      </c>
      <c r="AY163" s="209" t="s">
        <v>190</v>
      </c>
      <c r="BK163" s="211">
        <f>BK164</f>
        <v>0</v>
      </c>
    </row>
    <row r="164" s="2" customFormat="1" ht="16.5" customHeight="1">
      <c r="A164" s="40"/>
      <c r="B164" s="41"/>
      <c r="C164" s="214" t="s">
        <v>405</v>
      </c>
      <c r="D164" s="214" t="s">
        <v>192</v>
      </c>
      <c r="E164" s="215" t="s">
        <v>551</v>
      </c>
      <c r="F164" s="216" t="s">
        <v>552</v>
      </c>
      <c r="G164" s="217" t="s">
        <v>553</v>
      </c>
      <c r="H164" s="218">
        <v>1</v>
      </c>
      <c r="I164" s="219"/>
      <c r="J164" s="220">
        <f>ROUND(I164*H164,2)</f>
        <v>0</v>
      </c>
      <c r="K164" s="216" t="s">
        <v>554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0.068949999999999997</v>
      </c>
      <c r="R164" s="223">
        <f>Q164*H164</f>
        <v>0.068949999999999997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197</v>
      </c>
      <c r="AT164" s="225" t="s">
        <v>192</v>
      </c>
      <c r="AU164" s="225" t="s">
        <v>82</v>
      </c>
      <c r="AY164" s="19" t="s">
        <v>190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197</v>
      </c>
      <c r="BM164" s="225" t="s">
        <v>555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394</v>
      </c>
      <c r="F165" s="212" t="s">
        <v>395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0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79</v>
      </c>
      <c r="AT165" s="210" t="s">
        <v>71</v>
      </c>
      <c r="AU165" s="210" t="s">
        <v>79</v>
      </c>
      <c r="AY165" s="209" t="s">
        <v>190</v>
      </c>
      <c r="BK165" s="211">
        <f>SUM(BK166:BK167)</f>
        <v>0</v>
      </c>
    </row>
    <row r="166" s="2" customFormat="1" ht="24.15" customHeight="1">
      <c r="A166" s="40"/>
      <c r="B166" s="41"/>
      <c r="C166" s="214" t="s">
        <v>411</v>
      </c>
      <c r="D166" s="214" t="s">
        <v>192</v>
      </c>
      <c r="E166" s="215" t="s">
        <v>556</v>
      </c>
      <c r="F166" s="216" t="s">
        <v>557</v>
      </c>
      <c r="G166" s="217" t="s">
        <v>222</v>
      </c>
      <c r="H166" s="218">
        <v>8.9410000000000007</v>
      </c>
      <c r="I166" s="219"/>
      <c r="J166" s="220">
        <f>ROUND(I166*H166,2)</f>
        <v>0</v>
      </c>
      <c r="K166" s="216" t="s">
        <v>196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197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197</v>
      </c>
      <c r="BM166" s="225" t="s">
        <v>558</v>
      </c>
    </row>
    <row r="167" s="2" customFormat="1">
      <c r="A167" s="40"/>
      <c r="B167" s="41"/>
      <c r="C167" s="42"/>
      <c r="D167" s="227" t="s">
        <v>199</v>
      </c>
      <c r="E167" s="42"/>
      <c r="F167" s="228" t="s">
        <v>559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199</v>
      </c>
      <c r="AU167" s="19" t="s">
        <v>82</v>
      </c>
    </row>
    <row r="168" s="12" customFormat="1" ht="25.92" customHeight="1">
      <c r="A168" s="12"/>
      <c r="B168" s="198"/>
      <c r="C168" s="199"/>
      <c r="D168" s="200" t="s">
        <v>71</v>
      </c>
      <c r="E168" s="201" t="s">
        <v>401</v>
      </c>
      <c r="F168" s="201" t="s">
        <v>402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P169</f>
        <v>0</v>
      </c>
      <c r="Q168" s="206"/>
      <c r="R168" s="207">
        <f>R169</f>
        <v>0.010930000000000001</v>
      </c>
      <c r="S168" s="206"/>
      <c r="T168" s="208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82</v>
      </c>
      <c r="AT168" s="210" t="s">
        <v>71</v>
      </c>
      <c r="AU168" s="210" t="s">
        <v>72</v>
      </c>
      <c r="AY168" s="209" t="s">
        <v>190</v>
      </c>
      <c r="BK168" s="211">
        <f>BK169</f>
        <v>0</v>
      </c>
    </row>
    <row r="169" s="12" customFormat="1" ht="22.8" customHeight="1">
      <c r="A169" s="12"/>
      <c r="B169" s="198"/>
      <c r="C169" s="199"/>
      <c r="D169" s="200" t="s">
        <v>71</v>
      </c>
      <c r="E169" s="212" t="s">
        <v>560</v>
      </c>
      <c r="F169" s="212" t="s">
        <v>561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SUM(P170:P173)</f>
        <v>0</v>
      </c>
      <c r="Q169" s="206"/>
      <c r="R169" s="207">
        <f>SUM(R170:R173)</f>
        <v>0.010930000000000001</v>
      </c>
      <c r="S169" s="206"/>
      <c r="T169" s="208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82</v>
      </c>
      <c r="AT169" s="210" t="s">
        <v>71</v>
      </c>
      <c r="AU169" s="210" t="s">
        <v>79</v>
      </c>
      <c r="AY169" s="209" t="s">
        <v>190</v>
      </c>
      <c r="BK169" s="211">
        <f>SUM(BK170:BK173)</f>
        <v>0</v>
      </c>
    </row>
    <row r="170" s="2" customFormat="1" ht="16.5" customHeight="1">
      <c r="A170" s="40"/>
      <c r="B170" s="41"/>
      <c r="C170" s="214" t="s">
        <v>415</v>
      </c>
      <c r="D170" s="214" t="s">
        <v>192</v>
      </c>
      <c r="E170" s="215" t="s">
        <v>562</v>
      </c>
      <c r="F170" s="216" t="s">
        <v>563</v>
      </c>
      <c r="G170" s="217" t="s">
        <v>553</v>
      </c>
      <c r="H170" s="218">
        <v>1</v>
      </c>
      <c r="I170" s="219"/>
      <c r="J170" s="220">
        <f>ROUND(I170*H170,2)</f>
        <v>0</v>
      </c>
      <c r="K170" s="216" t="s">
        <v>196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0.010930000000000001</v>
      </c>
      <c r="R170" s="223">
        <f>Q170*H170</f>
        <v>0.010930000000000001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307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307</v>
      </c>
      <c r="BM170" s="225" t="s">
        <v>564</v>
      </c>
    </row>
    <row r="171" s="2" customFormat="1">
      <c r="A171" s="40"/>
      <c r="B171" s="41"/>
      <c r="C171" s="42"/>
      <c r="D171" s="227" t="s">
        <v>199</v>
      </c>
      <c r="E171" s="42"/>
      <c r="F171" s="228" t="s">
        <v>565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199</v>
      </c>
      <c r="AU171" s="19" t="s">
        <v>82</v>
      </c>
    </row>
    <row r="172" s="2" customFormat="1" ht="24.15" customHeight="1">
      <c r="A172" s="40"/>
      <c r="B172" s="41"/>
      <c r="C172" s="214" t="s">
        <v>419</v>
      </c>
      <c r="D172" s="214" t="s">
        <v>192</v>
      </c>
      <c r="E172" s="215" t="s">
        <v>566</v>
      </c>
      <c r="F172" s="216" t="s">
        <v>567</v>
      </c>
      <c r="G172" s="217" t="s">
        <v>568</v>
      </c>
      <c r="H172" s="279"/>
      <c r="I172" s="219"/>
      <c r="J172" s="220">
        <f>ROUND(I172*H172,2)</f>
        <v>0</v>
      </c>
      <c r="K172" s="216" t="s">
        <v>196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307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307</v>
      </c>
      <c r="BM172" s="225" t="s">
        <v>569</v>
      </c>
    </row>
    <row r="173" s="2" customFormat="1">
      <c r="A173" s="40"/>
      <c r="B173" s="41"/>
      <c r="C173" s="42"/>
      <c r="D173" s="227" t="s">
        <v>199</v>
      </c>
      <c r="E173" s="42"/>
      <c r="F173" s="228" t="s">
        <v>570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199</v>
      </c>
      <c r="AU173" s="19" t="s">
        <v>82</v>
      </c>
    </row>
    <row r="174" s="12" customFormat="1" ht="25.92" customHeight="1">
      <c r="A174" s="12"/>
      <c r="B174" s="198"/>
      <c r="C174" s="199"/>
      <c r="D174" s="200" t="s">
        <v>71</v>
      </c>
      <c r="E174" s="201" t="s">
        <v>571</v>
      </c>
      <c r="F174" s="201" t="s">
        <v>572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P175</f>
        <v>0</v>
      </c>
      <c r="Q174" s="206"/>
      <c r="R174" s="207">
        <f>R175</f>
        <v>0</v>
      </c>
      <c r="S174" s="206"/>
      <c r="T174" s="208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218</v>
      </c>
      <c r="AT174" s="210" t="s">
        <v>71</v>
      </c>
      <c r="AU174" s="210" t="s">
        <v>72</v>
      </c>
      <c r="AY174" s="209" t="s">
        <v>190</v>
      </c>
      <c r="BK174" s="211">
        <f>BK175</f>
        <v>0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573</v>
      </c>
      <c r="F175" s="212" t="s">
        <v>574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SUM(P176:P183)</f>
        <v>0</v>
      </c>
      <c r="Q175" s="206"/>
      <c r="R175" s="207">
        <f>SUM(R176:R183)</f>
        <v>0</v>
      </c>
      <c r="S175" s="206"/>
      <c r="T175" s="208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218</v>
      </c>
      <c r="AT175" s="210" t="s">
        <v>71</v>
      </c>
      <c r="AU175" s="210" t="s">
        <v>79</v>
      </c>
      <c r="AY175" s="209" t="s">
        <v>190</v>
      </c>
      <c r="BK175" s="211">
        <f>SUM(BK176:BK183)</f>
        <v>0</v>
      </c>
    </row>
    <row r="176" s="2" customFormat="1" ht="16.5" customHeight="1">
      <c r="A176" s="40"/>
      <c r="B176" s="41"/>
      <c r="C176" s="214" t="s">
        <v>575</v>
      </c>
      <c r="D176" s="214" t="s">
        <v>192</v>
      </c>
      <c r="E176" s="215" t="s">
        <v>576</v>
      </c>
      <c r="F176" s="216" t="s">
        <v>577</v>
      </c>
      <c r="G176" s="217" t="s">
        <v>408</v>
      </c>
      <c r="H176" s="218">
        <v>1</v>
      </c>
      <c r="I176" s="219"/>
      <c r="J176" s="220">
        <f>ROUND(I176*H176,2)</f>
        <v>0</v>
      </c>
      <c r="K176" s="216" t="s">
        <v>196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578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578</v>
      </c>
      <c r="BM176" s="225" t="s">
        <v>579</v>
      </c>
    </row>
    <row r="177" s="2" customFormat="1">
      <c r="A177" s="40"/>
      <c r="B177" s="41"/>
      <c r="C177" s="42"/>
      <c r="D177" s="227" t="s">
        <v>199</v>
      </c>
      <c r="E177" s="42"/>
      <c r="F177" s="228" t="s">
        <v>580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199</v>
      </c>
      <c r="AU177" s="19" t="s">
        <v>82</v>
      </c>
    </row>
    <row r="178" s="14" customFormat="1">
      <c r="A178" s="14"/>
      <c r="B178" s="254"/>
      <c r="C178" s="255"/>
      <c r="D178" s="234" t="s">
        <v>205</v>
      </c>
      <c r="E178" s="256" t="s">
        <v>19</v>
      </c>
      <c r="F178" s="257" t="s">
        <v>581</v>
      </c>
      <c r="G178" s="255"/>
      <c r="H178" s="256" t="s">
        <v>19</v>
      </c>
      <c r="I178" s="258"/>
      <c r="J178" s="255"/>
      <c r="K178" s="255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205</v>
      </c>
      <c r="AU178" s="263" t="s">
        <v>82</v>
      </c>
      <c r="AV178" s="14" t="s">
        <v>79</v>
      </c>
      <c r="AW178" s="14" t="s">
        <v>33</v>
      </c>
      <c r="AX178" s="14" t="s">
        <v>72</v>
      </c>
      <c r="AY178" s="263" t="s">
        <v>190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79</v>
      </c>
      <c r="G179" s="233"/>
      <c r="H179" s="237">
        <v>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79</v>
      </c>
      <c r="AY179" s="243" t="s">
        <v>190</v>
      </c>
    </row>
    <row r="180" s="2" customFormat="1" ht="16.5" customHeight="1">
      <c r="A180" s="40"/>
      <c r="B180" s="41"/>
      <c r="C180" s="214" t="s">
        <v>582</v>
      </c>
      <c r="D180" s="214" t="s">
        <v>192</v>
      </c>
      <c r="E180" s="215" t="s">
        <v>583</v>
      </c>
      <c r="F180" s="216" t="s">
        <v>584</v>
      </c>
      <c r="G180" s="217" t="s">
        <v>553</v>
      </c>
      <c r="H180" s="218">
        <v>1</v>
      </c>
      <c r="I180" s="219"/>
      <c r="J180" s="220">
        <f>ROUND(I180*H180,2)</f>
        <v>0</v>
      </c>
      <c r="K180" s="216" t="s">
        <v>196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578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578</v>
      </c>
      <c r="BM180" s="225" t="s">
        <v>585</v>
      </c>
    </row>
    <row r="181" s="2" customFormat="1">
      <c r="A181" s="40"/>
      <c r="B181" s="41"/>
      <c r="C181" s="42"/>
      <c r="D181" s="227" t="s">
        <v>199</v>
      </c>
      <c r="E181" s="42"/>
      <c r="F181" s="228" t="s">
        <v>586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199</v>
      </c>
      <c r="AU181" s="19" t="s">
        <v>82</v>
      </c>
    </row>
    <row r="182" s="14" customFormat="1">
      <c r="A182" s="14"/>
      <c r="B182" s="254"/>
      <c r="C182" s="255"/>
      <c r="D182" s="234" t="s">
        <v>205</v>
      </c>
      <c r="E182" s="256" t="s">
        <v>19</v>
      </c>
      <c r="F182" s="257" t="s">
        <v>587</v>
      </c>
      <c r="G182" s="255"/>
      <c r="H182" s="256" t="s">
        <v>19</v>
      </c>
      <c r="I182" s="258"/>
      <c r="J182" s="255"/>
      <c r="K182" s="255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205</v>
      </c>
      <c r="AU182" s="263" t="s">
        <v>82</v>
      </c>
      <c r="AV182" s="14" t="s">
        <v>79</v>
      </c>
      <c r="AW182" s="14" t="s">
        <v>33</v>
      </c>
      <c r="AX182" s="14" t="s">
        <v>72</v>
      </c>
      <c r="AY182" s="263" t="s">
        <v>190</v>
      </c>
    </row>
    <row r="183" s="13" customFormat="1">
      <c r="A183" s="13"/>
      <c r="B183" s="232"/>
      <c r="C183" s="233"/>
      <c r="D183" s="234" t="s">
        <v>205</v>
      </c>
      <c r="E183" s="235" t="s">
        <v>19</v>
      </c>
      <c r="F183" s="236" t="s">
        <v>79</v>
      </c>
      <c r="G183" s="233"/>
      <c r="H183" s="237">
        <v>1</v>
      </c>
      <c r="I183" s="238"/>
      <c r="J183" s="233"/>
      <c r="K183" s="233"/>
      <c r="L183" s="239"/>
      <c r="M183" s="280"/>
      <c r="N183" s="281"/>
      <c r="O183" s="281"/>
      <c r="P183" s="281"/>
      <c r="Q183" s="281"/>
      <c r="R183" s="281"/>
      <c r="S183" s="281"/>
      <c r="T183" s="28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205</v>
      </c>
      <c r="AU183" s="243" t="s">
        <v>82</v>
      </c>
      <c r="AV183" s="13" t="s">
        <v>82</v>
      </c>
      <c r="AW183" s="13" t="s">
        <v>33</v>
      </c>
      <c r="AX183" s="13" t="s">
        <v>79</v>
      </c>
      <c r="AY183" s="243" t="s">
        <v>190</v>
      </c>
    </row>
    <row r="184" s="2" customFormat="1" ht="6.96" customHeight="1">
      <c r="A184" s="40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46"/>
      <c r="M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dZKEElgCrBB8E/qMb2i6mEQSP99JMK1g2xtcr2M5ZpjgyfaOIZAuttpP7/iZmz+dj54j9I3kakzCTrHqW8mppg==" hashValue="NFQa+d0PvmAsjj8O6laj8mwLdL8yGdelfvSD5nsbKAJkBYwBKub1AwTHAAcZyffky8mus34OAe0huBboWKbIKg==" algorithmName="SHA-512" password="C46D"/>
  <autoFilter ref="C94:K18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2/132354201"/>
    <hyperlink ref="F103" r:id="rId2" display="https://podminky.urs.cz/item/CS_URS_2023_02/139001101"/>
    <hyperlink ref="F105" r:id="rId3" display="https://podminky.urs.cz/item/CS_URS_2023_02/151101101"/>
    <hyperlink ref="F108" r:id="rId4" display="https://podminky.urs.cz/item/CS_URS_2023_02/151101111"/>
    <hyperlink ref="F110" r:id="rId5" display="https://podminky.urs.cz/item/CS_URS_2023_02/151401501"/>
    <hyperlink ref="F113" r:id="rId6" display="https://podminky.urs.cz/item/CS_URS_2023_02/162351124"/>
    <hyperlink ref="F115" r:id="rId7" display="https://podminky.urs.cz/item/CS_URS_2023_02/162751137"/>
    <hyperlink ref="F117" r:id="rId8" display="https://podminky.urs.cz/item/CS_URS_2023_02/162751139"/>
    <hyperlink ref="F120" r:id="rId9" display="https://podminky.urs.cz/item/CS_URS_2023_02/167151102"/>
    <hyperlink ref="F122" r:id="rId10" display="https://podminky.urs.cz/item/CS_URS_2023_02/171201231"/>
    <hyperlink ref="F125" r:id="rId11" display="https://podminky.urs.cz/item/CS_URS_2023_02/171251201"/>
    <hyperlink ref="F127" r:id="rId12" display="https://podminky.urs.cz/item/CS_URS_2023_02/174151101"/>
    <hyperlink ref="F129" r:id="rId13" display="https://podminky.urs.cz/item/CS_URS_2023_02/175111101"/>
    <hyperlink ref="F136" r:id="rId14" display="https://podminky.urs.cz/item/CS_URS_2023_02/451572111"/>
    <hyperlink ref="F140" r:id="rId15" display="https://podminky.urs.cz/item/CS_URS_2023_02/871211211"/>
    <hyperlink ref="F145" r:id="rId16" display="https://podminky.urs.cz/item/CS_URS_2023_02/879221111"/>
    <hyperlink ref="F147" r:id="rId17" display="https://podminky.urs.cz/item/CS_URS_2023_02/891231112"/>
    <hyperlink ref="F151" r:id="rId18" display="https://podminky.urs.cz/item/CS_URS_2023_02/891239111"/>
    <hyperlink ref="F154" r:id="rId19" display="https://podminky.urs.cz/item/CS_URS_2023_02/892233122"/>
    <hyperlink ref="F156" r:id="rId20" display="https://podminky.urs.cz/item/CS_URS_2023_02/892241111"/>
    <hyperlink ref="F158" r:id="rId21" display="https://podminky.urs.cz/item/CS_URS_2023_02/892372111"/>
    <hyperlink ref="F160" r:id="rId22" display="https://podminky.urs.cz/item/CS_URS_2023_02/899721111"/>
    <hyperlink ref="F162" r:id="rId23" display="https://podminky.urs.cz/item/CS_URS_2023_02/899722113"/>
    <hyperlink ref="F167" r:id="rId24" display="https://podminky.urs.cz/item/CS_URS_2023_02/998276101"/>
    <hyperlink ref="F171" r:id="rId25" display="https://podminky.urs.cz/item/CS_URS_2023_02/722270105"/>
    <hyperlink ref="F173" r:id="rId26" display="https://podminky.urs.cz/item/CS_URS_2023_02/998722201"/>
    <hyperlink ref="F177" r:id="rId27" display="https://podminky.urs.cz/item/CS_URS_2023_02/012203000"/>
    <hyperlink ref="F181" r:id="rId28" display="https://podminky.urs.cz/item/CS_URS_2023_02/01329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588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589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ROUND((SUM(BE93:BE170)),  2)</f>
        <v>0</v>
      </c>
      <c r="G35" s="40"/>
      <c r="H35" s="40"/>
      <c r="I35" s="159">
        <v>0.20999999999999999</v>
      </c>
      <c r="J35" s="158">
        <f>ROUND(((SUM(BE93:BE170))*I35),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ROUND((SUM(BF93:BF170)),  2)</f>
        <v>0</v>
      </c>
      <c r="G36" s="40"/>
      <c r="H36" s="40"/>
      <c r="I36" s="159">
        <v>0.14999999999999999</v>
      </c>
      <c r="J36" s="158">
        <f>ROUND(((SUM(BF93:BF170))*I36),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ROUND((SUM(BG93:BG170)),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ROUND((SUM(BH93:BH170)),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ROUND((SUM(BI93:BI170)),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588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IO.3.1 - Přípojka kanalizace (nezpůsobilý náklad)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428</v>
      </c>
      <c r="E66" s="184"/>
      <c r="F66" s="184"/>
      <c r="G66" s="184"/>
      <c r="H66" s="184"/>
      <c r="I66" s="184"/>
      <c r="J66" s="185">
        <f>J131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429</v>
      </c>
      <c r="E67" s="184"/>
      <c r="F67" s="184"/>
      <c r="G67" s="184"/>
      <c r="H67" s="184"/>
      <c r="I67" s="184"/>
      <c r="J67" s="185">
        <f>J135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171</v>
      </c>
      <c r="E68" s="184"/>
      <c r="F68" s="184"/>
      <c r="G68" s="184"/>
      <c r="H68" s="184"/>
      <c r="I68" s="184"/>
      <c r="J68" s="185">
        <f>J156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172</v>
      </c>
      <c r="E69" s="184"/>
      <c r="F69" s="184"/>
      <c r="G69" s="184"/>
      <c r="H69" s="184"/>
      <c r="I69" s="184"/>
      <c r="J69" s="185">
        <f>J158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431</v>
      </c>
      <c r="E70" s="179"/>
      <c r="F70" s="179"/>
      <c r="G70" s="179"/>
      <c r="H70" s="179"/>
      <c r="I70" s="179"/>
      <c r="J70" s="180">
        <f>J161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432</v>
      </c>
      <c r="E71" s="184"/>
      <c r="F71" s="184"/>
      <c r="G71" s="184"/>
      <c r="H71" s="184"/>
      <c r="I71" s="184"/>
      <c r="J71" s="185">
        <f>J162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SŠ uměleckoprůmyslová Ústí nad Orlicí - areál Perla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155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588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157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IO.3.1 - Přípojka kanalizace (nezpůsobilý náklad)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18. 10. 2023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Pardubický kraj</v>
      </c>
      <c r="G89" s="42"/>
      <c r="H89" s="42"/>
      <c r="I89" s="34" t="s">
        <v>31</v>
      </c>
      <c r="J89" s="38" t="str">
        <f>E23</f>
        <v>Ing. Michaela Pelikánová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Bc. Martin Frous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176</v>
      </c>
      <c r="D92" s="190" t="s">
        <v>57</v>
      </c>
      <c r="E92" s="190" t="s">
        <v>53</v>
      </c>
      <c r="F92" s="190" t="s">
        <v>54</v>
      </c>
      <c r="G92" s="190" t="s">
        <v>177</v>
      </c>
      <c r="H92" s="190" t="s">
        <v>178</v>
      </c>
      <c r="I92" s="190" t="s">
        <v>179</v>
      </c>
      <c r="J92" s="190" t="s">
        <v>162</v>
      </c>
      <c r="K92" s="191" t="s">
        <v>180</v>
      </c>
      <c r="L92" s="192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P94+P161</f>
        <v>0</v>
      </c>
      <c r="Q93" s="98"/>
      <c r="R93" s="195">
        <f>R94+R161</f>
        <v>7.6934046</v>
      </c>
      <c r="S93" s="98"/>
      <c r="T93" s="196">
        <f>T94+T161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163</v>
      </c>
      <c r="BK93" s="197">
        <f>BK94+BK161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188</v>
      </c>
      <c r="F94" s="201" t="s">
        <v>189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P95+P131+P135+P156+P158</f>
        <v>0</v>
      </c>
      <c r="Q94" s="206"/>
      <c r="R94" s="207">
        <f>R95+R131+R135+R156+R158</f>
        <v>7.6934046</v>
      </c>
      <c r="S94" s="206"/>
      <c r="T94" s="208">
        <f>T95+T131+T135+T156+T158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71</v>
      </c>
      <c r="AU94" s="210" t="s">
        <v>72</v>
      </c>
      <c r="AY94" s="209" t="s">
        <v>190</v>
      </c>
      <c r="BK94" s="211">
        <f>BK95+BK131+BK135+BK156+BK158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79</v>
      </c>
      <c r="F95" s="212" t="s">
        <v>191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SUM(P96:P130)</f>
        <v>0</v>
      </c>
      <c r="Q95" s="206"/>
      <c r="R95" s="207">
        <f>SUM(R96:R130)</f>
        <v>4.8309119999999997</v>
      </c>
      <c r="S95" s="206"/>
      <c r="T95" s="208">
        <f>SUM(T96:T130)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79</v>
      </c>
      <c r="AY95" s="209" t="s">
        <v>190</v>
      </c>
      <c r="BK95" s="211">
        <f>SUM(BK96:BK130)</f>
        <v>0</v>
      </c>
    </row>
    <row r="96" s="2" customFormat="1" ht="24.15" customHeight="1">
      <c r="A96" s="40"/>
      <c r="B96" s="41"/>
      <c r="C96" s="214" t="s">
        <v>79</v>
      </c>
      <c r="D96" s="214" t="s">
        <v>192</v>
      </c>
      <c r="E96" s="215" t="s">
        <v>433</v>
      </c>
      <c r="F96" s="216" t="s">
        <v>434</v>
      </c>
      <c r="G96" s="217" t="s">
        <v>195</v>
      </c>
      <c r="H96" s="218">
        <v>18.399999999999999</v>
      </c>
      <c r="I96" s="219"/>
      <c r="J96" s="220">
        <f>ROUND(I96*H96,2)</f>
        <v>0</v>
      </c>
      <c r="K96" s="216" t="s">
        <v>196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197</v>
      </c>
      <c r="AT96" s="225" t="s">
        <v>192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197</v>
      </c>
      <c r="BM96" s="225" t="s">
        <v>590</v>
      </c>
    </row>
    <row r="97" s="2" customFormat="1">
      <c r="A97" s="40"/>
      <c r="B97" s="41"/>
      <c r="C97" s="42"/>
      <c r="D97" s="227" t="s">
        <v>199</v>
      </c>
      <c r="E97" s="42"/>
      <c r="F97" s="228" t="s">
        <v>436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13" customFormat="1">
      <c r="A98" s="13"/>
      <c r="B98" s="232"/>
      <c r="C98" s="233"/>
      <c r="D98" s="234" t="s">
        <v>205</v>
      </c>
      <c r="E98" s="235" t="s">
        <v>19</v>
      </c>
      <c r="F98" s="236" t="s">
        <v>591</v>
      </c>
      <c r="G98" s="233"/>
      <c r="H98" s="237">
        <v>18.399999999999999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205</v>
      </c>
      <c r="AU98" s="243" t="s">
        <v>82</v>
      </c>
      <c r="AV98" s="13" t="s">
        <v>82</v>
      </c>
      <c r="AW98" s="13" t="s">
        <v>33</v>
      </c>
      <c r="AX98" s="13" t="s">
        <v>79</v>
      </c>
      <c r="AY98" s="243" t="s">
        <v>190</v>
      </c>
    </row>
    <row r="99" s="2" customFormat="1" ht="24.15" customHeight="1">
      <c r="A99" s="40"/>
      <c r="B99" s="41"/>
      <c r="C99" s="214" t="s">
        <v>82</v>
      </c>
      <c r="D99" s="214" t="s">
        <v>192</v>
      </c>
      <c r="E99" s="215" t="s">
        <v>438</v>
      </c>
      <c r="F99" s="216" t="s">
        <v>439</v>
      </c>
      <c r="G99" s="217" t="s">
        <v>195</v>
      </c>
      <c r="H99" s="218">
        <v>18.399999999999999</v>
      </c>
      <c r="I99" s="219"/>
      <c r="J99" s="220">
        <f>ROUND(I99*H99,2)</f>
        <v>0</v>
      </c>
      <c r="K99" s="216" t="s">
        <v>196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197</v>
      </c>
      <c r="AT99" s="225" t="s">
        <v>192</v>
      </c>
      <c r="AU99" s="225" t="s">
        <v>82</v>
      </c>
      <c r="AY99" s="19" t="s">
        <v>190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197</v>
      </c>
      <c r="BM99" s="225" t="s">
        <v>592</v>
      </c>
    </row>
    <row r="100" s="2" customFormat="1">
      <c r="A100" s="40"/>
      <c r="B100" s="41"/>
      <c r="C100" s="42"/>
      <c r="D100" s="227" t="s">
        <v>199</v>
      </c>
      <c r="E100" s="42"/>
      <c r="F100" s="228" t="s">
        <v>441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199</v>
      </c>
      <c r="AU100" s="19" t="s">
        <v>82</v>
      </c>
    </row>
    <row r="101" s="2" customFormat="1" ht="21.75" customHeight="1">
      <c r="A101" s="40"/>
      <c r="B101" s="41"/>
      <c r="C101" s="214" t="s">
        <v>207</v>
      </c>
      <c r="D101" s="214" t="s">
        <v>192</v>
      </c>
      <c r="E101" s="215" t="s">
        <v>442</v>
      </c>
      <c r="F101" s="216" t="s">
        <v>443</v>
      </c>
      <c r="G101" s="217" t="s">
        <v>214</v>
      </c>
      <c r="H101" s="218">
        <v>36.799999999999997</v>
      </c>
      <c r="I101" s="219"/>
      <c r="J101" s="220">
        <f>ROUND(I101*H101,2)</f>
        <v>0</v>
      </c>
      <c r="K101" s="216" t="s">
        <v>196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0.00084000000000000003</v>
      </c>
      <c r="R101" s="223">
        <f>Q101*H101</f>
        <v>0.030911999999999999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197</v>
      </c>
      <c r="BM101" s="225" t="s">
        <v>593</v>
      </c>
    </row>
    <row r="102" s="2" customFormat="1">
      <c r="A102" s="40"/>
      <c r="B102" s="41"/>
      <c r="C102" s="42"/>
      <c r="D102" s="227" t="s">
        <v>199</v>
      </c>
      <c r="E102" s="42"/>
      <c r="F102" s="228" t="s">
        <v>445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13" customFormat="1">
      <c r="A103" s="13"/>
      <c r="B103" s="232"/>
      <c r="C103" s="233"/>
      <c r="D103" s="234" t="s">
        <v>205</v>
      </c>
      <c r="E103" s="235" t="s">
        <v>19</v>
      </c>
      <c r="F103" s="236" t="s">
        <v>594</v>
      </c>
      <c r="G103" s="233"/>
      <c r="H103" s="237">
        <v>36.799999999999997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205</v>
      </c>
      <c r="AU103" s="243" t="s">
        <v>82</v>
      </c>
      <c r="AV103" s="13" t="s">
        <v>82</v>
      </c>
      <c r="AW103" s="13" t="s">
        <v>33</v>
      </c>
      <c r="AX103" s="13" t="s">
        <v>79</v>
      </c>
      <c r="AY103" s="243" t="s">
        <v>190</v>
      </c>
    </row>
    <row r="104" s="2" customFormat="1" ht="24.15" customHeight="1">
      <c r="A104" s="40"/>
      <c r="B104" s="41"/>
      <c r="C104" s="214" t="s">
        <v>197</v>
      </c>
      <c r="D104" s="214" t="s">
        <v>192</v>
      </c>
      <c r="E104" s="215" t="s">
        <v>447</v>
      </c>
      <c r="F104" s="216" t="s">
        <v>448</v>
      </c>
      <c r="G104" s="217" t="s">
        <v>214</v>
      </c>
      <c r="H104" s="218">
        <v>36.799999999999997</v>
      </c>
      <c r="I104" s="219"/>
      <c r="J104" s="220">
        <f>ROUND(I104*H104,2)</f>
        <v>0</v>
      </c>
      <c r="K104" s="216" t="s">
        <v>196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197</v>
      </c>
      <c r="BM104" s="225" t="s">
        <v>595</v>
      </c>
    </row>
    <row r="105" s="2" customFormat="1">
      <c r="A105" s="40"/>
      <c r="B105" s="41"/>
      <c r="C105" s="42"/>
      <c r="D105" s="227" t="s">
        <v>199</v>
      </c>
      <c r="E105" s="42"/>
      <c r="F105" s="228" t="s">
        <v>450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199</v>
      </c>
      <c r="AU105" s="19" t="s">
        <v>82</v>
      </c>
    </row>
    <row r="106" s="2" customFormat="1" ht="16.5" customHeight="1">
      <c r="A106" s="40"/>
      <c r="B106" s="41"/>
      <c r="C106" s="214" t="s">
        <v>218</v>
      </c>
      <c r="D106" s="214" t="s">
        <v>192</v>
      </c>
      <c r="E106" s="215" t="s">
        <v>451</v>
      </c>
      <c r="F106" s="216" t="s">
        <v>452</v>
      </c>
      <c r="G106" s="217" t="s">
        <v>195</v>
      </c>
      <c r="H106" s="218">
        <v>18.399999999999999</v>
      </c>
      <c r="I106" s="219"/>
      <c r="J106" s="220">
        <f>ROUND(I106*H106,2)</f>
        <v>0</v>
      </c>
      <c r="K106" s="216" t="s">
        <v>196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197</v>
      </c>
      <c r="BM106" s="225" t="s">
        <v>596</v>
      </c>
    </row>
    <row r="107" s="2" customFormat="1">
      <c r="A107" s="40"/>
      <c r="B107" s="41"/>
      <c r="C107" s="42"/>
      <c r="D107" s="227" t="s">
        <v>199</v>
      </c>
      <c r="E107" s="42"/>
      <c r="F107" s="228" t="s">
        <v>454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199</v>
      </c>
      <c r="AU107" s="19" t="s">
        <v>82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591</v>
      </c>
      <c r="G108" s="233"/>
      <c r="H108" s="237">
        <v>18.399999999999999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79</v>
      </c>
      <c r="AY108" s="243" t="s">
        <v>190</v>
      </c>
    </row>
    <row r="109" s="2" customFormat="1" ht="37.8" customHeight="1">
      <c r="A109" s="40"/>
      <c r="B109" s="41"/>
      <c r="C109" s="214" t="s">
        <v>228</v>
      </c>
      <c r="D109" s="214" t="s">
        <v>192</v>
      </c>
      <c r="E109" s="215" t="s">
        <v>455</v>
      </c>
      <c r="F109" s="216" t="s">
        <v>456</v>
      </c>
      <c r="G109" s="217" t="s">
        <v>195</v>
      </c>
      <c r="H109" s="218">
        <v>15.199999999999999</v>
      </c>
      <c r="I109" s="219"/>
      <c r="J109" s="220">
        <f>ROUND(I109*H109,2)</f>
        <v>0</v>
      </c>
      <c r="K109" s="216" t="s">
        <v>196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197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197</v>
      </c>
      <c r="BM109" s="225" t="s">
        <v>597</v>
      </c>
    </row>
    <row r="110" s="2" customFormat="1">
      <c r="A110" s="40"/>
      <c r="B110" s="41"/>
      <c r="C110" s="42"/>
      <c r="D110" s="227" t="s">
        <v>199</v>
      </c>
      <c r="E110" s="42"/>
      <c r="F110" s="228" t="s">
        <v>458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199</v>
      </c>
      <c r="AU110" s="19" t="s">
        <v>82</v>
      </c>
    </row>
    <row r="111" s="2" customFormat="1" ht="37.8" customHeight="1">
      <c r="A111" s="40"/>
      <c r="B111" s="41"/>
      <c r="C111" s="214" t="s">
        <v>233</v>
      </c>
      <c r="D111" s="214" t="s">
        <v>192</v>
      </c>
      <c r="E111" s="215" t="s">
        <v>459</v>
      </c>
      <c r="F111" s="216" t="s">
        <v>460</v>
      </c>
      <c r="G111" s="217" t="s">
        <v>195</v>
      </c>
      <c r="H111" s="218">
        <v>3.2000000000000002</v>
      </c>
      <c r="I111" s="219"/>
      <c r="J111" s="220">
        <f>ROUND(I111*H111,2)</f>
        <v>0</v>
      </c>
      <c r="K111" s="216" t="s">
        <v>196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197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197</v>
      </c>
      <c r="BM111" s="225" t="s">
        <v>598</v>
      </c>
    </row>
    <row r="112" s="2" customFormat="1">
      <c r="A112" s="40"/>
      <c r="B112" s="41"/>
      <c r="C112" s="42"/>
      <c r="D112" s="227" t="s">
        <v>199</v>
      </c>
      <c r="E112" s="42"/>
      <c r="F112" s="228" t="s">
        <v>462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2" customFormat="1" ht="37.8" customHeight="1">
      <c r="A113" s="40"/>
      <c r="B113" s="41"/>
      <c r="C113" s="214" t="s">
        <v>223</v>
      </c>
      <c r="D113" s="214" t="s">
        <v>192</v>
      </c>
      <c r="E113" s="215" t="s">
        <v>463</v>
      </c>
      <c r="F113" s="216" t="s">
        <v>464</v>
      </c>
      <c r="G113" s="217" t="s">
        <v>195</v>
      </c>
      <c r="H113" s="218">
        <v>32</v>
      </c>
      <c r="I113" s="219"/>
      <c r="J113" s="220">
        <f>ROUND(I113*H113,2)</f>
        <v>0</v>
      </c>
      <c r="K113" s="216" t="s">
        <v>196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197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197</v>
      </c>
      <c r="BM113" s="225" t="s">
        <v>599</v>
      </c>
    </row>
    <row r="114" s="2" customFormat="1">
      <c r="A114" s="40"/>
      <c r="B114" s="41"/>
      <c r="C114" s="42"/>
      <c r="D114" s="227" t="s">
        <v>199</v>
      </c>
      <c r="E114" s="42"/>
      <c r="F114" s="228" t="s">
        <v>466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199</v>
      </c>
      <c r="AU114" s="19" t="s">
        <v>82</v>
      </c>
    </row>
    <row r="115" s="13" customFormat="1">
      <c r="A115" s="13"/>
      <c r="B115" s="232"/>
      <c r="C115" s="233"/>
      <c r="D115" s="234" t="s">
        <v>205</v>
      </c>
      <c r="E115" s="235" t="s">
        <v>19</v>
      </c>
      <c r="F115" s="236" t="s">
        <v>600</v>
      </c>
      <c r="G115" s="233"/>
      <c r="H115" s="237">
        <v>32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205</v>
      </c>
      <c r="AU115" s="243" t="s">
        <v>82</v>
      </c>
      <c r="AV115" s="13" t="s">
        <v>82</v>
      </c>
      <c r="AW115" s="13" t="s">
        <v>33</v>
      </c>
      <c r="AX115" s="13" t="s">
        <v>79</v>
      </c>
      <c r="AY115" s="243" t="s">
        <v>190</v>
      </c>
    </row>
    <row r="116" s="2" customFormat="1" ht="24.15" customHeight="1">
      <c r="A116" s="40"/>
      <c r="B116" s="41"/>
      <c r="C116" s="214" t="s">
        <v>244</v>
      </c>
      <c r="D116" s="214" t="s">
        <v>192</v>
      </c>
      <c r="E116" s="215" t="s">
        <v>601</v>
      </c>
      <c r="F116" s="216" t="s">
        <v>602</v>
      </c>
      <c r="G116" s="217" t="s">
        <v>195</v>
      </c>
      <c r="H116" s="218">
        <v>3.2000000000000002</v>
      </c>
      <c r="I116" s="219"/>
      <c r="J116" s="220">
        <f>ROUND(I116*H116,2)</f>
        <v>0</v>
      </c>
      <c r="K116" s="216" t="s">
        <v>196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197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197</v>
      </c>
      <c r="BM116" s="225" t="s">
        <v>603</v>
      </c>
    </row>
    <row r="117" s="2" customFormat="1">
      <c r="A117" s="40"/>
      <c r="B117" s="41"/>
      <c r="C117" s="42"/>
      <c r="D117" s="227" t="s">
        <v>199</v>
      </c>
      <c r="E117" s="42"/>
      <c r="F117" s="228" t="s">
        <v>604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199</v>
      </c>
      <c r="AU117" s="19" t="s">
        <v>82</v>
      </c>
    </row>
    <row r="118" s="2" customFormat="1" ht="24.15" customHeight="1">
      <c r="A118" s="40"/>
      <c r="B118" s="41"/>
      <c r="C118" s="214" t="s">
        <v>249</v>
      </c>
      <c r="D118" s="214" t="s">
        <v>192</v>
      </c>
      <c r="E118" s="215" t="s">
        <v>472</v>
      </c>
      <c r="F118" s="216" t="s">
        <v>473</v>
      </c>
      <c r="G118" s="217" t="s">
        <v>222</v>
      </c>
      <c r="H118" s="218">
        <v>5.7599999999999998</v>
      </c>
      <c r="I118" s="219"/>
      <c r="J118" s="220">
        <f>ROUND(I118*H118,2)</f>
        <v>0</v>
      </c>
      <c r="K118" s="216" t="s">
        <v>196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197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197</v>
      </c>
      <c r="BM118" s="225" t="s">
        <v>605</v>
      </c>
    </row>
    <row r="119" s="2" customFormat="1">
      <c r="A119" s="40"/>
      <c r="B119" s="41"/>
      <c r="C119" s="42"/>
      <c r="D119" s="227" t="s">
        <v>199</v>
      </c>
      <c r="E119" s="42"/>
      <c r="F119" s="228" t="s">
        <v>475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13" customFormat="1">
      <c r="A120" s="13"/>
      <c r="B120" s="232"/>
      <c r="C120" s="233"/>
      <c r="D120" s="234" t="s">
        <v>205</v>
      </c>
      <c r="E120" s="235" t="s">
        <v>19</v>
      </c>
      <c r="F120" s="236" t="s">
        <v>606</v>
      </c>
      <c r="G120" s="233"/>
      <c r="H120" s="237">
        <v>5.7599999999999998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205</v>
      </c>
      <c r="AU120" s="243" t="s">
        <v>82</v>
      </c>
      <c r="AV120" s="13" t="s">
        <v>82</v>
      </c>
      <c r="AW120" s="13" t="s">
        <v>33</v>
      </c>
      <c r="AX120" s="13" t="s">
        <v>79</v>
      </c>
      <c r="AY120" s="243" t="s">
        <v>190</v>
      </c>
    </row>
    <row r="121" s="2" customFormat="1" ht="24.15" customHeight="1">
      <c r="A121" s="40"/>
      <c r="B121" s="41"/>
      <c r="C121" s="214" t="s">
        <v>258</v>
      </c>
      <c r="D121" s="214" t="s">
        <v>192</v>
      </c>
      <c r="E121" s="215" t="s">
        <v>477</v>
      </c>
      <c r="F121" s="216" t="s">
        <v>478</v>
      </c>
      <c r="G121" s="217" t="s">
        <v>195</v>
      </c>
      <c r="H121" s="218">
        <v>3.2000000000000002</v>
      </c>
      <c r="I121" s="219"/>
      <c r="J121" s="220">
        <f>ROUND(I121*H121,2)</f>
        <v>0</v>
      </c>
      <c r="K121" s="216" t="s">
        <v>196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197</v>
      </c>
      <c r="BM121" s="225" t="s">
        <v>607</v>
      </c>
    </row>
    <row r="122" s="2" customFormat="1">
      <c r="A122" s="40"/>
      <c r="B122" s="41"/>
      <c r="C122" s="42"/>
      <c r="D122" s="227" t="s">
        <v>199</v>
      </c>
      <c r="E122" s="42"/>
      <c r="F122" s="228" t="s">
        <v>480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199</v>
      </c>
      <c r="AU122" s="19" t="s">
        <v>82</v>
      </c>
    </row>
    <row r="123" s="2" customFormat="1" ht="24.15" customHeight="1">
      <c r="A123" s="40"/>
      <c r="B123" s="41"/>
      <c r="C123" s="214" t="s">
        <v>272</v>
      </c>
      <c r="D123" s="214" t="s">
        <v>192</v>
      </c>
      <c r="E123" s="215" t="s">
        <v>481</v>
      </c>
      <c r="F123" s="216" t="s">
        <v>482</v>
      </c>
      <c r="G123" s="217" t="s">
        <v>195</v>
      </c>
      <c r="H123" s="218">
        <v>15.199999999999999</v>
      </c>
      <c r="I123" s="219"/>
      <c r="J123" s="220">
        <f>ROUND(I123*H123,2)</f>
        <v>0</v>
      </c>
      <c r="K123" s="216" t="s">
        <v>196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197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197</v>
      </c>
      <c r="BM123" s="225" t="s">
        <v>608</v>
      </c>
    </row>
    <row r="124" s="2" customFormat="1">
      <c r="A124" s="40"/>
      <c r="B124" s="41"/>
      <c r="C124" s="42"/>
      <c r="D124" s="227" t="s">
        <v>199</v>
      </c>
      <c r="E124" s="42"/>
      <c r="F124" s="228" t="s">
        <v>484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199</v>
      </c>
      <c r="AU124" s="19" t="s">
        <v>82</v>
      </c>
    </row>
    <row r="125" s="2" customFormat="1" ht="37.8" customHeight="1">
      <c r="A125" s="40"/>
      <c r="B125" s="41"/>
      <c r="C125" s="214" t="s">
        <v>282</v>
      </c>
      <c r="D125" s="214" t="s">
        <v>192</v>
      </c>
      <c r="E125" s="215" t="s">
        <v>485</v>
      </c>
      <c r="F125" s="216" t="s">
        <v>486</v>
      </c>
      <c r="G125" s="217" t="s">
        <v>195</v>
      </c>
      <c r="H125" s="218">
        <v>2.3999999999999999</v>
      </c>
      <c r="I125" s="219"/>
      <c r="J125" s="220">
        <f>ROUND(I125*H125,2)</f>
        <v>0</v>
      </c>
      <c r="K125" s="216" t="s">
        <v>196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197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197</v>
      </c>
      <c r="BM125" s="225" t="s">
        <v>609</v>
      </c>
    </row>
    <row r="126" s="2" customFormat="1">
      <c r="A126" s="40"/>
      <c r="B126" s="41"/>
      <c r="C126" s="42"/>
      <c r="D126" s="227" t="s">
        <v>199</v>
      </c>
      <c r="E126" s="42"/>
      <c r="F126" s="228" t="s">
        <v>488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199</v>
      </c>
      <c r="AU126" s="19" t="s">
        <v>82</v>
      </c>
    </row>
    <row r="127" s="13" customFormat="1">
      <c r="A127" s="13"/>
      <c r="B127" s="232"/>
      <c r="C127" s="233"/>
      <c r="D127" s="234" t="s">
        <v>205</v>
      </c>
      <c r="E127" s="235" t="s">
        <v>19</v>
      </c>
      <c r="F127" s="236" t="s">
        <v>610</v>
      </c>
      <c r="G127" s="233"/>
      <c r="H127" s="237">
        <v>2.3999999999999999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205</v>
      </c>
      <c r="AU127" s="243" t="s">
        <v>82</v>
      </c>
      <c r="AV127" s="13" t="s">
        <v>82</v>
      </c>
      <c r="AW127" s="13" t="s">
        <v>33</v>
      </c>
      <c r="AX127" s="13" t="s">
        <v>79</v>
      </c>
      <c r="AY127" s="243" t="s">
        <v>190</v>
      </c>
    </row>
    <row r="128" s="2" customFormat="1" ht="16.5" customHeight="1">
      <c r="A128" s="40"/>
      <c r="B128" s="41"/>
      <c r="C128" s="244" t="s">
        <v>291</v>
      </c>
      <c r="D128" s="244" t="s">
        <v>219</v>
      </c>
      <c r="E128" s="245" t="s">
        <v>490</v>
      </c>
      <c r="F128" s="246" t="s">
        <v>491</v>
      </c>
      <c r="G128" s="247" t="s">
        <v>222</v>
      </c>
      <c r="H128" s="248">
        <v>4.7999999999999998</v>
      </c>
      <c r="I128" s="249"/>
      <c r="J128" s="250">
        <f>ROUND(I128*H128,2)</f>
        <v>0</v>
      </c>
      <c r="K128" s="246" t="s">
        <v>196</v>
      </c>
      <c r="L128" s="251"/>
      <c r="M128" s="252" t="s">
        <v>19</v>
      </c>
      <c r="N128" s="253" t="s">
        <v>43</v>
      </c>
      <c r="O128" s="86"/>
      <c r="P128" s="223">
        <f>O128*H128</f>
        <v>0</v>
      </c>
      <c r="Q128" s="223">
        <v>1</v>
      </c>
      <c r="R128" s="223">
        <f>Q128*H128</f>
        <v>4.7999999999999998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223</v>
      </c>
      <c r="AT128" s="225" t="s">
        <v>219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197</v>
      </c>
      <c r="BM128" s="225" t="s">
        <v>611</v>
      </c>
    </row>
    <row r="129" s="13" customFormat="1">
      <c r="A129" s="13"/>
      <c r="B129" s="232"/>
      <c r="C129" s="233"/>
      <c r="D129" s="234" t="s">
        <v>205</v>
      </c>
      <c r="E129" s="235" t="s">
        <v>19</v>
      </c>
      <c r="F129" s="236" t="s">
        <v>612</v>
      </c>
      <c r="G129" s="233"/>
      <c r="H129" s="237">
        <v>2.3999999999999999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205</v>
      </c>
      <c r="AU129" s="243" t="s">
        <v>82</v>
      </c>
      <c r="AV129" s="13" t="s">
        <v>82</v>
      </c>
      <c r="AW129" s="13" t="s">
        <v>33</v>
      </c>
      <c r="AX129" s="13" t="s">
        <v>79</v>
      </c>
      <c r="AY129" s="243" t="s">
        <v>190</v>
      </c>
    </row>
    <row r="130" s="13" customFormat="1">
      <c r="A130" s="13"/>
      <c r="B130" s="232"/>
      <c r="C130" s="233"/>
      <c r="D130" s="234" t="s">
        <v>205</v>
      </c>
      <c r="E130" s="233"/>
      <c r="F130" s="236" t="s">
        <v>613</v>
      </c>
      <c r="G130" s="233"/>
      <c r="H130" s="237">
        <v>4.7999999999999998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4</v>
      </c>
      <c r="AX130" s="13" t="s">
        <v>79</v>
      </c>
      <c r="AY130" s="243" t="s">
        <v>190</v>
      </c>
    </row>
    <row r="131" s="12" customFormat="1" ht="22.8" customHeight="1">
      <c r="A131" s="12"/>
      <c r="B131" s="198"/>
      <c r="C131" s="199"/>
      <c r="D131" s="200" t="s">
        <v>71</v>
      </c>
      <c r="E131" s="212" t="s">
        <v>197</v>
      </c>
      <c r="F131" s="212" t="s">
        <v>494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1.5126160000000002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79</v>
      </c>
      <c r="AT131" s="210" t="s">
        <v>71</v>
      </c>
      <c r="AU131" s="210" t="s">
        <v>79</v>
      </c>
      <c r="AY131" s="209" t="s">
        <v>190</v>
      </c>
      <c r="BK131" s="211">
        <f>SUM(BK132:BK134)</f>
        <v>0</v>
      </c>
    </row>
    <row r="132" s="2" customFormat="1" ht="21.75" customHeight="1">
      <c r="A132" s="40"/>
      <c r="B132" s="41"/>
      <c r="C132" s="214" t="s">
        <v>8</v>
      </c>
      <c r="D132" s="214" t="s">
        <v>192</v>
      </c>
      <c r="E132" s="215" t="s">
        <v>495</v>
      </c>
      <c r="F132" s="216" t="s">
        <v>496</v>
      </c>
      <c r="G132" s="217" t="s">
        <v>195</v>
      </c>
      <c r="H132" s="218">
        <v>0.80000000000000004</v>
      </c>
      <c r="I132" s="219"/>
      <c r="J132" s="220">
        <f>ROUND(I132*H132,2)</f>
        <v>0</v>
      </c>
      <c r="K132" s="216" t="s">
        <v>196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1.8907700000000001</v>
      </c>
      <c r="R132" s="223">
        <f>Q132*H132</f>
        <v>1.5126160000000002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197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197</v>
      </c>
      <c r="BM132" s="225" t="s">
        <v>614</v>
      </c>
    </row>
    <row r="133" s="2" customFormat="1">
      <c r="A133" s="40"/>
      <c r="B133" s="41"/>
      <c r="C133" s="42"/>
      <c r="D133" s="227" t="s">
        <v>199</v>
      </c>
      <c r="E133" s="42"/>
      <c r="F133" s="228" t="s">
        <v>498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13" customFormat="1">
      <c r="A134" s="13"/>
      <c r="B134" s="232"/>
      <c r="C134" s="233"/>
      <c r="D134" s="234" t="s">
        <v>205</v>
      </c>
      <c r="E134" s="235" t="s">
        <v>19</v>
      </c>
      <c r="F134" s="236" t="s">
        <v>615</v>
      </c>
      <c r="G134" s="233"/>
      <c r="H134" s="237">
        <v>0.80000000000000004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205</v>
      </c>
      <c r="AU134" s="243" t="s">
        <v>82</v>
      </c>
      <c r="AV134" s="13" t="s">
        <v>82</v>
      </c>
      <c r="AW134" s="13" t="s">
        <v>33</v>
      </c>
      <c r="AX134" s="13" t="s">
        <v>79</v>
      </c>
      <c r="AY134" s="243" t="s">
        <v>190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223</v>
      </c>
      <c r="F135" s="212" t="s">
        <v>500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SUM(P136:P155)</f>
        <v>0</v>
      </c>
      <c r="Q135" s="206"/>
      <c r="R135" s="207">
        <f>SUM(R136:R155)</f>
        <v>1.2809266000000001</v>
      </c>
      <c r="S135" s="206"/>
      <c r="T135" s="208">
        <f>SUM(T136:T155)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79</v>
      </c>
      <c r="AT135" s="210" t="s">
        <v>71</v>
      </c>
      <c r="AU135" s="210" t="s">
        <v>79</v>
      </c>
      <c r="AY135" s="209" t="s">
        <v>190</v>
      </c>
      <c r="BK135" s="211">
        <f>SUM(BK136:BK155)</f>
        <v>0</v>
      </c>
    </row>
    <row r="136" s="2" customFormat="1" ht="24.15" customHeight="1">
      <c r="A136" s="40"/>
      <c r="B136" s="41"/>
      <c r="C136" s="214" t="s">
        <v>307</v>
      </c>
      <c r="D136" s="214" t="s">
        <v>192</v>
      </c>
      <c r="E136" s="215" t="s">
        <v>616</v>
      </c>
      <c r="F136" s="216" t="s">
        <v>617</v>
      </c>
      <c r="G136" s="217" t="s">
        <v>380</v>
      </c>
      <c r="H136" s="218">
        <v>8</v>
      </c>
      <c r="I136" s="219"/>
      <c r="J136" s="220">
        <f>ROUND(I136*H136,2)</f>
        <v>0</v>
      </c>
      <c r="K136" s="216" t="s">
        <v>196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1.0000000000000001E-05</v>
      </c>
      <c r="R136" s="223">
        <f>Q136*H136</f>
        <v>8.0000000000000007E-05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197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197</v>
      </c>
      <c r="BM136" s="225" t="s">
        <v>618</v>
      </c>
    </row>
    <row r="137" s="2" customFormat="1">
      <c r="A137" s="40"/>
      <c r="B137" s="41"/>
      <c r="C137" s="42"/>
      <c r="D137" s="227" t="s">
        <v>199</v>
      </c>
      <c r="E137" s="42"/>
      <c r="F137" s="228" t="s">
        <v>619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199</v>
      </c>
      <c r="AU137" s="19" t="s">
        <v>82</v>
      </c>
    </row>
    <row r="138" s="2" customFormat="1" ht="16.5" customHeight="1">
      <c r="A138" s="40"/>
      <c r="B138" s="41"/>
      <c r="C138" s="244" t="s">
        <v>226</v>
      </c>
      <c r="D138" s="244" t="s">
        <v>219</v>
      </c>
      <c r="E138" s="245" t="s">
        <v>620</v>
      </c>
      <c r="F138" s="246" t="s">
        <v>621</v>
      </c>
      <c r="G138" s="247" t="s">
        <v>380</v>
      </c>
      <c r="H138" s="248">
        <v>8.2400000000000002</v>
      </c>
      <c r="I138" s="249"/>
      <c r="J138" s="250">
        <f>ROUND(I138*H138,2)</f>
        <v>0</v>
      </c>
      <c r="K138" s="246" t="s">
        <v>196</v>
      </c>
      <c r="L138" s="251"/>
      <c r="M138" s="252" t="s">
        <v>19</v>
      </c>
      <c r="N138" s="253" t="s">
        <v>43</v>
      </c>
      <c r="O138" s="86"/>
      <c r="P138" s="223">
        <f>O138*H138</f>
        <v>0</v>
      </c>
      <c r="Q138" s="223">
        <v>0.0025899999999999999</v>
      </c>
      <c r="R138" s="223">
        <f>Q138*H138</f>
        <v>0.021341599999999999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223</v>
      </c>
      <c r="AT138" s="225" t="s">
        <v>219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197</v>
      </c>
      <c r="BM138" s="225" t="s">
        <v>622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223</v>
      </c>
      <c r="G139" s="233"/>
      <c r="H139" s="237">
        <v>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79</v>
      </c>
      <c r="AY139" s="243" t="s">
        <v>190</v>
      </c>
    </row>
    <row r="140" s="13" customFormat="1">
      <c r="A140" s="13"/>
      <c r="B140" s="232"/>
      <c r="C140" s="233"/>
      <c r="D140" s="234" t="s">
        <v>205</v>
      </c>
      <c r="E140" s="233"/>
      <c r="F140" s="236" t="s">
        <v>623</v>
      </c>
      <c r="G140" s="233"/>
      <c r="H140" s="237">
        <v>8.2400000000000002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82</v>
      </c>
      <c r="AV140" s="13" t="s">
        <v>82</v>
      </c>
      <c r="AW140" s="13" t="s">
        <v>4</v>
      </c>
      <c r="AX140" s="13" t="s">
        <v>79</v>
      </c>
      <c r="AY140" s="243" t="s">
        <v>190</v>
      </c>
    </row>
    <row r="141" s="2" customFormat="1" ht="16.5" customHeight="1">
      <c r="A141" s="40"/>
      <c r="B141" s="41"/>
      <c r="C141" s="214" t="s">
        <v>327</v>
      </c>
      <c r="D141" s="214" t="s">
        <v>192</v>
      </c>
      <c r="E141" s="215" t="s">
        <v>624</v>
      </c>
      <c r="F141" s="216" t="s">
        <v>625</v>
      </c>
      <c r="G141" s="217" t="s">
        <v>408</v>
      </c>
      <c r="H141" s="218">
        <v>1</v>
      </c>
      <c r="I141" s="219"/>
      <c r="J141" s="220">
        <f>ROUND(I141*H141,2)</f>
        <v>0</v>
      </c>
      <c r="K141" s="216" t="s">
        <v>554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0.00017000000000000001</v>
      </c>
      <c r="R141" s="223">
        <f>Q141*H141</f>
        <v>0.00017000000000000001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197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197</v>
      </c>
      <c r="BM141" s="225" t="s">
        <v>626</v>
      </c>
    </row>
    <row r="142" s="2" customFormat="1" ht="16.5" customHeight="1">
      <c r="A142" s="40"/>
      <c r="B142" s="41"/>
      <c r="C142" s="214" t="s">
        <v>337</v>
      </c>
      <c r="D142" s="214" t="s">
        <v>192</v>
      </c>
      <c r="E142" s="215" t="s">
        <v>627</v>
      </c>
      <c r="F142" s="216" t="s">
        <v>628</v>
      </c>
      <c r="G142" s="217" t="s">
        <v>380</v>
      </c>
      <c r="H142" s="218">
        <v>8</v>
      </c>
      <c r="I142" s="219"/>
      <c r="J142" s="220">
        <f>ROUND(I142*H142,2)</f>
        <v>0</v>
      </c>
      <c r="K142" s="216" t="s">
        <v>196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197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197</v>
      </c>
      <c r="BM142" s="225" t="s">
        <v>629</v>
      </c>
    </row>
    <row r="143" s="2" customFormat="1">
      <c r="A143" s="40"/>
      <c r="B143" s="41"/>
      <c r="C143" s="42"/>
      <c r="D143" s="227" t="s">
        <v>199</v>
      </c>
      <c r="E143" s="42"/>
      <c r="F143" s="228" t="s">
        <v>630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82</v>
      </c>
    </row>
    <row r="144" s="2" customFormat="1" ht="16.5" customHeight="1">
      <c r="A144" s="40"/>
      <c r="B144" s="41"/>
      <c r="C144" s="214" t="s">
        <v>344</v>
      </c>
      <c r="D144" s="214" t="s">
        <v>192</v>
      </c>
      <c r="E144" s="215" t="s">
        <v>539</v>
      </c>
      <c r="F144" s="216" t="s">
        <v>540</v>
      </c>
      <c r="G144" s="217" t="s">
        <v>408</v>
      </c>
      <c r="H144" s="218">
        <v>2</v>
      </c>
      <c r="I144" s="219"/>
      <c r="J144" s="220">
        <f>ROUND(I144*H144,2)</f>
        <v>0</v>
      </c>
      <c r="K144" s="216" t="s">
        <v>196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0.45937</v>
      </c>
      <c r="R144" s="223">
        <f>Q144*H144</f>
        <v>0.91874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197</v>
      </c>
      <c r="BM144" s="225" t="s">
        <v>631</v>
      </c>
    </row>
    <row r="145" s="2" customFormat="1">
      <c r="A145" s="40"/>
      <c r="B145" s="41"/>
      <c r="C145" s="42"/>
      <c r="D145" s="227" t="s">
        <v>199</v>
      </c>
      <c r="E145" s="42"/>
      <c r="F145" s="228" t="s">
        <v>542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 ht="24.15" customHeight="1">
      <c r="A146" s="40"/>
      <c r="B146" s="41"/>
      <c r="C146" s="214" t="s">
        <v>7</v>
      </c>
      <c r="D146" s="214" t="s">
        <v>192</v>
      </c>
      <c r="E146" s="215" t="s">
        <v>632</v>
      </c>
      <c r="F146" s="216" t="s">
        <v>633</v>
      </c>
      <c r="G146" s="217" t="s">
        <v>408</v>
      </c>
      <c r="H146" s="218">
        <v>1</v>
      </c>
      <c r="I146" s="219"/>
      <c r="J146" s="220">
        <f>ROUND(I146*H146,2)</f>
        <v>0</v>
      </c>
      <c r="K146" s="216" t="s">
        <v>196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0.1056</v>
      </c>
      <c r="R146" s="223">
        <f>Q146*H146</f>
        <v>0.1056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197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197</v>
      </c>
      <c r="BM146" s="225" t="s">
        <v>634</v>
      </c>
    </row>
    <row r="147" s="2" customFormat="1">
      <c r="A147" s="40"/>
      <c r="B147" s="41"/>
      <c r="C147" s="42"/>
      <c r="D147" s="227" t="s">
        <v>199</v>
      </c>
      <c r="E147" s="42"/>
      <c r="F147" s="228" t="s">
        <v>635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2" customFormat="1" ht="24.15" customHeight="1">
      <c r="A148" s="40"/>
      <c r="B148" s="41"/>
      <c r="C148" s="214" t="s">
        <v>359</v>
      </c>
      <c r="D148" s="214" t="s">
        <v>192</v>
      </c>
      <c r="E148" s="215" t="s">
        <v>636</v>
      </c>
      <c r="F148" s="216" t="s">
        <v>637</v>
      </c>
      <c r="G148" s="217" t="s">
        <v>408</v>
      </c>
      <c r="H148" s="218">
        <v>1</v>
      </c>
      <c r="I148" s="219"/>
      <c r="J148" s="220">
        <f>ROUND(I148*H148,2)</f>
        <v>0</v>
      </c>
      <c r="K148" s="216" t="s">
        <v>196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0.024240000000000001</v>
      </c>
      <c r="R148" s="223">
        <f>Q148*H148</f>
        <v>0.024240000000000001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197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197</v>
      </c>
      <c r="BM148" s="225" t="s">
        <v>638</v>
      </c>
    </row>
    <row r="149" s="2" customFormat="1">
      <c r="A149" s="40"/>
      <c r="B149" s="41"/>
      <c r="C149" s="42"/>
      <c r="D149" s="227" t="s">
        <v>199</v>
      </c>
      <c r="E149" s="42"/>
      <c r="F149" s="228" t="s">
        <v>639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199</v>
      </c>
      <c r="AU149" s="19" t="s">
        <v>82</v>
      </c>
    </row>
    <row r="150" s="2" customFormat="1" ht="24.15" customHeight="1">
      <c r="A150" s="40"/>
      <c r="B150" s="41"/>
      <c r="C150" s="214" t="s">
        <v>365</v>
      </c>
      <c r="D150" s="214" t="s">
        <v>192</v>
      </c>
      <c r="E150" s="215" t="s">
        <v>640</v>
      </c>
      <c r="F150" s="216" t="s">
        <v>641</v>
      </c>
      <c r="G150" s="217" t="s">
        <v>408</v>
      </c>
      <c r="H150" s="218">
        <v>1</v>
      </c>
      <c r="I150" s="219"/>
      <c r="J150" s="220">
        <f>ROUND(I150*H150,2)</f>
        <v>0</v>
      </c>
      <c r="K150" s="216" t="s">
        <v>196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197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197</v>
      </c>
      <c r="BM150" s="225" t="s">
        <v>642</v>
      </c>
    </row>
    <row r="151" s="2" customFormat="1">
      <c r="A151" s="40"/>
      <c r="B151" s="41"/>
      <c r="C151" s="42"/>
      <c r="D151" s="227" t="s">
        <v>199</v>
      </c>
      <c r="E151" s="42"/>
      <c r="F151" s="228" t="s">
        <v>643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 ht="24.15" customHeight="1">
      <c r="A152" s="40"/>
      <c r="B152" s="41"/>
      <c r="C152" s="214" t="s">
        <v>371</v>
      </c>
      <c r="D152" s="214" t="s">
        <v>192</v>
      </c>
      <c r="E152" s="215" t="s">
        <v>644</v>
      </c>
      <c r="F152" s="216" t="s">
        <v>645</v>
      </c>
      <c r="G152" s="217" t="s">
        <v>408</v>
      </c>
      <c r="H152" s="218">
        <v>1</v>
      </c>
      <c r="I152" s="219"/>
      <c r="J152" s="220">
        <f>ROUND(I152*H152,2)</f>
        <v>0</v>
      </c>
      <c r="K152" s="216" t="s">
        <v>196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0.21007999999999999</v>
      </c>
      <c r="R152" s="223">
        <f>Q152*H152</f>
        <v>0.21007999999999999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197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646</v>
      </c>
    </row>
    <row r="153" s="2" customFormat="1">
      <c r="A153" s="40"/>
      <c r="B153" s="41"/>
      <c r="C153" s="42"/>
      <c r="D153" s="227" t="s">
        <v>199</v>
      </c>
      <c r="E153" s="42"/>
      <c r="F153" s="228" t="s">
        <v>647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2" customFormat="1" ht="16.5" customHeight="1">
      <c r="A154" s="40"/>
      <c r="B154" s="41"/>
      <c r="C154" s="214" t="s">
        <v>377</v>
      </c>
      <c r="D154" s="214" t="s">
        <v>192</v>
      </c>
      <c r="E154" s="215" t="s">
        <v>547</v>
      </c>
      <c r="F154" s="216" t="s">
        <v>548</v>
      </c>
      <c r="G154" s="217" t="s">
        <v>380</v>
      </c>
      <c r="H154" s="218">
        <v>7.5</v>
      </c>
      <c r="I154" s="219"/>
      <c r="J154" s="220">
        <f>ROUND(I154*H154,2)</f>
        <v>0</v>
      </c>
      <c r="K154" s="216" t="s">
        <v>196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9.0000000000000006E-05</v>
      </c>
      <c r="R154" s="223">
        <f>Q154*H154</f>
        <v>0.00067500000000000004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197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197</v>
      </c>
      <c r="BM154" s="225" t="s">
        <v>648</v>
      </c>
    </row>
    <row r="155" s="2" customFormat="1">
      <c r="A155" s="40"/>
      <c r="B155" s="41"/>
      <c r="C155" s="42"/>
      <c r="D155" s="227" t="s">
        <v>199</v>
      </c>
      <c r="E155" s="42"/>
      <c r="F155" s="228" t="s">
        <v>550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199</v>
      </c>
      <c r="AU155" s="19" t="s">
        <v>82</v>
      </c>
    </row>
    <row r="156" s="12" customFormat="1" ht="22.8" customHeight="1">
      <c r="A156" s="12"/>
      <c r="B156" s="198"/>
      <c r="C156" s="199"/>
      <c r="D156" s="200" t="s">
        <v>71</v>
      </c>
      <c r="E156" s="212" t="s">
        <v>244</v>
      </c>
      <c r="F156" s="212" t="s">
        <v>389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P157</f>
        <v>0</v>
      </c>
      <c r="Q156" s="206"/>
      <c r="R156" s="207">
        <f>R157</f>
        <v>0.068949999999999997</v>
      </c>
      <c r="S156" s="206"/>
      <c r="T156" s="208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79</v>
      </c>
      <c r="AT156" s="210" t="s">
        <v>71</v>
      </c>
      <c r="AU156" s="210" t="s">
        <v>79</v>
      </c>
      <c r="AY156" s="209" t="s">
        <v>190</v>
      </c>
      <c r="BK156" s="211">
        <f>BK157</f>
        <v>0</v>
      </c>
    </row>
    <row r="157" s="2" customFormat="1" ht="16.5" customHeight="1">
      <c r="A157" s="40"/>
      <c r="B157" s="41"/>
      <c r="C157" s="214" t="s">
        <v>384</v>
      </c>
      <c r="D157" s="214" t="s">
        <v>192</v>
      </c>
      <c r="E157" s="215" t="s">
        <v>551</v>
      </c>
      <c r="F157" s="216" t="s">
        <v>552</v>
      </c>
      <c r="G157" s="217" t="s">
        <v>553</v>
      </c>
      <c r="H157" s="218">
        <v>1</v>
      </c>
      <c r="I157" s="219"/>
      <c r="J157" s="220">
        <f>ROUND(I157*H157,2)</f>
        <v>0</v>
      </c>
      <c r="K157" s="216" t="s">
        <v>554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0.068949999999999997</v>
      </c>
      <c r="R157" s="223">
        <f>Q157*H157</f>
        <v>0.068949999999999997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197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197</v>
      </c>
      <c r="BM157" s="225" t="s">
        <v>649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394</v>
      </c>
      <c r="F158" s="212" t="s">
        <v>395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SUM(P159:P160)</f>
        <v>0</v>
      </c>
      <c r="Q158" s="206"/>
      <c r="R158" s="207">
        <f>SUM(R159:R160)</f>
        <v>0</v>
      </c>
      <c r="S158" s="206"/>
      <c r="T158" s="208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79</v>
      </c>
      <c r="AT158" s="210" t="s">
        <v>71</v>
      </c>
      <c r="AU158" s="210" t="s">
        <v>79</v>
      </c>
      <c r="AY158" s="209" t="s">
        <v>190</v>
      </c>
      <c r="BK158" s="211">
        <f>SUM(BK159:BK160)</f>
        <v>0</v>
      </c>
    </row>
    <row r="159" s="2" customFormat="1" ht="24.15" customHeight="1">
      <c r="A159" s="40"/>
      <c r="B159" s="41"/>
      <c r="C159" s="214" t="s">
        <v>256</v>
      </c>
      <c r="D159" s="214" t="s">
        <v>192</v>
      </c>
      <c r="E159" s="215" t="s">
        <v>556</v>
      </c>
      <c r="F159" s="216" t="s">
        <v>557</v>
      </c>
      <c r="G159" s="217" t="s">
        <v>222</v>
      </c>
      <c r="H159" s="218">
        <v>7.6929999999999996</v>
      </c>
      <c r="I159" s="219"/>
      <c r="J159" s="220">
        <f>ROUND(I159*H159,2)</f>
        <v>0</v>
      </c>
      <c r="K159" s="216" t="s">
        <v>196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197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197</v>
      </c>
      <c r="BM159" s="225" t="s">
        <v>650</v>
      </c>
    </row>
    <row r="160" s="2" customFormat="1">
      <c r="A160" s="40"/>
      <c r="B160" s="41"/>
      <c r="C160" s="42"/>
      <c r="D160" s="227" t="s">
        <v>199</v>
      </c>
      <c r="E160" s="42"/>
      <c r="F160" s="228" t="s">
        <v>559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199</v>
      </c>
      <c r="AU160" s="19" t="s">
        <v>82</v>
      </c>
    </row>
    <row r="161" s="12" customFormat="1" ht="25.92" customHeight="1">
      <c r="A161" s="12"/>
      <c r="B161" s="198"/>
      <c r="C161" s="199"/>
      <c r="D161" s="200" t="s">
        <v>71</v>
      </c>
      <c r="E161" s="201" t="s">
        <v>571</v>
      </c>
      <c r="F161" s="201" t="s">
        <v>572</v>
      </c>
      <c r="G161" s="199"/>
      <c r="H161" s="199"/>
      <c r="I161" s="202"/>
      <c r="J161" s="203">
        <f>BK161</f>
        <v>0</v>
      </c>
      <c r="K161" s="199"/>
      <c r="L161" s="204"/>
      <c r="M161" s="205"/>
      <c r="N161" s="206"/>
      <c r="O161" s="206"/>
      <c r="P161" s="207">
        <f>P162</f>
        <v>0</v>
      </c>
      <c r="Q161" s="206"/>
      <c r="R161" s="207">
        <f>R162</f>
        <v>0</v>
      </c>
      <c r="S161" s="206"/>
      <c r="T161" s="208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218</v>
      </c>
      <c r="AT161" s="210" t="s">
        <v>71</v>
      </c>
      <c r="AU161" s="210" t="s">
        <v>72</v>
      </c>
      <c r="AY161" s="209" t="s">
        <v>190</v>
      </c>
      <c r="BK161" s="211">
        <f>BK162</f>
        <v>0</v>
      </c>
    </row>
    <row r="162" s="12" customFormat="1" ht="22.8" customHeight="1">
      <c r="A162" s="12"/>
      <c r="B162" s="198"/>
      <c r="C162" s="199"/>
      <c r="D162" s="200" t="s">
        <v>71</v>
      </c>
      <c r="E162" s="212" t="s">
        <v>573</v>
      </c>
      <c r="F162" s="212" t="s">
        <v>574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SUM(P163:P170)</f>
        <v>0</v>
      </c>
      <c r="Q162" s="206"/>
      <c r="R162" s="207">
        <f>SUM(R163:R170)</f>
        <v>0</v>
      </c>
      <c r="S162" s="206"/>
      <c r="T162" s="208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218</v>
      </c>
      <c r="AT162" s="210" t="s">
        <v>71</v>
      </c>
      <c r="AU162" s="210" t="s">
        <v>79</v>
      </c>
      <c r="AY162" s="209" t="s">
        <v>190</v>
      </c>
      <c r="BK162" s="211">
        <f>SUM(BK163:BK170)</f>
        <v>0</v>
      </c>
    </row>
    <row r="163" s="2" customFormat="1" ht="16.5" customHeight="1">
      <c r="A163" s="40"/>
      <c r="B163" s="41"/>
      <c r="C163" s="214" t="s">
        <v>396</v>
      </c>
      <c r="D163" s="214" t="s">
        <v>192</v>
      </c>
      <c r="E163" s="215" t="s">
        <v>576</v>
      </c>
      <c r="F163" s="216" t="s">
        <v>577</v>
      </c>
      <c r="G163" s="217" t="s">
        <v>408</v>
      </c>
      <c r="H163" s="218">
        <v>1</v>
      </c>
      <c r="I163" s="219"/>
      <c r="J163" s="220">
        <f>ROUND(I163*H163,2)</f>
        <v>0</v>
      </c>
      <c r="K163" s="216" t="s">
        <v>196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578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578</v>
      </c>
      <c r="BM163" s="225" t="s">
        <v>651</v>
      </c>
    </row>
    <row r="164" s="2" customFormat="1">
      <c r="A164" s="40"/>
      <c r="B164" s="41"/>
      <c r="C164" s="42"/>
      <c r="D164" s="227" t="s">
        <v>199</v>
      </c>
      <c r="E164" s="42"/>
      <c r="F164" s="228" t="s">
        <v>580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199</v>
      </c>
      <c r="AU164" s="19" t="s">
        <v>82</v>
      </c>
    </row>
    <row r="165" s="14" customFormat="1">
      <c r="A165" s="14"/>
      <c r="B165" s="254"/>
      <c r="C165" s="255"/>
      <c r="D165" s="234" t="s">
        <v>205</v>
      </c>
      <c r="E165" s="256" t="s">
        <v>19</v>
      </c>
      <c r="F165" s="257" t="s">
        <v>581</v>
      </c>
      <c r="G165" s="255"/>
      <c r="H165" s="256" t="s">
        <v>19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205</v>
      </c>
      <c r="AU165" s="263" t="s">
        <v>82</v>
      </c>
      <c r="AV165" s="14" t="s">
        <v>79</v>
      </c>
      <c r="AW165" s="14" t="s">
        <v>33</v>
      </c>
      <c r="AX165" s="14" t="s">
        <v>72</v>
      </c>
      <c r="AY165" s="263" t="s">
        <v>190</v>
      </c>
    </row>
    <row r="166" s="13" customFormat="1">
      <c r="A166" s="13"/>
      <c r="B166" s="232"/>
      <c r="C166" s="233"/>
      <c r="D166" s="234" t="s">
        <v>205</v>
      </c>
      <c r="E166" s="235" t="s">
        <v>19</v>
      </c>
      <c r="F166" s="236" t="s">
        <v>79</v>
      </c>
      <c r="G166" s="233"/>
      <c r="H166" s="237">
        <v>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205</v>
      </c>
      <c r="AU166" s="243" t="s">
        <v>82</v>
      </c>
      <c r="AV166" s="13" t="s">
        <v>82</v>
      </c>
      <c r="AW166" s="13" t="s">
        <v>33</v>
      </c>
      <c r="AX166" s="13" t="s">
        <v>79</v>
      </c>
      <c r="AY166" s="243" t="s">
        <v>190</v>
      </c>
    </row>
    <row r="167" s="2" customFormat="1" ht="16.5" customHeight="1">
      <c r="A167" s="40"/>
      <c r="B167" s="41"/>
      <c r="C167" s="214" t="s">
        <v>405</v>
      </c>
      <c r="D167" s="214" t="s">
        <v>192</v>
      </c>
      <c r="E167" s="215" t="s">
        <v>583</v>
      </c>
      <c r="F167" s="216" t="s">
        <v>584</v>
      </c>
      <c r="G167" s="217" t="s">
        <v>553</v>
      </c>
      <c r="H167" s="218">
        <v>1</v>
      </c>
      <c r="I167" s="219"/>
      <c r="J167" s="220">
        <f>ROUND(I167*H167,2)</f>
        <v>0</v>
      </c>
      <c r="K167" s="216" t="s">
        <v>196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578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578</v>
      </c>
      <c r="BM167" s="225" t="s">
        <v>652</v>
      </c>
    </row>
    <row r="168" s="2" customFormat="1">
      <c r="A168" s="40"/>
      <c r="B168" s="41"/>
      <c r="C168" s="42"/>
      <c r="D168" s="227" t="s">
        <v>199</v>
      </c>
      <c r="E168" s="42"/>
      <c r="F168" s="228" t="s">
        <v>586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199</v>
      </c>
      <c r="AU168" s="19" t="s">
        <v>82</v>
      </c>
    </row>
    <row r="169" s="14" customFormat="1">
      <c r="A169" s="14"/>
      <c r="B169" s="254"/>
      <c r="C169" s="255"/>
      <c r="D169" s="234" t="s">
        <v>205</v>
      </c>
      <c r="E169" s="256" t="s">
        <v>19</v>
      </c>
      <c r="F169" s="257" t="s">
        <v>587</v>
      </c>
      <c r="G169" s="255"/>
      <c r="H169" s="256" t="s">
        <v>19</v>
      </c>
      <c r="I169" s="258"/>
      <c r="J169" s="255"/>
      <c r="K169" s="255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205</v>
      </c>
      <c r="AU169" s="263" t="s">
        <v>82</v>
      </c>
      <c r="AV169" s="14" t="s">
        <v>79</v>
      </c>
      <c r="AW169" s="14" t="s">
        <v>33</v>
      </c>
      <c r="AX169" s="14" t="s">
        <v>72</v>
      </c>
      <c r="AY169" s="263" t="s">
        <v>190</v>
      </c>
    </row>
    <row r="170" s="13" customFormat="1">
      <c r="A170" s="13"/>
      <c r="B170" s="232"/>
      <c r="C170" s="233"/>
      <c r="D170" s="234" t="s">
        <v>205</v>
      </c>
      <c r="E170" s="235" t="s">
        <v>19</v>
      </c>
      <c r="F170" s="236" t="s">
        <v>79</v>
      </c>
      <c r="G170" s="233"/>
      <c r="H170" s="237">
        <v>1</v>
      </c>
      <c r="I170" s="238"/>
      <c r="J170" s="233"/>
      <c r="K170" s="233"/>
      <c r="L170" s="239"/>
      <c r="M170" s="280"/>
      <c r="N170" s="281"/>
      <c r="O170" s="281"/>
      <c r="P170" s="281"/>
      <c r="Q170" s="281"/>
      <c r="R170" s="281"/>
      <c r="S170" s="281"/>
      <c r="T170" s="28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205</v>
      </c>
      <c r="AU170" s="243" t="s">
        <v>82</v>
      </c>
      <c r="AV170" s="13" t="s">
        <v>82</v>
      </c>
      <c r="AW170" s="13" t="s">
        <v>33</v>
      </c>
      <c r="AX170" s="13" t="s">
        <v>79</v>
      </c>
      <c r="AY170" s="243" t="s">
        <v>190</v>
      </c>
    </row>
    <row r="171" s="2" customFormat="1" ht="6.96" customHeight="1">
      <c r="A171" s="40"/>
      <c r="B171" s="61"/>
      <c r="C171" s="62"/>
      <c r="D171" s="62"/>
      <c r="E171" s="62"/>
      <c r="F171" s="62"/>
      <c r="G171" s="62"/>
      <c r="H171" s="62"/>
      <c r="I171" s="62"/>
      <c r="J171" s="62"/>
      <c r="K171" s="62"/>
      <c r="L171" s="46"/>
      <c r="M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</row>
  </sheetData>
  <sheetProtection sheet="1" autoFilter="0" formatColumns="0" formatRows="0" objects="1" scenarios="1" spinCount="100000" saltValue="SdVm0Bqh0xGr1Napf5dQc0+ebDeg0AqwQpZRe/2wwuIlBxZtM4wyRQm+NA+Q82WW769BUdQ883EqCqpKdLbOQA==" hashValue="WJUIY1spuFsN3fy+lbboh1YKNQ6KIvVAXXTOId0Lq8Jq77hEeLV3OAcpLgXK8Jrq7csbDIJLB5OyLZHTHkMDGQ==" algorithmName="SHA-512" password="C46D"/>
  <autoFilter ref="C92:K1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2/132354201"/>
    <hyperlink ref="F100" r:id="rId2" display="https://podminky.urs.cz/item/CS_URS_2023_02/139001101"/>
    <hyperlink ref="F102" r:id="rId3" display="https://podminky.urs.cz/item/CS_URS_2023_02/151101101"/>
    <hyperlink ref="F105" r:id="rId4" display="https://podminky.urs.cz/item/CS_URS_2023_02/151101111"/>
    <hyperlink ref="F107" r:id="rId5" display="https://podminky.urs.cz/item/CS_URS_2023_02/151401501"/>
    <hyperlink ref="F110" r:id="rId6" display="https://podminky.urs.cz/item/CS_URS_2023_02/162351124"/>
    <hyperlink ref="F112" r:id="rId7" display="https://podminky.urs.cz/item/CS_URS_2023_02/162751137"/>
    <hyperlink ref="F114" r:id="rId8" display="https://podminky.urs.cz/item/CS_URS_2023_02/162751139"/>
    <hyperlink ref="F117" r:id="rId9" display="https://podminky.urs.cz/item/CS_URS_2023_02/167151101"/>
    <hyperlink ref="F119" r:id="rId10" display="https://podminky.urs.cz/item/CS_URS_2023_02/171201231"/>
    <hyperlink ref="F122" r:id="rId11" display="https://podminky.urs.cz/item/CS_URS_2023_02/171251201"/>
    <hyperlink ref="F124" r:id="rId12" display="https://podminky.urs.cz/item/CS_URS_2023_02/174151101"/>
    <hyperlink ref="F126" r:id="rId13" display="https://podminky.urs.cz/item/CS_URS_2023_02/175111101"/>
    <hyperlink ref="F133" r:id="rId14" display="https://podminky.urs.cz/item/CS_URS_2023_02/451572111"/>
    <hyperlink ref="F137" r:id="rId15" display="https://podminky.urs.cz/item/CS_URS_2023_02/871313121"/>
    <hyperlink ref="F143" r:id="rId16" display="https://podminky.urs.cz/item/CS_URS_2023_02/892351111"/>
    <hyperlink ref="F145" r:id="rId17" display="https://podminky.urs.cz/item/CS_URS_2023_02/892372111"/>
    <hyperlink ref="F147" r:id="rId18" display="https://podminky.urs.cz/item/CS_URS_2023_02/894812311"/>
    <hyperlink ref="F149" r:id="rId19" display="https://podminky.urs.cz/item/CS_URS_2023_02/894812332"/>
    <hyperlink ref="F151" r:id="rId20" display="https://podminky.urs.cz/item/CS_URS_2023_02/894812339"/>
    <hyperlink ref="F153" r:id="rId21" display="https://podminky.urs.cz/item/CS_URS_2023_02/894812377"/>
    <hyperlink ref="F155" r:id="rId22" display="https://podminky.urs.cz/item/CS_URS_2023_02/899722113"/>
    <hyperlink ref="F160" r:id="rId23" display="https://podminky.urs.cz/item/CS_URS_2023_02/998276101"/>
    <hyperlink ref="F164" r:id="rId24" display="https://podminky.urs.cz/item/CS_URS_2023_02/012203000"/>
    <hyperlink ref="F168" r:id="rId25" display="https://podminky.urs.cz/item/CS_URS_2023_02/01329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653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654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ROUND((SUM(BE90:BE105)),  2)</f>
        <v>0</v>
      </c>
      <c r="G35" s="40"/>
      <c r="H35" s="40"/>
      <c r="I35" s="159">
        <v>0.20999999999999999</v>
      </c>
      <c r="J35" s="158">
        <f>ROUND(((SUM(BE90:BE105))*I35),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ROUND((SUM(BF90:BF105)),  2)</f>
        <v>0</v>
      </c>
      <c r="G36" s="40"/>
      <c r="H36" s="40"/>
      <c r="I36" s="159">
        <v>0.14999999999999999</v>
      </c>
      <c r="J36" s="158">
        <f>ROUND(((SUM(BF90:BF105))*I36),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ROUND((SUM(BG90:BG105)),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ROUND((SUM(BH90:BH105)),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ROUND((SUM(BI90:BI105)),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653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06.01 - Vrty pro tepelná čerpadla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Ústí nad Orlicí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655</v>
      </c>
      <c r="E66" s="184"/>
      <c r="F66" s="184"/>
      <c r="G66" s="184"/>
      <c r="H66" s="184"/>
      <c r="I66" s="184"/>
      <c r="J66" s="185">
        <f>J93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431</v>
      </c>
      <c r="E67" s="179"/>
      <c r="F67" s="179"/>
      <c r="G67" s="179"/>
      <c r="H67" s="179"/>
      <c r="I67" s="179"/>
      <c r="J67" s="180">
        <f>J101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432</v>
      </c>
      <c r="E68" s="184"/>
      <c r="F68" s="184"/>
      <c r="G68" s="184"/>
      <c r="H68" s="184"/>
      <c r="I68" s="184"/>
      <c r="J68" s="185">
        <f>J102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SŠ uměleckoprůmyslová Ústí nad Orlicí - areál Perla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155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653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157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06.01 - Vrty pro tepelná čerpadla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Ústí nad Orlicí</v>
      </c>
      <c r="G84" s="42"/>
      <c r="H84" s="42"/>
      <c r="I84" s="34" t="s">
        <v>23</v>
      </c>
      <c r="J84" s="74" t="str">
        <f>IF(J14="","",J14)</f>
        <v>18. 10. 2023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Pardubický kraj</v>
      </c>
      <c r="G86" s="42"/>
      <c r="H86" s="42"/>
      <c r="I86" s="34" t="s">
        <v>31</v>
      </c>
      <c r="J86" s="38" t="str">
        <f>E23</f>
        <v>Te3s studio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Rozpočtování staveb Šebela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176</v>
      </c>
      <c r="D89" s="190" t="s">
        <v>57</v>
      </c>
      <c r="E89" s="190" t="s">
        <v>53</v>
      </c>
      <c r="F89" s="190" t="s">
        <v>54</v>
      </c>
      <c r="G89" s="190" t="s">
        <v>177</v>
      </c>
      <c r="H89" s="190" t="s">
        <v>178</v>
      </c>
      <c r="I89" s="190" t="s">
        <v>179</v>
      </c>
      <c r="J89" s="190" t="s">
        <v>162</v>
      </c>
      <c r="K89" s="191" t="s">
        <v>180</v>
      </c>
      <c r="L89" s="192"/>
      <c r="M89" s="94" t="s">
        <v>19</v>
      </c>
      <c r="N89" s="95" t="s">
        <v>42</v>
      </c>
      <c r="O89" s="95" t="s">
        <v>181</v>
      </c>
      <c r="P89" s="95" t="s">
        <v>182</v>
      </c>
      <c r="Q89" s="95" t="s">
        <v>183</v>
      </c>
      <c r="R89" s="95" t="s">
        <v>184</v>
      </c>
      <c r="S89" s="95" t="s">
        <v>185</v>
      </c>
      <c r="T89" s="96" t="s">
        <v>186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187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P91+P101</f>
        <v>0</v>
      </c>
      <c r="Q90" s="98"/>
      <c r="R90" s="195">
        <f>R91+R101</f>
        <v>0</v>
      </c>
      <c r="S90" s="98"/>
      <c r="T90" s="196">
        <f>T91+T101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163</v>
      </c>
      <c r="BK90" s="197">
        <f>BK91+BK101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188</v>
      </c>
      <c r="F91" s="201" t="s">
        <v>189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72</v>
      </c>
      <c r="AY91" s="209" t="s">
        <v>190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71</v>
      </c>
      <c r="E92" s="212" t="s">
        <v>79</v>
      </c>
      <c r="F92" s="212" t="s">
        <v>191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71</v>
      </c>
      <c r="AU92" s="210" t="s">
        <v>79</v>
      </c>
      <c r="AY92" s="209" t="s">
        <v>190</v>
      </c>
      <c r="BK92" s="211">
        <f>BK93</f>
        <v>0</v>
      </c>
    </row>
    <row r="93" s="12" customFormat="1" ht="20.88" customHeight="1">
      <c r="A93" s="12"/>
      <c r="B93" s="198"/>
      <c r="C93" s="199"/>
      <c r="D93" s="200" t="s">
        <v>71</v>
      </c>
      <c r="E93" s="212" t="s">
        <v>291</v>
      </c>
      <c r="F93" s="212" t="s">
        <v>656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SUM(P94:P100)</f>
        <v>0</v>
      </c>
      <c r="Q93" s="206"/>
      <c r="R93" s="207">
        <f>SUM(R94:R100)</f>
        <v>0</v>
      </c>
      <c r="S93" s="206"/>
      <c r="T93" s="208">
        <f>SUM(T94:T100)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71</v>
      </c>
      <c r="AU93" s="210" t="s">
        <v>82</v>
      </c>
      <c r="AY93" s="209" t="s">
        <v>190</v>
      </c>
      <c r="BK93" s="211">
        <f>SUM(BK94:BK100)</f>
        <v>0</v>
      </c>
    </row>
    <row r="94" s="2" customFormat="1" ht="16.5" customHeight="1">
      <c r="A94" s="40"/>
      <c r="B94" s="41"/>
      <c r="C94" s="214" t="s">
        <v>79</v>
      </c>
      <c r="D94" s="214" t="s">
        <v>192</v>
      </c>
      <c r="E94" s="215" t="s">
        <v>657</v>
      </c>
      <c r="F94" s="216" t="s">
        <v>658</v>
      </c>
      <c r="G94" s="217" t="s">
        <v>659</v>
      </c>
      <c r="H94" s="218">
        <v>150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197</v>
      </c>
      <c r="AT94" s="225" t="s">
        <v>192</v>
      </c>
      <c r="AU94" s="225" t="s">
        <v>207</v>
      </c>
      <c r="AY94" s="19" t="s">
        <v>190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197</v>
      </c>
      <c r="BM94" s="225" t="s">
        <v>660</v>
      </c>
    </row>
    <row r="95" s="2" customFormat="1" ht="16.5" customHeight="1">
      <c r="A95" s="40"/>
      <c r="B95" s="41"/>
      <c r="C95" s="214" t="s">
        <v>82</v>
      </c>
      <c r="D95" s="214" t="s">
        <v>192</v>
      </c>
      <c r="E95" s="215" t="s">
        <v>661</v>
      </c>
      <c r="F95" s="216" t="s">
        <v>662</v>
      </c>
      <c r="G95" s="217" t="s">
        <v>659</v>
      </c>
      <c r="H95" s="218">
        <v>1500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197</v>
      </c>
      <c r="AT95" s="225" t="s">
        <v>192</v>
      </c>
      <c r="AU95" s="225" t="s">
        <v>207</v>
      </c>
      <c r="AY95" s="19" t="s">
        <v>190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197</v>
      </c>
      <c r="BM95" s="225" t="s">
        <v>663</v>
      </c>
    </row>
    <row r="96" s="14" customFormat="1">
      <c r="A96" s="14"/>
      <c r="B96" s="254"/>
      <c r="C96" s="255"/>
      <c r="D96" s="234" t="s">
        <v>205</v>
      </c>
      <c r="E96" s="256" t="s">
        <v>19</v>
      </c>
      <c r="F96" s="257" t="s">
        <v>664</v>
      </c>
      <c r="G96" s="255"/>
      <c r="H96" s="256" t="s">
        <v>19</v>
      </c>
      <c r="I96" s="258"/>
      <c r="J96" s="255"/>
      <c r="K96" s="255"/>
      <c r="L96" s="259"/>
      <c r="M96" s="260"/>
      <c r="N96" s="261"/>
      <c r="O96" s="261"/>
      <c r="P96" s="261"/>
      <c r="Q96" s="261"/>
      <c r="R96" s="261"/>
      <c r="S96" s="261"/>
      <c r="T96" s="26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3" t="s">
        <v>205</v>
      </c>
      <c r="AU96" s="263" t="s">
        <v>207</v>
      </c>
      <c r="AV96" s="14" t="s">
        <v>79</v>
      </c>
      <c r="AW96" s="14" t="s">
        <v>33</v>
      </c>
      <c r="AX96" s="14" t="s">
        <v>72</v>
      </c>
      <c r="AY96" s="263" t="s">
        <v>190</v>
      </c>
    </row>
    <row r="97" s="13" customFormat="1">
      <c r="A97" s="13"/>
      <c r="B97" s="232"/>
      <c r="C97" s="233"/>
      <c r="D97" s="234" t="s">
        <v>205</v>
      </c>
      <c r="E97" s="235" t="s">
        <v>19</v>
      </c>
      <c r="F97" s="236" t="s">
        <v>665</v>
      </c>
      <c r="G97" s="233"/>
      <c r="H97" s="237">
        <v>1500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205</v>
      </c>
      <c r="AU97" s="243" t="s">
        <v>207</v>
      </c>
      <c r="AV97" s="13" t="s">
        <v>82</v>
      </c>
      <c r="AW97" s="13" t="s">
        <v>33</v>
      </c>
      <c r="AX97" s="13" t="s">
        <v>79</v>
      </c>
      <c r="AY97" s="243" t="s">
        <v>190</v>
      </c>
    </row>
    <row r="98" s="2" customFormat="1" ht="16.5" customHeight="1">
      <c r="A98" s="40"/>
      <c r="B98" s="41"/>
      <c r="C98" s="214" t="s">
        <v>207</v>
      </c>
      <c r="D98" s="214" t="s">
        <v>192</v>
      </c>
      <c r="E98" s="215" t="s">
        <v>666</v>
      </c>
      <c r="F98" s="216" t="s">
        <v>667</v>
      </c>
      <c r="G98" s="217" t="s">
        <v>408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197</v>
      </c>
      <c r="AT98" s="225" t="s">
        <v>192</v>
      </c>
      <c r="AU98" s="225" t="s">
        <v>207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197</v>
      </c>
      <c r="BM98" s="225" t="s">
        <v>668</v>
      </c>
    </row>
    <row r="99" s="2" customFormat="1" ht="24.15" customHeight="1">
      <c r="A99" s="40"/>
      <c r="B99" s="41"/>
      <c r="C99" s="214" t="s">
        <v>218</v>
      </c>
      <c r="D99" s="214" t="s">
        <v>192</v>
      </c>
      <c r="E99" s="215" t="s">
        <v>669</v>
      </c>
      <c r="F99" s="216" t="s">
        <v>670</v>
      </c>
      <c r="G99" s="217" t="s">
        <v>553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197</v>
      </c>
      <c r="AT99" s="225" t="s">
        <v>192</v>
      </c>
      <c r="AU99" s="225" t="s">
        <v>207</v>
      </c>
      <c r="AY99" s="19" t="s">
        <v>190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197</v>
      </c>
      <c r="BM99" s="225" t="s">
        <v>671</v>
      </c>
    </row>
    <row r="100" s="2" customFormat="1" ht="24.15" customHeight="1">
      <c r="A100" s="40"/>
      <c r="B100" s="41"/>
      <c r="C100" s="214" t="s">
        <v>228</v>
      </c>
      <c r="D100" s="214" t="s">
        <v>192</v>
      </c>
      <c r="E100" s="215" t="s">
        <v>672</v>
      </c>
      <c r="F100" s="216" t="s">
        <v>673</v>
      </c>
      <c r="G100" s="217" t="s">
        <v>553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197</v>
      </c>
      <c r="AT100" s="225" t="s">
        <v>192</v>
      </c>
      <c r="AU100" s="225" t="s">
        <v>207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197</v>
      </c>
      <c r="BM100" s="225" t="s">
        <v>674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571</v>
      </c>
      <c r="F101" s="201" t="s">
        <v>572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</f>
        <v>0</v>
      </c>
      <c r="Q101" s="206"/>
      <c r="R101" s="207">
        <f>R102</f>
        <v>0</v>
      </c>
      <c r="S101" s="206"/>
      <c r="T101" s="208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218</v>
      </c>
      <c r="AT101" s="210" t="s">
        <v>71</v>
      </c>
      <c r="AU101" s="210" t="s">
        <v>72</v>
      </c>
      <c r="AY101" s="209" t="s">
        <v>190</v>
      </c>
      <c r="BK101" s="211">
        <f>BK102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573</v>
      </c>
      <c r="F102" s="212" t="s">
        <v>574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SUM(P103:P105)</f>
        <v>0</v>
      </c>
      <c r="Q102" s="206"/>
      <c r="R102" s="207">
        <f>SUM(R103:R105)</f>
        <v>0</v>
      </c>
      <c r="S102" s="206"/>
      <c r="T102" s="208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218</v>
      </c>
      <c r="AT102" s="210" t="s">
        <v>71</v>
      </c>
      <c r="AU102" s="210" t="s">
        <v>79</v>
      </c>
      <c r="AY102" s="209" t="s">
        <v>190</v>
      </c>
      <c r="BK102" s="211">
        <f>SUM(BK103:BK105)</f>
        <v>0</v>
      </c>
    </row>
    <row r="103" s="2" customFormat="1" ht="16.5" customHeight="1">
      <c r="A103" s="40"/>
      <c r="B103" s="41"/>
      <c r="C103" s="214" t="s">
        <v>197</v>
      </c>
      <c r="D103" s="214" t="s">
        <v>192</v>
      </c>
      <c r="E103" s="215" t="s">
        <v>675</v>
      </c>
      <c r="F103" s="216" t="s">
        <v>676</v>
      </c>
      <c r="G103" s="217" t="s">
        <v>677</v>
      </c>
      <c r="H103" s="218">
        <v>1</v>
      </c>
      <c r="I103" s="219"/>
      <c r="J103" s="220">
        <f>ROUND(I103*H103,2)</f>
        <v>0</v>
      </c>
      <c r="K103" s="216" t="s">
        <v>196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578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578</v>
      </c>
      <c r="BM103" s="225" t="s">
        <v>678</v>
      </c>
    </row>
    <row r="104" s="2" customFormat="1">
      <c r="A104" s="40"/>
      <c r="B104" s="41"/>
      <c r="C104" s="42"/>
      <c r="D104" s="227" t="s">
        <v>199</v>
      </c>
      <c r="E104" s="42"/>
      <c r="F104" s="228" t="s">
        <v>679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2" customFormat="1">
      <c r="A105" s="40"/>
      <c r="B105" s="41"/>
      <c r="C105" s="42"/>
      <c r="D105" s="234" t="s">
        <v>680</v>
      </c>
      <c r="E105" s="42"/>
      <c r="F105" s="283" t="s">
        <v>681</v>
      </c>
      <c r="G105" s="42"/>
      <c r="H105" s="42"/>
      <c r="I105" s="229"/>
      <c r="J105" s="42"/>
      <c r="K105" s="42"/>
      <c r="L105" s="46"/>
      <c r="M105" s="275"/>
      <c r="N105" s="276"/>
      <c r="O105" s="277"/>
      <c r="P105" s="277"/>
      <c r="Q105" s="277"/>
      <c r="R105" s="277"/>
      <c r="S105" s="277"/>
      <c r="T105" s="278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680</v>
      </c>
      <c r="AU105" s="19" t="s">
        <v>82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mDuVcjEP15vTgoQQ60jYZ+mr6ru96lvbcTLwoo7FRtZM37SJBP1rj7Pog3qkAWp6SFsvo1FUWUe/Mhh9X67F+w==" hashValue="Tce3x4GahnzghSLaSN6f/hj2JlD6ldWdMwGLvvIpNL9e6+/jSfUcidQdC0AqHBo/F1BGj6YVz6EbMe6qrHCwBA==" algorithmName="SHA-512" password="C46D"/>
  <autoFilter ref="C89:K1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4" r:id="rId1" display="https://podminky.urs.cz/item/CS_URS_2023_02/01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  <c r="AZ2" s="284" t="s">
        <v>682</v>
      </c>
      <c r="BA2" s="284" t="s">
        <v>683</v>
      </c>
      <c r="BB2" s="284" t="s">
        <v>214</v>
      </c>
      <c r="BC2" s="284" t="s">
        <v>684</v>
      </c>
      <c r="BD2" s="284" t="s">
        <v>207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  <c r="AZ3" s="284" t="s">
        <v>685</v>
      </c>
      <c r="BA3" s="284" t="s">
        <v>683</v>
      </c>
      <c r="BB3" s="284" t="s">
        <v>214</v>
      </c>
      <c r="BC3" s="284" t="s">
        <v>686</v>
      </c>
      <c r="BD3" s="284" t="s">
        <v>207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  <c r="AZ4" s="284" t="s">
        <v>687</v>
      </c>
      <c r="BA4" s="284" t="s">
        <v>683</v>
      </c>
      <c r="BB4" s="284" t="s">
        <v>214</v>
      </c>
      <c r="BC4" s="284" t="s">
        <v>688</v>
      </c>
      <c r="BD4" s="284" t="s">
        <v>207</v>
      </c>
    </row>
    <row r="5" s="1" customFormat="1" ht="6.96" customHeight="1">
      <c r="B5" s="22"/>
      <c r="L5" s="22"/>
      <c r="AZ5" s="284" t="s">
        <v>689</v>
      </c>
      <c r="BA5" s="284" t="s">
        <v>683</v>
      </c>
      <c r="BB5" s="284" t="s">
        <v>214</v>
      </c>
      <c r="BC5" s="284" t="s">
        <v>690</v>
      </c>
      <c r="BD5" s="284" t="s">
        <v>207</v>
      </c>
    </row>
    <row r="6" s="1" customFormat="1" ht="12" customHeight="1">
      <c r="B6" s="22"/>
      <c r="D6" s="144" t="s">
        <v>16</v>
      </c>
      <c r="L6" s="22"/>
      <c r="AZ6" s="284" t="s">
        <v>691</v>
      </c>
      <c r="BA6" s="284" t="s">
        <v>683</v>
      </c>
      <c r="BB6" s="284" t="s">
        <v>214</v>
      </c>
      <c r="BC6" s="284" t="s">
        <v>692</v>
      </c>
      <c r="BD6" s="284" t="s">
        <v>207</v>
      </c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  <c r="AZ7" s="284" t="s">
        <v>693</v>
      </c>
      <c r="BA7" s="284" t="s">
        <v>683</v>
      </c>
      <c r="BB7" s="284" t="s">
        <v>214</v>
      </c>
      <c r="BC7" s="284" t="s">
        <v>694</v>
      </c>
      <c r="BD7" s="284" t="s">
        <v>207</v>
      </c>
    </row>
    <row r="8" s="1" customFormat="1" ht="12" customHeight="1">
      <c r="B8" s="22"/>
      <c r="D8" s="144" t="s">
        <v>155</v>
      </c>
      <c r="L8" s="22"/>
      <c r="AZ8" s="284" t="s">
        <v>695</v>
      </c>
      <c r="BA8" s="284" t="s">
        <v>696</v>
      </c>
      <c r="BB8" s="284" t="s">
        <v>214</v>
      </c>
      <c r="BC8" s="284" t="s">
        <v>697</v>
      </c>
      <c r="BD8" s="284" t="s">
        <v>207</v>
      </c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84" t="s">
        <v>699</v>
      </c>
      <c r="BA9" s="284" t="s">
        <v>700</v>
      </c>
      <c r="BB9" s="284" t="s">
        <v>214</v>
      </c>
      <c r="BC9" s="284" t="s">
        <v>701</v>
      </c>
      <c r="BD9" s="284" t="s">
        <v>207</v>
      </c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84" t="s">
        <v>702</v>
      </c>
      <c r="BA10" s="284" t="s">
        <v>683</v>
      </c>
      <c r="BB10" s="284" t="s">
        <v>214</v>
      </c>
      <c r="BC10" s="284" t="s">
        <v>703</v>
      </c>
      <c r="BD10" s="284" t="s">
        <v>207</v>
      </c>
    </row>
    <row r="11" s="2" customFormat="1" ht="16.5" customHeight="1">
      <c r="A11" s="40"/>
      <c r="B11" s="46"/>
      <c r="C11" s="40"/>
      <c r="D11" s="40"/>
      <c r="E11" s="147" t="s">
        <v>704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84" t="s">
        <v>705</v>
      </c>
      <c r="BA11" s="284" t="s">
        <v>683</v>
      </c>
      <c r="BB11" s="284" t="s">
        <v>214</v>
      </c>
      <c r="BC11" s="284" t="s">
        <v>706</v>
      </c>
      <c r="BD11" s="284" t="s">
        <v>207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84" t="s">
        <v>707</v>
      </c>
      <c r="BA12" s="284" t="s">
        <v>683</v>
      </c>
      <c r="BB12" s="284" t="s">
        <v>214</v>
      </c>
      <c r="BC12" s="284" t="s">
        <v>708</v>
      </c>
      <c r="BD12" s="284" t="s">
        <v>207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111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84" t="s">
        <v>709</v>
      </c>
      <c r="BA13" s="284" t="s">
        <v>683</v>
      </c>
      <c r="BB13" s="284" t="s">
        <v>214</v>
      </c>
      <c r="BC13" s="284" t="s">
        <v>710</v>
      </c>
      <c r="BD13" s="284" t="s">
        <v>207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84" t="s">
        <v>711</v>
      </c>
      <c r="BA14" s="284" t="s">
        <v>683</v>
      </c>
      <c r="BB14" s="284" t="s">
        <v>214</v>
      </c>
      <c r="BC14" s="284" t="s">
        <v>712</v>
      </c>
      <c r="BD14" s="284" t="s">
        <v>207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84" t="s">
        <v>713</v>
      </c>
      <c r="BA15" s="284" t="s">
        <v>683</v>
      </c>
      <c r="BB15" s="284" t="s">
        <v>214</v>
      </c>
      <c r="BC15" s="284" t="s">
        <v>714</v>
      </c>
      <c r="BD15" s="284" t="s">
        <v>207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84" t="s">
        <v>715</v>
      </c>
      <c r="BA16" s="284" t="s">
        <v>716</v>
      </c>
      <c r="BB16" s="284" t="s">
        <v>214</v>
      </c>
      <c r="BC16" s="284" t="s">
        <v>717</v>
      </c>
      <c r="BD16" s="284" t="s">
        <v>207</v>
      </c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84" t="s">
        <v>718</v>
      </c>
      <c r="BA17" s="284" t="s">
        <v>719</v>
      </c>
      <c r="BB17" s="284" t="s">
        <v>214</v>
      </c>
      <c r="BC17" s="284" t="s">
        <v>720</v>
      </c>
      <c r="BD17" s="284" t="s">
        <v>207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84" t="s">
        <v>721</v>
      </c>
      <c r="BA18" s="284" t="s">
        <v>683</v>
      </c>
      <c r="BB18" s="284" t="s">
        <v>214</v>
      </c>
      <c r="BC18" s="284" t="s">
        <v>722</v>
      </c>
      <c r="BD18" s="284" t="s">
        <v>207</v>
      </c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84" t="s">
        <v>723</v>
      </c>
      <c r="BA19" s="284" t="s">
        <v>724</v>
      </c>
      <c r="BB19" s="284" t="s">
        <v>214</v>
      </c>
      <c r="BC19" s="284" t="s">
        <v>725</v>
      </c>
      <c r="BD19" s="284" t="s">
        <v>207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84" t="s">
        <v>726</v>
      </c>
      <c r="BA20" s="284" t="s">
        <v>727</v>
      </c>
      <c r="BB20" s="284" t="s">
        <v>214</v>
      </c>
      <c r="BC20" s="284" t="s">
        <v>728</v>
      </c>
      <c r="BD20" s="284" t="s">
        <v>207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84" t="s">
        <v>729</v>
      </c>
      <c r="BA21" s="284" t="s">
        <v>730</v>
      </c>
      <c r="BB21" s="284" t="s">
        <v>214</v>
      </c>
      <c r="BC21" s="284" t="s">
        <v>731</v>
      </c>
      <c r="BD21" s="284" t="s">
        <v>207</v>
      </c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84" t="s">
        <v>732</v>
      </c>
      <c r="BA22" s="284" t="s">
        <v>730</v>
      </c>
      <c r="BB22" s="284" t="s">
        <v>214</v>
      </c>
      <c r="BC22" s="284" t="s">
        <v>733</v>
      </c>
      <c r="BD22" s="284" t="s">
        <v>207</v>
      </c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284" t="s">
        <v>734</v>
      </c>
      <c r="BA23" s="284" t="s">
        <v>735</v>
      </c>
      <c r="BB23" s="284" t="s">
        <v>214</v>
      </c>
      <c r="BC23" s="284" t="s">
        <v>736</v>
      </c>
      <c r="BD23" s="284" t="s">
        <v>207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284" t="s">
        <v>737</v>
      </c>
      <c r="BA24" s="284" t="s">
        <v>738</v>
      </c>
      <c r="BB24" s="284" t="s">
        <v>214</v>
      </c>
      <c r="BC24" s="284" t="s">
        <v>739</v>
      </c>
      <c r="BD24" s="284" t="s">
        <v>207</v>
      </c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284" t="s">
        <v>740</v>
      </c>
      <c r="BA25" s="284" t="s">
        <v>741</v>
      </c>
      <c r="BB25" s="284" t="s">
        <v>214</v>
      </c>
      <c r="BC25" s="284" t="s">
        <v>742</v>
      </c>
      <c r="BD25" s="284" t="s">
        <v>207</v>
      </c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284" t="s">
        <v>743</v>
      </c>
      <c r="BA26" s="284" t="s">
        <v>744</v>
      </c>
      <c r="BB26" s="284" t="s">
        <v>214</v>
      </c>
      <c r="BC26" s="284" t="s">
        <v>745</v>
      </c>
      <c r="BD26" s="284" t="s">
        <v>207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284" t="s">
        <v>746</v>
      </c>
      <c r="BA27" s="284" t="s">
        <v>747</v>
      </c>
      <c r="BB27" s="284" t="s">
        <v>214</v>
      </c>
      <c r="BC27" s="284" t="s">
        <v>748</v>
      </c>
      <c r="BD27" s="284" t="s">
        <v>207</v>
      </c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284" t="s">
        <v>749</v>
      </c>
      <c r="BA28" s="284" t="s">
        <v>750</v>
      </c>
      <c r="BB28" s="284" t="s">
        <v>214</v>
      </c>
      <c r="BC28" s="284" t="s">
        <v>751</v>
      </c>
      <c r="BD28" s="284" t="s">
        <v>207</v>
      </c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Z29" s="285" t="s">
        <v>752</v>
      </c>
      <c r="BA29" s="285" t="s">
        <v>753</v>
      </c>
      <c r="BB29" s="285" t="s">
        <v>214</v>
      </c>
      <c r="BC29" s="285" t="s">
        <v>754</v>
      </c>
      <c r="BD29" s="285" t="s">
        <v>207</v>
      </c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284" t="s">
        <v>755</v>
      </c>
      <c r="BA30" s="284" t="s">
        <v>756</v>
      </c>
      <c r="BB30" s="284" t="s">
        <v>214</v>
      </c>
      <c r="BC30" s="284" t="s">
        <v>757</v>
      </c>
      <c r="BD30" s="284" t="s">
        <v>82</v>
      </c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284" t="s">
        <v>758</v>
      </c>
      <c r="BA31" s="284" t="s">
        <v>759</v>
      </c>
      <c r="BB31" s="284" t="s">
        <v>214</v>
      </c>
      <c r="BC31" s="284" t="s">
        <v>760</v>
      </c>
      <c r="BD31" s="284" t="s">
        <v>82</v>
      </c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ROUND(J129,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284" t="s">
        <v>761</v>
      </c>
      <c r="BA32" s="284" t="s">
        <v>762</v>
      </c>
      <c r="BB32" s="284" t="s">
        <v>214</v>
      </c>
      <c r="BC32" s="284" t="s">
        <v>763</v>
      </c>
      <c r="BD32" s="284" t="s">
        <v>207</v>
      </c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284" t="s">
        <v>764</v>
      </c>
      <c r="BA33" s="284" t="s">
        <v>765</v>
      </c>
      <c r="BB33" s="284" t="s">
        <v>214</v>
      </c>
      <c r="BC33" s="284" t="s">
        <v>766</v>
      </c>
      <c r="BD33" s="284" t="s">
        <v>207</v>
      </c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284" t="s">
        <v>767</v>
      </c>
      <c r="BA34" s="284" t="s">
        <v>768</v>
      </c>
      <c r="BB34" s="284" t="s">
        <v>214</v>
      </c>
      <c r="BC34" s="284" t="s">
        <v>769</v>
      </c>
      <c r="BD34" s="284" t="s">
        <v>207</v>
      </c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ROUND((SUM(BE129:BE5231)),  2)</f>
        <v>0</v>
      </c>
      <c r="G35" s="40"/>
      <c r="H35" s="40"/>
      <c r="I35" s="159">
        <v>0.20999999999999999</v>
      </c>
      <c r="J35" s="158">
        <f>ROUND(((SUM(BE129:BE5231))*I35),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ROUND((SUM(BF129:BF5231)),  2)</f>
        <v>0</v>
      </c>
      <c r="G36" s="40"/>
      <c r="H36" s="40"/>
      <c r="I36" s="159">
        <v>0.14999999999999999</v>
      </c>
      <c r="J36" s="158">
        <f>ROUND(((SUM(BF129:BF5231))*I36),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ROUND((SUM(BG129:BG5231)),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ROUND((SUM(BH129:BH5231)),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ROUND((SUM(BI129:BI5231)),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D.1.01_2 - Soupis prací a dodávek - ASŘ,KSŘ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Ústí nad Orlicí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J129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J130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J131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167</v>
      </c>
      <c r="E66" s="184"/>
      <c r="F66" s="184"/>
      <c r="G66" s="184"/>
      <c r="H66" s="184"/>
      <c r="I66" s="184"/>
      <c r="J66" s="185">
        <f>J200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770</v>
      </c>
      <c r="E67" s="184"/>
      <c r="F67" s="184"/>
      <c r="G67" s="184"/>
      <c r="H67" s="184"/>
      <c r="I67" s="184"/>
      <c r="J67" s="185">
        <f>J201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168</v>
      </c>
      <c r="E68" s="184"/>
      <c r="F68" s="184"/>
      <c r="G68" s="184"/>
      <c r="H68" s="184"/>
      <c r="I68" s="184"/>
      <c r="J68" s="185">
        <f>J208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771</v>
      </c>
      <c r="E69" s="184"/>
      <c r="F69" s="184"/>
      <c r="G69" s="184"/>
      <c r="H69" s="184"/>
      <c r="I69" s="184"/>
      <c r="J69" s="185">
        <f>J359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772</v>
      </c>
      <c r="E70" s="184"/>
      <c r="F70" s="184"/>
      <c r="G70" s="184"/>
      <c r="H70" s="184"/>
      <c r="I70" s="184"/>
      <c r="J70" s="185">
        <f>J882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428</v>
      </c>
      <c r="E71" s="184"/>
      <c r="F71" s="184"/>
      <c r="G71" s="184"/>
      <c r="H71" s="184"/>
      <c r="I71" s="184"/>
      <c r="J71" s="185">
        <f>J965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169</v>
      </c>
      <c r="E72" s="184"/>
      <c r="F72" s="184"/>
      <c r="G72" s="184"/>
      <c r="H72" s="184"/>
      <c r="I72" s="184"/>
      <c r="J72" s="185">
        <f>J1224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773</v>
      </c>
      <c r="E73" s="184"/>
      <c r="F73" s="184"/>
      <c r="G73" s="184"/>
      <c r="H73" s="184"/>
      <c r="I73" s="184"/>
      <c r="J73" s="185">
        <f>J1312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774</v>
      </c>
      <c r="E74" s="184"/>
      <c r="F74" s="184"/>
      <c r="G74" s="184"/>
      <c r="H74" s="184"/>
      <c r="I74" s="184"/>
      <c r="J74" s="185">
        <f>J1313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775</v>
      </c>
      <c r="E75" s="184"/>
      <c r="F75" s="184"/>
      <c r="G75" s="184"/>
      <c r="H75" s="184"/>
      <c r="I75" s="184"/>
      <c r="J75" s="185">
        <f>J1740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776</v>
      </c>
      <c r="E76" s="184"/>
      <c r="F76" s="184"/>
      <c r="G76" s="184"/>
      <c r="H76" s="184"/>
      <c r="I76" s="184"/>
      <c r="J76" s="185">
        <f>J1877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777</v>
      </c>
      <c r="E77" s="184"/>
      <c r="F77" s="184"/>
      <c r="G77" s="184"/>
      <c r="H77" s="184"/>
      <c r="I77" s="184"/>
      <c r="J77" s="185">
        <f>J1992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171</v>
      </c>
      <c r="E78" s="184"/>
      <c r="F78" s="184"/>
      <c r="G78" s="184"/>
      <c r="H78" s="184"/>
      <c r="I78" s="184"/>
      <c r="J78" s="185">
        <f>J2001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778</v>
      </c>
      <c r="E79" s="184"/>
      <c r="F79" s="184"/>
      <c r="G79" s="184"/>
      <c r="H79" s="184"/>
      <c r="I79" s="184"/>
      <c r="J79" s="185">
        <f>J2027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2"/>
      <c r="C80" s="127"/>
      <c r="D80" s="183" t="s">
        <v>779</v>
      </c>
      <c r="E80" s="184"/>
      <c r="F80" s="184"/>
      <c r="G80" s="184"/>
      <c r="H80" s="184"/>
      <c r="I80" s="184"/>
      <c r="J80" s="185">
        <f>J2115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780</v>
      </c>
      <c r="E81" s="184"/>
      <c r="F81" s="184"/>
      <c r="G81" s="184"/>
      <c r="H81" s="184"/>
      <c r="I81" s="184"/>
      <c r="J81" s="185">
        <f>J2150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172</v>
      </c>
      <c r="E82" s="184"/>
      <c r="F82" s="184"/>
      <c r="G82" s="184"/>
      <c r="H82" s="184"/>
      <c r="I82" s="184"/>
      <c r="J82" s="185">
        <f>J2169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6"/>
      <c r="C83" s="177"/>
      <c r="D83" s="178" t="s">
        <v>173</v>
      </c>
      <c r="E83" s="179"/>
      <c r="F83" s="179"/>
      <c r="G83" s="179"/>
      <c r="H83" s="179"/>
      <c r="I83" s="179"/>
      <c r="J83" s="180">
        <f>J2172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2"/>
      <c r="C84" s="127"/>
      <c r="D84" s="183" t="s">
        <v>781</v>
      </c>
      <c r="E84" s="184"/>
      <c r="F84" s="184"/>
      <c r="G84" s="184"/>
      <c r="H84" s="184"/>
      <c r="I84" s="184"/>
      <c r="J84" s="185">
        <f>J2173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782</v>
      </c>
      <c r="E85" s="184"/>
      <c r="F85" s="184"/>
      <c r="G85" s="184"/>
      <c r="H85" s="184"/>
      <c r="I85" s="184"/>
      <c r="J85" s="185">
        <f>J2318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783</v>
      </c>
      <c r="E86" s="184"/>
      <c r="F86" s="184"/>
      <c r="G86" s="184"/>
      <c r="H86" s="184"/>
      <c r="I86" s="184"/>
      <c r="J86" s="185">
        <f>J2423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784</v>
      </c>
      <c r="E87" s="184"/>
      <c r="F87" s="184"/>
      <c r="G87" s="184"/>
      <c r="H87" s="184"/>
      <c r="I87" s="184"/>
      <c r="J87" s="185">
        <f>J2597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785</v>
      </c>
      <c r="E88" s="184"/>
      <c r="F88" s="184"/>
      <c r="G88" s="184"/>
      <c r="H88" s="184"/>
      <c r="I88" s="184"/>
      <c r="J88" s="185">
        <f>J2606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786</v>
      </c>
      <c r="E89" s="184"/>
      <c r="F89" s="184"/>
      <c r="G89" s="184"/>
      <c r="H89" s="184"/>
      <c r="I89" s="184"/>
      <c r="J89" s="185">
        <f>J2621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787</v>
      </c>
      <c r="E90" s="184"/>
      <c r="F90" s="184"/>
      <c r="G90" s="184"/>
      <c r="H90" s="184"/>
      <c r="I90" s="184"/>
      <c r="J90" s="185">
        <f>J2725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788</v>
      </c>
      <c r="E91" s="184"/>
      <c r="F91" s="184"/>
      <c r="G91" s="184"/>
      <c r="H91" s="184"/>
      <c r="I91" s="184"/>
      <c r="J91" s="185">
        <f>J3002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174</v>
      </c>
      <c r="E92" s="184"/>
      <c r="F92" s="184"/>
      <c r="G92" s="184"/>
      <c r="H92" s="184"/>
      <c r="I92" s="184"/>
      <c r="J92" s="185">
        <f>J3213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2"/>
      <c r="C93" s="127"/>
      <c r="D93" s="183" t="s">
        <v>789</v>
      </c>
      <c r="E93" s="184"/>
      <c r="F93" s="184"/>
      <c r="G93" s="184"/>
      <c r="H93" s="184"/>
      <c r="I93" s="184"/>
      <c r="J93" s="185">
        <f>J3274</f>
        <v>0</v>
      </c>
      <c r="K93" s="127"/>
      <c r="L93" s="186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2"/>
      <c r="C94" s="127"/>
      <c r="D94" s="183" t="s">
        <v>790</v>
      </c>
      <c r="E94" s="184"/>
      <c r="F94" s="184"/>
      <c r="G94" s="184"/>
      <c r="H94" s="184"/>
      <c r="I94" s="184"/>
      <c r="J94" s="185">
        <f>J3469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2"/>
      <c r="C95" s="127"/>
      <c r="D95" s="183" t="s">
        <v>791</v>
      </c>
      <c r="E95" s="184"/>
      <c r="F95" s="184"/>
      <c r="G95" s="184"/>
      <c r="H95" s="184"/>
      <c r="I95" s="184"/>
      <c r="J95" s="185">
        <f>J3650</f>
        <v>0</v>
      </c>
      <c r="K95" s="127"/>
      <c r="L95" s="186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2"/>
      <c r="C96" s="127"/>
      <c r="D96" s="183" t="s">
        <v>792</v>
      </c>
      <c r="E96" s="184"/>
      <c r="F96" s="184"/>
      <c r="G96" s="184"/>
      <c r="H96" s="184"/>
      <c r="I96" s="184"/>
      <c r="J96" s="185">
        <f>J3738</f>
        <v>0</v>
      </c>
      <c r="K96" s="127"/>
      <c r="L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2"/>
      <c r="C97" s="127"/>
      <c r="D97" s="183" t="s">
        <v>793</v>
      </c>
      <c r="E97" s="184"/>
      <c r="F97" s="184"/>
      <c r="G97" s="184"/>
      <c r="H97" s="184"/>
      <c r="I97" s="184"/>
      <c r="J97" s="185">
        <f>J3918</f>
        <v>0</v>
      </c>
      <c r="K97" s="127"/>
      <c r="L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2"/>
      <c r="C98" s="127"/>
      <c r="D98" s="183" t="s">
        <v>794</v>
      </c>
      <c r="E98" s="184"/>
      <c r="F98" s="184"/>
      <c r="G98" s="184"/>
      <c r="H98" s="184"/>
      <c r="I98" s="184"/>
      <c r="J98" s="185">
        <f>J4160</f>
        <v>0</v>
      </c>
      <c r="K98" s="127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27"/>
      <c r="D99" s="183" t="s">
        <v>795</v>
      </c>
      <c r="E99" s="184"/>
      <c r="F99" s="184"/>
      <c r="G99" s="184"/>
      <c r="H99" s="184"/>
      <c r="I99" s="184"/>
      <c r="J99" s="185">
        <f>J4531</f>
        <v>0</v>
      </c>
      <c r="K99" s="127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27"/>
      <c r="D100" s="183" t="s">
        <v>796</v>
      </c>
      <c r="E100" s="184"/>
      <c r="F100" s="184"/>
      <c r="G100" s="184"/>
      <c r="H100" s="184"/>
      <c r="I100" s="184"/>
      <c r="J100" s="185">
        <f>J4567</f>
        <v>0</v>
      </c>
      <c r="K100" s="127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27"/>
      <c r="D101" s="183" t="s">
        <v>797</v>
      </c>
      <c r="E101" s="184"/>
      <c r="F101" s="184"/>
      <c r="G101" s="184"/>
      <c r="H101" s="184"/>
      <c r="I101" s="184"/>
      <c r="J101" s="185">
        <f>J5046</f>
        <v>0</v>
      </c>
      <c r="K101" s="127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27"/>
      <c r="D102" s="183" t="s">
        <v>798</v>
      </c>
      <c r="E102" s="184"/>
      <c r="F102" s="184"/>
      <c r="G102" s="184"/>
      <c r="H102" s="184"/>
      <c r="I102" s="184"/>
      <c r="J102" s="185">
        <f>J5137</f>
        <v>0</v>
      </c>
      <c r="K102" s="127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799</v>
      </c>
      <c r="E103" s="179"/>
      <c r="F103" s="179"/>
      <c r="G103" s="179"/>
      <c r="H103" s="179"/>
      <c r="I103" s="179"/>
      <c r="J103" s="180">
        <f>J5175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27"/>
      <c r="D104" s="183" t="s">
        <v>800</v>
      </c>
      <c r="E104" s="184"/>
      <c r="F104" s="184"/>
      <c r="G104" s="184"/>
      <c r="H104" s="184"/>
      <c r="I104" s="184"/>
      <c r="J104" s="185">
        <f>J5176</f>
        <v>0</v>
      </c>
      <c r="K104" s="127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27"/>
      <c r="D105" s="183" t="s">
        <v>801</v>
      </c>
      <c r="E105" s="184"/>
      <c r="F105" s="184"/>
      <c r="G105" s="184"/>
      <c r="H105" s="184"/>
      <c r="I105" s="184"/>
      <c r="J105" s="185">
        <f>J5179</f>
        <v>0</v>
      </c>
      <c r="K105" s="127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6"/>
      <c r="C106" s="177"/>
      <c r="D106" s="178" t="s">
        <v>802</v>
      </c>
      <c r="E106" s="179"/>
      <c r="F106" s="179"/>
      <c r="G106" s="179"/>
      <c r="H106" s="179"/>
      <c r="I106" s="179"/>
      <c r="J106" s="180">
        <f>J5184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6"/>
      <c r="C107" s="177"/>
      <c r="D107" s="178" t="s">
        <v>803</v>
      </c>
      <c r="E107" s="179"/>
      <c r="F107" s="179"/>
      <c r="G107" s="179"/>
      <c r="H107" s="179"/>
      <c r="I107" s="179"/>
      <c r="J107" s="180">
        <f>J5220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14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5" t="s">
        <v>175</v>
      </c>
      <c r="D114" s="42"/>
      <c r="E114" s="42"/>
      <c r="F114" s="42"/>
      <c r="G114" s="42"/>
      <c r="H114" s="42"/>
      <c r="I114" s="42"/>
      <c r="J114" s="42"/>
      <c r="K114" s="42"/>
      <c r="L114" s="14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146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16</v>
      </c>
      <c r="D116" s="42"/>
      <c r="E116" s="42"/>
      <c r="F116" s="42"/>
      <c r="G116" s="42"/>
      <c r="H116" s="42"/>
      <c r="I116" s="42"/>
      <c r="J116" s="42"/>
      <c r="K116" s="42"/>
      <c r="L116" s="146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71" t="str">
        <f>E7</f>
        <v>SŠ uměleckoprůmyslová Ústí nad Orlicí - areál Perla</v>
      </c>
      <c r="F117" s="34"/>
      <c r="G117" s="34"/>
      <c r="H117" s="34"/>
      <c r="I117" s="42"/>
      <c r="J117" s="42"/>
      <c r="K117" s="42"/>
      <c r="L117" s="146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" customFormat="1" ht="12" customHeight="1">
      <c r="B118" s="23"/>
      <c r="C118" s="34" t="s">
        <v>155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171" t="s">
        <v>698</v>
      </c>
      <c r="F119" s="42"/>
      <c r="G119" s="42"/>
      <c r="H119" s="42"/>
      <c r="I119" s="42"/>
      <c r="J119" s="42"/>
      <c r="K119" s="42"/>
      <c r="L119" s="146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157</v>
      </c>
      <c r="D120" s="42"/>
      <c r="E120" s="42"/>
      <c r="F120" s="42"/>
      <c r="G120" s="42"/>
      <c r="H120" s="42"/>
      <c r="I120" s="42"/>
      <c r="J120" s="42"/>
      <c r="K120" s="42"/>
      <c r="L120" s="146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1" t="str">
        <f>E11</f>
        <v>D.1.01_2 - Soupis prací a dodávek - ASŘ,KSŘ</v>
      </c>
      <c r="F121" s="42"/>
      <c r="G121" s="42"/>
      <c r="H121" s="42"/>
      <c r="I121" s="42"/>
      <c r="J121" s="42"/>
      <c r="K121" s="42"/>
      <c r="L121" s="146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146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21</v>
      </c>
      <c r="D123" s="42"/>
      <c r="E123" s="42"/>
      <c r="F123" s="29" t="str">
        <f>F14</f>
        <v>Ústí nad Orlicí</v>
      </c>
      <c r="G123" s="42"/>
      <c r="H123" s="42"/>
      <c r="I123" s="34" t="s">
        <v>23</v>
      </c>
      <c r="J123" s="74" t="str">
        <f>IF(J14="","",J14)</f>
        <v>18. 10. 2023</v>
      </c>
      <c r="K123" s="42"/>
      <c r="L123" s="146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146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25</v>
      </c>
      <c r="D125" s="42"/>
      <c r="E125" s="42"/>
      <c r="F125" s="29" t="str">
        <f>E17</f>
        <v>Pardubický kraj</v>
      </c>
      <c r="G125" s="42"/>
      <c r="H125" s="42"/>
      <c r="I125" s="34" t="s">
        <v>31</v>
      </c>
      <c r="J125" s="38" t="str">
        <f>E23</f>
        <v>Te3s studio s.r.o.</v>
      </c>
      <c r="K125" s="42"/>
      <c r="L125" s="146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4" t="s">
        <v>29</v>
      </c>
      <c r="D126" s="42"/>
      <c r="E126" s="42"/>
      <c r="F126" s="29" t="str">
        <f>IF(E20="","",E20)</f>
        <v>Vyplň údaj</v>
      </c>
      <c r="G126" s="42"/>
      <c r="H126" s="42"/>
      <c r="I126" s="34" t="s">
        <v>34</v>
      </c>
      <c r="J126" s="38" t="str">
        <f>E26</f>
        <v>Rozpočtování staveb Šebela s.r.o.</v>
      </c>
      <c r="K126" s="42"/>
      <c r="L126" s="146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146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187"/>
      <c r="B128" s="188"/>
      <c r="C128" s="189" t="s">
        <v>176</v>
      </c>
      <c r="D128" s="190" t="s">
        <v>57</v>
      </c>
      <c r="E128" s="190" t="s">
        <v>53</v>
      </c>
      <c r="F128" s="190" t="s">
        <v>54</v>
      </c>
      <c r="G128" s="190" t="s">
        <v>177</v>
      </c>
      <c r="H128" s="190" t="s">
        <v>178</v>
      </c>
      <c r="I128" s="190" t="s">
        <v>179</v>
      </c>
      <c r="J128" s="190" t="s">
        <v>162</v>
      </c>
      <c r="K128" s="191" t="s">
        <v>180</v>
      </c>
      <c r="L128" s="192"/>
      <c r="M128" s="94" t="s">
        <v>19</v>
      </c>
      <c r="N128" s="95" t="s">
        <v>42</v>
      </c>
      <c r="O128" s="95" t="s">
        <v>181</v>
      </c>
      <c r="P128" s="95" t="s">
        <v>182</v>
      </c>
      <c r="Q128" s="95" t="s">
        <v>183</v>
      </c>
      <c r="R128" s="95" t="s">
        <v>184</v>
      </c>
      <c r="S128" s="95" t="s">
        <v>185</v>
      </c>
      <c r="T128" s="96" t="s">
        <v>186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</row>
    <row r="129" s="2" customFormat="1" ht="22.8" customHeight="1">
      <c r="A129" s="40"/>
      <c r="B129" s="41"/>
      <c r="C129" s="101" t="s">
        <v>187</v>
      </c>
      <c r="D129" s="42"/>
      <c r="E129" s="42"/>
      <c r="F129" s="42"/>
      <c r="G129" s="42"/>
      <c r="H129" s="42"/>
      <c r="I129" s="42"/>
      <c r="J129" s="193">
        <f>BK129</f>
        <v>0</v>
      </c>
      <c r="K129" s="42"/>
      <c r="L129" s="46"/>
      <c r="M129" s="97"/>
      <c r="N129" s="194"/>
      <c r="O129" s="98"/>
      <c r="P129" s="195">
        <f>P130+P2172+P5175+P5184+P5220</f>
        <v>0</v>
      </c>
      <c r="Q129" s="98"/>
      <c r="R129" s="195">
        <f>R130+R2172+R5175+R5184+R5220</f>
        <v>8720.7020639599996</v>
      </c>
      <c r="S129" s="98"/>
      <c r="T129" s="196">
        <f>T130+T2172+T5175+T5184+T5220</f>
        <v>516.77700000000004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71</v>
      </c>
      <c r="AU129" s="19" t="s">
        <v>163</v>
      </c>
      <c r="BK129" s="197">
        <f>BK130+BK2172+BK5175+BK5184+BK5220</f>
        <v>0</v>
      </c>
    </row>
    <row r="130" s="12" customFormat="1" ht="25.92" customHeight="1">
      <c r="A130" s="12"/>
      <c r="B130" s="198"/>
      <c r="C130" s="199"/>
      <c r="D130" s="200" t="s">
        <v>71</v>
      </c>
      <c r="E130" s="201" t="s">
        <v>188</v>
      </c>
      <c r="F130" s="201" t="s">
        <v>189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P131+P200+P359+P965+P1312+P2001+P2150+P2169</f>
        <v>0</v>
      </c>
      <c r="Q130" s="206"/>
      <c r="R130" s="207">
        <f>R131+R200+R359+R965+R1312+R2001+R2150+R2169</f>
        <v>8492.5737472799992</v>
      </c>
      <c r="S130" s="206"/>
      <c r="T130" s="208">
        <f>T131+T200+T359+T965+T1312+T2001+T2150+T2169</f>
        <v>516.77700000000004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79</v>
      </c>
      <c r="AT130" s="210" t="s">
        <v>71</v>
      </c>
      <c r="AU130" s="210" t="s">
        <v>72</v>
      </c>
      <c r="AY130" s="209" t="s">
        <v>190</v>
      </c>
      <c r="BK130" s="211">
        <f>BK131+BK200+BK359+BK965+BK1312+BK2001+BK2150+BK2169</f>
        <v>0</v>
      </c>
    </row>
    <row r="131" s="12" customFormat="1" ht="22.8" customHeight="1">
      <c r="A131" s="12"/>
      <c r="B131" s="198"/>
      <c r="C131" s="199"/>
      <c r="D131" s="200" t="s">
        <v>71</v>
      </c>
      <c r="E131" s="212" t="s">
        <v>79</v>
      </c>
      <c r="F131" s="212" t="s">
        <v>191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SUM(P132:P199)</f>
        <v>0</v>
      </c>
      <c r="Q131" s="206"/>
      <c r="R131" s="207">
        <f>SUM(R132:R199)</f>
        <v>412.80144000000001</v>
      </c>
      <c r="S131" s="206"/>
      <c r="T131" s="208">
        <f>SUM(T132:T199)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79</v>
      </c>
      <c r="AT131" s="210" t="s">
        <v>71</v>
      </c>
      <c r="AU131" s="210" t="s">
        <v>79</v>
      </c>
      <c r="AY131" s="209" t="s">
        <v>190</v>
      </c>
      <c r="BK131" s="211">
        <f>SUM(BK132:BK199)</f>
        <v>0</v>
      </c>
    </row>
    <row r="132" s="2" customFormat="1" ht="16.5" customHeight="1">
      <c r="A132" s="40"/>
      <c r="B132" s="41"/>
      <c r="C132" s="214" t="s">
        <v>79</v>
      </c>
      <c r="D132" s="214" t="s">
        <v>192</v>
      </c>
      <c r="E132" s="215" t="s">
        <v>804</v>
      </c>
      <c r="F132" s="216" t="s">
        <v>805</v>
      </c>
      <c r="G132" s="217" t="s">
        <v>806</v>
      </c>
      <c r="H132" s="218">
        <v>48</v>
      </c>
      <c r="I132" s="219"/>
      <c r="J132" s="220">
        <f>ROUND(I132*H132,2)</f>
        <v>0</v>
      </c>
      <c r="K132" s="216" t="s">
        <v>196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3.0000000000000001E-05</v>
      </c>
      <c r="R132" s="223">
        <f>Q132*H132</f>
        <v>0.0014400000000000001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197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197</v>
      </c>
      <c r="BM132" s="225" t="s">
        <v>807</v>
      </c>
    </row>
    <row r="133" s="2" customFormat="1">
      <c r="A133" s="40"/>
      <c r="B133" s="41"/>
      <c r="C133" s="42"/>
      <c r="D133" s="227" t="s">
        <v>199</v>
      </c>
      <c r="E133" s="42"/>
      <c r="F133" s="228" t="s">
        <v>808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199</v>
      </c>
      <c r="AU133" s="19" t="s">
        <v>82</v>
      </c>
    </row>
    <row r="134" s="14" customFormat="1">
      <c r="A134" s="14"/>
      <c r="B134" s="254"/>
      <c r="C134" s="255"/>
      <c r="D134" s="234" t="s">
        <v>205</v>
      </c>
      <c r="E134" s="256" t="s">
        <v>19</v>
      </c>
      <c r="F134" s="257" t="s">
        <v>809</v>
      </c>
      <c r="G134" s="255"/>
      <c r="H134" s="256" t="s">
        <v>19</v>
      </c>
      <c r="I134" s="258"/>
      <c r="J134" s="255"/>
      <c r="K134" s="255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205</v>
      </c>
      <c r="AU134" s="263" t="s">
        <v>82</v>
      </c>
      <c r="AV134" s="14" t="s">
        <v>79</v>
      </c>
      <c r="AW134" s="14" t="s">
        <v>33</v>
      </c>
      <c r="AX134" s="14" t="s">
        <v>72</v>
      </c>
      <c r="AY134" s="263" t="s">
        <v>190</v>
      </c>
    </row>
    <row r="135" s="13" customFormat="1">
      <c r="A135" s="13"/>
      <c r="B135" s="232"/>
      <c r="C135" s="233"/>
      <c r="D135" s="234" t="s">
        <v>205</v>
      </c>
      <c r="E135" s="235" t="s">
        <v>19</v>
      </c>
      <c r="F135" s="236" t="s">
        <v>810</v>
      </c>
      <c r="G135" s="233"/>
      <c r="H135" s="237">
        <v>48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205</v>
      </c>
      <c r="AU135" s="243" t="s">
        <v>82</v>
      </c>
      <c r="AV135" s="13" t="s">
        <v>82</v>
      </c>
      <c r="AW135" s="13" t="s">
        <v>33</v>
      </c>
      <c r="AX135" s="13" t="s">
        <v>79</v>
      </c>
      <c r="AY135" s="243" t="s">
        <v>190</v>
      </c>
    </row>
    <row r="136" s="2" customFormat="1" ht="24.15" customHeight="1">
      <c r="A136" s="40"/>
      <c r="B136" s="41"/>
      <c r="C136" s="214" t="s">
        <v>82</v>
      </c>
      <c r="D136" s="214" t="s">
        <v>192</v>
      </c>
      <c r="E136" s="215" t="s">
        <v>811</v>
      </c>
      <c r="F136" s="216" t="s">
        <v>812</v>
      </c>
      <c r="G136" s="217" t="s">
        <v>813</v>
      </c>
      <c r="H136" s="218">
        <v>2</v>
      </c>
      <c r="I136" s="219"/>
      <c r="J136" s="220">
        <f>ROUND(I136*H136,2)</f>
        <v>0</v>
      </c>
      <c r="K136" s="216" t="s">
        <v>196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197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197</v>
      </c>
      <c r="BM136" s="225" t="s">
        <v>814</v>
      </c>
    </row>
    <row r="137" s="2" customFormat="1">
      <c r="A137" s="40"/>
      <c r="B137" s="41"/>
      <c r="C137" s="42"/>
      <c r="D137" s="227" t="s">
        <v>199</v>
      </c>
      <c r="E137" s="42"/>
      <c r="F137" s="228" t="s">
        <v>815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199</v>
      </c>
      <c r="AU137" s="19" t="s">
        <v>82</v>
      </c>
    </row>
    <row r="138" s="14" customFormat="1">
      <c r="A138" s="14"/>
      <c r="B138" s="254"/>
      <c r="C138" s="255"/>
      <c r="D138" s="234" t="s">
        <v>205</v>
      </c>
      <c r="E138" s="256" t="s">
        <v>19</v>
      </c>
      <c r="F138" s="257" t="s">
        <v>816</v>
      </c>
      <c r="G138" s="255"/>
      <c r="H138" s="256" t="s">
        <v>19</v>
      </c>
      <c r="I138" s="258"/>
      <c r="J138" s="255"/>
      <c r="K138" s="255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205</v>
      </c>
      <c r="AU138" s="263" t="s">
        <v>82</v>
      </c>
      <c r="AV138" s="14" t="s">
        <v>79</v>
      </c>
      <c r="AW138" s="14" t="s">
        <v>33</v>
      </c>
      <c r="AX138" s="14" t="s">
        <v>72</v>
      </c>
      <c r="AY138" s="263" t="s">
        <v>190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82</v>
      </c>
      <c r="G139" s="233"/>
      <c r="H139" s="237">
        <v>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79</v>
      </c>
      <c r="AY139" s="243" t="s">
        <v>190</v>
      </c>
    </row>
    <row r="140" s="2" customFormat="1" ht="24.15" customHeight="1">
      <c r="A140" s="40"/>
      <c r="B140" s="41"/>
      <c r="C140" s="214" t="s">
        <v>207</v>
      </c>
      <c r="D140" s="214" t="s">
        <v>192</v>
      </c>
      <c r="E140" s="215" t="s">
        <v>817</v>
      </c>
      <c r="F140" s="216" t="s">
        <v>818</v>
      </c>
      <c r="G140" s="217" t="s">
        <v>195</v>
      </c>
      <c r="H140" s="218">
        <v>1887</v>
      </c>
      <c r="I140" s="219"/>
      <c r="J140" s="220">
        <f>ROUND(I140*H140,2)</f>
        <v>0</v>
      </c>
      <c r="K140" s="216" t="s">
        <v>196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197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197</v>
      </c>
      <c r="BM140" s="225" t="s">
        <v>819</v>
      </c>
    </row>
    <row r="141" s="2" customFormat="1">
      <c r="A141" s="40"/>
      <c r="B141" s="41"/>
      <c r="C141" s="42"/>
      <c r="D141" s="227" t="s">
        <v>199</v>
      </c>
      <c r="E141" s="42"/>
      <c r="F141" s="228" t="s">
        <v>820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199</v>
      </c>
      <c r="AU141" s="19" t="s">
        <v>82</v>
      </c>
    </row>
    <row r="142" s="14" customFormat="1">
      <c r="A142" s="14"/>
      <c r="B142" s="254"/>
      <c r="C142" s="255"/>
      <c r="D142" s="234" t="s">
        <v>205</v>
      </c>
      <c r="E142" s="256" t="s">
        <v>19</v>
      </c>
      <c r="F142" s="257" t="s">
        <v>821</v>
      </c>
      <c r="G142" s="255"/>
      <c r="H142" s="256" t="s">
        <v>19</v>
      </c>
      <c r="I142" s="258"/>
      <c r="J142" s="255"/>
      <c r="K142" s="255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205</v>
      </c>
      <c r="AU142" s="263" t="s">
        <v>82</v>
      </c>
      <c r="AV142" s="14" t="s">
        <v>79</v>
      </c>
      <c r="AW142" s="14" t="s">
        <v>33</v>
      </c>
      <c r="AX142" s="14" t="s">
        <v>72</v>
      </c>
      <c r="AY142" s="263" t="s">
        <v>190</v>
      </c>
    </row>
    <row r="143" s="13" customFormat="1">
      <c r="A143" s="13"/>
      <c r="B143" s="232"/>
      <c r="C143" s="233"/>
      <c r="D143" s="234" t="s">
        <v>205</v>
      </c>
      <c r="E143" s="235" t="s">
        <v>19</v>
      </c>
      <c r="F143" s="236" t="s">
        <v>822</v>
      </c>
      <c r="G143" s="233"/>
      <c r="H143" s="237">
        <v>1887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205</v>
      </c>
      <c r="AU143" s="243" t="s">
        <v>82</v>
      </c>
      <c r="AV143" s="13" t="s">
        <v>82</v>
      </c>
      <c r="AW143" s="13" t="s">
        <v>33</v>
      </c>
      <c r="AX143" s="13" t="s">
        <v>79</v>
      </c>
      <c r="AY143" s="243" t="s">
        <v>190</v>
      </c>
    </row>
    <row r="144" s="2" customFormat="1" ht="24.15" customHeight="1">
      <c r="A144" s="40"/>
      <c r="B144" s="41"/>
      <c r="C144" s="214" t="s">
        <v>197</v>
      </c>
      <c r="D144" s="214" t="s">
        <v>192</v>
      </c>
      <c r="E144" s="215" t="s">
        <v>823</v>
      </c>
      <c r="F144" s="216" t="s">
        <v>824</v>
      </c>
      <c r="G144" s="217" t="s">
        <v>195</v>
      </c>
      <c r="H144" s="218">
        <v>42</v>
      </c>
      <c r="I144" s="219"/>
      <c r="J144" s="220">
        <f>ROUND(I144*H144,2)</f>
        <v>0</v>
      </c>
      <c r="K144" s="216" t="s">
        <v>196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197</v>
      </c>
      <c r="BM144" s="225" t="s">
        <v>825</v>
      </c>
    </row>
    <row r="145" s="2" customFormat="1">
      <c r="A145" s="40"/>
      <c r="B145" s="41"/>
      <c r="C145" s="42"/>
      <c r="D145" s="227" t="s">
        <v>199</v>
      </c>
      <c r="E145" s="42"/>
      <c r="F145" s="228" t="s">
        <v>826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14" customFormat="1">
      <c r="A146" s="14"/>
      <c r="B146" s="254"/>
      <c r="C146" s="255"/>
      <c r="D146" s="234" t="s">
        <v>205</v>
      </c>
      <c r="E146" s="256" t="s">
        <v>19</v>
      </c>
      <c r="F146" s="257" t="s">
        <v>821</v>
      </c>
      <c r="G146" s="255"/>
      <c r="H146" s="256" t="s">
        <v>19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205</v>
      </c>
      <c r="AU146" s="263" t="s">
        <v>82</v>
      </c>
      <c r="AV146" s="14" t="s">
        <v>79</v>
      </c>
      <c r="AW146" s="14" t="s">
        <v>33</v>
      </c>
      <c r="AX146" s="14" t="s">
        <v>72</v>
      </c>
      <c r="AY146" s="263" t="s">
        <v>190</v>
      </c>
    </row>
    <row r="147" s="13" customFormat="1">
      <c r="A147" s="13"/>
      <c r="B147" s="232"/>
      <c r="C147" s="233"/>
      <c r="D147" s="234" t="s">
        <v>205</v>
      </c>
      <c r="E147" s="235" t="s">
        <v>19</v>
      </c>
      <c r="F147" s="236" t="s">
        <v>827</v>
      </c>
      <c r="G147" s="233"/>
      <c r="H147" s="237">
        <v>42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205</v>
      </c>
      <c r="AU147" s="243" t="s">
        <v>82</v>
      </c>
      <c r="AV147" s="13" t="s">
        <v>82</v>
      </c>
      <c r="AW147" s="13" t="s">
        <v>33</v>
      </c>
      <c r="AX147" s="13" t="s">
        <v>79</v>
      </c>
      <c r="AY147" s="243" t="s">
        <v>190</v>
      </c>
    </row>
    <row r="148" s="2" customFormat="1" ht="24.15" customHeight="1">
      <c r="A148" s="40"/>
      <c r="B148" s="41"/>
      <c r="C148" s="214" t="s">
        <v>218</v>
      </c>
      <c r="D148" s="214" t="s">
        <v>192</v>
      </c>
      <c r="E148" s="215" t="s">
        <v>828</v>
      </c>
      <c r="F148" s="216" t="s">
        <v>829</v>
      </c>
      <c r="G148" s="217" t="s">
        <v>195</v>
      </c>
      <c r="H148" s="218">
        <v>24</v>
      </c>
      <c r="I148" s="219"/>
      <c r="J148" s="220">
        <f>ROUND(I148*H148,2)</f>
        <v>0</v>
      </c>
      <c r="K148" s="216" t="s">
        <v>196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197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197</v>
      </c>
      <c r="BM148" s="225" t="s">
        <v>830</v>
      </c>
    </row>
    <row r="149" s="2" customFormat="1">
      <c r="A149" s="40"/>
      <c r="B149" s="41"/>
      <c r="C149" s="42"/>
      <c r="D149" s="227" t="s">
        <v>199</v>
      </c>
      <c r="E149" s="42"/>
      <c r="F149" s="228" t="s">
        <v>831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199</v>
      </c>
      <c r="AU149" s="19" t="s">
        <v>82</v>
      </c>
    </row>
    <row r="150" s="14" customFormat="1">
      <c r="A150" s="14"/>
      <c r="B150" s="254"/>
      <c r="C150" s="255"/>
      <c r="D150" s="234" t="s">
        <v>205</v>
      </c>
      <c r="E150" s="256" t="s">
        <v>19</v>
      </c>
      <c r="F150" s="257" t="s">
        <v>821</v>
      </c>
      <c r="G150" s="255"/>
      <c r="H150" s="256" t="s">
        <v>19</v>
      </c>
      <c r="I150" s="258"/>
      <c r="J150" s="255"/>
      <c r="K150" s="255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205</v>
      </c>
      <c r="AU150" s="263" t="s">
        <v>82</v>
      </c>
      <c r="AV150" s="14" t="s">
        <v>79</v>
      </c>
      <c r="AW150" s="14" t="s">
        <v>33</v>
      </c>
      <c r="AX150" s="14" t="s">
        <v>72</v>
      </c>
      <c r="AY150" s="263" t="s">
        <v>190</v>
      </c>
    </row>
    <row r="151" s="13" customFormat="1">
      <c r="A151" s="13"/>
      <c r="B151" s="232"/>
      <c r="C151" s="233"/>
      <c r="D151" s="234" t="s">
        <v>205</v>
      </c>
      <c r="E151" s="235" t="s">
        <v>19</v>
      </c>
      <c r="F151" s="236" t="s">
        <v>832</v>
      </c>
      <c r="G151" s="233"/>
      <c r="H151" s="237">
        <v>24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205</v>
      </c>
      <c r="AU151" s="243" t="s">
        <v>82</v>
      </c>
      <c r="AV151" s="13" t="s">
        <v>82</v>
      </c>
      <c r="AW151" s="13" t="s">
        <v>33</v>
      </c>
      <c r="AX151" s="13" t="s">
        <v>79</v>
      </c>
      <c r="AY151" s="243" t="s">
        <v>190</v>
      </c>
    </row>
    <row r="152" s="2" customFormat="1" ht="37.8" customHeight="1">
      <c r="A152" s="40"/>
      <c r="B152" s="41"/>
      <c r="C152" s="214" t="s">
        <v>228</v>
      </c>
      <c r="D152" s="214" t="s">
        <v>192</v>
      </c>
      <c r="E152" s="215" t="s">
        <v>833</v>
      </c>
      <c r="F152" s="216" t="s">
        <v>834</v>
      </c>
      <c r="G152" s="217" t="s">
        <v>195</v>
      </c>
      <c r="H152" s="218">
        <v>608</v>
      </c>
      <c r="I152" s="219"/>
      <c r="J152" s="220">
        <f>ROUND(I152*H152,2)</f>
        <v>0</v>
      </c>
      <c r="K152" s="216" t="s">
        <v>196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197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835</v>
      </c>
    </row>
    <row r="153" s="2" customFormat="1">
      <c r="A153" s="40"/>
      <c r="B153" s="41"/>
      <c r="C153" s="42"/>
      <c r="D153" s="227" t="s">
        <v>199</v>
      </c>
      <c r="E153" s="42"/>
      <c r="F153" s="228" t="s">
        <v>836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14" customFormat="1">
      <c r="A154" s="14"/>
      <c r="B154" s="254"/>
      <c r="C154" s="255"/>
      <c r="D154" s="234" t="s">
        <v>205</v>
      </c>
      <c r="E154" s="256" t="s">
        <v>19</v>
      </c>
      <c r="F154" s="257" t="s">
        <v>837</v>
      </c>
      <c r="G154" s="255"/>
      <c r="H154" s="256" t="s">
        <v>19</v>
      </c>
      <c r="I154" s="258"/>
      <c r="J154" s="255"/>
      <c r="K154" s="255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205</v>
      </c>
      <c r="AU154" s="263" t="s">
        <v>82</v>
      </c>
      <c r="AV154" s="14" t="s">
        <v>79</v>
      </c>
      <c r="AW154" s="14" t="s">
        <v>33</v>
      </c>
      <c r="AX154" s="14" t="s">
        <v>72</v>
      </c>
      <c r="AY154" s="263" t="s">
        <v>190</v>
      </c>
    </row>
    <row r="155" s="14" customFormat="1">
      <c r="A155" s="14"/>
      <c r="B155" s="254"/>
      <c r="C155" s="255"/>
      <c r="D155" s="234" t="s">
        <v>205</v>
      </c>
      <c r="E155" s="256" t="s">
        <v>19</v>
      </c>
      <c r="F155" s="257" t="s">
        <v>838</v>
      </c>
      <c r="G155" s="255"/>
      <c r="H155" s="256" t="s">
        <v>19</v>
      </c>
      <c r="I155" s="258"/>
      <c r="J155" s="255"/>
      <c r="K155" s="255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205</v>
      </c>
      <c r="AU155" s="263" t="s">
        <v>82</v>
      </c>
      <c r="AV155" s="14" t="s">
        <v>79</v>
      </c>
      <c r="AW155" s="14" t="s">
        <v>33</v>
      </c>
      <c r="AX155" s="14" t="s">
        <v>72</v>
      </c>
      <c r="AY155" s="263" t="s">
        <v>190</v>
      </c>
    </row>
    <row r="156" s="13" customFormat="1">
      <c r="A156" s="13"/>
      <c r="B156" s="232"/>
      <c r="C156" s="233"/>
      <c r="D156" s="234" t="s">
        <v>205</v>
      </c>
      <c r="E156" s="235" t="s">
        <v>19</v>
      </c>
      <c r="F156" s="236" t="s">
        <v>839</v>
      </c>
      <c r="G156" s="233"/>
      <c r="H156" s="237">
        <v>608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205</v>
      </c>
      <c r="AU156" s="243" t="s">
        <v>82</v>
      </c>
      <c r="AV156" s="13" t="s">
        <v>82</v>
      </c>
      <c r="AW156" s="13" t="s">
        <v>33</v>
      </c>
      <c r="AX156" s="13" t="s">
        <v>79</v>
      </c>
      <c r="AY156" s="243" t="s">
        <v>190</v>
      </c>
    </row>
    <row r="157" s="2" customFormat="1" ht="37.8" customHeight="1">
      <c r="A157" s="40"/>
      <c r="B157" s="41"/>
      <c r="C157" s="214" t="s">
        <v>233</v>
      </c>
      <c r="D157" s="214" t="s">
        <v>192</v>
      </c>
      <c r="E157" s="215" t="s">
        <v>840</v>
      </c>
      <c r="F157" s="216" t="s">
        <v>841</v>
      </c>
      <c r="G157" s="217" t="s">
        <v>195</v>
      </c>
      <c r="H157" s="218">
        <v>1649</v>
      </c>
      <c r="I157" s="219"/>
      <c r="J157" s="220">
        <f>ROUND(I157*H157,2)</f>
        <v>0</v>
      </c>
      <c r="K157" s="216" t="s">
        <v>196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197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197</v>
      </c>
      <c r="BM157" s="225" t="s">
        <v>842</v>
      </c>
    </row>
    <row r="158" s="2" customFormat="1">
      <c r="A158" s="40"/>
      <c r="B158" s="41"/>
      <c r="C158" s="42"/>
      <c r="D158" s="227" t="s">
        <v>199</v>
      </c>
      <c r="E158" s="42"/>
      <c r="F158" s="228" t="s">
        <v>843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199</v>
      </c>
      <c r="AU158" s="19" t="s">
        <v>82</v>
      </c>
    </row>
    <row r="159" s="14" customFormat="1">
      <c r="A159" s="14"/>
      <c r="B159" s="254"/>
      <c r="C159" s="255"/>
      <c r="D159" s="234" t="s">
        <v>205</v>
      </c>
      <c r="E159" s="256" t="s">
        <v>19</v>
      </c>
      <c r="F159" s="257" t="s">
        <v>844</v>
      </c>
      <c r="G159" s="255"/>
      <c r="H159" s="256" t="s">
        <v>19</v>
      </c>
      <c r="I159" s="258"/>
      <c r="J159" s="255"/>
      <c r="K159" s="255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205</v>
      </c>
      <c r="AU159" s="263" t="s">
        <v>82</v>
      </c>
      <c r="AV159" s="14" t="s">
        <v>79</v>
      </c>
      <c r="AW159" s="14" t="s">
        <v>33</v>
      </c>
      <c r="AX159" s="14" t="s">
        <v>72</v>
      </c>
      <c r="AY159" s="263" t="s">
        <v>190</v>
      </c>
    </row>
    <row r="160" s="13" customFormat="1">
      <c r="A160" s="13"/>
      <c r="B160" s="232"/>
      <c r="C160" s="233"/>
      <c r="D160" s="234" t="s">
        <v>205</v>
      </c>
      <c r="E160" s="235" t="s">
        <v>19</v>
      </c>
      <c r="F160" s="236" t="s">
        <v>845</v>
      </c>
      <c r="G160" s="233"/>
      <c r="H160" s="237">
        <v>1953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205</v>
      </c>
      <c r="AU160" s="243" t="s">
        <v>82</v>
      </c>
      <c r="AV160" s="13" t="s">
        <v>82</v>
      </c>
      <c r="AW160" s="13" t="s">
        <v>33</v>
      </c>
      <c r="AX160" s="13" t="s">
        <v>72</v>
      </c>
      <c r="AY160" s="243" t="s">
        <v>190</v>
      </c>
    </row>
    <row r="161" s="13" customFormat="1">
      <c r="A161" s="13"/>
      <c r="B161" s="232"/>
      <c r="C161" s="233"/>
      <c r="D161" s="234" t="s">
        <v>205</v>
      </c>
      <c r="E161" s="235" t="s">
        <v>19</v>
      </c>
      <c r="F161" s="236" t="s">
        <v>846</v>
      </c>
      <c r="G161" s="233"/>
      <c r="H161" s="237">
        <v>-304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205</v>
      </c>
      <c r="AU161" s="243" t="s">
        <v>82</v>
      </c>
      <c r="AV161" s="13" t="s">
        <v>82</v>
      </c>
      <c r="AW161" s="13" t="s">
        <v>33</v>
      </c>
      <c r="AX161" s="13" t="s">
        <v>72</v>
      </c>
      <c r="AY161" s="243" t="s">
        <v>190</v>
      </c>
    </row>
    <row r="162" s="15" customFormat="1">
      <c r="A162" s="15"/>
      <c r="B162" s="264"/>
      <c r="C162" s="265"/>
      <c r="D162" s="234" t="s">
        <v>205</v>
      </c>
      <c r="E162" s="266" t="s">
        <v>19</v>
      </c>
      <c r="F162" s="267" t="s">
        <v>243</v>
      </c>
      <c r="G162" s="265"/>
      <c r="H162" s="268">
        <v>1649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205</v>
      </c>
      <c r="AU162" s="274" t="s">
        <v>82</v>
      </c>
      <c r="AV162" s="15" t="s">
        <v>197</v>
      </c>
      <c r="AW162" s="15" t="s">
        <v>33</v>
      </c>
      <c r="AX162" s="15" t="s">
        <v>79</v>
      </c>
      <c r="AY162" s="274" t="s">
        <v>190</v>
      </c>
    </row>
    <row r="163" s="2" customFormat="1" ht="37.8" customHeight="1">
      <c r="A163" s="40"/>
      <c r="B163" s="41"/>
      <c r="C163" s="214" t="s">
        <v>223</v>
      </c>
      <c r="D163" s="214" t="s">
        <v>192</v>
      </c>
      <c r="E163" s="215" t="s">
        <v>847</v>
      </c>
      <c r="F163" s="216" t="s">
        <v>848</v>
      </c>
      <c r="G163" s="217" t="s">
        <v>195</v>
      </c>
      <c r="H163" s="218">
        <v>8245</v>
      </c>
      <c r="I163" s="219"/>
      <c r="J163" s="220">
        <f>ROUND(I163*H163,2)</f>
        <v>0</v>
      </c>
      <c r="K163" s="216" t="s">
        <v>196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197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197</v>
      </c>
      <c r="BM163" s="225" t="s">
        <v>849</v>
      </c>
    </row>
    <row r="164" s="2" customFormat="1">
      <c r="A164" s="40"/>
      <c r="B164" s="41"/>
      <c r="C164" s="42"/>
      <c r="D164" s="227" t="s">
        <v>199</v>
      </c>
      <c r="E164" s="42"/>
      <c r="F164" s="228" t="s">
        <v>850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199</v>
      </c>
      <c r="AU164" s="19" t="s">
        <v>82</v>
      </c>
    </row>
    <row r="165" s="13" customFormat="1">
      <c r="A165" s="13"/>
      <c r="B165" s="232"/>
      <c r="C165" s="233"/>
      <c r="D165" s="234" t="s">
        <v>205</v>
      </c>
      <c r="E165" s="235" t="s">
        <v>19</v>
      </c>
      <c r="F165" s="236" t="s">
        <v>851</v>
      </c>
      <c r="G165" s="233"/>
      <c r="H165" s="237">
        <v>8245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205</v>
      </c>
      <c r="AU165" s="243" t="s">
        <v>82</v>
      </c>
      <c r="AV165" s="13" t="s">
        <v>82</v>
      </c>
      <c r="AW165" s="13" t="s">
        <v>33</v>
      </c>
      <c r="AX165" s="13" t="s">
        <v>79</v>
      </c>
      <c r="AY165" s="243" t="s">
        <v>190</v>
      </c>
    </row>
    <row r="166" s="2" customFormat="1" ht="24.15" customHeight="1">
      <c r="A166" s="40"/>
      <c r="B166" s="41"/>
      <c r="C166" s="214" t="s">
        <v>244</v>
      </c>
      <c r="D166" s="214" t="s">
        <v>192</v>
      </c>
      <c r="E166" s="215" t="s">
        <v>852</v>
      </c>
      <c r="F166" s="216" t="s">
        <v>853</v>
      </c>
      <c r="G166" s="217" t="s">
        <v>195</v>
      </c>
      <c r="H166" s="218">
        <v>304</v>
      </c>
      <c r="I166" s="219"/>
      <c r="J166" s="220">
        <f>ROUND(I166*H166,2)</f>
        <v>0</v>
      </c>
      <c r="K166" s="216" t="s">
        <v>196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197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197</v>
      </c>
      <c r="BM166" s="225" t="s">
        <v>854</v>
      </c>
    </row>
    <row r="167" s="2" customFormat="1">
      <c r="A167" s="40"/>
      <c r="B167" s="41"/>
      <c r="C167" s="42"/>
      <c r="D167" s="227" t="s">
        <v>199</v>
      </c>
      <c r="E167" s="42"/>
      <c r="F167" s="228" t="s">
        <v>855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199</v>
      </c>
      <c r="AU167" s="19" t="s">
        <v>82</v>
      </c>
    </row>
    <row r="168" s="14" customFormat="1">
      <c r="A168" s="14"/>
      <c r="B168" s="254"/>
      <c r="C168" s="255"/>
      <c r="D168" s="234" t="s">
        <v>205</v>
      </c>
      <c r="E168" s="256" t="s">
        <v>19</v>
      </c>
      <c r="F168" s="257" t="s">
        <v>856</v>
      </c>
      <c r="G168" s="255"/>
      <c r="H168" s="256" t="s">
        <v>19</v>
      </c>
      <c r="I168" s="258"/>
      <c r="J168" s="255"/>
      <c r="K168" s="255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205</v>
      </c>
      <c r="AU168" s="263" t="s">
        <v>82</v>
      </c>
      <c r="AV168" s="14" t="s">
        <v>79</v>
      </c>
      <c r="AW168" s="14" t="s">
        <v>33</v>
      </c>
      <c r="AX168" s="14" t="s">
        <v>72</v>
      </c>
      <c r="AY168" s="263" t="s">
        <v>190</v>
      </c>
    </row>
    <row r="169" s="13" customFormat="1">
      <c r="A169" s="13"/>
      <c r="B169" s="232"/>
      <c r="C169" s="233"/>
      <c r="D169" s="234" t="s">
        <v>205</v>
      </c>
      <c r="E169" s="235" t="s">
        <v>19</v>
      </c>
      <c r="F169" s="236" t="s">
        <v>857</v>
      </c>
      <c r="G169" s="233"/>
      <c r="H169" s="237">
        <v>304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205</v>
      </c>
      <c r="AU169" s="243" t="s">
        <v>82</v>
      </c>
      <c r="AV169" s="13" t="s">
        <v>82</v>
      </c>
      <c r="AW169" s="13" t="s">
        <v>33</v>
      </c>
      <c r="AX169" s="13" t="s">
        <v>79</v>
      </c>
      <c r="AY169" s="243" t="s">
        <v>190</v>
      </c>
    </row>
    <row r="170" s="2" customFormat="1" ht="24.15" customHeight="1">
      <c r="A170" s="40"/>
      <c r="B170" s="41"/>
      <c r="C170" s="214" t="s">
        <v>249</v>
      </c>
      <c r="D170" s="214" t="s">
        <v>192</v>
      </c>
      <c r="E170" s="215" t="s">
        <v>858</v>
      </c>
      <c r="F170" s="216" t="s">
        <v>859</v>
      </c>
      <c r="G170" s="217" t="s">
        <v>195</v>
      </c>
      <c r="H170" s="218">
        <v>145</v>
      </c>
      <c r="I170" s="219"/>
      <c r="J170" s="220">
        <f>ROUND(I170*H170,2)</f>
        <v>0</v>
      </c>
      <c r="K170" s="216" t="s">
        <v>196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197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197</v>
      </c>
      <c r="BM170" s="225" t="s">
        <v>860</v>
      </c>
    </row>
    <row r="171" s="2" customFormat="1">
      <c r="A171" s="40"/>
      <c r="B171" s="41"/>
      <c r="C171" s="42"/>
      <c r="D171" s="227" t="s">
        <v>199</v>
      </c>
      <c r="E171" s="42"/>
      <c r="F171" s="228" t="s">
        <v>861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199</v>
      </c>
      <c r="AU171" s="19" t="s">
        <v>82</v>
      </c>
    </row>
    <row r="172" s="14" customFormat="1">
      <c r="A172" s="14"/>
      <c r="B172" s="254"/>
      <c r="C172" s="255"/>
      <c r="D172" s="234" t="s">
        <v>205</v>
      </c>
      <c r="E172" s="256" t="s">
        <v>19</v>
      </c>
      <c r="F172" s="257" t="s">
        <v>862</v>
      </c>
      <c r="G172" s="255"/>
      <c r="H172" s="256" t="s">
        <v>19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205</v>
      </c>
      <c r="AU172" s="263" t="s">
        <v>82</v>
      </c>
      <c r="AV172" s="14" t="s">
        <v>79</v>
      </c>
      <c r="AW172" s="14" t="s">
        <v>33</v>
      </c>
      <c r="AX172" s="14" t="s">
        <v>72</v>
      </c>
      <c r="AY172" s="263" t="s">
        <v>190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863</v>
      </c>
      <c r="G173" s="233"/>
      <c r="H173" s="237">
        <v>145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82</v>
      </c>
      <c r="AV173" s="13" t="s">
        <v>82</v>
      </c>
      <c r="AW173" s="13" t="s">
        <v>33</v>
      </c>
      <c r="AX173" s="13" t="s">
        <v>79</v>
      </c>
      <c r="AY173" s="243" t="s">
        <v>190</v>
      </c>
    </row>
    <row r="174" s="2" customFormat="1" ht="24.15" customHeight="1">
      <c r="A174" s="40"/>
      <c r="B174" s="41"/>
      <c r="C174" s="214" t="s">
        <v>258</v>
      </c>
      <c r="D174" s="214" t="s">
        <v>192</v>
      </c>
      <c r="E174" s="215" t="s">
        <v>472</v>
      </c>
      <c r="F174" s="216" t="s">
        <v>473</v>
      </c>
      <c r="G174" s="217" t="s">
        <v>222</v>
      </c>
      <c r="H174" s="218">
        <v>2638.4000000000001</v>
      </c>
      <c r="I174" s="219"/>
      <c r="J174" s="220">
        <f>ROUND(I174*H174,2)</f>
        <v>0</v>
      </c>
      <c r="K174" s="216" t="s">
        <v>196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197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197</v>
      </c>
      <c r="BM174" s="225" t="s">
        <v>864</v>
      </c>
    </row>
    <row r="175" s="2" customFormat="1">
      <c r="A175" s="40"/>
      <c r="B175" s="41"/>
      <c r="C175" s="42"/>
      <c r="D175" s="227" t="s">
        <v>199</v>
      </c>
      <c r="E175" s="42"/>
      <c r="F175" s="228" t="s">
        <v>475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199</v>
      </c>
      <c r="AU175" s="19" t="s">
        <v>82</v>
      </c>
    </row>
    <row r="176" s="14" customFormat="1">
      <c r="A176" s="14"/>
      <c r="B176" s="254"/>
      <c r="C176" s="255"/>
      <c r="D176" s="234" t="s">
        <v>205</v>
      </c>
      <c r="E176" s="256" t="s">
        <v>19</v>
      </c>
      <c r="F176" s="257" t="s">
        <v>865</v>
      </c>
      <c r="G176" s="255"/>
      <c r="H176" s="256" t="s">
        <v>19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205</v>
      </c>
      <c r="AU176" s="263" t="s">
        <v>82</v>
      </c>
      <c r="AV176" s="14" t="s">
        <v>79</v>
      </c>
      <c r="AW176" s="14" t="s">
        <v>33</v>
      </c>
      <c r="AX176" s="14" t="s">
        <v>72</v>
      </c>
      <c r="AY176" s="263" t="s">
        <v>190</v>
      </c>
    </row>
    <row r="177" s="13" customFormat="1">
      <c r="A177" s="13"/>
      <c r="B177" s="232"/>
      <c r="C177" s="233"/>
      <c r="D177" s="234" t="s">
        <v>205</v>
      </c>
      <c r="E177" s="235" t="s">
        <v>19</v>
      </c>
      <c r="F177" s="236" t="s">
        <v>866</v>
      </c>
      <c r="G177" s="233"/>
      <c r="H177" s="237">
        <v>2638.4000000000001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205</v>
      </c>
      <c r="AU177" s="243" t="s">
        <v>82</v>
      </c>
      <c r="AV177" s="13" t="s">
        <v>82</v>
      </c>
      <c r="AW177" s="13" t="s">
        <v>33</v>
      </c>
      <c r="AX177" s="13" t="s">
        <v>79</v>
      </c>
      <c r="AY177" s="243" t="s">
        <v>190</v>
      </c>
    </row>
    <row r="178" s="2" customFormat="1" ht="24.15" customHeight="1">
      <c r="A178" s="40"/>
      <c r="B178" s="41"/>
      <c r="C178" s="214" t="s">
        <v>272</v>
      </c>
      <c r="D178" s="214" t="s">
        <v>192</v>
      </c>
      <c r="E178" s="215" t="s">
        <v>477</v>
      </c>
      <c r="F178" s="216" t="s">
        <v>478</v>
      </c>
      <c r="G178" s="217" t="s">
        <v>195</v>
      </c>
      <c r="H178" s="218">
        <v>1953</v>
      </c>
      <c r="I178" s="219"/>
      <c r="J178" s="220">
        <f>ROUND(I178*H178,2)</f>
        <v>0</v>
      </c>
      <c r="K178" s="216" t="s">
        <v>196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197</v>
      </c>
      <c r="AT178" s="225" t="s">
        <v>192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197</v>
      </c>
      <c r="BM178" s="225" t="s">
        <v>867</v>
      </c>
    </row>
    <row r="179" s="2" customFormat="1">
      <c r="A179" s="40"/>
      <c r="B179" s="41"/>
      <c r="C179" s="42"/>
      <c r="D179" s="227" t="s">
        <v>199</v>
      </c>
      <c r="E179" s="42"/>
      <c r="F179" s="228" t="s">
        <v>480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199</v>
      </c>
      <c r="AU179" s="19" t="s">
        <v>82</v>
      </c>
    </row>
    <row r="180" s="14" customFormat="1">
      <c r="A180" s="14"/>
      <c r="B180" s="254"/>
      <c r="C180" s="255"/>
      <c r="D180" s="234" t="s">
        <v>205</v>
      </c>
      <c r="E180" s="256" t="s">
        <v>19</v>
      </c>
      <c r="F180" s="257" t="s">
        <v>868</v>
      </c>
      <c r="G180" s="255"/>
      <c r="H180" s="256" t="s">
        <v>19</v>
      </c>
      <c r="I180" s="258"/>
      <c r="J180" s="255"/>
      <c r="K180" s="255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205</v>
      </c>
      <c r="AU180" s="263" t="s">
        <v>82</v>
      </c>
      <c r="AV180" s="14" t="s">
        <v>79</v>
      </c>
      <c r="AW180" s="14" t="s">
        <v>33</v>
      </c>
      <c r="AX180" s="14" t="s">
        <v>72</v>
      </c>
      <c r="AY180" s="263" t="s">
        <v>190</v>
      </c>
    </row>
    <row r="181" s="13" customFormat="1">
      <c r="A181" s="13"/>
      <c r="B181" s="232"/>
      <c r="C181" s="233"/>
      <c r="D181" s="234" t="s">
        <v>205</v>
      </c>
      <c r="E181" s="235" t="s">
        <v>19</v>
      </c>
      <c r="F181" s="236" t="s">
        <v>845</v>
      </c>
      <c r="G181" s="233"/>
      <c r="H181" s="237">
        <v>1953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205</v>
      </c>
      <c r="AU181" s="243" t="s">
        <v>82</v>
      </c>
      <c r="AV181" s="13" t="s">
        <v>82</v>
      </c>
      <c r="AW181" s="13" t="s">
        <v>33</v>
      </c>
      <c r="AX181" s="13" t="s">
        <v>79</v>
      </c>
      <c r="AY181" s="243" t="s">
        <v>190</v>
      </c>
    </row>
    <row r="182" s="2" customFormat="1" ht="24.15" customHeight="1">
      <c r="A182" s="40"/>
      <c r="B182" s="41"/>
      <c r="C182" s="214" t="s">
        <v>282</v>
      </c>
      <c r="D182" s="214" t="s">
        <v>192</v>
      </c>
      <c r="E182" s="215" t="s">
        <v>481</v>
      </c>
      <c r="F182" s="216" t="s">
        <v>482</v>
      </c>
      <c r="G182" s="217" t="s">
        <v>195</v>
      </c>
      <c r="H182" s="218">
        <v>136</v>
      </c>
      <c r="I182" s="219"/>
      <c r="J182" s="220">
        <f>ROUND(I182*H182,2)</f>
        <v>0</v>
      </c>
      <c r="K182" s="216" t="s">
        <v>196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197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197</v>
      </c>
      <c r="BM182" s="225" t="s">
        <v>869</v>
      </c>
    </row>
    <row r="183" s="2" customFormat="1">
      <c r="A183" s="40"/>
      <c r="B183" s="41"/>
      <c r="C183" s="42"/>
      <c r="D183" s="227" t="s">
        <v>199</v>
      </c>
      <c r="E183" s="42"/>
      <c r="F183" s="228" t="s">
        <v>484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199</v>
      </c>
      <c r="AU183" s="19" t="s">
        <v>82</v>
      </c>
    </row>
    <row r="184" s="14" customFormat="1">
      <c r="A184" s="14"/>
      <c r="B184" s="254"/>
      <c r="C184" s="255"/>
      <c r="D184" s="234" t="s">
        <v>205</v>
      </c>
      <c r="E184" s="256" t="s">
        <v>19</v>
      </c>
      <c r="F184" s="257" t="s">
        <v>870</v>
      </c>
      <c r="G184" s="255"/>
      <c r="H184" s="256" t="s">
        <v>19</v>
      </c>
      <c r="I184" s="258"/>
      <c r="J184" s="255"/>
      <c r="K184" s="255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205</v>
      </c>
      <c r="AU184" s="263" t="s">
        <v>82</v>
      </c>
      <c r="AV184" s="14" t="s">
        <v>79</v>
      </c>
      <c r="AW184" s="14" t="s">
        <v>33</v>
      </c>
      <c r="AX184" s="14" t="s">
        <v>72</v>
      </c>
      <c r="AY184" s="263" t="s">
        <v>190</v>
      </c>
    </row>
    <row r="185" s="14" customFormat="1">
      <c r="A185" s="14"/>
      <c r="B185" s="254"/>
      <c r="C185" s="255"/>
      <c r="D185" s="234" t="s">
        <v>205</v>
      </c>
      <c r="E185" s="256" t="s">
        <v>19</v>
      </c>
      <c r="F185" s="257" t="s">
        <v>871</v>
      </c>
      <c r="G185" s="255"/>
      <c r="H185" s="256" t="s">
        <v>19</v>
      </c>
      <c r="I185" s="258"/>
      <c r="J185" s="255"/>
      <c r="K185" s="255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205</v>
      </c>
      <c r="AU185" s="263" t="s">
        <v>82</v>
      </c>
      <c r="AV185" s="14" t="s">
        <v>79</v>
      </c>
      <c r="AW185" s="14" t="s">
        <v>33</v>
      </c>
      <c r="AX185" s="14" t="s">
        <v>72</v>
      </c>
      <c r="AY185" s="263" t="s">
        <v>190</v>
      </c>
    </row>
    <row r="186" s="13" customFormat="1">
      <c r="A186" s="13"/>
      <c r="B186" s="232"/>
      <c r="C186" s="233"/>
      <c r="D186" s="234" t="s">
        <v>205</v>
      </c>
      <c r="E186" s="235" t="s">
        <v>19</v>
      </c>
      <c r="F186" s="236" t="s">
        <v>872</v>
      </c>
      <c r="G186" s="233"/>
      <c r="H186" s="237">
        <v>136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205</v>
      </c>
      <c r="AU186" s="243" t="s">
        <v>82</v>
      </c>
      <c r="AV186" s="13" t="s">
        <v>82</v>
      </c>
      <c r="AW186" s="13" t="s">
        <v>33</v>
      </c>
      <c r="AX186" s="13" t="s">
        <v>79</v>
      </c>
      <c r="AY186" s="243" t="s">
        <v>190</v>
      </c>
    </row>
    <row r="187" s="2" customFormat="1" ht="16.5" customHeight="1">
      <c r="A187" s="40"/>
      <c r="B187" s="41"/>
      <c r="C187" s="244" t="s">
        <v>291</v>
      </c>
      <c r="D187" s="244" t="s">
        <v>219</v>
      </c>
      <c r="E187" s="245" t="s">
        <v>873</v>
      </c>
      <c r="F187" s="246" t="s">
        <v>874</v>
      </c>
      <c r="G187" s="247" t="s">
        <v>222</v>
      </c>
      <c r="H187" s="248">
        <v>244.80000000000001</v>
      </c>
      <c r="I187" s="249"/>
      <c r="J187" s="250">
        <f>ROUND(I187*H187,2)</f>
        <v>0</v>
      </c>
      <c r="K187" s="246" t="s">
        <v>196</v>
      </c>
      <c r="L187" s="251"/>
      <c r="M187" s="252" t="s">
        <v>19</v>
      </c>
      <c r="N187" s="253" t="s">
        <v>43</v>
      </c>
      <c r="O187" s="86"/>
      <c r="P187" s="223">
        <f>O187*H187</f>
        <v>0</v>
      </c>
      <c r="Q187" s="223">
        <v>1</v>
      </c>
      <c r="R187" s="223">
        <f>Q187*H187</f>
        <v>244.80000000000001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223</v>
      </c>
      <c r="AT187" s="225" t="s">
        <v>219</v>
      </c>
      <c r="AU187" s="225" t="s">
        <v>82</v>
      </c>
      <c r="AY187" s="19" t="s">
        <v>190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197</v>
      </c>
      <c r="BM187" s="225" t="s">
        <v>875</v>
      </c>
    </row>
    <row r="188" s="13" customFormat="1">
      <c r="A188" s="13"/>
      <c r="B188" s="232"/>
      <c r="C188" s="233"/>
      <c r="D188" s="234" t="s">
        <v>205</v>
      </c>
      <c r="E188" s="235" t="s">
        <v>19</v>
      </c>
      <c r="F188" s="236" t="s">
        <v>876</v>
      </c>
      <c r="G188" s="233"/>
      <c r="H188" s="237">
        <v>244.80000000000001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205</v>
      </c>
      <c r="AU188" s="243" t="s">
        <v>82</v>
      </c>
      <c r="AV188" s="13" t="s">
        <v>82</v>
      </c>
      <c r="AW188" s="13" t="s">
        <v>33</v>
      </c>
      <c r="AX188" s="13" t="s">
        <v>79</v>
      </c>
      <c r="AY188" s="243" t="s">
        <v>190</v>
      </c>
    </row>
    <row r="189" s="2" customFormat="1" ht="24.15" customHeight="1">
      <c r="A189" s="40"/>
      <c r="B189" s="41"/>
      <c r="C189" s="214" t="s">
        <v>8</v>
      </c>
      <c r="D189" s="214" t="s">
        <v>192</v>
      </c>
      <c r="E189" s="215" t="s">
        <v>877</v>
      </c>
      <c r="F189" s="216" t="s">
        <v>878</v>
      </c>
      <c r="G189" s="217" t="s">
        <v>195</v>
      </c>
      <c r="H189" s="218">
        <v>243</v>
      </c>
      <c r="I189" s="219"/>
      <c r="J189" s="220">
        <f>ROUND(I189*H189,2)</f>
        <v>0</v>
      </c>
      <c r="K189" s="216" t="s">
        <v>196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197</v>
      </c>
      <c r="AT189" s="225" t="s">
        <v>192</v>
      </c>
      <c r="AU189" s="225" t="s">
        <v>82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197</v>
      </c>
      <c r="BM189" s="225" t="s">
        <v>879</v>
      </c>
    </row>
    <row r="190" s="2" customFormat="1">
      <c r="A190" s="40"/>
      <c r="B190" s="41"/>
      <c r="C190" s="42"/>
      <c r="D190" s="227" t="s">
        <v>199</v>
      </c>
      <c r="E190" s="42"/>
      <c r="F190" s="228" t="s">
        <v>880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199</v>
      </c>
      <c r="AU190" s="19" t="s">
        <v>82</v>
      </c>
    </row>
    <row r="191" s="14" customFormat="1">
      <c r="A191" s="14"/>
      <c r="B191" s="254"/>
      <c r="C191" s="255"/>
      <c r="D191" s="234" t="s">
        <v>205</v>
      </c>
      <c r="E191" s="256" t="s">
        <v>19</v>
      </c>
      <c r="F191" s="257" t="s">
        <v>881</v>
      </c>
      <c r="G191" s="255"/>
      <c r="H191" s="256" t="s">
        <v>19</v>
      </c>
      <c r="I191" s="258"/>
      <c r="J191" s="255"/>
      <c r="K191" s="255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205</v>
      </c>
      <c r="AU191" s="263" t="s">
        <v>82</v>
      </c>
      <c r="AV191" s="14" t="s">
        <v>79</v>
      </c>
      <c r="AW191" s="14" t="s">
        <v>33</v>
      </c>
      <c r="AX191" s="14" t="s">
        <v>72</v>
      </c>
      <c r="AY191" s="263" t="s">
        <v>190</v>
      </c>
    </row>
    <row r="192" s="14" customFormat="1">
      <c r="A192" s="14"/>
      <c r="B192" s="254"/>
      <c r="C192" s="255"/>
      <c r="D192" s="234" t="s">
        <v>205</v>
      </c>
      <c r="E192" s="256" t="s">
        <v>19</v>
      </c>
      <c r="F192" s="257" t="s">
        <v>882</v>
      </c>
      <c r="G192" s="255"/>
      <c r="H192" s="256" t="s">
        <v>19</v>
      </c>
      <c r="I192" s="258"/>
      <c r="J192" s="255"/>
      <c r="K192" s="255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205</v>
      </c>
      <c r="AU192" s="263" t="s">
        <v>82</v>
      </c>
      <c r="AV192" s="14" t="s">
        <v>79</v>
      </c>
      <c r="AW192" s="14" t="s">
        <v>33</v>
      </c>
      <c r="AX192" s="14" t="s">
        <v>72</v>
      </c>
      <c r="AY192" s="263" t="s">
        <v>190</v>
      </c>
    </row>
    <row r="193" s="13" customFormat="1">
      <c r="A193" s="13"/>
      <c r="B193" s="232"/>
      <c r="C193" s="233"/>
      <c r="D193" s="234" t="s">
        <v>205</v>
      </c>
      <c r="E193" s="235" t="s">
        <v>19</v>
      </c>
      <c r="F193" s="236" t="s">
        <v>883</v>
      </c>
      <c r="G193" s="233"/>
      <c r="H193" s="237">
        <v>159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205</v>
      </c>
      <c r="AU193" s="243" t="s">
        <v>82</v>
      </c>
      <c r="AV193" s="13" t="s">
        <v>82</v>
      </c>
      <c r="AW193" s="13" t="s">
        <v>33</v>
      </c>
      <c r="AX193" s="13" t="s">
        <v>72</v>
      </c>
      <c r="AY193" s="243" t="s">
        <v>190</v>
      </c>
    </row>
    <row r="194" s="14" customFormat="1">
      <c r="A194" s="14"/>
      <c r="B194" s="254"/>
      <c r="C194" s="255"/>
      <c r="D194" s="234" t="s">
        <v>205</v>
      </c>
      <c r="E194" s="256" t="s">
        <v>19</v>
      </c>
      <c r="F194" s="257" t="s">
        <v>884</v>
      </c>
      <c r="G194" s="255"/>
      <c r="H194" s="256" t="s">
        <v>19</v>
      </c>
      <c r="I194" s="258"/>
      <c r="J194" s="255"/>
      <c r="K194" s="255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205</v>
      </c>
      <c r="AU194" s="263" t="s">
        <v>82</v>
      </c>
      <c r="AV194" s="14" t="s">
        <v>79</v>
      </c>
      <c r="AW194" s="14" t="s">
        <v>33</v>
      </c>
      <c r="AX194" s="14" t="s">
        <v>72</v>
      </c>
      <c r="AY194" s="263" t="s">
        <v>190</v>
      </c>
    </row>
    <row r="195" s="13" customFormat="1">
      <c r="A195" s="13"/>
      <c r="B195" s="232"/>
      <c r="C195" s="233"/>
      <c r="D195" s="234" t="s">
        <v>205</v>
      </c>
      <c r="E195" s="235" t="s">
        <v>19</v>
      </c>
      <c r="F195" s="236" t="s">
        <v>885</v>
      </c>
      <c r="G195" s="233"/>
      <c r="H195" s="237">
        <v>84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205</v>
      </c>
      <c r="AU195" s="243" t="s">
        <v>82</v>
      </c>
      <c r="AV195" s="13" t="s">
        <v>82</v>
      </c>
      <c r="AW195" s="13" t="s">
        <v>33</v>
      </c>
      <c r="AX195" s="13" t="s">
        <v>72</v>
      </c>
      <c r="AY195" s="243" t="s">
        <v>190</v>
      </c>
    </row>
    <row r="196" s="15" customFormat="1">
      <c r="A196" s="15"/>
      <c r="B196" s="264"/>
      <c r="C196" s="265"/>
      <c r="D196" s="234" t="s">
        <v>205</v>
      </c>
      <c r="E196" s="266" t="s">
        <v>19</v>
      </c>
      <c r="F196" s="267" t="s">
        <v>243</v>
      </c>
      <c r="G196" s="265"/>
      <c r="H196" s="268">
        <v>243</v>
      </c>
      <c r="I196" s="269"/>
      <c r="J196" s="265"/>
      <c r="K196" s="265"/>
      <c r="L196" s="270"/>
      <c r="M196" s="271"/>
      <c r="N196" s="272"/>
      <c r="O196" s="272"/>
      <c r="P196" s="272"/>
      <c r="Q196" s="272"/>
      <c r="R196" s="272"/>
      <c r="S196" s="272"/>
      <c r="T196" s="27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4" t="s">
        <v>205</v>
      </c>
      <c r="AU196" s="274" t="s">
        <v>82</v>
      </c>
      <c r="AV196" s="15" t="s">
        <v>197</v>
      </c>
      <c r="AW196" s="15" t="s">
        <v>33</v>
      </c>
      <c r="AX196" s="15" t="s">
        <v>79</v>
      </c>
      <c r="AY196" s="274" t="s">
        <v>190</v>
      </c>
    </row>
    <row r="197" s="2" customFormat="1" ht="16.5" customHeight="1">
      <c r="A197" s="40"/>
      <c r="B197" s="41"/>
      <c r="C197" s="244" t="s">
        <v>307</v>
      </c>
      <c r="D197" s="244" t="s">
        <v>219</v>
      </c>
      <c r="E197" s="245" t="s">
        <v>886</v>
      </c>
      <c r="F197" s="246" t="s">
        <v>887</v>
      </c>
      <c r="G197" s="247" t="s">
        <v>222</v>
      </c>
      <c r="H197" s="248">
        <v>168</v>
      </c>
      <c r="I197" s="249"/>
      <c r="J197" s="250">
        <f>ROUND(I197*H197,2)</f>
        <v>0</v>
      </c>
      <c r="K197" s="246" t="s">
        <v>196</v>
      </c>
      <c r="L197" s="251"/>
      <c r="M197" s="252" t="s">
        <v>19</v>
      </c>
      <c r="N197" s="253" t="s">
        <v>43</v>
      </c>
      <c r="O197" s="86"/>
      <c r="P197" s="223">
        <f>O197*H197</f>
        <v>0</v>
      </c>
      <c r="Q197" s="223">
        <v>1</v>
      </c>
      <c r="R197" s="223">
        <f>Q197*H197</f>
        <v>168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223</v>
      </c>
      <c r="AT197" s="225" t="s">
        <v>219</v>
      </c>
      <c r="AU197" s="225" t="s">
        <v>82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197</v>
      </c>
      <c r="BM197" s="225" t="s">
        <v>888</v>
      </c>
    </row>
    <row r="198" s="14" customFormat="1">
      <c r="A198" s="14"/>
      <c r="B198" s="254"/>
      <c r="C198" s="255"/>
      <c r="D198" s="234" t="s">
        <v>205</v>
      </c>
      <c r="E198" s="256" t="s">
        <v>19</v>
      </c>
      <c r="F198" s="257" t="s">
        <v>889</v>
      </c>
      <c r="G198" s="255"/>
      <c r="H198" s="256" t="s">
        <v>19</v>
      </c>
      <c r="I198" s="258"/>
      <c r="J198" s="255"/>
      <c r="K198" s="255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205</v>
      </c>
      <c r="AU198" s="263" t="s">
        <v>82</v>
      </c>
      <c r="AV198" s="14" t="s">
        <v>79</v>
      </c>
      <c r="AW198" s="14" t="s">
        <v>33</v>
      </c>
      <c r="AX198" s="14" t="s">
        <v>72</v>
      </c>
      <c r="AY198" s="263" t="s">
        <v>190</v>
      </c>
    </row>
    <row r="199" s="13" customFormat="1">
      <c r="A199" s="13"/>
      <c r="B199" s="232"/>
      <c r="C199" s="233"/>
      <c r="D199" s="234" t="s">
        <v>205</v>
      </c>
      <c r="E199" s="235" t="s">
        <v>19</v>
      </c>
      <c r="F199" s="236" t="s">
        <v>890</v>
      </c>
      <c r="G199" s="233"/>
      <c r="H199" s="237">
        <v>168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205</v>
      </c>
      <c r="AU199" s="243" t="s">
        <v>82</v>
      </c>
      <c r="AV199" s="13" t="s">
        <v>82</v>
      </c>
      <c r="AW199" s="13" t="s">
        <v>33</v>
      </c>
      <c r="AX199" s="13" t="s">
        <v>79</v>
      </c>
      <c r="AY199" s="243" t="s">
        <v>190</v>
      </c>
    </row>
    <row r="200" s="12" customFormat="1" ht="22.8" customHeight="1">
      <c r="A200" s="12"/>
      <c r="B200" s="198"/>
      <c r="C200" s="199"/>
      <c r="D200" s="200" t="s">
        <v>71</v>
      </c>
      <c r="E200" s="212" t="s">
        <v>82</v>
      </c>
      <c r="F200" s="212" t="s">
        <v>255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P201+P208</f>
        <v>0</v>
      </c>
      <c r="Q200" s="206"/>
      <c r="R200" s="207">
        <f>R201+R208</f>
        <v>4278.2581283099998</v>
      </c>
      <c r="S200" s="206"/>
      <c r="T200" s="208">
        <f>T201+T208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79</v>
      </c>
      <c r="AT200" s="210" t="s">
        <v>71</v>
      </c>
      <c r="AU200" s="210" t="s">
        <v>79</v>
      </c>
      <c r="AY200" s="209" t="s">
        <v>190</v>
      </c>
      <c r="BK200" s="211">
        <f>BK201+BK208</f>
        <v>0</v>
      </c>
    </row>
    <row r="201" s="12" customFormat="1" ht="20.88" customHeight="1">
      <c r="A201" s="12"/>
      <c r="B201" s="198"/>
      <c r="C201" s="199"/>
      <c r="D201" s="200" t="s">
        <v>71</v>
      </c>
      <c r="E201" s="212" t="s">
        <v>365</v>
      </c>
      <c r="F201" s="212" t="s">
        <v>891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SUM(P202:P207)</f>
        <v>0</v>
      </c>
      <c r="Q201" s="206"/>
      <c r="R201" s="207">
        <f>SUM(R202:R207)</f>
        <v>1776.72</v>
      </c>
      <c r="S201" s="206"/>
      <c r="T201" s="208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79</v>
      </c>
      <c r="AT201" s="210" t="s">
        <v>71</v>
      </c>
      <c r="AU201" s="210" t="s">
        <v>82</v>
      </c>
      <c r="AY201" s="209" t="s">
        <v>190</v>
      </c>
      <c r="BK201" s="211">
        <f>SUM(BK202:BK207)</f>
        <v>0</v>
      </c>
    </row>
    <row r="202" s="2" customFormat="1" ht="24.15" customHeight="1">
      <c r="A202" s="40"/>
      <c r="B202" s="41"/>
      <c r="C202" s="214" t="s">
        <v>226</v>
      </c>
      <c r="D202" s="214" t="s">
        <v>192</v>
      </c>
      <c r="E202" s="215" t="s">
        <v>892</v>
      </c>
      <c r="F202" s="216" t="s">
        <v>893</v>
      </c>
      <c r="G202" s="217" t="s">
        <v>659</v>
      </c>
      <c r="H202" s="218">
        <v>552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3.1499999999999999</v>
      </c>
      <c r="R202" s="223">
        <f>Q202*H202</f>
        <v>1738.8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197</v>
      </c>
      <c r="AT202" s="225" t="s">
        <v>192</v>
      </c>
      <c r="AU202" s="225" t="s">
        <v>207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197</v>
      </c>
      <c r="BM202" s="225" t="s">
        <v>894</v>
      </c>
    </row>
    <row r="203" s="14" customFormat="1">
      <c r="A203" s="14"/>
      <c r="B203" s="254"/>
      <c r="C203" s="255"/>
      <c r="D203" s="234" t="s">
        <v>205</v>
      </c>
      <c r="E203" s="256" t="s">
        <v>19</v>
      </c>
      <c r="F203" s="257" t="s">
        <v>895</v>
      </c>
      <c r="G203" s="255"/>
      <c r="H203" s="256" t="s">
        <v>19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205</v>
      </c>
      <c r="AU203" s="263" t="s">
        <v>207</v>
      </c>
      <c r="AV203" s="14" t="s">
        <v>79</v>
      </c>
      <c r="AW203" s="14" t="s">
        <v>33</v>
      </c>
      <c r="AX203" s="14" t="s">
        <v>72</v>
      </c>
      <c r="AY203" s="263" t="s">
        <v>190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896</v>
      </c>
      <c r="G204" s="233"/>
      <c r="H204" s="237">
        <v>552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207</v>
      </c>
      <c r="AV204" s="13" t="s">
        <v>82</v>
      </c>
      <c r="AW204" s="13" t="s">
        <v>33</v>
      </c>
      <c r="AX204" s="13" t="s">
        <v>79</v>
      </c>
      <c r="AY204" s="243" t="s">
        <v>190</v>
      </c>
    </row>
    <row r="205" s="2" customFormat="1" ht="24.15" customHeight="1">
      <c r="A205" s="40"/>
      <c r="B205" s="41"/>
      <c r="C205" s="214" t="s">
        <v>327</v>
      </c>
      <c r="D205" s="214" t="s">
        <v>192</v>
      </c>
      <c r="E205" s="215" t="s">
        <v>897</v>
      </c>
      <c r="F205" s="216" t="s">
        <v>898</v>
      </c>
      <c r="G205" s="217" t="s">
        <v>659</v>
      </c>
      <c r="H205" s="218">
        <v>48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0.79000000000000004</v>
      </c>
      <c r="R205" s="223">
        <f>Q205*H205</f>
        <v>37.920000000000002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197</v>
      </c>
      <c r="AT205" s="225" t="s">
        <v>192</v>
      </c>
      <c r="AU205" s="225" t="s">
        <v>207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197</v>
      </c>
      <c r="BM205" s="225" t="s">
        <v>899</v>
      </c>
    </row>
    <row r="206" s="14" customFormat="1">
      <c r="A206" s="14"/>
      <c r="B206" s="254"/>
      <c r="C206" s="255"/>
      <c r="D206" s="234" t="s">
        <v>205</v>
      </c>
      <c r="E206" s="256" t="s">
        <v>19</v>
      </c>
      <c r="F206" s="257" t="s">
        <v>895</v>
      </c>
      <c r="G206" s="255"/>
      <c r="H206" s="256" t="s">
        <v>19</v>
      </c>
      <c r="I206" s="258"/>
      <c r="J206" s="255"/>
      <c r="K206" s="255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205</v>
      </c>
      <c r="AU206" s="263" t="s">
        <v>207</v>
      </c>
      <c r="AV206" s="14" t="s">
        <v>79</v>
      </c>
      <c r="AW206" s="14" t="s">
        <v>33</v>
      </c>
      <c r="AX206" s="14" t="s">
        <v>72</v>
      </c>
      <c r="AY206" s="263" t="s">
        <v>190</v>
      </c>
    </row>
    <row r="207" s="13" customFormat="1">
      <c r="A207" s="13"/>
      <c r="B207" s="232"/>
      <c r="C207" s="233"/>
      <c r="D207" s="234" t="s">
        <v>205</v>
      </c>
      <c r="E207" s="235" t="s">
        <v>19</v>
      </c>
      <c r="F207" s="236" t="s">
        <v>900</v>
      </c>
      <c r="G207" s="233"/>
      <c r="H207" s="237">
        <v>48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205</v>
      </c>
      <c r="AU207" s="243" t="s">
        <v>207</v>
      </c>
      <c r="AV207" s="13" t="s">
        <v>82</v>
      </c>
      <c r="AW207" s="13" t="s">
        <v>33</v>
      </c>
      <c r="AX207" s="13" t="s">
        <v>79</v>
      </c>
      <c r="AY207" s="243" t="s">
        <v>190</v>
      </c>
    </row>
    <row r="208" s="12" customFormat="1" ht="20.88" customHeight="1">
      <c r="A208" s="12"/>
      <c r="B208" s="198"/>
      <c r="C208" s="199"/>
      <c r="D208" s="200" t="s">
        <v>71</v>
      </c>
      <c r="E208" s="212" t="s">
        <v>256</v>
      </c>
      <c r="F208" s="212" t="s">
        <v>257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SUM(P209:P358)</f>
        <v>0</v>
      </c>
      <c r="Q208" s="206"/>
      <c r="R208" s="207">
        <f>SUM(R209:R358)</f>
        <v>2501.5381283099996</v>
      </c>
      <c r="S208" s="206"/>
      <c r="T208" s="208">
        <f>SUM(T209:T358)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79</v>
      </c>
      <c r="AT208" s="210" t="s">
        <v>71</v>
      </c>
      <c r="AU208" s="210" t="s">
        <v>82</v>
      </c>
      <c r="AY208" s="209" t="s">
        <v>190</v>
      </c>
      <c r="BK208" s="211">
        <f>SUM(BK209:BK358)</f>
        <v>0</v>
      </c>
    </row>
    <row r="209" s="2" customFormat="1" ht="24.15" customHeight="1">
      <c r="A209" s="40"/>
      <c r="B209" s="41"/>
      <c r="C209" s="214" t="s">
        <v>337</v>
      </c>
      <c r="D209" s="214" t="s">
        <v>192</v>
      </c>
      <c r="E209" s="215" t="s">
        <v>901</v>
      </c>
      <c r="F209" s="216" t="s">
        <v>902</v>
      </c>
      <c r="G209" s="217" t="s">
        <v>214</v>
      </c>
      <c r="H209" s="218">
        <v>2637.4920000000002</v>
      </c>
      <c r="I209" s="219"/>
      <c r="J209" s="220">
        <f>ROUND(I209*H209,2)</f>
        <v>0</v>
      </c>
      <c r="K209" s="216" t="s">
        <v>196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0.00010000000000000001</v>
      </c>
      <c r="R209" s="223">
        <f>Q209*H209</f>
        <v>0.26374920000000002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197</v>
      </c>
      <c r="AT209" s="225" t="s">
        <v>192</v>
      </c>
      <c r="AU209" s="225" t="s">
        <v>207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197</v>
      </c>
      <c r="BM209" s="225" t="s">
        <v>903</v>
      </c>
    </row>
    <row r="210" s="2" customFormat="1">
      <c r="A210" s="40"/>
      <c r="B210" s="41"/>
      <c r="C210" s="42"/>
      <c r="D210" s="227" t="s">
        <v>199</v>
      </c>
      <c r="E210" s="42"/>
      <c r="F210" s="228" t="s">
        <v>904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199</v>
      </c>
      <c r="AU210" s="19" t="s">
        <v>207</v>
      </c>
    </row>
    <row r="211" s="14" customFormat="1">
      <c r="A211" s="14"/>
      <c r="B211" s="254"/>
      <c r="C211" s="255"/>
      <c r="D211" s="234" t="s">
        <v>205</v>
      </c>
      <c r="E211" s="256" t="s">
        <v>19</v>
      </c>
      <c r="F211" s="257" t="s">
        <v>905</v>
      </c>
      <c r="G211" s="255"/>
      <c r="H211" s="256" t="s">
        <v>19</v>
      </c>
      <c r="I211" s="258"/>
      <c r="J211" s="255"/>
      <c r="K211" s="255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205</v>
      </c>
      <c r="AU211" s="263" t="s">
        <v>207</v>
      </c>
      <c r="AV211" s="14" t="s">
        <v>79</v>
      </c>
      <c r="AW211" s="14" t="s">
        <v>33</v>
      </c>
      <c r="AX211" s="14" t="s">
        <v>72</v>
      </c>
      <c r="AY211" s="263" t="s">
        <v>190</v>
      </c>
    </row>
    <row r="212" s="14" customFormat="1">
      <c r="A212" s="14"/>
      <c r="B212" s="254"/>
      <c r="C212" s="255"/>
      <c r="D212" s="234" t="s">
        <v>205</v>
      </c>
      <c r="E212" s="256" t="s">
        <v>19</v>
      </c>
      <c r="F212" s="257" t="s">
        <v>906</v>
      </c>
      <c r="G212" s="255"/>
      <c r="H212" s="256" t="s">
        <v>19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205</v>
      </c>
      <c r="AU212" s="263" t="s">
        <v>207</v>
      </c>
      <c r="AV212" s="14" t="s">
        <v>79</v>
      </c>
      <c r="AW212" s="14" t="s">
        <v>33</v>
      </c>
      <c r="AX212" s="14" t="s">
        <v>72</v>
      </c>
      <c r="AY212" s="263" t="s">
        <v>190</v>
      </c>
    </row>
    <row r="213" s="14" customFormat="1">
      <c r="A213" s="14"/>
      <c r="B213" s="254"/>
      <c r="C213" s="255"/>
      <c r="D213" s="234" t="s">
        <v>205</v>
      </c>
      <c r="E213" s="256" t="s">
        <v>19</v>
      </c>
      <c r="F213" s="257" t="s">
        <v>907</v>
      </c>
      <c r="G213" s="255"/>
      <c r="H213" s="256" t="s">
        <v>19</v>
      </c>
      <c r="I213" s="258"/>
      <c r="J213" s="255"/>
      <c r="K213" s="255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205</v>
      </c>
      <c r="AU213" s="263" t="s">
        <v>207</v>
      </c>
      <c r="AV213" s="14" t="s">
        <v>79</v>
      </c>
      <c r="AW213" s="14" t="s">
        <v>33</v>
      </c>
      <c r="AX213" s="14" t="s">
        <v>72</v>
      </c>
      <c r="AY213" s="263" t="s">
        <v>190</v>
      </c>
    </row>
    <row r="214" s="13" customFormat="1">
      <c r="A214" s="13"/>
      <c r="B214" s="232"/>
      <c r="C214" s="233"/>
      <c r="D214" s="234" t="s">
        <v>205</v>
      </c>
      <c r="E214" s="235" t="s">
        <v>19</v>
      </c>
      <c r="F214" s="236" t="s">
        <v>908</v>
      </c>
      <c r="G214" s="233"/>
      <c r="H214" s="237">
        <v>1310.442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205</v>
      </c>
      <c r="AU214" s="243" t="s">
        <v>207</v>
      </c>
      <c r="AV214" s="13" t="s">
        <v>82</v>
      </c>
      <c r="AW214" s="13" t="s">
        <v>33</v>
      </c>
      <c r="AX214" s="13" t="s">
        <v>72</v>
      </c>
      <c r="AY214" s="243" t="s">
        <v>190</v>
      </c>
    </row>
    <row r="215" s="13" customFormat="1">
      <c r="A215" s="13"/>
      <c r="B215" s="232"/>
      <c r="C215" s="233"/>
      <c r="D215" s="234" t="s">
        <v>205</v>
      </c>
      <c r="E215" s="235" t="s">
        <v>19</v>
      </c>
      <c r="F215" s="236" t="s">
        <v>909</v>
      </c>
      <c r="G215" s="233"/>
      <c r="H215" s="237">
        <v>-108.346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205</v>
      </c>
      <c r="AU215" s="243" t="s">
        <v>207</v>
      </c>
      <c r="AV215" s="13" t="s">
        <v>82</v>
      </c>
      <c r="AW215" s="13" t="s">
        <v>33</v>
      </c>
      <c r="AX215" s="13" t="s">
        <v>72</v>
      </c>
      <c r="AY215" s="243" t="s">
        <v>190</v>
      </c>
    </row>
    <row r="216" s="13" customFormat="1">
      <c r="A216" s="13"/>
      <c r="B216" s="232"/>
      <c r="C216" s="233"/>
      <c r="D216" s="234" t="s">
        <v>205</v>
      </c>
      <c r="E216" s="235" t="s">
        <v>19</v>
      </c>
      <c r="F216" s="236" t="s">
        <v>910</v>
      </c>
      <c r="G216" s="233"/>
      <c r="H216" s="237">
        <v>-3.6000000000000001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205</v>
      </c>
      <c r="AU216" s="243" t="s">
        <v>207</v>
      </c>
      <c r="AV216" s="13" t="s">
        <v>82</v>
      </c>
      <c r="AW216" s="13" t="s">
        <v>33</v>
      </c>
      <c r="AX216" s="13" t="s">
        <v>72</v>
      </c>
      <c r="AY216" s="243" t="s">
        <v>190</v>
      </c>
    </row>
    <row r="217" s="13" customFormat="1">
      <c r="A217" s="13"/>
      <c r="B217" s="232"/>
      <c r="C217" s="233"/>
      <c r="D217" s="234" t="s">
        <v>205</v>
      </c>
      <c r="E217" s="235" t="s">
        <v>19</v>
      </c>
      <c r="F217" s="236" t="s">
        <v>911</v>
      </c>
      <c r="G217" s="233"/>
      <c r="H217" s="237">
        <v>-11.199999999999999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205</v>
      </c>
      <c r="AU217" s="243" t="s">
        <v>207</v>
      </c>
      <c r="AV217" s="13" t="s">
        <v>82</v>
      </c>
      <c r="AW217" s="13" t="s">
        <v>33</v>
      </c>
      <c r="AX217" s="13" t="s">
        <v>72</v>
      </c>
      <c r="AY217" s="243" t="s">
        <v>190</v>
      </c>
    </row>
    <row r="218" s="14" customFormat="1">
      <c r="A218" s="14"/>
      <c r="B218" s="254"/>
      <c r="C218" s="255"/>
      <c r="D218" s="234" t="s">
        <v>205</v>
      </c>
      <c r="E218" s="256" t="s">
        <v>19</v>
      </c>
      <c r="F218" s="257" t="s">
        <v>912</v>
      </c>
      <c r="G218" s="255"/>
      <c r="H218" s="256" t="s">
        <v>19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205</v>
      </c>
      <c r="AU218" s="263" t="s">
        <v>207</v>
      </c>
      <c r="AV218" s="14" t="s">
        <v>79</v>
      </c>
      <c r="AW218" s="14" t="s">
        <v>33</v>
      </c>
      <c r="AX218" s="14" t="s">
        <v>72</v>
      </c>
      <c r="AY218" s="263" t="s">
        <v>190</v>
      </c>
    </row>
    <row r="219" s="13" customFormat="1">
      <c r="A219" s="13"/>
      <c r="B219" s="232"/>
      <c r="C219" s="233"/>
      <c r="D219" s="234" t="s">
        <v>205</v>
      </c>
      <c r="E219" s="235" t="s">
        <v>19</v>
      </c>
      <c r="F219" s="236" t="s">
        <v>913</v>
      </c>
      <c r="G219" s="233"/>
      <c r="H219" s="237">
        <v>131.44999999999999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205</v>
      </c>
      <c r="AU219" s="243" t="s">
        <v>207</v>
      </c>
      <c r="AV219" s="13" t="s">
        <v>82</v>
      </c>
      <c r="AW219" s="13" t="s">
        <v>33</v>
      </c>
      <c r="AX219" s="13" t="s">
        <v>72</v>
      </c>
      <c r="AY219" s="243" t="s">
        <v>190</v>
      </c>
    </row>
    <row r="220" s="16" customFormat="1">
      <c r="A220" s="16"/>
      <c r="B220" s="286"/>
      <c r="C220" s="287"/>
      <c r="D220" s="234" t="s">
        <v>205</v>
      </c>
      <c r="E220" s="288" t="s">
        <v>19</v>
      </c>
      <c r="F220" s="289" t="s">
        <v>914</v>
      </c>
      <c r="G220" s="287"/>
      <c r="H220" s="290">
        <v>1318.7460000000001</v>
      </c>
      <c r="I220" s="291"/>
      <c r="J220" s="287"/>
      <c r="K220" s="287"/>
      <c r="L220" s="292"/>
      <c r="M220" s="293"/>
      <c r="N220" s="294"/>
      <c r="O220" s="294"/>
      <c r="P220" s="294"/>
      <c r="Q220" s="294"/>
      <c r="R220" s="294"/>
      <c r="S220" s="294"/>
      <c r="T220" s="29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6" t="s">
        <v>205</v>
      </c>
      <c r="AU220" s="296" t="s">
        <v>207</v>
      </c>
      <c r="AV220" s="16" t="s">
        <v>207</v>
      </c>
      <c r="AW220" s="16" t="s">
        <v>33</v>
      </c>
      <c r="AX220" s="16" t="s">
        <v>72</v>
      </c>
      <c r="AY220" s="296" t="s">
        <v>190</v>
      </c>
    </row>
    <row r="221" s="14" customFormat="1">
      <c r="A221" s="14"/>
      <c r="B221" s="254"/>
      <c r="C221" s="255"/>
      <c r="D221" s="234" t="s">
        <v>205</v>
      </c>
      <c r="E221" s="256" t="s">
        <v>19</v>
      </c>
      <c r="F221" s="257" t="s">
        <v>915</v>
      </c>
      <c r="G221" s="255"/>
      <c r="H221" s="256" t="s">
        <v>19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205</v>
      </c>
      <c r="AU221" s="263" t="s">
        <v>207</v>
      </c>
      <c r="AV221" s="14" t="s">
        <v>79</v>
      </c>
      <c r="AW221" s="14" t="s">
        <v>33</v>
      </c>
      <c r="AX221" s="14" t="s">
        <v>72</v>
      </c>
      <c r="AY221" s="263" t="s">
        <v>190</v>
      </c>
    </row>
    <row r="222" s="14" customFormat="1">
      <c r="A222" s="14"/>
      <c r="B222" s="254"/>
      <c r="C222" s="255"/>
      <c r="D222" s="234" t="s">
        <v>205</v>
      </c>
      <c r="E222" s="256" t="s">
        <v>19</v>
      </c>
      <c r="F222" s="257" t="s">
        <v>916</v>
      </c>
      <c r="G222" s="255"/>
      <c r="H222" s="256" t="s">
        <v>19</v>
      </c>
      <c r="I222" s="258"/>
      <c r="J222" s="255"/>
      <c r="K222" s="255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205</v>
      </c>
      <c r="AU222" s="263" t="s">
        <v>207</v>
      </c>
      <c r="AV222" s="14" t="s">
        <v>79</v>
      </c>
      <c r="AW222" s="14" t="s">
        <v>33</v>
      </c>
      <c r="AX222" s="14" t="s">
        <v>72</v>
      </c>
      <c r="AY222" s="263" t="s">
        <v>190</v>
      </c>
    </row>
    <row r="223" s="13" customFormat="1">
      <c r="A223" s="13"/>
      <c r="B223" s="232"/>
      <c r="C223" s="233"/>
      <c r="D223" s="234" t="s">
        <v>205</v>
      </c>
      <c r="E223" s="235" t="s">
        <v>19</v>
      </c>
      <c r="F223" s="236" t="s">
        <v>917</v>
      </c>
      <c r="G223" s="233"/>
      <c r="H223" s="237">
        <v>1318.7460000000001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205</v>
      </c>
      <c r="AU223" s="243" t="s">
        <v>207</v>
      </c>
      <c r="AV223" s="13" t="s">
        <v>82</v>
      </c>
      <c r="AW223" s="13" t="s">
        <v>33</v>
      </c>
      <c r="AX223" s="13" t="s">
        <v>72</v>
      </c>
      <c r="AY223" s="243" t="s">
        <v>190</v>
      </c>
    </row>
    <row r="224" s="15" customFormat="1">
      <c r="A224" s="15"/>
      <c r="B224" s="264"/>
      <c r="C224" s="265"/>
      <c r="D224" s="234" t="s">
        <v>205</v>
      </c>
      <c r="E224" s="266" t="s">
        <v>19</v>
      </c>
      <c r="F224" s="267" t="s">
        <v>243</v>
      </c>
      <c r="G224" s="265"/>
      <c r="H224" s="268">
        <v>2637.4920000000002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205</v>
      </c>
      <c r="AU224" s="274" t="s">
        <v>207</v>
      </c>
      <c r="AV224" s="15" t="s">
        <v>197</v>
      </c>
      <c r="AW224" s="15" t="s">
        <v>33</v>
      </c>
      <c r="AX224" s="15" t="s">
        <v>79</v>
      </c>
      <c r="AY224" s="274" t="s">
        <v>190</v>
      </c>
    </row>
    <row r="225" s="2" customFormat="1" ht="16.5" customHeight="1">
      <c r="A225" s="40"/>
      <c r="B225" s="41"/>
      <c r="C225" s="244" t="s">
        <v>344</v>
      </c>
      <c r="D225" s="244" t="s">
        <v>219</v>
      </c>
      <c r="E225" s="245" t="s">
        <v>918</v>
      </c>
      <c r="F225" s="246" t="s">
        <v>919</v>
      </c>
      <c r="G225" s="247" t="s">
        <v>214</v>
      </c>
      <c r="H225" s="248">
        <v>1384.683</v>
      </c>
      <c r="I225" s="249"/>
      <c r="J225" s="250">
        <f>ROUND(I225*H225,2)</f>
        <v>0</v>
      </c>
      <c r="K225" s="246" t="s">
        <v>196</v>
      </c>
      <c r="L225" s="251"/>
      <c r="M225" s="252" t="s">
        <v>19</v>
      </c>
      <c r="N225" s="253" t="s">
        <v>43</v>
      </c>
      <c r="O225" s="86"/>
      <c r="P225" s="223">
        <f>O225*H225</f>
        <v>0</v>
      </c>
      <c r="Q225" s="223">
        <v>0.00050000000000000001</v>
      </c>
      <c r="R225" s="223">
        <f>Q225*H225</f>
        <v>0.69234150000000005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223</v>
      </c>
      <c r="AT225" s="225" t="s">
        <v>219</v>
      </c>
      <c r="AU225" s="225" t="s">
        <v>207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197</v>
      </c>
      <c r="BM225" s="225" t="s">
        <v>920</v>
      </c>
    </row>
    <row r="226" s="13" customFormat="1">
      <c r="A226" s="13"/>
      <c r="B226" s="232"/>
      <c r="C226" s="233"/>
      <c r="D226" s="234" t="s">
        <v>205</v>
      </c>
      <c r="E226" s="235" t="s">
        <v>19</v>
      </c>
      <c r="F226" s="236" t="s">
        <v>921</v>
      </c>
      <c r="G226" s="233"/>
      <c r="H226" s="237">
        <v>1384.683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205</v>
      </c>
      <c r="AU226" s="243" t="s">
        <v>207</v>
      </c>
      <c r="AV226" s="13" t="s">
        <v>82</v>
      </c>
      <c r="AW226" s="13" t="s">
        <v>33</v>
      </c>
      <c r="AX226" s="13" t="s">
        <v>79</v>
      </c>
      <c r="AY226" s="243" t="s">
        <v>190</v>
      </c>
    </row>
    <row r="227" s="2" customFormat="1" ht="16.5" customHeight="1">
      <c r="A227" s="40"/>
      <c r="B227" s="41"/>
      <c r="C227" s="244" t="s">
        <v>922</v>
      </c>
      <c r="D227" s="244" t="s">
        <v>219</v>
      </c>
      <c r="E227" s="245" t="s">
        <v>923</v>
      </c>
      <c r="F227" s="246" t="s">
        <v>924</v>
      </c>
      <c r="G227" s="247" t="s">
        <v>214</v>
      </c>
      <c r="H227" s="248">
        <v>1384.683</v>
      </c>
      <c r="I227" s="249"/>
      <c r="J227" s="250">
        <f>ROUND(I227*H227,2)</f>
        <v>0</v>
      </c>
      <c r="K227" s="246" t="s">
        <v>196</v>
      </c>
      <c r="L227" s="251"/>
      <c r="M227" s="252" t="s">
        <v>19</v>
      </c>
      <c r="N227" s="253" t="s">
        <v>43</v>
      </c>
      <c r="O227" s="86"/>
      <c r="P227" s="223">
        <f>O227*H227</f>
        <v>0</v>
      </c>
      <c r="Q227" s="223">
        <v>0.00029999999999999997</v>
      </c>
      <c r="R227" s="223">
        <f>Q227*H227</f>
        <v>0.41540489999999997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223</v>
      </c>
      <c r="AT227" s="225" t="s">
        <v>219</v>
      </c>
      <c r="AU227" s="225" t="s">
        <v>207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197</v>
      </c>
      <c r="BM227" s="225" t="s">
        <v>925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921</v>
      </c>
      <c r="G228" s="233"/>
      <c r="H228" s="237">
        <v>1384.683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207</v>
      </c>
      <c r="AV228" s="13" t="s">
        <v>82</v>
      </c>
      <c r="AW228" s="13" t="s">
        <v>33</v>
      </c>
      <c r="AX228" s="13" t="s">
        <v>79</v>
      </c>
      <c r="AY228" s="243" t="s">
        <v>190</v>
      </c>
    </row>
    <row r="229" s="2" customFormat="1" ht="16.5" customHeight="1">
      <c r="A229" s="40"/>
      <c r="B229" s="41"/>
      <c r="C229" s="214" t="s">
        <v>7</v>
      </c>
      <c r="D229" s="214" t="s">
        <v>192</v>
      </c>
      <c r="E229" s="215" t="s">
        <v>926</v>
      </c>
      <c r="F229" s="216" t="s">
        <v>927</v>
      </c>
      <c r="G229" s="217" t="s">
        <v>195</v>
      </c>
      <c r="H229" s="218">
        <v>329.68700000000001</v>
      </c>
      <c r="I229" s="219"/>
      <c r="J229" s="220">
        <f>ROUND(I229*H229,2)</f>
        <v>0</v>
      </c>
      <c r="K229" s="216" t="s">
        <v>196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2.1600000000000001</v>
      </c>
      <c r="R229" s="223">
        <f>Q229*H229</f>
        <v>712.12392000000011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197</v>
      </c>
      <c r="AT229" s="225" t="s">
        <v>192</v>
      </c>
      <c r="AU229" s="225" t="s">
        <v>207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197</v>
      </c>
      <c r="BM229" s="225" t="s">
        <v>928</v>
      </c>
    </row>
    <row r="230" s="2" customFormat="1">
      <c r="A230" s="40"/>
      <c r="B230" s="41"/>
      <c r="C230" s="42"/>
      <c r="D230" s="227" t="s">
        <v>199</v>
      </c>
      <c r="E230" s="42"/>
      <c r="F230" s="228" t="s">
        <v>929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199</v>
      </c>
      <c r="AU230" s="19" t="s">
        <v>207</v>
      </c>
    </row>
    <row r="231" s="2" customFormat="1">
      <c r="A231" s="40"/>
      <c r="B231" s="41"/>
      <c r="C231" s="42"/>
      <c r="D231" s="234" t="s">
        <v>680</v>
      </c>
      <c r="E231" s="42"/>
      <c r="F231" s="283" t="s">
        <v>930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680</v>
      </c>
      <c r="AU231" s="19" t="s">
        <v>207</v>
      </c>
    </row>
    <row r="232" s="14" customFormat="1">
      <c r="A232" s="14"/>
      <c r="B232" s="254"/>
      <c r="C232" s="255"/>
      <c r="D232" s="234" t="s">
        <v>205</v>
      </c>
      <c r="E232" s="256" t="s">
        <v>19</v>
      </c>
      <c r="F232" s="257" t="s">
        <v>931</v>
      </c>
      <c r="G232" s="255"/>
      <c r="H232" s="256" t="s">
        <v>19</v>
      </c>
      <c r="I232" s="258"/>
      <c r="J232" s="255"/>
      <c r="K232" s="255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205</v>
      </c>
      <c r="AU232" s="263" t="s">
        <v>207</v>
      </c>
      <c r="AV232" s="14" t="s">
        <v>79</v>
      </c>
      <c r="AW232" s="14" t="s">
        <v>33</v>
      </c>
      <c r="AX232" s="14" t="s">
        <v>72</v>
      </c>
      <c r="AY232" s="263" t="s">
        <v>190</v>
      </c>
    </row>
    <row r="233" s="14" customFormat="1">
      <c r="A233" s="14"/>
      <c r="B233" s="254"/>
      <c r="C233" s="255"/>
      <c r="D233" s="234" t="s">
        <v>205</v>
      </c>
      <c r="E233" s="256" t="s">
        <v>19</v>
      </c>
      <c r="F233" s="257" t="s">
        <v>907</v>
      </c>
      <c r="G233" s="255"/>
      <c r="H233" s="256" t="s">
        <v>19</v>
      </c>
      <c r="I233" s="258"/>
      <c r="J233" s="255"/>
      <c r="K233" s="255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205</v>
      </c>
      <c r="AU233" s="263" t="s">
        <v>207</v>
      </c>
      <c r="AV233" s="14" t="s">
        <v>79</v>
      </c>
      <c r="AW233" s="14" t="s">
        <v>33</v>
      </c>
      <c r="AX233" s="14" t="s">
        <v>72</v>
      </c>
      <c r="AY233" s="263" t="s">
        <v>190</v>
      </c>
    </row>
    <row r="234" s="13" customFormat="1">
      <c r="A234" s="13"/>
      <c r="B234" s="232"/>
      <c r="C234" s="233"/>
      <c r="D234" s="234" t="s">
        <v>205</v>
      </c>
      <c r="E234" s="235" t="s">
        <v>19</v>
      </c>
      <c r="F234" s="236" t="s">
        <v>932</v>
      </c>
      <c r="G234" s="233"/>
      <c r="H234" s="237">
        <v>327.61099999999999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205</v>
      </c>
      <c r="AU234" s="243" t="s">
        <v>207</v>
      </c>
      <c r="AV234" s="13" t="s">
        <v>82</v>
      </c>
      <c r="AW234" s="13" t="s">
        <v>33</v>
      </c>
      <c r="AX234" s="13" t="s">
        <v>72</v>
      </c>
      <c r="AY234" s="243" t="s">
        <v>190</v>
      </c>
    </row>
    <row r="235" s="13" customFormat="1">
      <c r="A235" s="13"/>
      <c r="B235" s="232"/>
      <c r="C235" s="233"/>
      <c r="D235" s="234" t="s">
        <v>205</v>
      </c>
      <c r="E235" s="235" t="s">
        <v>19</v>
      </c>
      <c r="F235" s="236" t="s">
        <v>933</v>
      </c>
      <c r="G235" s="233"/>
      <c r="H235" s="237">
        <v>-27.087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205</v>
      </c>
      <c r="AU235" s="243" t="s">
        <v>207</v>
      </c>
      <c r="AV235" s="13" t="s">
        <v>82</v>
      </c>
      <c r="AW235" s="13" t="s">
        <v>33</v>
      </c>
      <c r="AX235" s="13" t="s">
        <v>72</v>
      </c>
      <c r="AY235" s="243" t="s">
        <v>190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934</v>
      </c>
      <c r="G236" s="233"/>
      <c r="H236" s="237">
        <v>-0.90000000000000002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207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3" customFormat="1">
      <c r="A237" s="13"/>
      <c r="B237" s="232"/>
      <c r="C237" s="233"/>
      <c r="D237" s="234" t="s">
        <v>205</v>
      </c>
      <c r="E237" s="235" t="s">
        <v>19</v>
      </c>
      <c r="F237" s="236" t="s">
        <v>935</v>
      </c>
      <c r="G237" s="233"/>
      <c r="H237" s="237">
        <v>-2.7999999999999998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205</v>
      </c>
      <c r="AU237" s="243" t="s">
        <v>207</v>
      </c>
      <c r="AV237" s="13" t="s">
        <v>82</v>
      </c>
      <c r="AW237" s="13" t="s">
        <v>33</v>
      </c>
      <c r="AX237" s="13" t="s">
        <v>72</v>
      </c>
      <c r="AY237" s="243" t="s">
        <v>190</v>
      </c>
    </row>
    <row r="238" s="14" customFormat="1">
      <c r="A238" s="14"/>
      <c r="B238" s="254"/>
      <c r="C238" s="255"/>
      <c r="D238" s="234" t="s">
        <v>205</v>
      </c>
      <c r="E238" s="256" t="s">
        <v>19</v>
      </c>
      <c r="F238" s="257" t="s">
        <v>912</v>
      </c>
      <c r="G238" s="255"/>
      <c r="H238" s="256" t="s">
        <v>19</v>
      </c>
      <c r="I238" s="258"/>
      <c r="J238" s="255"/>
      <c r="K238" s="255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205</v>
      </c>
      <c r="AU238" s="263" t="s">
        <v>207</v>
      </c>
      <c r="AV238" s="14" t="s">
        <v>79</v>
      </c>
      <c r="AW238" s="14" t="s">
        <v>33</v>
      </c>
      <c r="AX238" s="14" t="s">
        <v>72</v>
      </c>
      <c r="AY238" s="263" t="s">
        <v>190</v>
      </c>
    </row>
    <row r="239" s="13" customFormat="1">
      <c r="A239" s="13"/>
      <c r="B239" s="232"/>
      <c r="C239" s="233"/>
      <c r="D239" s="234" t="s">
        <v>205</v>
      </c>
      <c r="E239" s="235" t="s">
        <v>19</v>
      </c>
      <c r="F239" s="236" t="s">
        <v>936</v>
      </c>
      <c r="G239" s="233"/>
      <c r="H239" s="237">
        <v>32.863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205</v>
      </c>
      <c r="AU239" s="243" t="s">
        <v>207</v>
      </c>
      <c r="AV239" s="13" t="s">
        <v>82</v>
      </c>
      <c r="AW239" s="13" t="s">
        <v>33</v>
      </c>
      <c r="AX239" s="13" t="s">
        <v>72</v>
      </c>
      <c r="AY239" s="243" t="s">
        <v>190</v>
      </c>
    </row>
    <row r="240" s="15" customFormat="1">
      <c r="A240" s="15"/>
      <c r="B240" s="264"/>
      <c r="C240" s="265"/>
      <c r="D240" s="234" t="s">
        <v>205</v>
      </c>
      <c r="E240" s="266" t="s">
        <v>19</v>
      </c>
      <c r="F240" s="267" t="s">
        <v>243</v>
      </c>
      <c r="G240" s="265"/>
      <c r="H240" s="268">
        <v>329.68700000000001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205</v>
      </c>
      <c r="AU240" s="274" t="s">
        <v>207</v>
      </c>
      <c r="AV240" s="15" t="s">
        <v>197</v>
      </c>
      <c r="AW240" s="15" t="s">
        <v>33</v>
      </c>
      <c r="AX240" s="15" t="s">
        <v>79</v>
      </c>
      <c r="AY240" s="274" t="s">
        <v>190</v>
      </c>
    </row>
    <row r="241" s="2" customFormat="1" ht="24.15" customHeight="1">
      <c r="A241" s="40"/>
      <c r="B241" s="41"/>
      <c r="C241" s="214" t="s">
        <v>359</v>
      </c>
      <c r="D241" s="214" t="s">
        <v>192</v>
      </c>
      <c r="E241" s="215" t="s">
        <v>937</v>
      </c>
      <c r="F241" s="216" t="s">
        <v>938</v>
      </c>
      <c r="G241" s="217" t="s">
        <v>380</v>
      </c>
      <c r="H241" s="218">
        <v>265.64999999999998</v>
      </c>
      <c r="I241" s="219"/>
      <c r="J241" s="220">
        <f>ROUND(I241*H241,2)</f>
        <v>0</v>
      </c>
      <c r="K241" s="216" t="s">
        <v>196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0.00034000000000000002</v>
      </c>
      <c r="R241" s="223">
        <f>Q241*H241</f>
        <v>0.090320999999999999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197</v>
      </c>
      <c r="AT241" s="225" t="s">
        <v>192</v>
      </c>
      <c r="AU241" s="225" t="s">
        <v>207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197</v>
      </c>
      <c r="BM241" s="225" t="s">
        <v>939</v>
      </c>
    </row>
    <row r="242" s="2" customFormat="1">
      <c r="A242" s="40"/>
      <c r="B242" s="41"/>
      <c r="C242" s="42"/>
      <c r="D242" s="227" t="s">
        <v>199</v>
      </c>
      <c r="E242" s="42"/>
      <c r="F242" s="228" t="s">
        <v>940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199</v>
      </c>
      <c r="AU242" s="19" t="s">
        <v>207</v>
      </c>
    </row>
    <row r="243" s="14" customFormat="1">
      <c r="A243" s="14"/>
      <c r="B243" s="254"/>
      <c r="C243" s="255"/>
      <c r="D243" s="234" t="s">
        <v>205</v>
      </c>
      <c r="E243" s="256" t="s">
        <v>19</v>
      </c>
      <c r="F243" s="257" t="s">
        <v>941</v>
      </c>
      <c r="G243" s="255"/>
      <c r="H243" s="256" t="s">
        <v>19</v>
      </c>
      <c r="I243" s="258"/>
      <c r="J243" s="255"/>
      <c r="K243" s="255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205</v>
      </c>
      <c r="AU243" s="263" t="s">
        <v>207</v>
      </c>
      <c r="AV243" s="14" t="s">
        <v>79</v>
      </c>
      <c r="AW243" s="14" t="s">
        <v>33</v>
      </c>
      <c r="AX243" s="14" t="s">
        <v>72</v>
      </c>
      <c r="AY243" s="263" t="s">
        <v>190</v>
      </c>
    </row>
    <row r="244" s="13" customFormat="1">
      <c r="A244" s="13"/>
      <c r="B244" s="232"/>
      <c r="C244" s="233"/>
      <c r="D244" s="234" t="s">
        <v>205</v>
      </c>
      <c r="E244" s="235" t="s">
        <v>19</v>
      </c>
      <c r="F244" s="236" t="s">
        <v>942</v>
      </c>
      <c r="G244" s="233"/>
      <c r="H244" s="237">
        <v>76.799999999999997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205</v>
      </c>
      <c r="AU244" s="243" t="s">
        <v>207</v>
      </c>
      <c r="AV244" s="13" t="s">
        <v>82</v>
      </c>
      <c r="AW244" s="13" t="s">
        <v>33</v>
      </c>
      <c r="AX244" s="13" t="s">
        <v>72</v>
      </c>
      <c r="AY244" s="243" t="s">
        <v>190</v>
      </c>
    </row>
    <row r="245" s="13" customFormat="1">
      <c r="A245" s="13"/>
      <c r="B245" s="232"/>
      <c r="C245" s="233"/>
      <c r="D245" s="234" t="s">
        <v>205</v>
      </c>
      <c r="E245" s="235" t="s">
        <v>19</v>
      </c>
      <c r="F245" s="236" t="s">
        <v>943</v>
      </c>
      <c r="G245" s="233"/>
      <c r="H245" s="237">
        <v>65.099999999999994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205</v>
      </c>
      <c r="AU245" s="243" t="s">
        <v>207</v>
      </c>
      <c r="AV245" s="13" t="s">
        <v>82</v>
      </c>
      <c r="AW245" s="13" t="s">
        <v>33</v>
      </c>
      <c r="AX245" s="13" t="s">
        <v>72</v>
      </c>
      <c r="AY245" s="243" t="s">
        <v>190</v>
      </c>
    </row>
    <row r="246" s="13" customFormat="1">
      <c r="A246" s="13"/>
      <c r="B246" s="232"/>
      <c r="C246" s="233"/>
      <c r="D246" s="234" t="s">
        <v>205</v>
      </c>
      <c r="E246" s="235" t="s">
        <v>19</v>
      </c>
      <c r="F246" s="236" t="s">
        <v>944</v>
      </c>
      <c r="G246" s="233"/>
      <c r="H246" s="237">
        <v>56.25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205</v>
      </c>
      <c r="AU246" s="243" t="s">
        <v>207</v>
      </c>
      <c r="AV246" s="13" t="s">
        <v>82</v>
      </c>
      <c r="AW246" s="13" t="s">
        <v>33</v>
      </c>
      <c r="AX246" s="13" t="s">
        <v>72</v>
      </c>
      <c r="AY246" s="243" t="s">
        <v>190</v>
      </c>
    </row>
    <row r="247" s="13" customFormat="1">
      <c r="A247" s="13"/>
      <c r="B247" s="232"/>
      <c r="C247" s="233"/>
      <c r="D247" s="234" t="s">
        <v>205</v>
      </c>
      <c r="E247" s="235" t="s">
        <v>19</v>
      </c>
      <c r="F247" s="236" t="s">
        <v>945</v>
      </c>
      <c r="G247" s="233"/>
      <c r="H247" s="237">
        <v>67.5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205</v>
      </c>
      <c r="AU247" s="243" t="s">
        <v>207</v>
      </c>
      <c r="AV247" s="13" t="s">
        <v>82</v>
      </c>
      <c r="AW247" s="13" t="s">
        <v>33</v>
      </c>
      <c r="AX247" s="13" t="s">
        <v>72</v>
      </c>
      <c r="AY247" s="243" t="s">
        <v>190</v>
      </c>
    </row>
    <row r="248" s="15" customFormat="1">
      <c r="A248" s="15"/>
      <c r="B248" s="264"/>
      <c r="C248" s="265"/>
      <c r="D248" s="234" t="s">
        <v>205</v>
      </c>
      <c r="E248" s="266" t="s">
        <v>19</v>
      </c>
      <c r="F248" s="267" t="s">
        <v>243</v>
      </c>
      <c r="G248" s="265"/>
      <c r="H248" s="268">
        <v>265.64999999999998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4" t="s">
        <v>205</v>
      </c>
      <c r="AU248" s="274" t="s">
        <v>207</v>
      </c>
      <c r="AV248" s="15" t="s">
        <v>197</v>
      </c>
      <c r="AW248" s="15" t="s">
        <v>33</v>
      </c>
      <c r="AX248" s="15" t="s">
        <v>79</v>
      </c>
      <c r="AY248" s="274" t="s">
        <v>190</v>
      </c>
    </row>
    <row r="249" s="2" customFormat="1" ht="24.15" customHeight="1">
      <c r="A249" s="40"/>
      <c r="B249" s="41"/>
      <c r="C249" s="214" t="s">
        <v>365</v>
      </c>
      <c r="D249" s="214" t="s">
        <v>192</v>
      </c>
      <c r="E249" s="215" t="s">
        <v>946</v>
      </c>
      <c r="F249" s="216" t="s">
        <v>947</v>
      </c>
      <c r="G249" s="217" t="s">
        <v>380</v>
      </c>
      <c r="H249" s="218">
        <v>85.709999999999994</v>
      </c>
      <c r="I249" s="219"/>
      <c r="J249" s="220">
        <f>ROUND(I249*H249,2)</f>
        <v>0</v>
      </c>
      <c r="K249" s="216" t="s">
        <v>196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0.0035799999999999998</v>
      </c>
      <c r="R249" s="223">
        <f>Q249*H249</f>
        <v>0.30684179999999994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197</v>
      </c>
      <c r="AT249" s="225" t="s">
        <v>192</v>
      </c>
      <c r="AU249" s="225" t="s">
        <v>207</v>
      </c>
      <c r="AY249" s="19" t="s">
        <v>190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197</v>
      </c>
      <c r="BM249" s="225" t="s">
        <v>948</v>
      </c>
    </row>
    <row r="250" s="2" customFormat="1">
      <c r="A250" s="40"/>
      <c r="B250" s="41"/>
      <c r="C250" s="42"/>
      <c r="D250" s="227" t="s">
        <v>199</v>
      </c>
      <c r="E250" s="42"/>
      <c r="F250" s="228" t="s">
        <v>949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199</v>
      </c>
      <c r="AU250" s="19" t="s">
        <v>207</v>
      </c>
    </row>
    <row r="251" s="14" customFormat="1">
      <c r="A251" s="14"/>
      <c r="B251" s="254"/>
      <c r="C251" s="255"/>
      <c r="D251" s="234" t="s">
        <v>205</v>
      </c>
      <c r="E251" s="256" t="s">
        <v>19</v>
      </c>
      <c r="F251" s="257" t="s">
        <v>941</v>
      </c>
      <c r="G251" s="255"/>
      <c r="H251" s="256" t="s">
        <v>19</v>
      </c>
      <c r="I251" s="258"/>
      <c r="J251" s="255"/>
      <c r="K251" s="255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205</v>
      </c>
      <c r="AU251" s="263" t="s">
        <v>207</v>
      </c>
      <c r="AV251" s="14" t="s">
        <v>79</v>
      </c>
      <c r="AW251" s="14" t="s">
        <v>33</v>
      </c>
      <c r="AX251" s="14" t="s">
        <v>72</v>
      </c>
      <c r="AY251" s="263" t="s">
        <v>190</v>
      </c>
    </row>
    <row r="252" s="13" customFormat="1">
      <c r="A252" s="13"/>
      <c r="B252" s="232"/>
      <c r="C252" s="233"/>
      <c r="D252" s="234" t="s">
        <v>205</v>
      </c>
      <c r="E252" s="235" t="s">
        <v>19</v>
      </c>
      <c r="F252" s="236" t="s">
        <v>950</v>
      </c>
      <c r="G252" s="233"/>
      <c r="H252" s="237">
        <v>20.940000000000001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205</v>
      </c>
      <c r="AU252" s="243" t="s">
        <v>207</v>
      </c>
      <c r="AV252" s="13" t="s">
        <v>82</v>
      </c>
      <c r="AW252" s="13" t="s">
        <v>33</v>
      </c>
      <c r="AX252" s="13" t="s">
        <v>72</v>
      </c>
      <c r="AY252" s="243" t="s">
        <v>190</v>
      </c>
    </row>
    <row r="253" s="13" customFormat="1">
      <c r="A253" s="13"/>
      <c r="B253" s="232"/>
      <c r="C253" s="233"/>
      <c r="D253" s="234" t="s">
        <v>205</v>
      </c>
      <c r="E253" s="235" t="s">
        <v>19</v>
      </c>
      <c r="F253" s="236" t="s">
        <v>951</v>
      </c>
      <c r="G253" s="233"/>
      <c r="H253" s="237">
        <v>21.66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205</v>
      </c>
      <c r="AU253" s="243" t="s">
        <v>207</v>
      </c>
      <c r="AV253" s="13" t="s">
        <v>82</v>
      </c>
      <c r="AW253" s="13" t="s">
        <v>33</v>
      </c>
      <c r="AX253" s="13" t="s">
        <v>72</v>
      </c>
      <c r="AY253" s="243" t="s">
        <v>190</v>
      </c>
    </row>
    <row r="254" s="13" customFormat="1">
      <c r="A254" s="13"/>
      <c r="B254" s="232"/>
      <c r="C254" s="233"/>
      <c r="D254" s="234" t="s">
        <v>205</v>
      </c>
      <c r="E254" s="235" t="s">
        <v>19</v>
      </c>
      <c r="F254" s="236" t="s">
        <v>952</v>
      </c>
      <c r="G254" s="233"/>
      <c r="H254" s="237">
        <v>22.329999999999998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205</v>
      </c>
      <c r="AU254" s="243" t="s">
        <v>207</v>
      </c>
      <c r="AV254" s="13" t="s">
        <v>82</v>
      </c>
      <c r="AW254" s="13" t="s">
        <v>33</v>
      </c>
      <c r="AX254" s="13" t="s">
        <v>72</v>
      </c>
      <c r="AY254" s="243" t="s">
        <v>190</v>
      </c>
    </row>
    <row r="255" s="13" customFormat="1">
      <c r="A255" s="13"/>
      <c r="B255" s="232"/>
      <c r="C255" s="233"/>
      <c r="D255" s="234" t="s">
        <v>205</v>
      </c>
      <c r="E255" s="235" t="s">
        <v>19</v>
      </c>
      <c r="F255" s="236" t="s">
        <v>953</v>
      </c>
      <c r="G255" s="233"/>
      <c r="H255" s="237">
        <v>20.780000000000001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205</v>
      </c>
      <c r="AU255" s="243" t="s">
        <v>207</v>
      </c>
      <c r="AV255" s="13" t="s">
        <v>82</v>
      </c>
      <c r="AW255" s="13" t="s">
        <v>33</v>
      </c>
      <c r="AX255" s="13" t="s">
        <v>72</v>
      </c>
      <c r="AY255" s="243" t="s">
        <v>190</v>
      </c>
    </row>
    <row r="256" s="15" customFormat="1">
      <c r="A256" s="15"/>
      <c r="B256" s="264"/>
      <c r="C256" s="265"/>
      <c r="D256" s="234" t="s">
        <v>205</v>
      </c>
      <c r="E256" s="266" t="s">
        <v>19</v>
      </c>
      <c r="F256" s="267" t="s">
        <v>243</v>
      </c>
      <c r="G256" s="265"/>
      <c r="H256" s="268">
        <v>85.709999999999994</v>
      </c>
      <c r="I256" s="269"/>
      <c r="J256" s="265"/>
      <c r="K256" s="265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205</v>
      </c>
      <c r="AU256" s="274" t="s">
        <v>207</v>
      </c>
      <c r="AV256" s="15" t="s">
        <v>197</v>
      </c>
      <c r="AW256" s="15" t="s">
        <v>33</v>
      </c>
      <c r="AX256" s="15" t="s">
        <v>79</v>
      </c>
      <c r="AY256" s="274" t="s">
        <v>190</v>
      </c>
    </row>
    <row r="257" s="2" customFormat="1" ht="16.5" customHeight="1">
      <c r="A257" s="40"/>
      <c r="B257" s="41"/>
      <c r="C257" s="214" t="s">
        <v>371</v>
      </c>
      <c r="D257" s="214" t="s">
        <v>192</v>
      </c>
      <c r="E257" s="215" t="s">
        <v>954</v>
      </c>
      <c r="F257" s="216" t="s">
        <v>955</v>
      </c>
      <c r="G257" s="217" t="s">
        <v>380</v>
      </c>
      <c r="H257" s="218">
        <v>46.799999999999997</v>
      </c>
      <c r="I257" s="219"/>
      <c r="J257" s="220">
        <f>ROUND(I257*H257,2)</f>
        <v>0</v>
      </c>
      <c r="K257" s="216" t="s">
        <v>196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0.0033999999999999998</v>
      </c>
      <c r="R257" s="223">
        <f>Q257*H257</f>
        <v>0.15911999999999998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197</v>
      </c>
      <c r="AT257" s="225" t="s">
        <v>192</v>
      </c>
      <c r="AU257" s="225" t="s">
        <v>207</v>
      </c>
      <c r="AY257" s="19" t="s">
        <v>190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197</v>
      </c>
      <c r="BM257" s="225" t="s">
        <v>956</v>
      </c>
    </row>
    <row r="258" s="2" customFormat="1">
      <c r="A258" s="40"/>
      <c r="B258" s="41"/>
      <c r="C258" s="42"/>
      <c r="D258" s="227" t="s">
        <v>199</v>
      </c>
      <c r="E258" s="42"/>
      <c r="F258" s="228" t="s">
        <v>957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199</v>
      </c>
      <c r="AU258" s="19" t="s">
        <v>207</v>
      </c>
    </row>
    <row r="259" s="14" customFormat="1">
      <c r="A259" s="14"/>
      <c r="B259" s="254"/>
      <c r="C259" s="255"/>
      <c r="D259" s="234" t="s">
        <v>205</v>
      </c>
      <c r="E259" s="256" t="s">
        <v>19</v>
      </c>
      <c r="F259" s="257" t="s">
        <v>958</v>
      </c>
      <c r="G259" s="255"/>
      <c r="H259" s="256" t="s">
        <v>19</v>
      </c>
      <c r="I259" s="258"/>
      <c r="J259" s="255"/>
      <c r="K259" s="255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205</v>
      </c>
      <c r="AU259" s="263" t="s">
        <v>207</v>
      </c>
      <c r="AV259" s="14" t="s">
        <v>79</v>
      </c>
      <c r="AW259" s="14" t="s">
        <v>33</v>
      </c>
      <c r="AX259" s="14" t="s">
        <v>72</v>
      </c>
      <c r="AY259" s="263" t="s">
        <v>190</v>
      </c>
    </row>
    <row r="260" s="13" customFormat="1">
      <c r="A260" s="13"/>
      <c r="B260" s="232"/>
      <c r="C260" s="233"/>
      <c r="D260" s="234" t="s">
        <v>205</v>
      </c>
      <c r="E260" s="235" t="s">
        <v>19</v>
      </c>
      <c r="F260" s="236" t="s">
        <v>959</v>
      </c>
      <c r="G260" s="233"/>
      <c r="H260" s="237">
        <v>19.399999999999999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205</v>
      </c>
      <c r="AU260" s="243" t="s">
        <v>207</v>
      </c>
      <c r="AV260" s="13" t="s">
        <v>82</v>
      </c>
      <c r="AW260" s="13" t="s">
        <v>33</v>
      </c>
      <c r="AX260" s="13" t="s">
        <v>72</v>
      </c>
      <c r="AY260" s="243" t="s">
        <v>190</v>
      </c>
    </row>
    <row r="261" s="13" customFormat="1">
      <c r="A261" s="13"/>
      <c r="B261" s="232"/>
      <c r="C261" s="233"/>
      <c r="D261" s="234" t="s">
        <v>205</v>
      </c>
      <c r="E261" s="235" t="s">
        <v>19</v>
      </c>
      <c r="F261" s="236" t="s">
        <v>960</v>
      </c>
      <c r="G261" s="233"/>
      <c r="H261" s="237">
        <v>27.399999999999999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205</v>
      </c>
      <c r="AU261" s="243" t="s">
        <v>207</v>
      </c>
      <c r="AV261" s="13" t="s">
        <v>82</v>
      </c>
      <c r="AW261" s="13" t="s">
        <v>33</v>
      </c>
      <c r="AX261" s="13" t="s">
        <v>72</v>
      </c>
      <c r="AY261" s="243" t="s">
        <v>190</v>
      </c>
    </row>
    <row r="262" s="15" customFormat="1">
      <c r="A262" s="15"/>
      <c r="B262" s="264"/>
      <c r="C262" s="265"/>
      <c r="D262" s="234" t="s">
        <v>205</v>
      </c>
      <c r="E262" s="266" t="s">
        <v>19</v>
      </c>
      <c r="F262" s="267" t="s">
        <v>243</v>
      </c>
      <c r="G262" s="265"/>
      <c r="H262" s="268">
        <v>46.799999999999997</v>
      </c>
      <c r="I262" s="269"/>
      <c r="J262" s="265"/>
      <c r="K262" s="265"/>
      <c r="L262" s="270"/>
      <c r="M262" s="271"/>
      <c r="N262" s="272"/>
      <c r="O262" s="272"/>
      <c r="P262" s="272"/>
      <c r="Q262" s="272"/>
      <c r="R262" s="272"/>
      <c r="S262" s="272"/>
      <c r="T262" s="27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4" t="s">
        <v>205</v>
      </c>
      <c r="AU262" s="274" t="s">
        <v>207</v>
      </c>
      <c r="AV262" s="15" t="s">
        <v>197</v>
      </c>
      <c r="AW262" s="15" t="s">
        <v>33</v>
      </c>
      <c r="AX262" s="15" t="s">
        <v>79</v>
      </c>
      <c r="AY262" s="274" t="s">
        <v>190</v>
      </c>
    </row>
    <row r="263" s="2" customFormat="1" ht="21.75" customHeight="1">
      <c r="A263" s="40"/>
      <c r="B263" s="41"/>
      <c r="C263" s="214" t="s">
        <v>377</v>
      </c>
      <c r="D263" s="214" t="s">
        <v>192</v>
      </c>
      <c r="E263" s="215" t="s">
        <v>961</v>
      </c>
      <c r="F263" s="216" t="s">
        <v>962</v>
      </c>
      <c r="G263" s="217" t="s">
        <v>195</v>
      </c>
      <c r="H263" s="218">
        <v>510.79399999999998</v>
      </c>
      <c r="I263" s="219"/>
      <c r="J263" s="220">
        <f>ROUND(I263*H263,2)</f>
        <v>0</v>
      </c>
      <c r="K263" s="216" t="s">
        <v>196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2.5018699999999998</v>
      </c>
      <c r="R263" s="223">
        <f>Q263*H263</f>
        <v>1277.9401847799998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197</v>
      </c>
      <c r="AT263" s="225" t="s">
        <v>192</v>
      </c>
      <c r="AU263" s="225" t="s">
        <v>207</v>
      </c>
      <c r="AY263" s="19" t="s">
        <v>190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197</v>
      </c>
      <c r="BM263" s="225" t="s">
        <v>963</v>
      </c>
    </row>
    <row r="264" s="2" customFormat="1">
      <c r="A264" s="40"/>
      <c r="B264" s="41"/>
      <c r="C264" s="42"/>
      <c r="D264" s="227" t="s">
        <v>199</v>
      </c>
      <c r="E264" s="42"/>
      <c r="F264" s="228" t="s">
        <v>964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199</v>
      </c>
      <c r="AU264" s="19" t="s">
        <v>207</v>
      </c>
    </row>
    <row r="265" s="2" customFormat="1">
      <c r="A265" s="40"/>
      <c r="B265" s="41"/>
      <c r="C265" s="42"/>
      <c r="D265" s="234" t="s">
        <v>680</v>
      </c>
      <c r="E265" s="42"/>
      <c r="F265" s="283" t="s">
        <v>965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680</v>
      </c>
      <c r="AU265" s="19" t="s">
        <v>207</v>
      </c>
    </row>
    <row r="266" s="14" customFormat="1">
      <c r="A266" s="14"/>
      <c r="B266" s="254"/>
      <c r="C266" s="255"/>
      <c r="D266" s="234" t="s">
        <v>205</v>
      </c>
      <c r="E266" s="256" t="s">
        <v>19</v>
      </c>
      <c r="F266" s="257" t="s">
        <v>966</v>
      </c>
      <c r="G266" s="255"/>
      <c r="H266" s="256" t="s">
        <v>19</v>
      </c>
      <c r="I266" s="258"/>
      <c r="J266" s="255"/>
      <c r="K266" s="255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205</v>
      </c>
      <c r="AU266" s="263" t="s">
        <v>207</v>
      </c>
      <c r="AV266" s="14" t="s">
        <v>79</v>
      </c>
      <c r="AW266" s="14" t="s">
        <v>33</v>
      </c>
      <c r="AX266" s="14" t="s">
        <v>72</v>
      </c>
      <c r="AY266" s="263" t="s">
        <v>190</v>
      </c>
    </row>
    <row r="267" s="13" customFormat="1">
      <c r="A267" s="13"/>
      <c r="B267" s="232"/>
      <c r="C267" s="233"/>
      <c r="D267" s="234" t="s">
        <v>205</v>
      </c>
      <c r="E267" s="235" t="s">
        <v>19</v>
      </c>
      <c r="F267" s="236" t="s">
        <v>967</v>
      </c>
      <c r="G267" s="233"/>
      <c r="H267" s="237">
        <v>503.77699999999999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205</v>
      </c>
      <c r="AU267" s="243" t="s">
        <v>207</v>
      </c>
      <c r="AV267" s="13" t="s">
        <v>82</v>
      </c>
      <c r="AW267" s="13" t="s">
        <v>33</v>
      </c>
      <c r="AX267" s="13" t="s">
        <v>72</v>
      </c>
      <c r="AY267" s="243" t="s">
        <v>190</v>
      </c>
    </row>
    <row r="268" s="13" customFormat="1">
      <c r="A268" s="13"/>
      <c r="B268" s="232"/>
      <c r="C268" s="233"/>
      <c r="D268" s="234" t="s">
        <v>205</v>
      </c>
      <c r="E268" s="235" t="s">
        <v>19</v>
      </c>
      <c r="F268" s="236" t="s">
        <v>968</v>
      </c>
      <c r="G268" s="233"/>
      <c r="H268" s="237">
        <v>-40.874000000000002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205</v>
      </c>
      <c r="AU268" s="243" t="s">
        <v>207</v>
      </c>
      <c r="AV268" s="13" t="s">
        <v>82</v>
      </c>
      <c r="AW268" s="13" t="s">
        <v>33</v>
      </c>
      <c r="AX268" s="13" t="s">
        <v>72</v>
      </c>
      <c r="AY268" s="243" t="s">
        <v>190</v>
      </c>
    </row>
    <row r="269" s="13" customFormat="1">
      <c r="A269" s="13"/>
      <c r="B269" s="232"/>
      <c r="C269" s="233"/>
      <c r="D269" s="234" t="s">
        <v>205</v>
      </c>
      <c r="E269" s="235" t="s">
        <v>19</v>
      </c>
      <c r="F269" s="236" t="s">
        <v>969</v>
      </c>
      <c r="G269" s="233"/>
      <c r="H269" s="237">
        <v>45.875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205</v>
      </c>
      <c r="AU269" s="243" t="s">
        <v>207</v>
      </c>
      <c r="AV269" s="13" t="s">
        <v>82</v>
      </c>
      <c r="AW269" s="13" t="s">
        <v>33</v>
      </c>
      <c r="AX269" s="13" t="s">
        <v>72</v>
      </c>
      <c r="AY269" s="243" t="s">
        <v>190</v>
      </c>
    </row>
    <row r="270" s="14" customFormat="1">
      <c r="A270" s="14"/>
      <c r="B270" s="254"/>
      <c r="C270" s="255"/>
      <c r="D270" s="234" t="s">
        <v>205</v>
      </c>
      <c r="E270" s="256" t="s">
        <v>19</v>
      </c>
      <c r="F270" s="257" t="s">
        <v>970</v>
      </c>
      <c r="G270" s="255"/>
      <c r="H270" s="256" t="s">
        <v>19</v>
      </c>
      <c r="I270" s="258"/>
      <c r="J270" s="255"/>
      <c r="K270" s="255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205</v>
      </c>
      <c r="AU270" s="263" t="s">
        <v>207</v>
      </c>
      <c r="AV270" s="14" t="s">
        <v>79</v>
      </c>
      <c r="AW270" s="14" t="s">
        <v>33</v>
      </c>
      <c r="AX270" s="14" t="s">
        <v>72</v>
      </c>
      <c r="AY270" s="263" t="s">
        <v>190</v>
      </c>
    </row>
    <row r="271" s="13" customFormat="1">
      <c r="A271" s="13"/>
      <c r="B271" s="232"/>
      <c r="C271" s="233"/>
      <c r="D271" s="234" t="s">
        <v>205</v>
      </c>
      <c r="E271" s="235" t="s">
        <v>19</v>
      </c>
      <c r="F271" s="236" t="s">
        <v>971</v>
      </c>
      <c r="G271" s="233"/>
      <c r="H271" s="237">
        <v>-0.32000000000000001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205</v>
      </c>
      <c r="AU271" s="243" t="s">
        <v>207</v>
      </c>
      <c r="AV271" s="13" t="s">
        <v>82</v>
      </c>
      <c r="AW271" s="13" t="s">
        <v>33</v>
      </c>
      <c r="AX271" s="13" t="s">
        <v>72</v>
      </c>
      <c r="AY271" s="243" t="s">
        <v>190</v>
      </c>
    </row>
    <row r="272" s="13" customFormat="1">
      <c r="A272" s="13"/>
      <c r="B272" s="232"/>
      <c r="C272" s="233"/>
      <c r="D272" s="234" t="s">
        <v>205</v>
      </c>
      <c r="E272" s="235" t="s">
        <v>19</v>
      </c>
      <c r="F272" s="236" t="s">
        <v>972</v>
      </c>
      <c r="G272" s="233"/>
      <c r="H272" s="237">
        <v>0.67200000000000004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205</v>
      </c>
      <c r="AU272" s="243" t="s">
        <v>207</v>
      </c>
      <c r="AV272" s="13" t="s">
        <v>82</v>
      </c>
      <c r="AW272" s="13" t="s">
        <v>33</v>
      </c>
      <c r="AX272" s="13" t="s">
        <v>72</v>
      </c>
      <c r="AY272" s="243" t="s">
        <v>190</v>
      </c>
    </row>
    <row r="273" s="13" customFormat="1">
      <c r="A273" s="13"/>
      <c r="B273" s="232"/>
      <c r="C273" s="233"/>
      <c r="D273" s="234" t="s">
        <v>205</v>
      </c>
      <c r="E273" s="235" t="s">
        <v>19</v>
      </c>
      <c r="F273" s="236" t="s">
        <v>973</v>
      </c>
      <c r="G273" s="233"/>
      <c r="H273" s="237">
        <v>-1.792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205</v>
      </c>
      <c r="AU273" s="243" t="s">
        <v>207</v>
      </c>
      <c r="AV273" s="13" t="s">
        <v>82</v>
      </c>
      <c r="AW273" s="13" t="s">
        <v>33</v>
      </c>
      <c r="AX273" s="13" t="s">
        <v>72</v>
      </c>
      <c r="AY273" s="243" t="s">
        <v>190</v>
      </c>
    </row>
    <row r="274" s="13" customFormat="1">
      <c r="A274" s="13"/>
      <c r="B274" s="232"/>
      <c r="C274" s="233"/>
      <c r="D274" s="234" t="s">
        <v>205</v>
      </c>
      <c r="E274" s="235" t="s">
        <v>19</v>
      </c>
      <c r="F274" s="236" t="s">
        <v>974</v>
      </c>
      <c r="G274" s="233"/>
      <c r="H274" s="237">
        <v>3.456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205</v>
      </c>
      <c r="AU274" s="243" t="s">
        <v>207</v>
      </c>
      <c r="AV274" s="13" t="s">
        <v>82</v>
      </c>
      <c r="AW274" s="13" t="s">
        <v>33</v>
      </c>
      <c r="AX274" s="13" t="s">
        <v>72</v>
      </c>
      <c r="AY274" s="243" t="s">
        <v>190</v>
      </c>
    </row>
    <row r="275" s="15" customFormat="1">
      <c r="A275" s="15"/>
      <c r="B275" s="264"/>
      <c r="C275" s="265"/>
      <c r="D275" s="234" t="s">
        <v>205</v>
      </c>
      <c r="E275" s="266" t="s">
        <v>19</v>
      </c>
      <c r="F275" s="267" t="s">
        <v>243</v>
      </c>
      <c r="G275" s="265"/>
      <c r="H275" s="268">
        <v>510.79399999999998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205</v>
      </c>
      <c r="AU275" s="274" t="s">
        <v>207</v>
      </c>
      <c r="AV275" s="15" t="s">
        <v>197</v>
      </c>
      <c r="AW275" s="15" t="s">
        <v>33</v>
      </c>
      <c r="AX275" s="15" t="s">
        <v>79</v>
      </c>
      <c r="AY275" s="274" t="s">
        <v>190</v>
      </c>
    </row>
    <row r="276" s="2" customFormat="1" ht="16.5" customHeight="1">
      <c r="A276" s="40"/>
      <c r="B276" s="41"/>
      <c r="C276" s="214" t="s">
        <v>384</v>
      </c>
      <c r="D276" s="214" t="s">
        <v>192</v>
      </c>
      <c r="E276" s="215" t="s">
        <v>975</v>
      </c>
      <c r="F276" s="216" t="s">
        <v>976</v>
      </c>
      <c r="G276" s="217" t="s">
        <v>214</v>
      </c>
      <c r="H276" s="218">
        <v>89.319999999999993</v>
      </c>
      <c r="I276" s="219"/>
      <c r="J276" s="220">
        <f>ROUND(I276*H276,2)</f>
        <v>0</v>
      </c>
      <c r="K276" s="216" t="s">
        <v>196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0.00247</v>
      </c>
      <c r="R276" s="223">
        <f>Q276*H276</f>
        <v>0.22062039999999999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197</v>
      </c>
      <c r="AT276" s="225" t="s">
        <v>192</v>
      </c>
      <c r="AU276" s="225" t="s">
        <v>207</v>
      </c>
      <c r="AY276" s="19" t="s">
        <v>190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197</v>
      </c>
      <c r="BM276" s="225" t="s">
        <v>977</v>
      </c>
    </row>
    <row r="277" s="2" customFormat="1">
      <c r="A277" s="40"/>
      <c r="B277" s="41"/>
      <c r="C277" s="42"/>
      <c r="D277" s="227" t="s">
        <v>199</v>
      </c>
      <c r="E277" s="42"/>
      <c r="F277" s="228" t="s">
        <v>978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199</v>
      </c>
      <c r="AU277" s="19" t="s">
        <v>207</v>
      </c>
    </row>
    <row r="278" s="14" customFormat="1">
      <c r="A278" s="14"/>
      <c r="B278" s="254"/>
      <c r="C278" s="255"/>
      <c r="D278" s="234" t="s">
        <v>205</v>
      </c>
      <c r="E278" s="256" t="s">
        <v>19</v>
      </c>
      <c r="F278" s="257" t="s">
        <v>966</v>
      </c>
      <c r="G278" s="255"/>
      <c r="H278" s="256" t="s">
        <v>19</v>
      </c>
      <c r="I278" s="258"/>
      <c r="J278" s="255"/>
      <c r="K278" s="255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205</v>
      </c>
      <c r="AU278" s="263" t="s">
        <v>207</v>
      </c>
      <c r="AV278" s="14" t="s">
        <v>79</v>
      </c>
      <c r="AW278" s="14" t="s">
        <v>33</v>
      </c>
      <c r="AX278" s="14" t="s">
        <v>72</v>
      </c>
      <c r="AY278" s="263" t="s">
        <v>190</v>
      </c>
    </row>
    <row r="279" s="13" customFormat="1">
      <c r="A279" s="13"/>
      <c r="B279" s="232"/>
      <c r="C279" s="233"/>
      <c r="D279" s="234" t="s">
        <v>205</v>
      </c>
      <c r="E279" s="235" t="s">
        <v>19</v>
      </c>
      <c r="F279" s="236" t="s">
        <v>979</v>
      </c>
      <c r="G279" s="233"/>
      <c r="H279" s="237">
        <v>61.088000000000001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205</v>
      </c>
      <c r="AU279" s="243" t="s">
        <v>207</v>
      </c>
      <c r="AV279" s="13" t="s">
        <v>82</v>
      </c>
      <c r="AW279" s="13" t="s">
        <v>33</v>
      </c>
      <c r="AX279" s="13" t="s">
        <v>72</v>
      </c>
      <c r="AY279" s="243" t="s">
        <v>190</v>
      </c>
    </row>
    <row r="280" s="13" customFormat="1">
      <c r="A280" s="13"/>
      <c r="B280" s="232"/>
      <c r="C280" s="233"/>
      <c r="D280" s="234" t="s">
        <v>205</v>
      </c>
      <c r="E280" s="235" t="s">
        <v>19</v>
      </c>
      <c r="F280" s="236" t="s">
        <v>980</v>
      </c>
      <c r="G280" s="233"/>
      <c r="H280" s="237">
        <v>8.0960000000000001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205</v>
      </c>
      <c r="AU280" s="243" t="s">
        <v>207</v>
      </c>
      <c r="AV280" s="13" t="s">
        <v>82</v>
      </c>
      <c r="AW280" s="13" t="s">
        <v>33</v>
      </c>
      <c r="AX280" s="13" t="s">
        <v>72</v>
      </c>
      <c r="AY280" s="243" t="s">
        <v>190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981</v>
      </c>
      <c r="G281" s="233"/>
      <c r="H281" s="237">
        <v>8.5760000000000005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207</v>
      </c>
      <c r="AV281" s="13" t="s">
        <v>82</v>
      </c>
      <c r="AW281" s="13" t="s">
        <v>33</v>
      </c>
      <c r="AX281" s="13" t="s">
        <v>72</v>
      </c>
      <c r="AY281" s="243" t="s">
        <v>190</v>
      </c>
    </row>
    <row r="282" s="14" customFormat="1">
      <c r="A282" s="14"/>
      <c r="B282" s="254"/>
      <c r="C282" s="255"/>
      <c r="D282" s="234" t="s">
        <v>205</v>
      </c>
      <c r="E282" s="256" t="s">
        <v>19</v>
      </c>
      <c r="F282" s="257" t="s">
        <v>970</v>
      </c>
      <c r="G282" s="255"/>
      <c r="H282" s="256" t="s">
        <v>19</v>
      </c>
      <c r="I282" s="258"/>
      <c r="J282" s="255"/>
      <c r="K282" s="255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205</v>
      </c>
      <c r="AU282" s="263" t="s">
        <v>207</v>
      </c>
      <c r="AV282" s="14" t="s">
        <v>79</v>
      </c>
      <c r="AW282" s="14" t="s">
        <v>33</v>
      </c>
      <c r="AX282" s="14" t="s">
        <v>72</v>
      </c>
      <c r="AY282" s="263" t="s">
        <v>190</v>
      </c>
    </row>
    <row r="283" s="13" customFormat="1">
      <c r="A283" s="13"/>
      <c r="B283" s="232"/>
      <c r="C283" s="233"/>
      <c r="D283" s="234" t="s">
        <v>205</v>
      </c>
      <c r="E283" s="235" t="s">
        <v>19</v>
      </c>
      <c r="F283" s="236" t="s">
        <v>982</v>
      </c>
      <c r="G283" s="233"/>
      <c r="H283" s="237">
        <v>1.44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205</v>
      </c>
      <c r="AU283" s="243" t="s">
        <v>207</v>
      </c>
      <c r="AV283" s="13" t="s">
        <v>82</v>
      </c>
      <c r="AW283" s="13" t="s">
        <v>33</v>
      </c>
      <c r="AX283" s="13" t="s">
        <v>72</v>
      </c>
      <c r="AY283" s="243" t="s">
        <v>190</v>
      </c>
    </row>
    <row r="284" s="13" customFormat="1">
      <c r="A284" s="13"/>
      <c r="B284" s="232"/>
      <c r="C284" s="233"/>
      <c r="D284" s="234" t="s">
        <v>205</v>
      </c>
      <c r="E284" s="235" t="s">
        <v>19</v>
      </c>
      <c r="F284" s="236" t="s">
        <v>983</v>
      </c>
      <c r="G284" s="233"/>
      <c r="H284" s="237">
        <v>1.8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205</v>
      </c>
      <c r="AU284" s="243" t="s">
        <v>207</v>
      </c>
      <c r="AV284" s="13" t="s">
        <v>82</v>
      </c>
      <c r="AW284" s="13" t="s">
        <v>33</v>
      </c>
      <c r="AX284" s="13" t="s">
        <v>72</v>
      </c>
      <c r="AY284" s="243" t="s">
        <v>190</v>
      </c>
    </row>
    <row r="285" s="13" customFormat="1">
      <c r="A285" s="13"/>
      <c r="B285" s="232"/>
      <c r="C285" s="233"/>
      <c r="D285" s="234" t="s">
        <v>205</v>
      </c>
      <c r="E285" s="235" t="s">
        <v>19</v>
      </c>
      <c r="F285" s="236" t="s">
        <v>984</v>
      </c>
      <c r="G285" s="233"/>
      <c r="H285" s="237">
        <v>3.52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205</v>
      </c>
      <c r="AU285" s="243" t="s">
        <v>207</v>
      </c>
      <c r="AV285" s="13" t="s">
        <v>82</v>
      </c>
      <c r="AW285" s="13" t="s">
        <v>33</v>
      </c>
      <c r="AX285" s="13" t="s">
        <v>72</v>
      </c>
      <c r="AY285" s="243" t="s">
        <v>190</v>
      </c>
    </row>
    <row r="286" s="13" customFormat="1">
      <c r="A286" s="13"/>
      <c r="B286" s="232"/>
      <c r="C286" s="233"/>
      <c r="D286" s="234" t="s">
        <v>205</v>
      </c>
      <c r="E286" s="235" t="s">
        <v>19</v>
      </c>
      <c r="F286" s="236" t="s">
        <v>985</v>
      </c>
      <c r="G286" s="233"/>
      <c r="H286" s="237">
        <v>4.7999999999999998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205</v>
      </c>
      <c r="AU286" s="243" t="s">
        <v>207</v>
      </c>
      <c r="AV286" s="13" t="s">
        <v>82</v>
      </c>
      <c r="AW286" s="13" t="s">
        <v>33</v>
      </c>
      <c r="AX286" s="13" t="s">
        <v>72</v>
      </c>
      <c r="AY286" s="243" t="s">
        <v>190</v>
      </c>
    </row>
    <row r="287" s="15" customFormat="1">
      <c r="A287" s="15"/>
      <c r="B287" s="264"/>
      <c r="C287" s="265"/>
      <c r="D287" s="234" t="s">
        <v>205</v>
      </c>
      <c r="E287" s="266" t="s">
        <v>19</v>
      </c>
      <c r="F287" s="267" t="s">
        <v>243</v>
      </c>
      <c r="G287" s="265"/>
      <c r="H287" s="268">
        <v>89.319999999999993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205</v>
      </c>
      <c r="AU287" s="274" t="s">
        <v>207</v>
      </c>
      <c r="AV287" s="15" t="s">
        <v>197</v>
      </c>
      <c r="AW287" s="15" t="s">
        <v>33</v>
      </c>
      <c r="AX287" s="15" t="s">
        <v>79</v>
      </c>
      <c r="AY287" s="274" t="s">
        <v>190</v>
      </c>
    </row>
    <row r="288" s="2" customFormat="1" ht="16.5" customHeight="1">
      <c r="A288" s="40"/>
      <c r="B288" s="41"/>
      <c r="C288" s="214" t="s">
        <v>256</v>
      </c>
      <c r="D288" s="214" t="s">
        <v>192</v>
      </c>
      <c r="E288" s="215" t="s">
        <v>986</v>
      </c>
      <c r="F288" s="216" t="s">
        <v>987</v>
      </c>
      <c r="G288" s="217" t="s">
        <v>214</v>
      </c>
      <c r="H288" s="218">
        <v>89.319999999999993</v>
      </c>
      <c r="I288" s="219"/>
      <c r="J288" s="220">
        <f>ROUND(I288*H288,2)</f>
        <v>0</v>
      </c>
      <c r="K288" s="216" t="s">
        <v>196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197</v>
      </c>
      <c r="AT288" s="225" t="s">
        <v>192</v>
      </c>
      <c r="AU288" s="225" t="s">
        <v>207</v>
      </c>
      <c r="AY288" s="19" t="s">
        <v>190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197</v>
      </c>
      <c r="BM288" s="225" t="s">
        <v>988</v>
      </c>
    </row>
    <row r="289" s="2" customFormat="1">
      <c r="A289" s="40"/>
      <c r="B289" s="41"/>
      <c r="C289" s="42"/>
      <c r="D289" s="227" t="s">
        <v>199</v>
      </c>
      <c r="E289" s="42"/>
      <c r="F289" s="228" t="s">
        <v>989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199</v>
      </c>
      <c r="AU289" s="19" t="s">
        <v>207</v>
      </c>
    </row>
    <row r="290" s="2" customFormat="1" ht="16.5" customHeight="1">
      <c r="A290" s="40"/>
      <c r="B290" s="41"/>
      <c r="C290" s="214" t="s">
        <v>396</v>
      </c>
      <c r="D290" s="214" t="s">
        <v>192</v>
      </c>
      <c r="E290" s="215" t="s">
        <v>990</v>
      </c>
      <c r="F290" s="216" t="s">
        <v>991</v>
      </c>
      <c r="G290" s="217" t="s">
        <v>222</v>
      </c>
      <c r="H290" s="218">
        <v>79.608999999999995</v>
      </c>
      <c r="I290" s="219"/>
      <c r="J290" s="220">
        <f>ROUND(I290*H290,2)</f>
        <v>0</v>
      </c>
      <c r="K290" s="216" t="s">
        <v>196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1.0606199999999999</v>
      </c>
      <c r="R290" s="223">
        <f>Q290*H290</f>
        <v>84.434897579999983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197</v>
      </c>
      <c r="AT290" s="225" t="s">
        <v>192</v>
      </c>
      <c r="AU290" s="225" t="s">
        <v>207</v>
      </c>
      <c r="AY290" s="19" t="s">
        <v>190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197</v>
      </c>
      <c r="BM290" s="225" t="s">
        <v>992</v>
      </c>
    </row>
    <row r="291" s="2" customFormat="1">
      <c r="A291" s="40"/>
      <c r="B291" s="41"/>
      <c r="C291" s="42"/>
      <c r="D291" s="227" t="s">
        <v>199</v>
      </c>
      <c r="E291" s="42"/>
      <c r="F291" s="228" t="s">
        <v>993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199</v>
      </c>
      <c r="AU291" s="19" t="s">
        <v>207</v>
      </c>
    </row>
    <row r="292" s="14" customFormat="1">
      <c r="A292" s="14"/>
      <c r="B292" s="254"/>
      <c r="C292" s="255"/>
      <c r="D292" s="234" t="s">
        <v>205</v>
      </c>
      <c r="E292" s="256" t="s">
        <v>19</v>
      </c>
      <c r="F292" s="257" t="s">
        <v>994</v>
      </c>
      <c r="G292" s="255"/>
      <c r="H292" s="256" t="s">
        <v>19</v>
      </c>
      <c r="I292" s="258"/>
      <c r="J292" s="255"/>
      <c r="K292" s="255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205</v>
      </c>
      <c r="AU292" s="263" t="s">
        <v>207</v>
      </c>
      <c r="AV292" s="14" t="s">
        <v>79</v>
      </c>
      <c r="AW292" s="14" t="s">
        <v>33</v>
      </c>
      <c r="AX292" s="14" t="s">
        <v>72</v>
      </c>
      <c r="AY292" s="263" t="s">
        <v>190</v>
      </c>
    </row>
    <row r="293" s="14" customFormat="1">
      <c r="A293" s="14"/>
      <c r="B293" s="254"/>
      <c r="C293" s="255"/>
      <c r="D293" s="234" t="s">
        <v>205</v>
      </c>
      <c r="E293" s="256" t="s">
        <v>19</v>
      </c>
      <c r="F293" s="257" t="s">
        <v>995</v>
      </c>
      <c r="G293" s="255"/>
      <c r="H293" s="256" t="s">
        <v>19</v>
      </c>
      <c r="I293" s="258"/>
      <c r="J293" s="255"/>
      <c r="K293" s="255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205</v>
      </c>
      <c r="AU293" s="263" t="s">
        <v>207</v>
      </c>
      <c r="AV293" s="14" t="s">
        <v>79</v>
      </c>
      <c r="AW293" s="14" t="s">
        <v>33</v>
      </c>
      <c r="AX293" s="14" t="s">
        <v>72</v>
      </c>
      <c r="AY293" s="263" t="s">
        <v>190</v>
      </c>
    </row>
    <row r="294" s="13" customFormat="1">
      <c r="A294" s="13"/>
      <c r="B294" s="232"/>
      <c r="C294" s="233"/>
      <c r="D294" s="234" t="s">
        <v>205</v>
      </c>
      <c r="E294" s="235" t="s">
        <v>19</v>
      </c>
      <c r="F294" s="236" t="s">
        <v>996</v>
      </c>
      <c r="G294" s="233"/>
      <c r="H294" s="237">
        <v>75.200999999999993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205</v>
      </c>
      <c r="AU294" s="243" t="s">
        <v>207</v>
      </c>
      <c r="AV294" s="13" t="s">
        <v>82</v>
      </c>
      <c r="AW294" s="13" t="s">
        <v>33</v>
      </c>
      <c r="AX294" s="13" t="s">
        <v>72</v>
      </c>
      <c r="AY294" s="243" t="s">
        <v>190</v>
      </c>
    </row>
    <row r="295" s="14" customFormat="1">
      <c r="A295" s="14"/>
      <c r="B295" s="254"/>
      <c r="C295" s="255"/>
      <c r="D295" s="234" t="s">
        <v>205</v>
      </c>
      <c r="E295" s="256" t="s">
        <v>19</v>
      </c>
      <c r="F295" s="257" t="s">
        <v>997</v>
      </c>
      <c r="G295" s="255"/>
      <c r="H295" s="256" t="s">
        <v>19</v>
      </c>
      <c r="I295" s="258"/>
      <c r="J295" s="255"/>
      <c r="K295" s="255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205</v>
      </c>
      <c r="AU295" s="263" t="s">
        <v>207</v>
      </c>
      <c r="AV295" s="14" t="s">
        <v>79</v>
      </c>
      <c r="AW295" s="14" t="s">
        <v>33</v>
      </c>
      <c r="AX295" s="14" t="s">
        <v>72</v>
      </c>
      <c r="AY295" s="263" t="s">
        <v>190</v>
      </c>
    </row>
    <row r="296" s="13" customFormat="1">
      <c r="A296" s="13"/>
      <c r="B296" s="232"/>
      <c r="C296" s="233"/>
      <c r="D296" s="234" t="s">
        <v>205</v>
      </c>
      <c r="E296" s="235" t="s">
        <v>19</v>
      </c>
      <c r="F296" s="236" t="s">
        <v>998</v>
      </c>
      <c r="G296" s="233"/>
      <c r="H296" s="237">
        <v>4.4080000000000004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205</v>
      </c>
      <c r="AU296" s="243" t="s">
        <v>207</v>
      </c>
      <c r="AV296" s="13" t="s">
        <v>82</v>
      </c>
      <c r="AW296" s="13" t="s">
        <v>33</v>
      </c>
      <c r="AX296" s="13" t="s">
        <v>72</v>
      </c>
      <c r="AY296" s="243" t="s">
        <v>190</v>
      </c>
    </row>
    <row r="297" s="15" customFormat="1">
      <c r="A297" s="15"/>
      <c r="B297" s="264"/>
      <c r="C297" s="265"/>
      <c r="D297" s="234" t="s">
        <v>205</v>
      </c>
      <c r="E297" s="266" t="s">
        <v>19</v>
      </c>
      <c r="F297" s="267" t="s">
        <v>243</v>
      </c>
      <c r="G297" s="265"/>
      <c r="H297" s="268">
        <v>79.608999999999995</v>
      </c>
      <c r="I297" s="269"/>
      <c r="J297" s="265"/>
      <c r="K297" s="265"/>
      <c r="L297" s="270"/>
      <c r="M297" s="271"/>
      <c r="N297" s="272"/>
      <c r="O297" s="272"/>
      <c r="P297" s="272"/>
      <c r="Q297" s="272"/>
      <c r="R297" s="272"/>
      <c r="S297" s="272"/>
      <c r="T297" s="27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4" t="s">
        <v>205</v>
      </c>
      <c r="AU297" s="274" t="s">
        <v>207</v>
      </c>
      <c r="AV297" s="15" t="s">
        <v>197</v>
      </c>
      <c r="AW297" s="15" t="s">
        <v>33</v>
      </c>
      <c r="AX297" s="15" t="s">
        <v>79</v>
      </c>
      <c r="AY297" s="274" t="s">
        <v>190</v>
      </c>
    </row>
    <row r="298" s="2" customFormat="1" ht="16.5" customHeight="1">
      <c r="A298" s="40"/>
      <c r="B298" s="41"/>
      <c r="C298" s="214" t="s">
        <v>405</v>
      </c>
      <c r="D298" s="214" t="s">
        <v>192</v>
      </c>
      <c r="E298" s="215" t="s">
        <v>999</v>
      </c>
      <c r="F298" s="216" t="s">
        <v>1000</v>
      </c>
      <c r="G298" s="217" t="s">
        <v>195</v>
      </c>
      <c r="H298" s="218">
        <v>45.216000000000001</v>
      </c>
      <c r="I298" s="219"/>
      <c r="J298" s="220">
        <f>ROUND(I298*H298,2)</f>
        <v>0</v>
      </c>
      <c r="K298" s="216" t="s">
        <v>196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2.3010199999999998</v>
      </c>
      <c r="R298" s="223">
        <f>Q298*H298</f>
        <v>104.04292031999999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197</v>
      </c>
      <c r="AT298" s="225" t="s">
        <v>192</v>
      </c>
      <c r="AU298" s="225" t="s">
        <v>207</v>
      </c>
      <c r="AY298" s="19" t="s">
        <v>190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197</v>
      </c>
      <c r="BM298" s="225" t="s">
        <v>1001</v>
      </c>
    </row>
    <row r="299" s="2" customFormat="1">
      <c r="A299" s="40"/>
      <c r="B299" s="41"/>
      <c r="C299" s="42"/>
      <c r="D299" s="227" t="s">
        <v>199</v>
      </c>
      <c r="E299" s="42"/>
      <c r="F299" s="228" t="s">
        <v>1002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199</v>
      </c>
      <c r="AU299" s="19" t="s">
        <v>207</v>
      </c>
    </row>
    <row r="300" s="14" customFormat="1">
      <c r="A300" s="14"/>
      <c r="B300" s="254"/>
      <c r="C300" s="255"/>
      <c r="D300" s="234" t="s">
        <v>205</v>
      </c>
      <c r="E300" s="256" t="s">
        <v>19</v>
      </c>
      <c r="F300" s="257" t="s">
        <v>1003</v>
      </c>
      <c r="G300" s="255"/>
      <c r="H300" s="256" t="s">
        <v>19</v>
      </c>
      <c r="I300" s="258"/>
      <c r="J300" s="255"/>
      <c r="K300" s="255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205</v>
      </c>
      <c r="AU300" s="263" t="s">
        <v>207</v>
      </c>
      <c r="AV300" s="14" t="s">
        <v>79</v>
      </c>
      <c r="AW300" s="14" t="s">
        <v>33</v>
      </c>
      <c r="AX300" s="14" t="s">
        <v>72</v>
      </c>
      <c r="AY300" s="263" t="s">
        <v>190</v>
      </c>
    </row>
    <row r="301" s="13" customFormat="1">
      <c r="A301" s="13"/>
      <c r="B301" s="232"/>
      <c r="C301" s="233"/>
      <c r="D301" s="234" t="s">
        <v>205</v>
      </c>
      <c r="E301" s="235" t="s">
        <v>19</v>
      </c>
      <c r="F301" s="236" t="s">
        <v>1004</v>
      </c>
      <c r="G301" s="233"/>
      <c r="H301" s="237">
        <v>45.216000000000001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205</v>
      </c>
      <c r="AU301" s="243" t="s">
        <v>207</v>
      </c>
      <c r="AV301" s="13" t="s">
        <v>82</v>
      </c>
      <c r="AW301" s="13" t="s">
        <v>33</v>
      </c>
      <c r="AX301" s="13" t="s">
        <v>79</v>
      </c>
      <c r="AY301" s="243" t="s">
        <v>190</v>
      </c>
    </row>
    <row r="302" s="2" customFormat="1" ht="16.5" customHeight="1">
      <c r="A302" s="40"/>
      <c r="B302" s="41"/>
      <c r="C302" s="214" t="s">
        <v>411</v>
      </c>
      <c r="D302" s="214" t="s">
        <v>192</v>
      </c>
      <c r="E302" s="215" t="s">
        <v>283</v>
      </c>
      <c r="F302" s="216" t="s">
        <v>284</v>
      </c>
      <c r="G302" s="217" t="s">
        <v>214</v>
      </c>
      <c r="H302" s="218">
        <v>180.864</v>
      </c>
      <c r="I302" s="219"/>
      <c r="J302" s="220">
        <f>ROUND(I302*H302,2)</f>
        <v>0</v>
      </c>
      <c r="K302" s="216" t="s">
        <v>196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0.0026900000000000001</v>
      </c>
      <c r="R302" s="223">
        <f>Q302*H302</f>
        <v>0.48652416000000004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197</v>
      </c>
      <c r="AT302" s="225" t="s">
        <v>192</v>
      </c>
      <c r="AU302" s="225" t="s">
        <v>207</v>
      </c>
      <c r="AY302" s="19" t="s">
        <v>190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197</v>
      </c>
      <c r="BM302" s="225" t="s">
        <v>1005</v>
      </c>
    </row>
    <row r="303" s="2" customFormat="1">
      <c r="A303" s="40"/>
      <c r="B303" s="41"/>
      <c r="C303" s="42"/>
      <c r="D303" s="227" t="s">
        <v>199</v>
      </c>
      <c r="E303" s="42"/>
      <c r="F303" s="228" t="s">
        <v>286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199</v>
      </c>
      <c r="AU303" s="19" t="s">
        <v>207</v>
      </c>
    </row>
    <row r="304" s="13" customFormat="1">
      <c r="A304" s="13"/>
      <c r="B304" s="232"/>
      <c r="C304" s="233"/>
      <c r="D304" s="234" t="s">
        <v>205</v>
      </c>
      <c r="E304" s="235" t="s">
        <v>19</v>
      </c>
      <c r="F304" s="236" t="s">
        <v>1006</v>
      </c>
      <c r="G304" s="233"/>
      <c r="H304" s="237">
        <v>180.864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205</v>
      </c>
      <c r="AU304" s="243" t="s">
        <v>207</v>
      </c>
      <c r="AV304" s="13" t="s">
        <v>82</v>
      </c>
      <c r="AW304" s="13" t="s">
        <v>33</v>
      </c>
      <c r="AX304" s="13" t="s">
        <v>79</v>
      </c>
      <c r="AY304" s="243" t="s">
        <v>190</v>
      </c>
    </row>
    <row r="305" s="2" customFormat="1" ht="16.5" customHeight="1">
      <c r="A305" s="40"/>
      <c r="B305" s="41"/>
      <c r="C305" s="214" t="s">
        <v>415</v>
      </c>
      <c r="D305" s="214" t="s">
        <v>192</v>
      </c>
      <c r="E305" s="215" t="s">
        <v>292</v>
      </c>
      <c r="F305" s="216" t="s">
        <v>293</v>
      </c>
      <c r="G305" s="217" t="s">
        <v>214</v>
      </c>
      <c r="H305" s="218">
        <v>180.864</v>
      </c>
      <c r="I305" s="219"/>
      <c r="J305" s="220">
        <f>ROUND(I305*H305,2)</f>
        <v>0</v>
      </c>
      <c r="K305" s="216" t="s">
        <v>196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197</v>
      </c>
      <c r="AT305" s="225" t="s">
        <v>192</v>
      </c>
      <c r="AU305" s="225" t="s">
        <v>207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197</v>
      </c>
      <c r="BM305" s="225" t="s">
        <v>1007</v>
      </c>
    </row>
    <row r="306" s="2" customFormat="1">
      <c r="A306" s="40"/>
      <c r="B306" s="41"/>
      <c r="C306" s="42"/>
      <c r="D306" s="227" t="s">
        <v>199</v>
      </c>
      <c r="E306" s="42"/>
      <c r="F306" s="228" t="s">
        <v>295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207</v>
      </c>
    </row>
    <row r="307" s="2" customFormat="1" ht="24.15" customHeight="1">
      <c r="A307" s="40"/>
      <c r="B307" s="41"/>
      <c r="C307" s="214" t="s">
        <v>419</v>
      </c>
      <c r="D307" s="214" t="s">
        <v>192</v>
      </c>
      <c r="E307" s="215" t="s">
        <v>1008</v>
      </c>
      <c r="F307" s="216" t="s">
        <v>1009</v>
      </c>
      <c r="G307" s="217" t="s">
        <v>214</v>
      </c>
      <c r="H307" s="218">
        <v>37.095999999999997</v>
      </c>
      <c r="I307" s="219"/>
      <c r="J307" s="220">
        <f>ROUND(I307*H307,2)</f>
        <v>0</v>
      </c>
      <c r="K307" s="216" t="s">
        <v>196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0.47326000000000001</v>
      </c>
      <c r="R307" s="223">
        <f>Q307*H307</f>
        <v>17.556052959999999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197</v>
      </c>
      <c r="AT307" s="225" t="s">
        <v>192</v>
      </c>
      <c r="AU307" s="225" t="s">
        <v>207</v>
      </c>
      <c r="AY307" s="19" t="s">
        <v>190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197</v>
      </c>
      <c r="BM307" s="225" t="s">
        <v>1010</v>
      </c>
    </row>
    <row r="308" s="2" customFormat="1">
      <c r="A308" s="40"/>
      <c r="B308" s="41"/>
      <c r="C308" s="42"/>
      <c r="D308" s="227" t="s">
        <v>199</v>
      </c>
      <c r="E308" s="42"/>
      <c r="F308" s="228" t="s">
        <v>1011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199</v>
      </c>
      <c r="AU308" s="19" t="s">
        <v>207</v>
      </c>
    </row>
    <row r="309" s="14" customFormat="1">
      <c r="A309" s="14"/>
      <c r="B309" s="254"/>
      <c r="C309" s="255"/>
      <c r="D309" s="234" t="s">
        <v>205</v>
      </c>
      <c r="E309" s="256" t="s">
        <v>19</v>
      </c>
      <c r="F309" s="257" t="s">
        <v>1012</v>
      </c>
      <c r="G309" s="255"/>
      <c r="H309" s="256" t="s">
        <v>19</v>
      </c>
      <c r="I309" s="258"/>
      <c r="J309" s="255"/>
      <c r="K309" s="255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205</v>
      </c>
      <c r="AU309" s="263" t="s">
        <v>207</v>
      </c>
      <c r="AV309" s="14" t="s">
        <v>79</v>
      </c>
      <c r="AW309" s="14" t="s">
        <v>33</v>
      </c>
      <c r="AX309" s="14" t="s">
        <v>72</v>
      </c>
      <c r="AY309" s="263" t="s">
        <v>190</v>
      </c>
    </row>
    <row r="310" s="13" customFormat="1">
      <c r="A310" s="13"/>
      <c r="B310" s="232"/>
      <c r="C310" s="233"/>
      <c r="D310" s="234" t="s">
        <v>205</v>
      </c>
      <c r="E310" s="235" t="s">
        <v>19</v>
      </c>
      <c r="F310" s="236" t="s">
        <v>1013</v>
      </c>
      <c r="G310" s="233"/>
      <c r="H310" s="237">
        <v>10.82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205</v>
      </c>
      <c r="AU310" s="243" t="s">
        <v>207</v>
      </c>
      <c r="AV310" s="13" t="s">
        <v>82</v>
      </c>
      <c r="AW310" s="13" t="s">
        <v>33</v>
      </c>
      <c r="AX310" s="13" t="s">
        <v>72</v>
      </c>
      <c r="AY310" s="243" t="s">
        <v>190</v>
      </c>
    </row>
    <row r="311" s="16" customFormat="1">
      <c r="A311" s="16"/>
      <c r="B311" s="286"/>
      <c r="C311" s="287"/>
      <c r="D311" s="234" t="s">
        <v>205</v>
      </c>
      <c r="E311" s="288" t="s">
        <v>19</v>
      </c>
      <c r="F311" s="289" t="s">
        <v>914</v>
      </c>
      <c r="G311" s="287"/>
      <c r="H311" s="290">
        <v>10.82</v>
      </c>
      <c r="I311" s="291"/>
      <c r="J311" s="287"/>
      <c r="K311" s="287"/>
      <c r="L311" s="292"/>
      <c r="M311" s="293"/>
      <c r="N311" s="294"/>
      <c r="O311" s="294"/>
      <c r="P311" s="294"/>
      <c r="Q311" s="294"/>
      <c r="R311" s="294"/>
      <c r="S311" s="294"/>
      <c r="T311" s="29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6" t="s">
        <v>205</v>
      </c>
      <c r="AU311" s="296" t="s">
        <v>207</v>
      </c>
      <c r="AV311" s="16" t="s">
        <v>207</v>
      </c>
      <c r="AW311" s="16" t="s">
        <v>33</v>
      </c>
      <c r="AX311" s="16" t="s">
        <v>72</v>
      </c>
      <c r="AY311" s="296" t="s">
        <v>190</v>
      </c>
    </row>
    <row r="312" s="14" customFormat="1">
      <c r="A312" s="14"/>
      <c r="B312" s="254"/>
      <c r="C312" s="255"/>
      <c r="D312" s="234" t="s">
        <v>205</v>
      </c>
      <c r="E312" s="256" t="s">
        <v>19</v>
      </c>
      <c r="F312" s="257" t="s">
        <v>1014</v>
      </c>
      <c r="G312" s="255"/>
      <c r="H312" s="256" t="s">
        <v>19</v>
      </c>
      <c r="I312" s="258"/>
      <c r="J312" s="255"/>
      <c r="K312" s="255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205</v>
      </c>
      <c r="AU312" s="263" t="s">
        <v>207</v>
      </c>
      <c r="AV312" s="14" t="s">
        <v>79</v>
      </c>
      <c r="AW312" s="14" t="s">
        <v>33</v>
      </c>
      <c r="AX312" s="14" t="s">
        <v>72</v>
      </c>
      <c r="AY312" s="263" t="s">
        <v>190</v>
      </c>
    </row>
    <row r="313" s="13" customFormat="1">
      <c r="A313" s="13"/>
      <c r="B313" s="232"/>
      <c r="C313" s="233"/>
      <c r="D313" s="234" t="s">
        <v>205</v>
      </c>
      <c r="E313" s="235" t="s">
        <v>19</v>
      </c>
      <c r="F313" s="236" t="s">
        <v>1015</v>
      </c>
      <c r="G313" s="233"/>
      <c r="H313" s="237">
        <v>11.52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205</v>
      </c>
      <c r="AU313" s="243" t="s">
        <v>207</v>
      </c>
      <c r="AV313" s="13" t="s">
        <v>82</v>
      </c>
      <c r="AW313" s="13" t="s">
        <v>33</v>
      </c>
      <c r="AX313" s="13" t="s">
        <v>72</v>
      </c>
      <c r="AY313" s="243" t="s">
        <v>190</v>
      </c>
    </row>
    <row r="314" s="16" customFormat="1">
      <c r="A314" s="16"/>
      <c r="B314" s="286"/>
      <c r="C314" s="287"/>
      <c r="D314" s="234" t="s">
        <v>205</v>
      </c>
      <c r="E314" s="288" t="s">
        <v>19</v>
      </c>
      <c r="F314" s="289" t="s">
        <v>914</v>
      </c>
      <c r="G314" s="287"/>
      <c r="H314" s="290">
        <v>11.52</v>
      </c>
      <c r="I314" s="291"/>
      <c r="J314" s="287"/>
      <c r="K314" s="287"/>
      <c r="L314" s="292"/>
      <c r="M314" s="293"/>
      <c r="N314" s="294"/>
      <c r="O314" s="294"/>
      <c r="P314" s="294"/>
      <c r="Q314" s="294"/>
      <c r="R314" s="294"/>
      <c r="S314" s="294"/>
      <c r="T314" s="295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96" t="s">
        <v>205</v>
      </c>
      <c r="AU314" s="296" t="s">
        <v>207</v>
      </c>
      <c r="AV314" s="16" t="s">
        <v>207</v>
      </c>
      <c r="AW314" s="16" t="s">
        <v>33</v>
      </c>
      <c r="AX314" s="16" t="s">
        <v>72</v>
      </c>
      <c r="AY314" s="296" t="s">
        <v>190</v>
      </c>
    </row>
    <row r="315" s="14" customFormat="1">
      <c r="A315" s="14"/>
      <c r="B315" s="254"/>
      <c r="C315" s="255"/>
      <c r="D315" s="234" t="s">
        <v>205</v>
      </c>
      <c r="E315" s="256" t="s">
        <v>19</v>
      </c>
      <c r="F315" s="257" t="s">
        <v>1016</v>
      </c>
      <c r="G315" s="255"/>
      <c r="H315" s="256" t="s">
        <v>19</v>
      </c>
      <c r="I315" s="258"/>
      <c r="J315" s="255"/>
      <c r="K315" s="255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205</v>
      </c>
      <c r="AU315" s="263" t="s">
        <v>207</v>
      </c>
      <c r="AV315" s="14" t="s">
        <v>79</v>
      </c>
      <c r="AW315" s="14" t="s">
        <v>33</v>
      </c>
      <c r="AX315" s="14" t="s">
        <v>72</v>
      </c>
      <c r="AY315" s="263" t="s">
        <v>190</v>
      </c>
    </row>
    <row r="316" s="13" customFormat="1">
      <c r="A316" s="13"/>
      <c r="B316" s="232"/>
      <c r="C316" s="233"/>
      <c r="D316" s="234" t="s">
        <v>205</v>
      </c>
      <c r="E316" s="235" t="s">
        <v>19</v>
      </c>
      <c r="F316" s="236" t="s">
        <v>1017</v>
      </c>
      <c r="G316" s="233"/>
      <c r="H316" s="237">
        <v>14.756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205</v>
      </c>
      <c r="AU316" s="243" t="s">
        <v>207</v>
      </c>
      <c r="AV316" s="13" t="s">
        <v>82</v>
      </c>
      <c r="AW316" s="13" t="s">
        <v>33</v>
      </c>
      <c r="AX316" s="13" t="s">
        <v>72</v>
      </c>
      <c r="AY316" s="243" t="s">
        <v>190</v>
      </c>
    </row>
    <row r="317" s="16" customFormat="1">
      <c r="A317" s="16"/>
      <c r="B317" s="286"/>
      <c r="C317" s="287"/>
      <c r="D317" s="234" t="s">
        <v>205</v>
      </c>
      <c r="E317" s="288" t="s">
        <v>19</v>
      </c>
      <c r="F317" s="289" t="s">
        <v>914</v>
      </c>
      <c r="G317" s="287"/>
      <c r="H317" s="290">
        <v>14.756</v>
      </c>
      <c r="I317" s="291"/>
      <c r="J317" s="287"/>
      <c r="K317" s="287"/>
      <c r="L317" s="292"/>
      <c r="M317" s="293"/>
      <c r="N317" s="294"/>
      <c r="O317" s="294"/>
      <c r="P317" s="294"/>
      <c r="Q317" s="294"/>
      <c r="R317" s="294"/>
      <c r="S317" s="294"/>
      <c r="T317" s="295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96" t="s">
        <v>205</v>
      </c>
      <c r="AU317" s="296" t="s">
        <v>207</v>
      </c>
      <c r="AV317" s="16" t="s">
        <v>207</v>
      </c>
      <c r="AW317" s="16" t="s">
        <v>33</v>
      </c>
      <c r="AX317" s="16" t="s">
        <v>72</v>
      </c>
      <c r="AY317" s="296" t="s">
        <v>190</v>
      </c>
    </row>
    <row r="318" s="15" customFormat="1">
      <c r="A318" s="15"/>
      <c r="B318" s="264"/>
      <c r="C318" s="265"/>
      <c r="D318" s="234" t="s">
        <v>205</v>
      </c>
      <c r="E318" s="266" t="s">
        <v>19</v>
      </c>
      <c r="F318" s="267" t="s">
        <v>243</v>
      </c>
      <c r="G318" s="265"/>
      <c r="H318" s="268">
        <v>37.095999999999997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4" t="s">
        <v>205</v>
      </c>
      <c r="AU318" s="274" t="s">
        <v>207</v>
      </c>
      <c r="AV318" s="15" t="s">
        <v>197</v>
      </c>
      <c r="AW318" s="15" t="s">
        <v>33</v>
      </c>
      <c r="AX318" s="15" t="s">
        <v>79</v>
      </c>
      <c r="AY318" s="274" t="s">
        <v>190</v>
      </c>
    </row>
    <row r="319" s="2" customFormat="1" ht="16.5" customHeight="1">
      <c r="A319" s="40"/>
      <c r="B319" s="41"/>
      <c r="C319" s="214" t="s">
        <v>575</v>
      </c>
      <c r="D319" s="214" t="s">
        <v>192</v>
      </c>
      <c r="E319" s="215" t="s">
        <v>1018</v>
      </c>
      <c r="F319" s="216" t="s">
        <v>1019</v>
      </c>
      <c r="G319" s="217" t="s">
        <v>195</v>
      </c>
      <c r="H319" s="218">
        <v>7.4349999999999996</v>
      </c>
      <c r="I319" s="219"/>
      <c r="J319" s="220">
        <f>ROUND(I319*H319,2)</f>
        <v>0</v>
      </c>
      <c r="K319" s="216" t="s">
        <v>196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2.5018699999999998</v>
      </c>
      <c r="R319" s="223">
        <f>Q319*H319</f>
        <v>18.601403449999999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197</v>
      </c>
      <c r="AT319" s="225" t="s">
        <v>192</v>
      </c>
      <c r="AU319" s="225" t="s">
        <v>207</v>
      </c>
      <c r="AY319" s="19" t="s">
        <v>190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197</v>
      </c>
      <c r="BM319" s="225" t="s">
        <v>1020</v>
      </c>
    </row>
    <row r="320" s="2" customFormat="1">
      <c r="A320" s="40"/>
      <c r="B320" s="41"/>
      <c r="C320" s="42"/>
      <c r="D320" s="227" t="s">
        <v>199</v>
      </c>
      <c r="E320" s="42"/>
      <c r="F320" s="228" t="s">
        <v>1021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199</v>
      </c>
      <c r="AU320" s="19" t="s">
        <v>207</v>
      </c>
    </row>
    <row r="321" s="2" customFormat="1">
      <c r="A321" s="40"/>
      <c r="B321" s="41"/>
      <c r="C321" s="42"/>
      <c r="D321" s="234" t="s">
        <v>680</v>
      </c>
      <c r="E321" s="42"/>
      <c r="F321" s="283" t="s">
        <v>965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680</v>
      </c>
      <c r="AU321" s="19" t="s">
        <v>207</v>
      </c>
    </row>
    <row r="322" s="14" customFormat="1">
      <c r="A322" s="14"/>
      <c r="B322" s="254"/>
      <c r="C322" s="255"/>
      <c r="D322" s="234" t="s">
        <v>205</v>
      </c>
      <c r="E322" s="256" t="s">
        <v>19</v>
      </c>
      <c r="F322" s="257" t="s">
        <v>1022</v>
      </c>
      <c r="G322" s="255"/>
      <c r="H322" s="256" t="s">
        <v>19</v>
      </c>
      <c r="I322" s="258"/>
      <c r="J322" s="255"/>
      <c r="K322" s="255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205</v>
      </c>
      <c r="AU322" s="263" t="s">
        <v>207</v>
      </c>
      <c r="AV322" s="14" t="s">
        <v>79</v>
      </c>
      <c r="AW322" s="14" t="s">
        <v>33</v>
      </c>
      <c r="AX322" s="14" t="s">
        <v>72</v>
      </c>
      <c r="AY322" s="263" t="s">
        <v>190</v>
      </c>
    </row>
    <row r="323" s="13" customFormat="1">
      <c r="A323" s="13"/>
      <c r="B323" s="232"/>
      <c r="C323" s="233"/>
      <c r="D323" s="234" t="s">
        <v>205</v>
      </c>
      <c r="E323" s="235" t="s">
        <v>19</v>
      </c>
      <c r="F323" s="236" t="s">
        <v>1023</v>
      </c>
      <c r="G323" s="233"/>
      <c r="H323" s="237">
        <v>2.5009999999999999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205</v>
      </c>
      <c r="AU323" s="243" t="s">
        <v>207</v>
      </c>
      <c r="AV323" s="13" t="s">
        <v>82</v>
      </c>
      <c r="AW323" s="13" t="s">
        <v>33</v>
      </c>
      <c r="AX323" s="13" t="s">
        <v>72</v>
      </c>
      <c r="AY323" s="243" t="s">
        <v>190</v>
      </c>
    </row>
    <row r="324" s="13" customFormat="1">
      <c r="A324" s="13"/>
      <c r="B324" s="232"/>
      <c r="C324" s="233"/>
      <c r="D324" s="234" t="s">
        <v>205</v>
      </c>
      <c r="E324" s="235" t="s">
        <v>19</v>
      </c>
      <c r="F324" s="236" t="s">
        <v>1024</v>
      </c>
      <c r="G324" s="233"/>
      <c r="H324" s="237">
        <v>0.056000000000000001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205</v>
      </c>
      <c r="AU324" s="243" t="s">
        <v>207</v>
      </c>
      <c r="AV324" s="13" t="s">
        <v>82</v>
      </c>
      <c r="AW324" s="13" t="s">
        <v>33</v>
      </c>
      <c r="AX324" s="13" t="s">
        <v>72</v>
      </c>
      <c r="AY324" s="243" t="s">
        <v>190</v>
      </c>
    </row>
    <row r="325" s="14" customFormat="1">
      <c r="A325" s="14"/>
      <c r="B325" s="254"/>
      <c r="C325" s="255"/>
      <c r="D325" s="234" t="s">
        <v>205</v>
      </c>
      <c r="E325" s="256" t="s">
        <v>19</v>
      </c>
      <c r="F325" s="257" t="s">
        <v>970</v>
      </c>
      <c r="G325" s="255"/>
      <c r="H325" s="256" t="s">
        <v>19</v>
      </c>
      <c r="I325" s="258"/>
      <c r="J325" s="255"/>
      <c r="K325" s="255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205</v>
      </c>
      <c r="AU325" s="263" t="s">
        <v>207</v>
      </c>
      <c r="AV325" s="14" t="s">
        <v>79</v>
      </c>
      <c r="AW325" s="14" t="s">
        <v>33</v>
      </c>
      <c r="AX325" s="14" t="s">
        <v>72</v>
      </c>
      <c r="AY325" s="263" t="s">
        <v>190</v>
      </c>
    </row>
    <row r="326" s="13" customFormat="1">
      <c r="A326" s="13"/>
      <c r="B326" s="232"/>
      <c r="C326" s="233"/>
      <c r="D326" s="234" t="s">
        <v>205</v>
      </c>
      <c r="E326" s="235" t="s">
        <v>19</v>
      </c>
      <c r="F326" s="236" t="s">
        <v>1025</v>
      </c>
      <c r="G326" s="233"/>
      <c r="H326" s="237">
        <v>2.923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205</v>
      </c>
      <c r="AU326" s="243" t="s">
        <v>207</v>
      </c>
      <c r="AV326" s="13" t="s">
        <v>82</v>
      </c>
      <c r="AW326" s="13" t="s">
        <v>33</v>
      </c>
      <c r="AX326" s="13" t="s">
        <v>72</v>
      </c>
      <c r="AY326" s="243" t="s">
        <v>190</v>
      </c>
    </row>
    <row r="327" s="13" customFormat="1">
      <c r="A327" s="13"/>
      <c r="B327" s="232"/>
      <c r="C327" s="233"/>
      <c r="D327" s="234" t="s">
        <v>205</v>
      </c>
      <c r="E327" s="235" t="s">
        <v>19</v>
      </c>
      <c r="F327" s="236" t="s">
        <v>1026</v>
      </c>
      <c r="G327" s="233"/>
      <c r="H327" s="237">
        <v>1.9550000000000001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205</v>
      </c>
      <c r="AU327" s="243" t="s">
        <v>207</v>
      </c>
      <c r="AV327" s="13" t="s">
        <v>82</v>
      </c>
      <c r="AW327" s="13" t="s">
        <v>33</v>
      </c>
      <c r="AX327" s="13" t="s">
        <v>72</v>
      </c>
      <c r="AY327" s="243" t="s">
        <v>190</v>
      </c>
    </row>
    <row r="328" s="15" customFormat="1">
      <c r="A328" s="15"/>
      <c r="B328" s="264"/>
      <c r="C328" s="265"/>
      <c r="D328" s="234" t="s">
        <v>205</v>
      </c>
      <c r="E328" s="266" t="s">
        <v>19</v>
      </c>
      <c r="F328" s="267" t="s">
        <v>243</v>
      </c>
      <c r="G328" s="265"/>
      <c r="H328" s="268">
        <v>7.4349999999999996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4" t="s">
        <v>205</v>
      </c>
      <c r="AU328" s="274" t="s">
        <v>207</v>
      </c>
      <c r="AV328" s="15" t="s">
        <v>197</v>
      </c>
      <c r="AW328" s="15" t="s">
        <v>33</v>
      </c>
      <c r="AX328" s="15" t="s">
        <v>79</v>
      </c>
      <c r="AY328" s="274" t="s">
        <v>190</v>
      </c>
    </row>
    <row r="329" s="2" customFormat="1" ht="16.5" customHeight="1">
      <c r="A329" s="40"/>
      <c r="B329" s="41"/>
      <c r="C329" s="214" t="s">
        <v>582</v>
      </c>
      <c r="D329" s="214" t="s">
        <v>192</v>
      </c>
      <c r="E329" s="215" t="s">
        <v>1027</v>
      </c>
      <c r="F329" s="216" t="s">
        <v>1028</v>
      </c>
      <c r="G329" s="217" t="s">
        <v>214</v>
      </c>
      <c r="H329" s="218">
        <v>37.68</v>
      </c>
      <c r="I329" s="219"/>
      <c r="J329" s="220">
        <f>ROUND(I329*H329,2)</f>
        <v>0</v>
      </c>
      <c r="K329" s="216" t="s">
        <v>196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0.00346</v>
      </c>
      <c r="R329" s="223">
        <f>Q329*H329</f>
        <v>0.13037280000000001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197</v>
      </c>
      <c r="AT329" s="225" t="s">
        <v>192</v>
      </c>
      <c r="AU329" s="225" t="s">
        <v>207</v>
      </c>
      <c r="AY329" s="19" t="s">
        <v>190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197</v>
      </c>
      <c r="BM329" s="225" t="s">
        <v>1029</v>
      </c>
    </row>
    <row r="330" s="2" customFormat="1">
      <c r="A330" s="40"/>
      <c r="B330" s="41"/>
      <c r="C330" s="42"/>
      <c r="D330" s="227" t="s">
        <v>199</v>
      </c>
      <c r="E330" s="42"/>
      <c r="F330" s="228" t="s">
        <v>1030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199</v>
      </c>
      <c r="AU330" s="19" t="s">
        <v>207</v>
      </c>
    </row>
    <row r="331" s="14" customFormat="1">
      <c r="A331" s="14"/>
      <c r="B331" s="254"/>
      <c r="C331" s="255"/>
      <c r="D331" s="234" t="s">
        <v>205</v>
      </c>
      <c r="E331" s="256" t="s">
        <v>19</v>
      </c>
      <c r="F331" s="257" t="s">
        <v>1022</v>
      </c>
      <c r="G331" s="255"/>
      <c r="H331" s="256" t="s">
        <v>19</v>
      </c>
      <c r="I331" s="258"/>
      <c r="J331" s="255"/>
      <c r="K331" s="255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205</v>
      </c>
      <c r="AU331" s="263" t="s">
        <v>207</v>
      </c>
      <c r="AV331" s="14" t="s">
        <v>79</v>
      </c>
      <c r="AW331" s="14" t="s">
        <v>33</v>
      </c>
      <c r="AX331" s="14" t="s">
        <v>72</v>
      </c>
      <c r="AY331" s="263" t="s">
        <v>190</v>
      </c>
    </row>
    <row r="332" s="13" customFormat="1">
      <c r="A332" s="13"/>
      <c r="B332" s="232"/>
      <c r="C332" s="233"/>
      <c r="D332" s="234" t="s">
        <v>205</v>
      </c>
      <c r="E332" s="235" t="s">
        <v>19</v>
      </c>
      <c r="F332" s="236" t="s">
        <v>1031</v>
      </c>
      <c r="G332" s="233"/>
      <c r="H332" s="237">
        <v>8.3360000000000003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205</v>
      </c>
      <c r="AU332" s="243" t="s">
        <v>207</v>
      </c>
      <c r="AV332" s="13" t="s">
        <v>82</v>
      </c>
      <c r="AW332" s="13" t="s">
        <v>33</v>
      </c>
      <c r="AX332" s="13" t="s">
        <v>72</v>
      </c>
      <c r="AY332" s="243" t="s">
        <v>190</v>
      </c>
    </row>
    <row r="333" s="13" customFormat="1">
      <c r="A333" s="13"/>
      <c r="B333" s="232"/>
      <c r="C333" s="233"/>
      <c r="D333" s="234" t="s">
        <v>205</v>
      </c>
      <c r="E333" s="235" t="s">
        <v>19</v>
      </c>
      <c r="F333" s="236" t="s">
        <v>1032</v>
      </c>
      <c r="G333" s="233"/>
      <c r="H333" s="237">
        <v>0.080000000000000002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205</v>
      </c>
      <c r="AU333" s="243" t="s">
        <v>207</v>
      </c>
      <c r="AV333" s="13" t="s">
        <v>82</v>
      </c>
      <c r="AW333" s="13" t="s">
        <v>33</v>
      </c>
      <c r="AX333" s="13" t="s">
        <v>72</v>
      </c>
      <c r="AY333" s="243" t="s">
        <v>190</v>
      </c>
    </row>
    <row r="334" s="14" customFormat="1">
      <c r="A334" s="14"/>
      <c r="B334" s="254"/>
      <c r="C334" s="255"/>
      <c r="D334" s="234" t="s">
        <v>205</v>
      </c>
      <c r="E334" s="256" t="s">
        <v>19</v>
      </c>
      <c r="F334" s="257" t="s">
        <v>970</v>
      </c>
      <c r="G334" s="255"/>
      <c r="H334" s="256" t="s">
        <v>19</v>
      </c>
      <c r="I334" s="258"/>
      <c r="J334" s="255"/>
      <c r="K334" s="255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205</v>
      </c>
      <c r="AU334" s="263" t="s">
        <v>207</v>
      </c>
      <c r="AV334" s="14" t="s">
        <v>79</v>
      </c>
      <c r="AW334" s="14" t="s">
        <v>33</v>
      </c>
      <c r="AX334" s="14" t="s">
        <v>72</v>
      </c>
      <c r="AY334" s="263" t="s">
        <v>190</v>
      </c>
    </row>
    <row r="335" s="13" customFormat="1">
      <c r="A335" s="13"/>
      <c r="B335" s="232"/>
      <c r="C335" s="233"/>
      <c r="D335" s="234" t="s">
        <v>205</v>
      </c>
      <c r="E335" s="235" t="s">
        <v>19</v>
      </c>
      <c r="F335" s="236" t="s">
        <v>1033</v>
      </c>
      <c r="G335" s="233"/>
      <c r="H335" s="237">
        <v>19.488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205</v>
      </c>
      <c r="AU335" s="243" t="s">
        <v>207</v>
      </c>
      <c r="AV335" s="13" t="s">
        <v>82</v>
      </c>
      <c r="AW335" s="13" t="s">
        <v>33</v>
      </c>
      <c r="AX335" s="13" t="s">
        <v>72</v>
      </c>
      <c r="AY335" s="243" t="s">
        <v>190</v>
      </c>
    </row>
    <row r="336" s="13" customFormat="1">
      <c r="A336" s="13"/>
      <c r="B336" s="232"/>
      <c r="C336" s="233"/>
      <c r="D336" s="234" t="s">
        <v>205</v>
      </c>
      <c r="E336" s="235" t="s">
        <v>19</v>
      </c>
      <c r="F336" s="236" t="s">
        <v>1034</v>
      </c>
      <c r="G336" s="233"/>
      <c r="H336" s="237">
        <v>9.7759999999999998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205</v>
      </c>
      <c r="AU336" s="243" t="s">
        <v>207</v>
      </c>
      <c r="AV336" s="13" t="s">
        <v>82</v>
      </c>
      <c r="AW336" s="13" t="s">
        <v>33</v>
      </c>
      <c r="AX336" s="13" t="s">
        <v>72</v>
      </c>
      <c r="AY336" s="243" t="s">
        <v>190</v>
      </c>
    </row>
    <row r="337" s="15" customFormat="1">
      <c r="A337" s="15"/>
      <c r="B337" s="264"/>
      <c r="C337" s="265"/>
      <c r="D337" s="234" t="s">
        <v>205</v>
      </c>
      <c r="E337" s="266" t="s">
        <v>19</v>
      </c>
      <c r="F337" s="267" t="s">
        <v>243</v>
      </c>
      <c r="G337" s="265"/>
      <c r="H337" s="268">
        <v>37.68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4" t="s">
        <v>205</v>
      </c>
      <c r="AU337" s="274" t="s">
        <v>207</v>
      </c>
      <c r="AV337" s="15" t="s">
        <v>197</v>
      </c>
      <c r="AW337" s="15" t="s">
        <v>33</v>
      </c>
      <c r="AX337" s="15" t="s">
        <v>79</v>
      </c>
      <c r="AY337" s="274" t="s">
        <v>190</v>
      </c>
    </row>
    <row r="338" s="2" customFormat="1" ht="16.5" customHeight="1">
      <c r="A338" s="40"/>
      <c r="B338" s="41"/>
      <c r="C338" s="214" t="s">
        <v>1035</v>
      </c>
      <c r="D338" s="214" t="s">
        <v>192</v>
      </c>
      <c r="E338" s="215" t="s">
        <v>1036</v>
      </c>
      <c r="F338" s="216" t="s">
        <v>1037</v>
      </c>
      <c r="G338" s="217" t="s">
        <v>214</v>
      </c>
      <c r="H338" s="218">
        <v>37.68</v>
      </c>
      <c r="I338" s="219"/>
      <c r="J338" s="220">
        <f>ROUND(I338*H338,2)</f>
        <v>0</v>
      </c>
      <c r="K338" s="216" t="s">
        <v>196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197</v>
      </c>
      <c r="AT338" s="225" t="s">
        <v>192</v>
      </c>
      <c r="AU338" s="225" t="s">
        <v>207</v>
      </c>
      <c r="AY338" s="19" t="s">
        <v>190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197</v>
      </c>
      <c r="BM338" s="225" t="s">
        <v>1038</v>
      </c>
    </row>
    <row r="339" s="2" customFormat="1">
      <c r="A339" s="40"/>
      <c r="B339" s="41"/>
      <c r="C339" s="42"/>
      <c r="D339" s="227" t="s">
        <v>199</v>
      </c>
      <c r="E339" s="42"/>
      <c r="F339" s="228" t="s">
        <v>1039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199</v>
      </c>
      <c r="AU339" s="19" t="s">
        <v>207</v>
      </c>
    </row>
    <row r="340" s="2" customFormat="1" ht="33" customHeight="1">
      <c r="A340" s="40"/>
      <c r="B340" s="41"/>
      <c r="C340" s="214" t="s">
        <v>1040</v>
      </c>
      <c r="D340" s="214" t="s">
        <v>192</v>
      </c>
      <c r="E340" s="215" t="s">
        <v>1041</v>
      </c>
      <c r="F340" s="216" t="s">
        <v>1042</v>
      </c>
      <c r="G340" s="217" t="s">
        <v>222</v>
      </c>
      <c r="H340" s="218">
        <v>3.133</v>
      </c>
      <c r="I340" s="219"/>
      <c r="J340" s="220">
        <f>ROUND(I340*H340,2)</f>
        <v>0</v>
      </c>
      <c r="K340" s="216" t="s">
        <v>196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1.0593999999999999</v>
      </c>
      <c r="R340" s="223">
        <f>Q340*H340</f>
        <v>3.3191001999999998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197</v>
      </c>
      <c r="AT340" s="225" t="s">
        <v>192</v>
      </c>
      <c r="AU340" s="225" t="s">
        <v>207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197</v>
      </c>
      <c r="BM340" s="225" t="s">
        <v>1043</v>
      </c>
    </row>
    <row r="341" s="2" customFormat="1">
      <c r="A341" s="40"/>
      <c r="B341" s="41"/>
      <c r="C341" s="42"/>
      <c r="D341" s="227" t="s">
        <v>199</v>
      </c>
      <c r="E341" s="42"/>
      <c r="F341" s="228" t="s">
        <v>1044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199</v>
      </c>
      <c r="AU341" s="19" t="s">
        <v>207</v>
      </c>
    </row>
    <row r="342" s="14" customFormat="1">
      <c r="A342" s="14"/>
      <c r="B342" s="254"/>
      <c r="C342" s="255"/>
      <c r="D342" s="234" t="s">
        <v>205</v>
      </c>
      <c r="E342" s="256" t="s">
        <v>19</v>
      </c>
      <c r="F342" s="257" t="s">
        <v>1045</v>
      </c>
      <c r="G342" s="255"/>
      <c r="H342" s="256" t="s">
        <v>19</v>
      </c>
      <c r="I342" s="258"/>
      <c r="J342" s="255"/>
      <c r="K342" s="255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205</v>
      </c>
      <c r="AU342" s="263" t="s">
        <v>207</v>
      </c>
      <c r="AV342" s="14" t="s">
        <v>79</v>
      </c>
      <c r="AW342" s="14" t="s">
        <v>33</v>
      </c>
      <c r="AX342" s="14" t="s">
        <v>72</v>
      </c>
      <c r="AY342" s="263" t="s">
        <v>190</v>
      </c>
    </row>
    <row r="343" s="14" customFormat="1">
      <c r="A343" s="14"/>
      <c r="B343" s="254"/>
      <c r="C343" s="255"/>
      <c r="D343" s="234" t="s">
        <v>205</v>
      </c>
      <c r="E343" s="256" t="s">
        <v>19</v>
      </c>
      <c r="F343" s="257" t="s">
        <v>1046</v>
      </c>
      <c r="G343" s="255"/>
      <c r="H343" s="256" t="s">
        <v>19</v>
      </c>
      <c r="I343" s="258"/>
      <c r="J343" s="255"/>
      <c r="K343" s="255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205</v>
      </c>
      <c r="AU343" s="263" t="s">
        <v>207</v>
      </c>
      <c r="AV343" s="14" t="s">
        <v>79</v>
      </c>
      <c r="AW343" s="14" t="s">
        <v>33</v>
      </c>
      <c r="AX343" s="14" t="s">
        <v>72</v>
      </c>
      <c r="AY343" s="263" t="s">
        <v>190</v>
      </c>
    </row>
    <row r="344" s="13" customFormat="1">
      <c r="A344" s="13"/>
      <c r="B344" s="232"/>
      <c r="C344" s="233"/>
      <c r="D344" s="234" t="s">
        <v>205</v>
      </c>
      <c r="E344" s="235" t="s">
        <v>19</v>
      </c>
      <c r="F344" s="236" t="s">
        <v>1047</v>
      </c>
      <c r="G344" s="233"/>
      <c r="H344" s="237">
        <v>3.133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205</v>
      </c>
      <c r="AU344" s="243" t="s">
        <v>207</v>
      </c>
      <c r="AV344" s="13" t="s">
        <v>82</v>
      </c>
      <c r="AW344" s="13" t="s">
        <v>33</v>
      </c>
      <c r="AX344" s="13" t="s">
        <v>79</v>
      </c>
      <c r="AY344" s="243" t="s">
        <v>190</v>
      </c>
    </row>
    <row r="345" s="2" customFormat="1" ht="21.75" customHeight="1">
      <c r="A345" s="40"/>
      <c r="B345" s="41"/>
      <c r="C345" s="214" t="s">
        <v>1048</v>
      </c>
      <c r="D345" s="214" t="s">
        <v>192</v>
      </c>
      <c r="E345" s="215" t="s">
        <v>296</v>
      </c>
      <c r="F345" s="216" t="s">
        <v>297</v>
      </c>
      <c r="G345" s="217" t="s">
        <v>195</v>
      </c>
      <c r="H345" s="218">
        <v>122.01300000000001</v>
      </c>
      <c r="I345" s="219"/>
      <c r="J345" s="220">
        <f>ROUND(I345*H345,2)</f>
        <v>0</v>
      </c>
      <c r="K345" s="216" t="s">
        <v>196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2.3010199999999998</v>
      </c>
      <c r="R345" s="223">
        <f>Q345*H345</f>
        <v>280.75435326000002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197</v>
      </c>
      <c r="AT345" s="225" t="s">
        <v>192</v>
      </c>
      <c r="AU345" s="225" t="s">
        <v>207</v>
      </c>
      <c r="AY345" s="19" t="s">
        <v>190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197</v>
      </c>
      <c r="BM345" s="225" t="s">
        <v>1049</v>
      </c>
    </row>
    <row r="346" s="2" customFormat="1">
      <c r="A346" s="40"/>
      <c r="B346" s="41"/>
      <c r="C346" s="42"/>
      <c r="D346" s="227" t="s">
        <v>199</v>
      </c>
      <c r="E346" s="42"/>
      <c r="F346" s="228" t="s">
        <v>299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199</v>
      </c>
      <c r="AU346" s="19" t="s">
        <v>207</v>
      </c>
    </row>
    <row r="347" s="14" customFormat="1">
      <c r="A347" s="14"/>
      <c r="B347" s="254"/>
      <c r="C347" s="255"/>
      <c r="D347" s="234" t="s">
        <v>205</v>
      </c>
      <c r="E347" s="256" t="s">
        <v>19</v>
      </c>
      <c r="F347" s="257" t="s">
        <v>1050</v>
      </c>
      <c r="G347" s="255"/>
      <c r="H347" s="256" t="s">
        <v>19</v>
      </c>
      <c r="I347" s="258"/>
      <c r="J347" s="255"/>
      <c r="K347" s="255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205</v>
      </c>
      <c r="AU347" s="263" t="s">
        <v>207</v>
      </c>
      <c r="AV347" s="14" t="s">
        <v>79</v>
      </c>
      <c r="AW347" s="14" t="s">
        <v>33</v>
      </c>
      <c r="AX347" s="14" t="s">
        <v>72</v>
      </c>
      <c r="AY347" s="263" t="s">
        <v>190</v>
      </c>
    </row>
    <row r="348" s="14" customFormat="1">
      <c r="A348" s="14"/>
      <c r="B348" s="254"/>
      <c r="C348" s="255"/>
      <c r="D348" s="234" t="s">
        <v>205</v>
      </c>
      <c r="E348" s="256" t="s">
        <v>19</v>
      </c>
      <c r="F348" s="257" t="s">
        <v>907</v>
      </c>
      <c r="G348" s="255"/>
      <c r="H348" s="256" t="s">
        <v>19</v>
      </c>
      <c r="I348" s="258"/>
      <c r="J348" s="255"/>
      <c r="K348" s="255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205</v>
      </c>
      <c r="AU348" s="263" t="s">
        <v>207</v>
      </c>
      <c r="AV348" s="14" t="s">
        <v>79</v>
      </c>
      <c r="AW348" s="14" t="s">
        <v>33</v>
      </c>
      <c r="AX348" s="14" t="s">
        <v>72</v>
      </c>
      <c r="AY348" s="263" t="s">
        <v>190</v>
      </c>
    </row>
    <row r="349" s="13" customFormat="1">
      <c r="A349" s="13"/>
      <c r="B349" s="232"/>
      <c r="C349" s="233"/>
      <c r="D349" s="234" t="s">
        <v>205</v>
      </c>
      <c r="E349" s="235" t="s">
        <v>19</v>
      </c>
      <c r="F349" s="236" t="s">
        <v>1051</v>
      </c>
      <c r="G349" s="233"/>
      <c r="H349" s="237">
        <v>118.408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205</v>
      </c>
      <c r="AU349" s="243" t="s">
        <v>207</v>
      </c>
      <c r="AV349" s="13" t="s">
        <v>82</v>
      </c>
      <c r="AW349" s="13" t="s">
        <v>33</v>
      </c>
      <c r="AX349" s="13" t="s">
        <v>72</v>
      </c>
      <c r="AY349" s="243" t="s">
        <v>190</v>
      </c>
    </row>
    <row r="350" s="13" customFormat="1">
      <c r="A350" s="13"/>
      <c r="B350" s="232"/>
      <c r="C350" s="233"/>
      <c r="D350" s="234" t="s">
        <v>205</v>
      </c>
      <c r="E350" s="235" t="s">
        <v>19</v>
      </c>
      <c r="F350" s="236" t="s">
        <v>1052</v>
      </c>
      <c r="G350" s="233"/>
      <c r="H350" s="237">
        <v>-10.218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205</v>
      </c>
      <c r="AU350" s="243" t="s">
        <v>207</v>
      </c>
      <c r="AV350" s="13" t="s">
        <v>82</v>
      </c>
      <c r="AW350" s="13" t="s">
        <v>33</v>
      </c>
      <c r="AX350" s="13" t="s">
        <v>72</v>
      </c>
      <c r="AY350" s="243" t="s">
        <v>190</v>
      </c>
    </row>
    <row r="351" s="13" customFormat="1">
      <c r="A351" s="13"/>
      <c r="B351" s="232"/>
      <c r="C351" s="233"/>
      <c r="D351" s="234" t="s">
        <v>205</v>
      </c>
      <c r="E351" s="235" t="s">
        <v>19</v>
      </c>
      <c r="F351" s="236" t="s">
        <v>1053</v>
      </c>
      <c r="G351" s="233"/>
      <c r="H351" s="237">
        <v>-0.22400000000000001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205</v>
      </c>
      <c r="AU351" s="243" t="s">
        <v>207</v>
      </c>
      <c r="AV351" s="13" t="s">
        <v>82</v>
      </c>
      <c r="AW351" s="13" t="s">
        <v>33</v>
      </c>
      <c r="AX351" s="13" t="s">
        <v>72</v>
      </c>
      <c r="AY351" s="243" t="s">
        <v>190</v>
      </c>
    </row>
    <row r="352" s="13" customFormat="1">
      <c r="A352" s="13"/>
      <c r="B352" s="232"/>
      <c r="C352" s="233"/>
      <c r="D352" s="234" t="s">
        <v>205</v>
      </c>
      <c r="E352" s="235" t="s">
        <v>19</v>
      </c>
      <c r="F352" s="236" t="s">
        <v>1054</v>
      </c>
      <c r="G352" s="233"/>
      <c r="H352" s="237">
        <v>-0.86399999999999999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205</v>
      </c>
      <c r="AU352" s="243" t="s">
        <v>207</v>
      </c>
      <c r="AV352" s="13" t="s">
        <v>82</v>
      </c>
      <c r="AW352" s="13" t="s">
        <v>33</v>
      </c>
      <c r="AX352" s="13" t="s">
        <v>72</v>
      </c>
      <c r="AY352" s="243" t="s">
        <v>190</v>
      </c>
    </row>
    <row r="353" s="14" customFormat="1">
      <c r="A353" s="14"/>
      <c r="B353" s="254"/>
      <c r="C353" s="255"/>
      <c r="D353" s="234" t="s">
        <v>205</v>
      </c>
      <c r="E353" s="256" t="s">
        <v>19</v>
      </c>
      <c r="F353" s="257" t="s">
        <v>912</v>
      </c>
      <c r="G353" s="255"/>
      <c r="H353" s="256" t="s">
        <v>19</v>
      </c>
      <c r="I353" s="258"/>
      <c r="J353" s="255"/>
      <c r="K353" s="255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205</v>
      </c>
      <c r="AU353" s="263" t="s">
        <v>207</v>
      </c>
      <c r="AV353" s="14" t="s">
        <v>79</v>
      </c>
      <c r="AW353" s="14" t="s">
        <v>33</v>
      </c>
      <c r="AX353" s="14" t="s">
        <v>72</v>
      </c>
      <c r="AY353" s="263" t="s">
        <v>190</v>
      </c>
    </row>
    <row r="354" s="13" customFormat="1">
      <c r="A354" s="13"/>
      <c r="B354" s="232"/>
      <c r="C354" s="233"/>
      <c r="D354" s="234" t="s">
        <v>205</v>
      </c>
      <c r="E354" s="235" t="s">
        <v>19</v>
      </c>
      <c r="F354" s="236" t="s">
        <v>1055</v>
      </c>
      <c r="G354" s="233"/>
      <c r="H354" s="237">
        <v>12.023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205</v>
      </c>
      <c r="AU354" s="243" t="s">
        <v>207</v>
      </c>
      <c r="AV354" s="13" t="s">
        <v>82</v>
      </c>
      <c r="AW354" s="13" t="s">
        <v>33</v>
      </c>
      <c r="AX354" s="13" t="s">
        <v>72</v>
      </c>
      <c r="AY354" s="243" t="s">
        <v>190</v>
      </c>
    </row>
    <row r="355" s="14" customFormat="1">
      <c r="A355" s="14"/>
      <c r="B355" s="254"/>
      <c r="C355" s="255"/>
      <c r="D355" s="234" t="s">
        <v>205</v>
      </c>
      <c r="E355" s="256" t="s">
        <v>19</v>
      </c>
      <c r="F355" s="257" t="s">
        <v>970</v>
      </c>
      <c r="G355" s="255"/>
      <c r="H355" s="256" t="s">
        <v>19</v>
      </c>
      <c r="I355" s="258"/>
      <c r="J355" s="255"/>
      <c r="K355" s="255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205</v>
      </c>
      <c r="AU355" s="263" t="s">
        <v>207</v>
      </c>
      <c r="AV355" s="14" t="s">
        <v>79</v>
      </c>
      <c r="AW355" s="14" t="s">
        <v>33</v>
      </c>
      <c r="AX355" s="14" t="s">
        <v>72</v>
      </c>
      <c r="AY355" s="263" t="s">
        <v>190</v>
      </c>
    </row>
    <row r="356" s="13" customFormat="1">
      <c r="A356" s="13"/>
      <c r="B356" s="232"/>
      <c r="C356" s="233"/>
      <c r="D356" s="234" t="s">
        <v>205</v>
      </c>
      <c r="E356" s="235" t="s">
        <v>19</v>
      </c>
      <c r="F356" s="236" t="s">
        <v>1056</v>
      </c>
      <c r="G356" s="233"/>
      <c r="H356" s="237">
        <v>0.89900000000000002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205</v>
      </c>
      <c r="AU356" s="243" t="s">
        <v>207</v>
      </c>
      <c r="AV356" s="13" t="s">
        <v>82</v>
      </c>
      <c r="AW356" s="13" t="s">
        <v>33</v>
      </c>
      <c r="AX356" s="13" t="s">
        <v>72</v>
      </c>
      <c r="AY356" s="243" t="s">
        <v>190</v>
      </c>
    </row>
    <row r="357" s="13" customFormat="1">
      <c r="A357" s="13"/>
      <c r="B357" s="232"/>
      <c r="C357" s="233"/>
      <c r="D357" s="234" t="s">
        <v>205</v>
      </c>
      <c r="E357" s="235" t="s">
        <v>19</v>
      </c>
      <c r="F357" s="236" t="s">
        <v>1057</v>
      </c>
      <c r="G357" s="233"/>
      <c r="H357" s="237">
        <v>1.9890000000000001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205</v>
      </c>
      <c r="AU357" s="243" t="s">
        <v>207</v>
      </c>
      <c r="AV357" s="13" t="s">
        <v>82</v>
      </c>
      <c r="AW357" s="13" t="s">
        <v>33</v>
      </c>
      <c r="AX357" s="13" t="s">
        <v>72</v>
      </c>
      <c r="AY357" s="243" t="s">
        <v>190</v>
      </c>
    </row>
    <row r="358" s="15" customFormat="1">
      <c r="A358" s="15"/>
      <c r="B358" s="264"/>
      <c r="C358" s="265"/>
      <c r="D358" s="234" t="s">
        <v>205</v>
      </c>
      <c r="E358" s="266" t="s">
        <v>19</v>
      </c>
      <c r="F358" s="267" t="s">
        <v>243</v>
      </c>
      <c r="G358" s="265"/>
      <c r="H358" s="268">
        <v>122.01300000000001</v>
      </c>
      <c r="I358" s="269"/>
      <c r="J358" s="265"/>
      <c r="K358" s="265"/>
      <c r="L358" s="270"/>
      <c r="M358" s="271"/>
      <c r="N358" s="272"/>
      <c r="O358" s="272"/>
      <c r="P358" s="272"/>
      <c r="Q358" s="272"/>
      <c r="R358" s="272"/>
      <c r="S358" s="272"/>
      <c r="T358" s="27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4" t="s">
        <v>205</v>
      </c>
      <c r="AU358" s="274" t="s">
        <v>207</v>
      </c>
      <c r="AV358" s="15" t="s">
        <v>197</v>
      </c>
      <c r="AW358" s="15" t="s">
        <v>33</v>
      </c>
      <c r="AX358" s="15" t="s">
        <v>79</v>
      </c>
      <c r="AY358" s="274" t="s">
        <v>190</v>
      </c>
    </row>
    <row r="359" s="12" customFormat="1" ht="22.8" customHeight="1">
      <c r="A359" s="12"/>
      <c r="B359" s="198"/>
      <c r="C359" s="199"/>
      <c r="D359" s="200" t="s">
        <v>71</v>
      </c>
      <c r="E359" s="212" t="s">
        <v>207</v>
      </c>
      <c r="F359" s="212" t="s">
        <v>1058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P360+SUM(P361:P882)</f>
        <v>0</v>
      </c>
      <c r="Q359" s="206"/>
      <c r="R359" s="207">
        <f>R360+SUM(R361:R882)</f>
        <v>1538.1236809199997</v>
      </c>
      <c r="S359" s="206"/>
      <c r="T359" s="208">
        <f>T360+SUM(T361:T882)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79</v>
      </c>
      <c r="AT359" s="210" t="s">
        <v>71</v>
      </c>
      <c r="AU359" s="210" t="s">
        <v>79</v>
      </c>
      <c r="AY359" s="209" t="s">
        <v>190</v>
      </c>
      <c r="BK359" s="211">
        <f>BK360+SUM(BK361:BK882)</f>
        <v>0</v>
      </c>
    </row>
    <row r="360" s="2" customFormat="1" ht="24.15" customHeight="1">
      <c r="A360" s="40"/>
      <c r="B360" s="41"/>
      <c r="C360" s="214" t="s">
        <v>1059</v>
      </c>
      <c r="D360" s="214" t="s">
        <v>192</v>
      </c>
      <c r="E360" s="215" t="s">
        <v>1060</v>
      </c>
      <c r="F360" s="216" t="s">
        <v>1061</v>
      </c>
      <c r="G360" s="217" t="s">
        <v>214</v>
      </c>
      <c r="H360" s="218">
        <v>168.69200000000001</v>
      </c>
      <c r="I360" s="219"/>
      <c r="J360" s="220">
        <f>ROUND(I360*H360,2)</f>
        <v>0</v>
      </c>
      <c r="K360" s="216" t="s">
        <v>196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0.33555000000000001</v>
      </c>
      <c r="R360" s="223">
        <f>Q360*H360</f>
        <v>56.604600600000005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197</v>
      </c>
      <c r="AT360" s="225" t="s">
        <v>192</v>
      </c>
      <c r="AU360" s="225" t="s">
        <v>82</v>
      </c>
      <c r="AY360" s="19" t="s">
        <v>190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197</v>
      </c>
      <c r="BM360" s="225" t="s">
        <v>1062</v>
      </c>
    </row>
    <row r="361" s="2" customFormat="1">
      <c r="A361" s="40"/>
      <c r="B361" s="41"/>
      <c r="C361" s="42"/>
      <c r="D361" s="227" t="s">
        <v>199</v>
      </c>
      <c r="E361" s="42"/>
      <c r="F361" s="228" t="s">
        <v>1063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199</v>
      </c>
      <c r="AU361" s="19" t="s">
        <v>82</v>
      </c>
    </row>
    <row r="362" s="14" customFormat="1">
      <c r="A362" s="14"/>
      <c r="B362" s="254"/>
      <c r="C362" s="255"/>
      <c r="D362" s="234" t="s">
        <v>205</v>
      </c>
      <c r="E362" s="256" t="s">
        <v>19</v>
      </c>
      <c r="F362" s="257" t="s">
        <v>1064</v>
      </c>
      <c r="G362" s="255"/>
      <c r="H362" s="256" t="s">
        <v>19</v>
      </c>
      <c r="I362" s="258"/>
      <c r="J362" s="255"/>
      <c r="K362" s="255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205</v>
      </c>
      <c r="AU362" s="263" t="s">
        <v>82</v>
      </c>
      <c r="AV362" s="14" t="s">
        <v>79</v>
      </c>
      <c r="AW362" s="14" t="s">
        <v>33</v>
      </c>
      <c r="AX362" s="14" t="s">
        <v>72</v>
      </c>
      <c r="AY362" s="263" t="s">
        <v>190</v>
      </c>
    </row>
    <row r="363" s="14" customFormat="1">
      <c r="A363" s="14"/>
      <c r="B363" s="254"/>
      <c r="C363" s="255"/>
      <c r="D363" s="234" t="s">
        <v>205</v>
      </c>
      <c r="E363" s="256" t="s">
        <v>19</v>
      </c>
      <c r="F363" s="257" t="s">
        <v>1065</v>
      </c>
      <c r="G363" s="255"/>
      <c r="H363" s="256" t="s">
        <v>19</v>
      </c>
      <c r="I363" s="258"/>
      <c r="J363" s="255"/>
      <c r="K363" s="255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205</v>
      </c>
      <c r="AU363" s="263" t="s">
        <v>82</v>
      </c>
      <c r="AV363" s="14" t="s">
        <v>79</v>
      </c>
      <c r="AW363" s="14" t="s">
        <v>33</v>
      </c>
      <c r="AX363" s="14" t="s">
        <v>72</v>
      </c>
      <c r="AY363" s="263" t="s">
        <v>190</v>
      </c>
    </row>
    <row r="364" s="14" customFormat="1">
      <c r="A364" s="14"/>
      <c r="B364" s="254"/>
      <c r="C364" s="255"/>
      <c r="D364" s="234" t="s">
        <v>205</v>
      </c>
      <c r="E364" s="256" t="s">
        <v>19</v>
      </c>
      <c r="F364" s="257" t="s">
        <v>1066</v>
      </c>
      <c r="G364" s="255"/>
      <c r="H364" s="256" t="s">
        <v>19</v>
      </c>
      <c r="I364" s="258"/>
      <c r="J364" s="255"/>
      <c r="K364" s="255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205</v>
      </c>
      <c r="AU364" s="263" t="s">
        <v>82</v>
      </c>
      <c r="AV364" s="14" t="s">
        <v>79</v>
      </c>
      <c r="AW364" s="14" t="s">
        <v>33</v>
      </c>
      <c r="AX364" s="14" t="s">
        <v>72</v>
      </c>
      <c r="AY364" s="263" t="s">
        <v>190</v>
      </c>
    </row>
    <row r="365" s="13" customFormat="1">
      <c r="A365" s="13"/>
      <c r="B365" s="232"/>
      <c r="C365" s="233"/>
      <c r="D365" s="234" t="s">
        <v>205</v>
      </c>
      <c r="E365" s="235" t="s">
        <v>19</v>
      </c>
      <c r="F365" s="236" t="s">
        <v>1067</v>
      </c>
      <c r="G365" s="233"/>
      <c r="H365" s="237">
        <v>172.58199999999999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205</v>
      </c>
      <c r="AU365" s="243" t="s">
        <v>82</v>
      </c>
      <c r="AV365" s="13" t="s">
        <v>82</v>
      </c>
      <c r="AW365" s="13" t="s">
        <v>33</v>
      </c>
      <c r="AX365" s="13" t="s">
        <v>72</v>
      </c>
      <c r="AY365" s="243" t="s">
        <v>190</v>
      </c>
    </row>
    <row r="366" s="13" customFormat="1">
      <c r="A366" s="13"/>
      <c r="B366" s="232"/>
      <c r="C366" s="233"/>
      <c r="D366" s="234" t="s">
        <v>205</v>
      </c>
      <c r="E366" s="235" t="s">
        <v>19</v>
      </c>
      <c r="F366" s="236" t="s">
        <v>1068</v>
      </c>
      <c r="G366" s="233"/>
      <c r="H366" s="237">
        <v>-3.8900000000000001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205</v>
      </c>
      <c r="AU366" s="243" t="s">
        <v>82</v>
      </c>
      <c r="AV366" s="13" t="s">
        <v>82</v>
      </c>
      <c r="AW366" s="13" t="s">
        <v>33</v>
      </c>
      <c r="AX366" s="13" t="s">
        <v>72</v>
      </c>
      <c r="AY366" s="243" t="s">
        <v>190</v>
      </c>
    </row>
    <row r="367" s="15" customFormat="1">
      <c r="A367" s="15"/>
      <c r="B367" s="264"/>
      <c r="C367" s="265"/>
      <c r="D367" s="234" t="s">
        <v>205</v>
      </c>
      <c r="E367" s="266" t="s">
        <v>19</v>
      </c>
      <c r="F367" s="267" t="s">
        <v>243</v>
      </c>
      <c r="G367" s="265"/>
      <c r="H367" s="268">
        <v>168.69200000000001</v>
      </c>
      <c r="I367" s="269"/>
      <c r="J367" s="265"/>
      <c r="K367" s="265"/>
      <c r="L367" s="270"/>
      <c r="M367" s="271"/>
      <c r="N367" s="272"/>
      <c r="O367" s="272"/>
      <c r="P367" s="272"/>
      <c r="Q367" s="272"/>
      <c r="R367" s="272"/>
      <c r="S367" s="272"/>
      <c r="T367" s="27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4" t="s">
        <v>205</v>
      </c>
      <c r="AU367" s="274" t="s">
        <v>82</v>
      </c>
      <c r="AV367" s="15" t="s">
        <v>197</v>
      </c>
      <c r="AW367" s="15" t="s">
        <v>33</v>
      </c>
      <c r="AX367" s="15" t="s">
        <v>79</v>
      </c>
      <c r="AY367" s="274" t="s">
        <v>190</v>
      </c>
    </row>
    <row r="368" s="2" customFormat="1" ht="24.15" customHeight="1">
      <c r="A368" s="40"/>
      <c r="B368" s="41"/>
      <c r="C368" s="214" t="s">
        <v>1069</v>
      </c>
      <c r="D368" s="214" t="s">
        <v>192</v>
      </c>
      <c r="E368" s="215" t="s">
        <v>1070</v>
      </c>
      <c r="F368" s="216" t="s">
        <v>1071</v>
      </c>
      <c r="G368" s="217" t="s">
        <v>214</v>
      </c>
      <c r="H368" s="218">
        <v>153.05000000000001</v>
      </c>
      <c r="I368" s="219"/>
      <c r="J368" s="220">
        <f>ROUND(I368*H368,2)</f>
        <v>0</v>
      </c>
      <c r="K368" s="216" t="s">
        <v>196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0.21490999999999999</v>
      </c>
      <c r="R368" s="223">
        <f>Q368*H368</f>
        <v>32.891975500000001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197</v>
      </c>
      <c r="AT368" s="225" t="s">
        <v>192</v>
      </c>
      <c r="AU368" s="225" t="s">
        <v>82</v>
      </c>
      <c r="AY368" s="19" t="s">
        <v>190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79</v>
      </c>
      <c r="BK368" s="226">
        <f>ROUND(I368*H368,2)</f>
        <v>0</v>
      </c>
      <c r="BL368" s="19" t="s">
        <v>197</v>
      </c>
      <c r="BM368" s="225" t="s">
        <v>1072</v>
      </c>
    </row>
    <row r="369" s="2" customFormat="1">
      <c r="A369" s="40"/>
      <c r="B369" s="41"/>
      <c r="C369" s="42"/>
      <c r="D369" s="227" t="s">
        <v>199</v>
      </c>
      <c r="E369" s="42"/>
      <c r="F369" s="228" t="s">
        <v>1073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199</v>
      </c>
      <c r="AU369" s="19" t="s">
        <v>82</v>
      </c>
    </row>
    <row r="370" s="14" customFormat="1">
      <c r="A370" s="14"/>
      <c r="B370" s="254"/>
      <c r="C370" s="255"/>
      <c r="D370" s="234" t="s">
        <v>205</v>
      </c>
      <c r="E370" s="256" t="s">
        <v>19</v>
      </c>
      <c r="F370" s="257" t="s">
        <v>1066</v>
      </c>
      <c r="G370" s="255"/>
      <c r="H370" s="256" t="s">
        <v>19</v>
      </c>
      <c r="I370" s="258"/>
      <c r="J370" s="255"/>
      <c r="K370" s="255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205</v>
      </c>
      <c r="AU370" s="263" t="s">
        <v>82</v>
      </c>
      <c r="AV370" s="14" t="s">
        <v>79</v>
      </c>
      <c r="AW370" s="14" t="s">
        <v>33</v>
      </c>
      <c r="AX370" s="14" t="s">
        <v>72</v>
      </c>
      <c r="AY370" s="263" t="s">
        <v>190</v>
      </c>
    </row>
    <row r="371" s="14" customFormat="1">
      <c r="A371" s="14"/>
      <c r="B371" s="254"/>
      <c r="C371" s="255"/>
      <c r="D371" s="234" t="s">
        <v>205</v>
      </c>
      <c r="E371" s="256" t="s">
        <v>19</v>
      </c>
      <c r="F371" s="257" t="s">
        <v>1074</v>
      </c>
      <c r="G371" s="255"/>
      <c r="H371" s="256" t="s">
        <v>19</v>
      </c>
      <c r="I371" s="258"/>
      <c r="J371" s="255"/>
      <c r="K371" s="255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205</v>
      </c>
      <c r="AU371" s="263" t="s">
        <v>82</v>
      </c>
      <c r="AV371" s="14" t="s">
        <v>79</v>
      </c>
      <c r="AW371" s="14" t="s">
        <v>33</v>
      </c>
      <c r="AX371" s="14" t="s">
        <v>72</v>
      </c>
      <c r="AY371" s="263" t="s">
        <v>190</v>
      </c>
    </row>
    <row r="372" s="13" customFormat="1">
      <c r="A372" s="13"/>
      <c r="B372" s="232"/>
      <c r="C372" s="233"/>
      <c r="D372" s="234" t="s">
        <v>205</v>
      </c>
      <c r="E372" s="235" t="s">
        <v>19</v>
      </c>
      <c r="F372" s="236" t="s">
        <v>1075</v>
      </c>
      <c r="G372" s="233"/>
      <c r="H372" s="237">
        <v>40.256999999999998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205</v>
      </c>
      <c r="AU372" s="243" t="s">
        <v>82</v>
      </c>
      <c r="AV372" s="13" t="s">
        <v>82</v>
      </c>
      <c r="AW372" s="13" t="s">
        <v>33</v>
      </c>
      <c r="AX372" s="13" t="s">
        <v>72</v>
      </c>
      <c r="AY372" s="243" t="s">
        <v>190</v>
      </c>
    </row>
    <row r="373" s="13" customFormat="1">
      <c r="A373" s="13"/>
      <c r="B373" s="232"/>
      <c r="C373" s="233"/>
      <c r="D373" s="234" t="s">
        <v>205</v>
      </c>
      <c r="E373" s="235" t="s">
        <v>19</v>
      </c>
      <c r="F373" s="236" t="s">
        <v>1068</v>
      </c>
      <c r="G373" s="233"/>
      <c r="H373" s="237">
        <v>-3.8900000000000001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205</v>
      </c>
      <c r="AU373" s="243" t="s">
        <v>82</v>
      </c>
      <c r="AV373" s="13" t="s">
        <v>82</v>
      </c>
      <c r="AW373" s="13" t="s">
        <v>33</v>
      </c>
      <c r="AX373" s="13" t="s">
        <v>72</v>
      </c>
      <c r="AY373" s="243" t="s">
        <v>190</v>
      </c>
    </row>
    <row r="374" s="14" customFormat="1">
      <c r="A374" s="14"/>
      <c r="B374" s="254"/>
      <c r="C374" s="255"/>
      <c r="D374" s="234" t="s">
        <v>205</v>
      </c>
      <c r="E374" s="256" t="s">
        <v>19</v>
      </c>
      <c r="F374" s="257" t="s">
        <v>1076</v>
      </c>
      <c r="G374" s="255"/>
      <c r="H374" s="256" t="s">
        <v>19</v>
      </c>
      <c r="I374" s="258"/>
      <c r="J374" s="255"/>
      <c r="K374" s="255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205</v>
      </c>
      <c r="AU374" s="263" t="s">
        <v>82</v>
      </c>
      <c r="AV374" s="14" t="s">
        <v>79</v>
      </c>
      <c r="AW374" s="14" t="s">
        <v>33</v>
      </c>
      <c r="AX374" s="14" t="s">
        <v>72</v>
      </c>
      <c r="AY374" s="263" t="s">
        <v>190</v>
      </c>
    </row>
    <row r="375" s="13" customFormat="1">
      <c r="A375" s="13"/>
      <c r="B375" s="232"/>
      <c r="C375" s="233"/>
      <c r="D375" s="234" t="s">
        <v>205</v>
      </c>
      <c r="E375" s="235" t="s">
        <v>19</v>
      </c>
      <c r="F375" s="236" t="s">
        <v>1077</v>
      </c>
      <c r="G375" s="233"/>
      <c r="H375" s="237">
        <v>15.132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205</v>
      </c>
      <c r="AU375" s="243" t="s">
        <v>82</v>
      </c>
      <c r="AV375" s="13" t="s">
        <v>82</v>
      </c>
      <c r="AW375" s="13" t="s">
        <v>33</v>
      </c>
      <c r="AX375" s="13" t="s">
        <v>72</v>
      </c>
      <c r="AY375" s="243" t="s">
        <v>190</v>
      </c>
    </row>
    <row r="376" s="14" customFormat="1">
      <c r="A376" s="14"/>
      <c r="B376" s="254"/>
      <c r="C376" s="255"/>
      <c r="D376" s="234" t="s">
        <v>205</v>
      </c>
      <c r="E376" s="256" t="s">
        <v>19</v>
      </c>
      <c r="F376" s="257" t="s">
        <v>1078</v>
      </c>
      <c r="G376" s="255"/>
      <c r="H376" s="256" t="s">
        <v>19</v>
      </c>
      <c r="I376" s="258"/>
      <c r="J376" s="255"/>
      <c r="K376" s="255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205</v>
      </c>
      <c r="AU376" s="263" t="s">
        <v>82</v>
      </c>
      <c r="AV376" s="14" t="s">
        <v>79</v>
      </c>
      <c r="AW376" s="14" t="s">
        <v>33</v>
      </c>
      <c r="AX376" s="14" t="s">
        <v>72</v>
      </c>
      <c r="AY376" s="263" t="s">
        <v>190</v>
      </c>
    </row>
    <row r="377" s="14" customFormat="1">
      <c r="A377" s="14"/>
      <c r="B377" s="254"/>
      <c r="C377" s="255"/>
      <c r="D377" s="234" t="s">
        <v>205</v>
      </c>
      <c r="E377" s="256" t="s">
        <v>19</v>
      </c>
      <c r="F377" s="257" t="s">
        <v>1079</v>
      </c>
      <c r="G377" s="255"/>
      <c r="H377" s="256" t="s">
        <v>19</v>
      </c>
      <c r="I377" s="258"/>
      <c r="J377" s="255"/>
      <c r="K377" s="255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205</v>
      </c>
      <c r="AU377" s="263" t="s">
        <v>82</v>
      </c>
      <c r="AV377" s="14" t="s">
        <v>79</v>
      </c>
      <c r="AW377" s="14" t="s">
        <v>33</v>
      </c>
      <c r="AX377" s="14" t="s">
        <v>72</v>
      </c>
      <c r="AY377" s="263" t="s">
        <v>190</v>
      </c>
    </row>
    <row r="378" s="13" customFormat="1">
      <c r="A378" s="13"/>
      <c r="B378" s="232"/>
      <c r="C378" s="233"/>
      <c r="D378" s="234" t="s">
        <v>205</v>
      </c>
      <c r="E378" s="235" t="s">
        <v>19</v>
      </c>
      <c r="F378" s="236" t="s">
        <v>1080</v>
      </c>
      <c r="G378" s="233"/>
      <c r="H378" s="237">
        <v>40.469999999999999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205</v>
      </c>
      <c r="AU378" s="243" t="s">
        <v>82</v>
      </c>
      <c r="AV378" s="13" t="s">
        <v>82</v>
      </c>
      <c r="AW378" s="13" t="s">
        <v>33</v>
      </c>
      <c r="AX378" s="13" t="s">
        <v>72</v>
      </c>
      <c r="AY378" s="243" t="s">
        <v>190</v>
      </c>
    </row>
    <row r="379" s="13" customFormat="1">
      <c r="A379" s="13"/>
      <c r="B379" s="232"/>
      <c r="C379" s="233"/>
      <c r="D379" s="234" t="s">
        <v>205</v>
      </c>
      <c r="E379" s="235" t="s">
        <v>19</v>
      </c>
      <c r="F379" s="236" t="s">
        <v>1068</v>
      </c>
      <c r="G379" s="233"/>
      <c r="H379" s="237">
        <v>-3.8900000000000001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205</v>
      </c>
      <c r="AU379" s="243" t="s">
        <v>82</v>
      </c>
      <c r="AV379" s="13" t="s">
        <v>82</v>
      </c>
      <c r="AW379" s="13" t="s">
        <v>33</v>
      </c>
      <c r="AX379" s="13" t="s">
        <v>72</v>
      </c>
      <c r="AY379" s="243" t="s">
        <v>190</v>
      </c>
    </row>
    <row r="380" s="14" customFormat="1">
      <c r="A380" s="14"/>
      <c r="B380" s="254"/>
      <c r="C380" s="255"/>
      <c r="D380" s="234" t="s">
        <v>205</v>
      </c>
      <c r="E380" s="256" t="s">
        <v>19</v>
      </c>
      <c r="F380" s="257" t="s">
        <v>1081</v>
      </c>
      <c r="G380" s="255"/>
      <c r="H380" s="256" t="s">
        <v>19</v>
      </c>
      <c r="I380" s="258"/>
      <c r="J380" s="255"/>
      <c r="K380" s="255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205</v>
      </c>
      <c r="AU380" s="263" t="s">
        <v>82</v>
      </c>
      <c r="AV380" s="14" t="s">
        <v>79</v>
      </c>
      <c r="AW380" s="14" t="s">
        <v>33</v>
      </c>
      <c r="AX380" s="14" t="s">
        <v>72</v>
      </c>
      <c r="AY380" s="263" t="s">
        <v>190</v>
      </c>
    </row>
    <row r="381" s="13" customFormat="1">
      <c r="A381" s="13"/>
      <c r="B381" s="232"/>
      <c r="C381" s="233"/>
      <c r="D381" s="234" t="s">
        <v>205</v>
      </c>
      <c r="E381" s="235" t="s">
        <v>19</v>
      </c>
      <c r="F381" s="236" t="s">
        <v>1082</v>
      </c>
      <c r="G381" s="233"/>
      <c r="H381" s="237">
        <v>9.1760000000000002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205</v>
      </c>
      <c r="AU381" s="243" t="s">
        <v>82</v>
      </c>
      <c r="AV381" s="13" t="s">
        <v>82</v>
      </c>
      <c r="AW381" s="13" t="s">
        <v>33</v>
      </c>
      <c r="AX381" s="13" t="s">
        <v>72</v>
      </c>
      <c r="AY381" s="243" t="s">
        <v>190</v>
      </c>
    </row>
    <row r="382" s="14" customFormat="1">
      <c r="A382" s="14"/>
      <c r="B382" s="254"/>
      <c r="C382" s="255"/>
      <c r="D382" s="234" t="s">
        <v>205</v>
      </c>
      <c r="E382" s="256" t="s">
        <v>19</v>
      </c>
      <c r="F382" s="257" t="s">
        <v>1083</v>
      </c>
      <c r="G382" s="255"/>
      <c r="H382" s="256" t="s">
        <v>19</v>
      </c>
      <c r="I382" s="258"/>
      <c r="J382" s="255"/>
      <c r="K382" s="255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205</v>
      </c>
      <c r="AU382" s="263" t="s">
        <v>82</v>
      </c>
      <c r="AV382" s="14" t="s">
        <v>79</v>
      </c>
      <c r="AW382" s="14" t="s">
        <v>33</v>
      </c>
      <c r="AX382" s="14" t="s">
        <v>72</v>
      </c>
      <c r="AY382" s="263" t="s">
        <v>190</v>
      </c>
    </row>
    <row r="383" s="13" customFormat="1">
      <c r="A383" s="13"/>
      <c r="B383" s="232"/>
      <c r="C383" s="233"/>
      <c r="D383" s="234" t="s">
        <v>205</v>
      </c>
      <c r="E383" s="235" t="s">
        <v>19</v>
      </c>
      <c r="F383" s="236" t="s">
        <v>1084</v>
      </c>
      <c r="G383" s="233"/>
      <c r="H383" s="237">
        <v>41.255000000000003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205</v>
      </c>
      <c r="AU383" s="243" t="s">
        <v>82</v>
      </c>
      <c r="AV383" s="13" t="s">
        <v>82</v>
      </c>
      <c r="AW383" s="13" t="s">
        <v>33</v>
      </c>
      <c r="AX383" s="13" t="s">
        <v>72</v>
      </c>
      <c r="AY383" s="243" t="s">
        <v>190</v>
      </c>
    </row>
    <row r="384" s="13" customFormat="1">
      <c r="A384" s="13"/>
      <c r="B384" s="232"/>
      <c r="C384" s="233"/>
      <c r="D384" s="234" t="s">
        <v>205</v>
      </c>
      <c r="E384" s="235" t="s">
        <v>19</v>
      </c>
      <c r="F384" s="236" t="s">
        <v>1068</v>
      </c>
      <c r="G384" s="233"/>
      <c r="H384" s="237">
        <v>-3.8900000000000001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205</v>
      </c>
      <c r="AU384" s="243" t="s">
        <v>82</v>
      </c>
      <c r="AV384" s="13" t="s">
        <v>82</v>
      </c>
      <c r="AW384" s="13" t="s">
        <v>33</v>
      </c>
      <c r="AX384" s="13" t="s">
        <v>72</v>
      </c>
      <c r="AY384" s="243" t="s">
        <v>190</v>
      </c>
    </row>
    <row r="385" s="14" customFormat="1">
      <c r="A385" s="14"/>
      <c r="B385" s="254"/>
      <c r="C385" s="255"/>
      <c r="D385" s="234" t="s">
        <v>205</v>
      </c>
      <c r="E385" s="256" t="s">
        <v>19</v>
      </c>
      <c r="F385" s="257" t="s">
        <v>1085</v>
      </c>
      <c r="G385" s="255"/>
      <c r="H385" s="256" t="s">
        <v>19</v>
      </c>
      <c r="I385" s="258"/>
      <c r="J385" s="255"/>
      <c r="K385" s="255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205</v>
      </c>
      <c r="AU385" s="263" t="s">
        <v>82</v>
      </c>
      <c r="AV385" s="14" t="s">
        <v>79</v>
      </c>
      <c r="AW385" s="14" t="s">
        <v>33</v>
      </c>
      <c r="AX385" s="14" t="s">
        <v>72</v>
      </c>
      <c r="AY385" s="263" t="s">
        <v>190</v>
      </c>
    </row>
    <row r="386" s="14" customFormat="1">
      <c r="A386" s="14"/>
      <c r="B386" s="254"/>
      <c r="C386" s="255"/>
      <c r="D386" s="234" t="s">
        <v>205</v>
      </c>
      <c r="E386" s="256" t="s">
        <v>19</v>
      </c>
      <c r="F386" s="257" t="s">
        <v>1086</v>
      </c>
      <c r="G386" s="255"/>
      <c r="H386" s="256" t="s">
        <v>19</v>
      </c>
      <c r="I386" s="258"/>
      <c r="J386" s="255"/>
      <c r="K386" s="255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205</v>
      </c>
      <c r="AU386" s="263" t="s">
        <v>82</v>
      </c>
      <c r="AV386" s="14" t="s">
        <v>79</v>
      </c>
      <c r="AW386" s="14" t="s">
        <v>33</v>
      </c>
      <c r="AX386" s="14" t="s">
        <v>72</v>
      </c>
      <c r="AY386" s="263" t="s">
        <v>190</v>
      </c>
    </row>
    <row r="387" s="13" customFormat="1">
      <c r="A387" s="13"/>
      <c r="B387" s="232"/>
      <c r="C387" s="233"/>
      <c r="D387" s="234" t="s">
        <v>205</v>
      </c>
      <c r="E387" s="235" t="s">
        <v>19</v>
      </c>
      <c r="F387" s="236" t="s">
        <v>1087</v>
      </c>
      <c r="G387" s="233"/>
      <c r="H387" s="237">
        <v>18.43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205</v>
      </c>
      <c r="AU387" s="243" t="s">
        <v>82</v>
      </c>
      <c r="AV387" s="13" t="s">
        <v>82</v>
      </c>
      <c r="AW387" s="13" t="s">
        <v>33</v>
      </c>
      <c r="AX387" s="13" t="s">
        <v>72</v>
      </c>
      <c r="AY387" s="243" t="s">
        <v>190</v>
      </c>
    </row>
    <row r="388" s="15" customFormat="1">
      <c r="A388" s="15"/>
      <c r="B388" s="264"/>
      <c r="C388" s="265"/>
      <c r="D388" s="234" t="s">
        <v>205</v>
      </c>
      <c r="E388" s="266" t="s">
        <v>19</v>
      </c>
      <c r="F388" s="267" t="s">
        <v>243</v>
      </c>
      <c r="G388" s="265"/>
      <c r="H388" s="268">
        <v>153.05000000000001</v>
      </c>
      <c r="I388" s="269"/>
      <c r="J388" s="265"/>
      <c r="K388" s="265"/>
      <c r="L388" s="270"/>
      <c r="M388" s="271"/>
      <c r="N388" s="272"/>
      <c r="O388" s="272"/>
      <c r="P388" s="272"/>
      <c r="Q388" s="272"/>
      <c r="R388" s="272"/>
      <c r="S388" s="272"/>
      <c r="T388" s="27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4" t="s">
        <v>205</v>
      </c>
      <c r="AU388" s="274" t="s">
        <v>82</v>
      </c>
      <c r="AV388" s="15" t="s">
        <v>197</v>
      </c>
      <c r="AW388" s="15" t="s">
        <v>33</v>
      </c>
      <c r="AX388" s="15" t="s">
        <v>79</v>
      </c>
      <c r="AY388" s="274" t="s">
        <v>190</v>
      </c>
    </row>
    <row r="389" s="2" customFormat="1" ht="24.15" customHeight="1">
      <c r="A389" s="40"/>
      <c r="B389" s="41"/>
      <c r="C389" s="214" t="s">
        <v>1088</v>
      </c>
      <c r="D389" s="214" t="s">
        <v>192</v>
      </c>
      <c r="E389" s="215" t="s">
        <v>1089</v>
      </c>
      <c r="F389" s="216" t="s">
        <v>1090</v>
      </c>
      <c r="G389" s="217" t="s">
        <v>214</v>
      </c>
      <c r="H389" s="218">
        <v>1272.9159999999999</v>
      </c>
      <c r="I389" s="219"/>
      <c r="J389" s="220">
        <f>ROUND(I389*H389,2)</f>
        <v>0</v>
      </c>
      <c r="K389" s="216" t="s">
        <v>196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0.26085999999999998</v>
      </c>
      <c r="R389" s="223">
        <f>Q389*H389</f>
        <v>332.05286775999997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197</v>
      </c>
      <c r="AT389" s="225" t="s">
        <v>192</v>
      </c>
      <c r="AU389" s="225" t="s">
        <v>82</v>
      </c>
      <c r="AY389" s="19" t="s">
        <v>190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79</v>
      </c>
      <c r="BK389" s="226">
        <f>ROUND(I389*H389,2)</f>
        <v>0</v>
      </c>
      <c r="BL389" s="19" t="s">
        <v>197</v>
      </c>
      <c r="BM389" s="225" t="s">
        <v>1091</v>
      </c>
    </row>
    <row r="390" s="2" customFormat="1">
      <c r="A390" s="40"/>
      <c r="B390" s="41"/>
      <c r="C390" s="42"/>
      <c r="D390" s="227" t="s">
        <v>199</v>
      </c>
      <c r="E390" s="42"/>
      <c r="F390" s="228" t="s">
        <v>1092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199</v>
      </c>
      <c r="AU390" s="19" t="s">
        <v>82</v>
      </c>
    </row>
    <row r="391" s="14" customFormat="1">
      <c r="A391" s="14"/>
      <c r="B391" s="254"/>
      <c r="C391" s="255"/>
      <c r="D391" s="234" t="s">
        <v>205</v>
      </c>
      <c r="E391" s="256" t="s">
        <v>19</v>
      </c>
      <c r="F391" s="257" t="s">
        <v>1093</v>
      </c>
      <c r="G391" s="255"/>
      <c r="H391" s="256" t="s">
        <v>19</v>
      </c>
      <c r="I391" s="258"/>
      <c r="J391" s="255"/>
      <c r="K391" s="255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205</v>
      </c>
      <c r="AU391" s="263" t="s">
        <v>82</v>
      </c>
      <c r="AV391" s="14" t="s">
        <v>79</v>
      </c>
      <c r="AW391" s="14" t="s">
        <v>33</v>
      </c>
      <c r="AX391" s="14" t="s">
        <v>72</v>
      </c>
      <c r="AY391" s="263" t="s">
        <v>190</v>
      </c>
    </row>
    <row r="392" s="14" customFormat="1">
      <c r="A392" s="14"/>
      <c r="B392" s="254"/>
      <c r="C392" s="255"/>
      <c r="D392" s="234" t="s">
        <v>205</v>
      </c>
      <c r="E392" s="256" t="s">
        <v>19</v>
      </c>
      <c r="F392" s="257" t="s">
        <v>1065</v>
      </c>
      <c r="G392" s="255"/>
      <c r="H392" s="256" t="s">
        <v>19</v>
      </c>
      <c r="I392" s="258"/>
      <c r="J392" s="255"/>
      <c r="K392" s="255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205</v>
      </c>
      <c r="AU392" s="263" t="s">
        <v>82</v>
      </c>
      <c r="AV392" s="14" t="s">
        <v>79</v>
      </c>
      <c r="AW392" s="14" t="s">
        <v>33</v>
      </c>
      <c r="AX392" s="14" t="s">
        <v>72</v>
      </c>
      <c r="AY392" s="263" t="s">
        <v>190</v>
      </c>
    </row>
    <row r="393" s="14" customFormat="1">
      <c r="A393" s="14"/>
      <c r="B393" s="254"/>
      <c r="C393" s="255"/>
      <c r="D393" s="234" t="s">
        <v>205</v>
      </c>
      <c r="E393" s="256" t="s">
        <v>19</v>
      </c>
      <c r="F393" s="257" t="s">
        <v>1066</v>
      </c>
      <c r="G393" s="255"/>
      <c r="H393" s="256" t="s">
        <v>19</v>
      </c>
      <c r="I393" s="258"/>
      <c r="J393" s="255"/>
      <c r="K393" s="255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205</v>
      </c>
      <c r="AU393" s="263" t="s">
        <v>82</v>
      </c>
      <c r="AV393" s="14" t="s">
        <v>79</v>
      </c>
      <c r="AW393" s="14" t="s">
        <v>33</v>
      </c>
      <c r="AX393" s="14" t="s">
        <v>72</v>
      </c>
      <c r="AY393" s="263" t="s">
        <v>190</v>
      </c>
    </row>
    <row r="394" s="13" customFormat="1">
      <c r="A394" s="13"/>
      <c r="B394" s="232"/>
      <c r="C394" s="233"/>
      <c r="D394" s="234" t="s">
        <v>205</v>
      </c>
      <c r="E394" s="235" t="s">
        <v>19</v>
      </c>
      <c r="F394" s="236" t="s">
        <v>1094</v>
      </c>
      <c r="G394" s="233"/>
      <c r="H394" s="237">
        <v>139.18000000000001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205</v>
      </c>
      <c r="AU394" s="243" t="s">
        <v>82</v>
      </c>
      <c r="AV394" s="13" t="s">
        <v>82</v>
      </c>
      <c r="AW394" s="13" t="s">
        <v>33</v>
      </c>
      <c r="AX394" s="13" t="s">
        <v>72</v>
      </c>
      <c r="AY394" s="243" t="s">
        <v>190</v>
      </c>
    </row>
    <row r="395" s="13" customFormat="1">
      <c r="A395" s="13"/>
      <c r="B395" s="232"/>
      <c r="C395" s="233"/>
      <c r="D395" s="234" t="s">
        <v>205</v>
      </c>
      <c r="E395" s="235" t="s">
        <v>19</v>
      </c>
      <c r="F395" s="236" t="s">
        <v>1095</v>
      </c>
      <c r="G395" s="233"/>
      <c r="H395" s="237">
        <v>353.89499999999998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205</v>
      </c>
      <c r="AU395" s="243" t="s">
        <v>82</v>
      </c>
      <c r="AV395" s="13" t="s">
        <v>82</v>
      </c>
      <c r="AW395" s="13" t="s">
        <v>33</v>
      </c>
      <c r="AX395" s="13" t="s">
        <v>72</v>
      </c>
      <c r="AY395" s="243" t="s">
        <v>190</v>
      </c>
    </row>
    <row r="396" s="13" customFormat="1">
      <c r="A396" s="13"/>
      <c r="B396" s="232"/>
      <c r="C396" s="233"/>
      <c r="D396" s="234" t="s">
        <v>205</v>
      </c>
      <c r="E396" s="235" t="s">
        <v>19</v>
      </c>
      <c r="F396" s="236" t="s">
        <v>1096</v>
      </c>
      <c r="G396" s="233"/>
      <c r="H396" s="237">
        <v>87.454999999999998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205</v>
      </c>
      <c r="AU396" s="243" t="s">
        <v>82</v>
      </c>
      <c r="AV396" s="13" t="s">
        <v>82</v>
      </c>
      <c r="AW396" s="13" t="s">
        <v>33</v>
      </c>
      <c r="AX396" s="13" t="s">
        <v>72</v>
      </c>
      <c r="AY396" s="243" t="s">
        <v>190</v>
      </c>
    </row>
    <row r="397" s="13" customFormat="1">
      <c r="A397" s="13"/>
      <c r="B397" s="232"/>
      <c r="C397" s="233"/>
      <c r="D397" s="234" t="s">
        <v>205</v>
      </c>
      <c r="E397" s="235" t="s">
        <v>19</v>
      </c>
      <c r="F397" s="236" t="s">
        <v>1097</v>
      </c>
      <c r="G397" s="233"/>
      <c r="H397" s="237">
        <v>-10.736000000000001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205</v>
      </c>
      <c r="AU397" s="243" t="s">
        <v>82</v>
      </c>
      <c r="AV397" s="13" t="s">
        <v>82</v>
      </c>
      <c r="AW397" s="13" t="s">
        <v>33</v>
      </c>
      <c r="AX397" s="13" t="s">
        <v>72</v>
      </c>
      <c r="AY397" s="243" t="s">
        <v>190</v>
      </c>
    </row>
    <row r="398" s="13" customFormat="1">
      <c r="A398" s="13"/>
      <c r="B398" s="232"/>
      <c r="C398" s="233"/>
      <c r="D398" s="234" t="s">
        <v>205</v>
      </c>
      <c r="E398" s="235" t="s">
        <v>19</v>
      </c>
      <c r="F398" s="236" t="s">
        <v>1098</v>
      </c>
      <c r="G398" s="233"/>
      <c r="H398" s="237">
        <v>-7.7789999999999999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205</v>
      </c>
      <c r="AU398" s="243" t="s">
        <v>82</v>
      </c>
      <c r="AV398" s="13" t="s">
        <v>82</v>
      </c>
      <c r="AW398" s="13" t="s">
        <v>33</v>
      </c>
      <c r="AX398" s="13" t="s">
        <v>72</v>
      </c>
      <c r="AY398" s="243" t="s">
        <v>190</v>
      </c>
    </row>
    <row r="399" s="13" customFormat="1">
      <c r="A399" s="13"/>
      <c r="B399" s="232"/>
      <c r="C399" s="233"/>
      <c r="D399" s="234" t="s">
        <v>205</v>
      </c>
      <c r="E399" s="235" t="s">
        <v>19</v>
      </c>
      <c r="F399" s="236" t="s">
        <v>1099</v>
      </c>
      <c r="G399" s="233"/>
      <c r="H399" s="237">
        <v>-6.6970000000000001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205</v>
      </c>
      <c r="AU399" s="243" t="s">
        <v>82</v>
      </c>
      <c r="AV399" s="13" t="s">
        <v>82</v>
      </c>
      <c r="AW399" s="13" t="s">
        <v>33</v>
      </c>
      <c r="AX399" s="13" t="s">
        <v>72</v>
      </c>
      <c r="AY399" s="243" t="s">
        <v>190</v>
      </c>
    </row>
    <row r="400" s="13" customFormat="1">
      <c r="A400" s="13"/>
      <c r="B400" s="232"/>
      <c r="C400" s="233"/>
      <c r="D400" s="234" t="s">
        <v>205</v>
      </c>
      <c r="E400" s="235" t="s">
        <v>19</v>
      </c>
      <c r="F400" s="236" t="s">
        <v>1100</v>
      </c>
      <c r="G400" s="233"/>
      <c r="H400" s="237">
        <v>-2.1469999999999998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205</v>
      </c>
      <c r="AU400" s="243" t="s">
        <v>82</v>
      </c>
      <c r="AV400" s="13" t="s">
        <v>82</v>
      </c>
      <c r="AW400" s="13" t="s">
        <v>33</v>
      </c>
      <c r="AX400" s="13" t="s">
        <v>72</v>
      </c>
      <c r="AY400" s="243" t="s">
        <v>190</v>
      </c>
    </row>
    <row r="401" s="13" customFormat="1">
      <c r="A401" s="13"/>
      <c r="B401" s="232"/>
      <c r="C401" s="233"/>
      <c r="D401" s="234" t="s">
        <v>205</v>
      </c>
      <c r="E401" s="235" t="s">
        <v>19</v>
      </c>
      <c r="F401" s="236" t="s">
        <v>1101</v>
      </c>
      <c r="G401" s="233"/>
      <c r="H401" s="237">
        <v>-5.1130000000000004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205</v>
      </c>
      <c r="AU401" s="243" t="s">
        <v>82</v>
      </c>
      <c r="AV401" s="13" t="s">
        <v>82</v>
      </c>
      <c r="AW401" s="13" t="s">
        <v>33</v>
      </c>
      <c r="AX401" s="13" t="s">
        <v>72</v>
      </c>
      <c r="AY401" s="243" t="s">
        <v>190</v>
      </c>
    </row>
    <row r="402" s="13" customFormat="1">
      <c r="A402" s="13"/>
      <c r="B402" s="232"/>
      <c r="C402" s="233"/>
      <c r="D402" s="234" t="s">
        <v>205</v>
      </c>
      <c r="E402" s="235" t="s">
        <v>19</v>
      </c>
      <c r="F402" s="236" t="s">
        <v>1102</v>
      </c>
      <c r="G402" s="233"/>
      <c r="H402" s="237">
        <v>-19.632000000000001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205</v>
      </c>
      <c r="AU402" s="243" t="s">
        <v>82</v>
      </c>
      <c r="AV402" s="13" t="s">
        <v>82</v>
      </c>
      <c r="AW402" s="13" t="s">
        <v>33</v>
      </c>
      <c r="AX402" s="13" t="s">
        <v>72</v>
      </c>
      <c r="AY402" s="243" t="s">
        <v>190</v>
      </c>
    </row>
    <row r="403" s="13" customFormat="1">
      <c r="A403" s="13"/>
      <c r="B403" s="232"/>
      <c r="C403" s="233"/>
      <c r="D403" s="234" t="s">
        <v>205</v>
      </c>
      <c r="E403" s="235" t="s">
        <v>19</v>
      </c>
      <c r="F403" s="236" t="s">
        <v>1103</v>
      </c>
      <c r="G403" s="233"/>
      <c r="H403" s="237">
        <v>-1.25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205</v>
      </c>
      <c r="AU403" s="243" t="s">
        <v>82</v>
      </c>
      <c r="AV403" s="13" t="s">
        <v>82</v>
      </c>
      <c r="AW403" s="13" t="s">
        <v>33</v>
      </c>
      <c r="AX403" s="13" t="s">
        <v>72</v>
      </c>
      <c r="AY403" s="243" t="s">
        <v>190</v>
      </c>
    </row>
    <row r="404" s="13" customFormat="1">
      <c r="A404" s="13"/>
      <c r="B404" s="232"/>
      <c r="C404" s="233"/>
      <c r="D404" s="234" t="s">
        <v>205</v>
      </c>
      <c r="E404" s="235" t="s">
        <v>19</v>
      </c>
      <c r="F404" s="236" t="s">
        <v>1104</v>
      </c>
      <c r="G404" s="233"/>
      <c r="H404" s="237">
        <v>-0.48999999999999999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205</v>
      </c>
      <c r="AU404" s="243" t="s">
        <v>82</v>
      </c>
      <c r="AV404" s="13" t="s">
        <v>82</v>
      </c>
      <c r="AW404" s="13" t="s">
        <v>33</v>
      </c>
      <c r="AX404" s="13" t="s">
        <v>72</v>
      </c>
      <c r="AY404" s="243" t="s">
        <v>190</v>
      </c>
    </row>
    <row r="405" s="14" customFormat="1">
      <c r="A405" s="14"/>
      <c r="B405" s="254"/>
      <c r="C405" s="255"/>
      <c r="D405" s="234" t="s">
        <v>205</v>
      </c>
      <c r="E405" s="256" t="s">
        <v>19</v>
      </c>
      <c r="F405" s="257" t="s">
        <v>1078</v>
      </c>
      <c r="G405" s="255"/>
      <c r="H405" s="256" t="s">
        <v>19</v>
      </c>
      <c r="I405" s="258"/>
      <c r="J405" s="255"/>
      <c r="K405" s="255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205</v>
      </c>
      <c r="AU405" s="263" t="s">
        <v>82</v>
      </c>
      <c r="AV405" s="14" t="s">
        <v>79</v>
      </c>
      <c r="AW405" s="14" t="s">
        <v>33</v>
      </c>
      <c r="AX405" s="14" t="s">
        <v>72</v>
      </c>
      <c r="AY405" s="263" t="s">
        <v>190</v>
      </c>
    </row>
    <row r="406" s="13" customFormat="1">
      <c r="A406" s="13"/>
      <c r="B406" s="232"/>
      <c r="C406" s="233"/>
      <c r="D406" s="234" t="s">
        <v>205</v>
      </c>
      <c r="E406" s="235" t="s">
        <v>19</v>
      </c>
      <c r="F406" s="236" t="s">
        <v>1105</v>
      </c>
      <c r="G406" s="233"/>
      <c r="H406" s="237">
        <v>322.60300000000001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205</v>
      </c>
      <c r="AU406" s="243" t="s">
        <v>82</v>
      </c>
      <c r="AV406" s="13" t="s">
        <v>82</v>
      </c>
      <c r="AW406" s="13" t="s">
        <v>33</v>
      </c>
      <c r="AX406" s="13" t="s">
        <v>72</v>
      </c>
      <c r="AY406" s="243" t="s">
        <v>190</v>
      </c>
    </row>
    <row r="407" s="13" customFormat="1">
      <c r="A407" s="13"/>
      <c r="B407" s="232"/>
      <c r="C407" s="233"/>
      <c r="D407" s="234" t="s">
        <v>205</v>
      </c>
      <c r="E407" s="235" t="s">
        <v>19</v>
      </c>
      <c r="F407" s="236" t="s">
        <v>1106</v>
      </c>
      <c r="G407" s="233"/>
      <c r="H407" s="237">
        <v>-5.5499999999999998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205</v>
      </c>
      <c r="AU407" s="243" t="s">
        <v>82</v>
      </c>
      <c r="AV407" s="13" t="s">
        <v>82</v>
      </c>
      <c r="AW407" s="13" t="s">
        <v>33</v>
      </c>
      <c r="AX407" s="13" t="s">
        <v>72</v>
      </c>
      <c r="AY407" s="243" t="s">
        <v>190</v>
      </c>
    </row>
    <row r="408" s="13" customFormat="1">
      <c r="A408" s="13"/>
      <c r="B408" s="232"/>
      <c r="C408" s="233"/>
      <c r="D408" s="234" t="s">
        <v>205</v>
      </c>
      <c r="E408" s="235" t="s">
        <v>19</v>
      </c>
      <c r="F408" s="236" t="s">
        <v>1107</v>
      </c>
      <c r="G408" s="233"/>
      <c r="H408" s="237">
        <v>258.51400000000001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205</v>
      </c>
      <c r="AU408" s="243" t="s">
        <v>82</v>
      </c>
      <c r="AV408" s="13" t="s">
        <v>82</v>
      </c>
      <c r="AW408" s="13" t="s">
        <v>33</v>
      </c>
      <c r="AX408" s="13" t="s">
        <v>72</v>
      </c>
      <c r="AY408" s="243" t="s">
        <v>190</v>
      </c>
    </row>
    <row r="409" s="13" customFormat="1">
      <c r="A409" s="13"/>
      <c r="B409" s="232"/>
      <c r="C409" s="233"/>
      <c r="D409" s="234" t="s">
        <v>205</v>
      </c>
      <c r="E409" s="235" t="s">
        <v>19</v>
      </c>
      <c r="F409" s="236" t="s">
        <v>1108</v>
      </c>
      <c r="G409" s="233"/>
      <c r="H409" s="237">
        <v>-6.46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205</v>
      </c>
      <c r="AU409" s="243" t="s">
        <v>82</v>
      </c>
      <c r="AV409" s="13" t="s">
        <v>82</v>
      </c>
      <c r="AW409" s="13" t="s">
        <v>33</v>
      </c>
      <c r="AX409" s="13" t="s">
        <v>72</v>
      </c>
      <c r="AY409" s="243" t="s">
        <v>190</v>
      </c>
    </row>
    <row r="410" s="13" customFormat="1">
      <c r="A410" s="13"/>
      <c r="B410" s="232"/>
      <c r="C410" s="233"/>
      <c r="D410" s="234" t="s">
        <v>205</v>
      </c>
      <c r="E410" s="235" t="s">
        <v>19</v>
      </c>
      <c r="F410" s="236" t="s">
        <v>1109</v>
      </c>
      <c r="G410" s="233"/>
      <c r="H410" s="237">
        <v>55.479999999999997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205</v>
      </c>
      <c r="AU410" s="243" t="s">
        <v>82</v>
      </c>
      <c r="AV410" s="13" t="s">
        <v>82</v>
      </c>
      <c r="AW410" s="13" t="s">
        <v>33</v>
      </c>
      <c r="AX410" s="13" t="s">
        <v>72</v>
      </c>
      <c r="AY410" s="243" t="s">
        <v>190</v>
      </c>
    </row>
    <row r="411" s="13" customFormat="1">
      <c r="A411" s="13"/>
      <c r="B411" s="232"/>
      <c r="C411" s="233"/>
      <c r="D411" s="234" t="s">
        <v>205</v>
      </c>
      <c r="E411" s="235" t="s">
        <v>19</v>
      </c>
      <c r="F411" s="236" t="s">
        <v>1110</v>
      </c>
      <c r="G411" s="233"/>
      <c r="H411" s="237">
        <v>-11.669000000000001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205</v>
      </c>
      <c r="AU411" s="243" t="s">
        <v>82</v>
      </c>
      <c r="AV411" s="13" t="s">
        <v>82</v>
      </c>
      <c r="AW411" s="13" t="s">
        <v>33</v>
      </c>
      <c r="AX411" s="13" t="s">
        <v>72</v>
      </c>
      <c r="AY411" s="243" t="s">
        <v>190</v>
      </c>
    </row>
    <row r="412" s="13" customFormat="1">
      <c r="A412" s="13"/>
      <c r="B412" s="232"/>
      <c r="C412" s="233"/>
      <c r="D412" s="234" t="s">
        <v>205</v>
      </c>
      <c r="E412" s="235" t="s">
        <v>19</v>
      </c>
      <c r="F412" s="236" t="s">
        <v>1111</v>
      </c>
      <c r="G412" s="233"/>
      <c r="H412" s="237">
        <v>-8.9250000000000007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205</v>
      </c>
      <c r="AU412" s="243" t="s">
        <v>82</v>
      </c>
      <c r="AV412" s="13" t="s">
        <v>82</v>
      </c>
      <c r="AW412" s="13" t="s">
        <v>33</v>
      </c>
      <c r="AX412" s="13" t="s">
        <v>72</v>
      </c>
      <c r="AY412" s="243" t="s">
        <v>190</v>
      </c>
    </row>
    <row r="413" s="13" customFormat="1">
      <c r="A413" s="13"/>
      <c r="B413" s="232"/>
      <c r="C413" s="233"/>
      <c r="D413" s="234" t="s">
        <v>205</v>
      </c>
      <c r="E413" s="235" t="s">
        <v>19</v>
      </c>
      <c r="F413" s="236" t="s">
        <v>1112</v>
      </c>
      <c r="G413" s="233"/>
      <c r="H413" s="237">
        <v>-14.875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205</v>
      </c>
      <c r="AU413" s="243" t="s">
        <v>82</v>
      </c>
      <c r="AV413" s="13" t="s">
        <v>82</v>
      </c>
      <c r="AW413" s="13" t="s">
        <v>33</v>
      </c>
      <c r="AX413" s="13" t="s">
        <v>72</v>
      </c>
      <c r="AY413" s="243" t="s">
        <v>190</v>
      </c>
    </row>
    <row r="414" s="13" customFormat="1">
      <c r="A414" s="13"/>
      <c r="B414" s="232"/>
      <c r="C414" s="233"/>
      <c r="D414" s="234" t="s">
        <v>205</v>
      </c>
      <c r="E414" s="235" t="s">
        <v>19</v>
      </c>
      <c r="F414" s="236" t="s">
        <v>1113</v>
      </c>
      <c r="G414" s="233"/>
      <c r="H414" s="237">
        <v>-10.625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205</v>
      </c>
      <c r="AU414" s="243" t="s">
        <v>82</v>
      </c>
      <c r="AV414" s="13" t="s">
        <v>82</v>
      </c>
      <c r="AW414" s="13" t="s">
        <v>33</v>
      </c>
      <c r="AX414" s="13" t="s">
        <v>72</v>
      </c>
      <c r="AY414" s="243" t="s">
        <v>190</v>
      </c>
    </row>
    <row r="415" s="13" customFormat="1">
      <c r="A415" s="13"/>
      <c r="B415" s="232"/>
      <c r="C415" s="233"/>
      <c r="D415" s="234" t="s">
        <v>205</v>
      </c>
      <c r="E415" s="235" t="s">
        <v>19</v>
      </c>
      <c r="F415" s="236" t="s">
        <v>1114</v>
      </c>
      <c r="G415" s="233"/>
      <c r="H415" s="237">
        <v>-0.90000000000000002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205</v>
      </c>
      <c r="AU415" s="243" t="s">
        <v>82</v>
      </c>
      <c r="AV415" s="13" t="s">
        <v>82</v>
      </c>
      <c r="AW415" s="13" t="s">
        <v>33</v>
      </c>
      <c r="AX415" s="13" t="s">
        <v>72</v>
      </c>
      <c r="AY415" s="243" t="s">
        <v>190</v>
      </c>
    </row>
    <row r="416" s="13" customFormat="1">
      <c r="A416" s="13"/>
      <c r="B416" s="232"/>
      <c r="C416" s="233"/>
      <c r="D416" s="234" t="s">
        <v>205</v>
      </c>
      <c r="E416" s="235" t="s">
        <v>19</v>
      </c>
      <c r="F416" s="236" t="s">
        <v>1115</v>
      </c>
      <c r="G416" s="233"/>
      <c r="H416" s="237">
        <v>-6.7999999999999998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205</v>
      </c>
      <c r="AU416" s="243" t="s">
        <v>82</v>
      </c>
      <c r="AV416" s="13" t="s">
        <v>82</v>
      </c>
      <c r="AW416" s="13" t="s">
        <v>33</v>
      </c>
      <c r="AX416" s="13" t="s">
        <v>72</v>
      </c>
      <c r="AY416" s="243" t="s">
        <v>190</v>
      </c>
    </row>
    <row r="417" s="13" customFormat="1">
      <c r="A417" s="13"/>
      <c r="B417" s="232"/>
      <c r="C417" s="233"/>
      <c r="D417" s="234" t="s">
        <v>205</v>
      </c>
      <c r="E417" s="235" t="s">
        <v>19</v>
      </c>
      <c r="F417" s="236" t="s">
        <v>1116</v>
      </c>
      <c r="G417" s="233"/>
      <c r="H417" s="237">
        <v>-3.4889999999999999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205</v>
      </c>
      <c r="AU417" s="243" t="s">
        <v>82</v>
      </c>
      <c r="AV417" s="13" t="s">
        <v>82</v>
      </c>
      <c r="AW417" s="13" t="s">
        <v>33</v>
      </c>
      <c r="AX417" s="13" t="s">
        <v>72</v>
      </c>
      <c r="AY417" s="243" t="s">
        <v>190</v>
      </c>
    </row>
    <row r="418" s="13" customFormat="1">
      <c r="A418" s="13"/>
      <c r="B418" s="232"/>
      <c r="C418" s="233"/>
      <c r="D418" s="234" t="s">
        <v>205</v>
      </c>
      <c r="E418" s="235" t="s">
        <v>19</v>
      </c>
      <c r="F418" s="236" t="s">
        <v>1104</v>
      </c>
      <c r="G418" s="233"/>
      <c r="H418" s="237">
        <v>-0.48999999999999999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205</v>
      </c>
      <c r="AU418" s="243" t="s">
        <v>82</v>
      </c>
      <c r="AV418" s="13" t="s">
        <v>82</v>
      </c>
      <c r="AW418" s="13" t="s">
        <v>33</v>
      </c>
      <c r="AX418" s="13" t="s">
        <v>72</v>
      </c>
      <c r="AY418" s="243" t="s">
        <v>190</v>
      </c>
    </row>
    <row r="419" s="14" customFormat="1">
      <c r="A419" s="14"/>
      <c r="B419" s="254"/>
      <c r="C419" s="255"/>
      <c r="D419" s="234" t="s">
        <v>205</v>
      </c>
      <c r="E419" s="256" t="s">
        <v>19</v>
      </c>
      <c r="F419" s="257" t="s">
        <v>1085</v>
      </c>
      <c r="G419" s="255"/>
      <c r="H419" s="256" t="s">
        <v>19</v>
      </c>
      <c r="I419" s="258"/>
      <c r="J419" s="255"/>
      <c r="K419" s="255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205</v>
      </c>
      <c r="AU419" s="263" t="s">
        <v>82</v>
      </c>
      <c r="AV419" s="14" t="s">
        <v>79</v>
      </c>
      <c r="AW419" s="14" t="s">
        <v>33</v>
      </c>
      <c r="AX419" s="14" t="s">
        <v>72</v>
      </c>
      <c r="AY419" s="263" t="s">
        <v>190</v>
      </c>
    </row>
    <row r="420" s="13" customFormat="1">
      <c r="A420" s="13"/>
      <c r="B420" s="232"/>
      <c r="C420" s="233"/>
      <c r="D420" s="234" t="s">
        <v>205</v>
      </c>
      <c r="E420" s="235" t="s">
        <v>19</v>
      </c>
      <c r="F420" s="236" t="s">
        <v>1117</v>
      </c>
      <c r="G420" s="233"/>
      <c r="H420" s="237">
        <v>93.980000000000004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205</v>
      </c>
      <c r="AU420" s="243" t="s">
        <v>82</v>
      </c>
      <c r="AV420" s="13" t="s">
        <v>82</v>
      </c>
      <c r="AW420" s="13" t="s">
        <v>33</v>
      </c>
      <c r="AX420" s="13" t="s">
        <v>72</v>
      </c>
      <c r="AY420" s="243" t="s">
        <v>190</v>
      </c>
    </row>
    <row r="421" s="13" customFormat="1">
      <c r="A421" s="13"/>
      <c r="B421" s="232"/>
      <c r="C421" s="233"/>
      <c r="D421" s="234" t="s">
        <v>205</v>
      </c>
      <c r="E421" s="235" t="s">
        <v>19</v>
      </c>
      <c r="F421" s="236" t="s">
        <v>1118</v>
      </c>
      <c r="G421" s="233"/>
      <c r="H421" s="237">
        <v>107.92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205</v>
      </c>
      <c r="AU421" s="243" t="s">
        <v>82</v>
      </c>
      <c r="AV421" s="13" t="s">
        <v>82</v>
      </c>
      <c r="AW421" s="13" t="s">
        <v>33</v>
      </c>
      <c r="AX421" s="13" t="s">
        <v>72</v>
      </c>
      <c r="AY421" s="243" t="s">
        <v>190</v>
      </c>
    </row>
    <row r="422" s="13" customFormat="1">
      <c r="A422" s="13"/>
      <c r="B422" s="232"/>
      <c r="C422" s="233"/>
      <c r="D422" s="234" t="s">
        <v>205</v>
      </c>
      <c r="E422" s="235" t="s">
        <v>19</v>
      </c>
      <c r="F422" s="236" t="s">
        <v>1110</v>
      </c>
      <c r="G422" s="233"/>
      <c r="H422" s="237">
        <v>-11.669000000000001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205</v>
      </c>
      <c r="AU422" s="243" t="s">
        <v>82</v>
      </c>
      <c r="AV422" s="13" t="s">
        <v>82</v>
      </c>
      <c r="AW422" s="13" t="s">
        <v>33</v>
      </c>
      <c r="AX422" s="13" t="s">
        <v>72</v>
      </c>
      <c r="AY422" s="243" t="s">
        <v>190</v>
      </c>
    </row>
    <row r="423" s="13" customFormat="1">
      <c r="A423" s="13"/>
      <c r="B423" s="232"/>
      <c r="C423" s="233"/>
      <c r="D423" s="234" t="s">
        <v>205</v>
      </c>
      <c r="E423" s="235" t="s">
        <v>19</v>
      </c>
      <c r="F423" s="236" t="s">
        <v>1119</v>
      </c>
      <c r="G423" s="233"/>
      <c r="H423" s="237">
        <v>-6.9770000000000003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205</v>
      </c>
      <c r="AU423" s="243" t="s">
        <v>82</v>
      </c>
      <c r="AV423" s="13" t="s">
        <v>82</v>
      </c>
      <c r="AW423" s="13" t="s">
        <v>33</v>
      </c>
      <c r="AX423" s="13" t="s">
        <v>72</v>
      </c>
      <c r="AY423" s="243" t="s">
        <v>190</v>
      </c>
    </row>
    <row r="424" s="13" customFormat="1">
      <c r="A424" s="13"/>
      <c r="B424" s="232"/>
      <c r="C424" s="233"/>
      <c r="D424" s="234" t="s">
        <v>205</v>
      </c>
      <c r="E424" s="235" t="s">
        <v>19</v>
      </c>
      <c r="F424" s="236" t="s">
        <v>1120</v>
      </c>
      <c r="G424" s="233"/>
      <c r="H424" s="237">
        <v>-3.3479999999999999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205</v>
      </c>
      <c r="AU424" s="243" t="s">
        <v>82</v>
      </c>
      <c r="AV424" s="13" t="s">
        <v>82</v>
      </c>
      <c r="AW424" s="13" t="s">
        <v>33</v>
      </c>
      <c r="AX424" s="13" t="s">
        <v>72</v>
      </c>
      <c r="AY424" s="243" t="s">
        <v>190</v>
      </c>
    </row>
    <row r="425" s="13" customFormat="1">
      <c r="A425" s="13"/>
      <c r="B425" s="232"/>
      <c r="C425" s="233"/>
      <c r="D425" s="234" t="s">
        <v>205</v>
      </c>
      <c r="E425" s="235" t="s">
        <v>19</v>
      </c>
      <c r="F425" s="236" t="s">
        <v>1104</v>
      </c>
      <c r="G425" s="233"/>
      <c r="H425" s="237">
        <v>-0.48999999999999999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205</v>
      </c>
      <c r="AU425" s="243" t="s">
        <v>82</v>
      </c>
      <c r="AV425" s="13" t="s">
        <v>82</v>
      </c>
      <c r="AW425" s="13" t="s">
        <v>33</v>
      </c>
      <c r="AX425" s="13" t="s">
        <v>72</v>
      </c>
      <c r="AY425" s="243" t="s">
        <v>190</v>
      </c>
    </row>
    <row r="426" s="15" customFormat="1">
      <c r="A426" s="15"/>
      <c r="B426" s="264"/>
      <c r="C426" s="265"/>
      <c r="D426" s="234" t="s">
        <v>205</v>
      </c>
      <c r="E426" s="266" t="s">
        <v>19</v>
      </c>
      <c r="F426" s="267" t="s">
        <v>243</v>
      </c>
      <c r="G426" s="265"/>
      <c r="H426" s="268">
        <v>1272.9159999999999</v>
      </c>
      <c r="I426" s="269"/>
      <c r="J426" s="265"/>
      <c r="K426" s="265"/>
      <c r="L426" s="270"/>
      <c r="M426" s="271"/>
      <c r="N426" s="272"/>
      <c r="O426" s="272"/>
      <c r="P426" s="272"/>
      <c r="Q426" s="272"/>
      <c r="R426" s="272"/>
      <c r="S426" s="272"/>
      <c r="T426" s="27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4" t="s">
        <v>205</v>
      </c>
      <c r="AU426" s="274" t="s">
        <v>82</v>
      </c>
      <c r="AV426" s="15" t="s">
        <v>197</v>
      </c>
      <c r="AW426" s="15" t="s">
        <v>33</v>
      </c>
      <c r="AX426" s="15" t="s">
        <v>79</v>
      </c>
      <c r="AY426" s="274" t="s">
        <v>190</v>
      </c>
    </row>
    <row r="427" s="2" customFormat="1" ht="21.75" customHeight="1">
      <c r="A427" s="40"/>
      <c r="B427" s="41"/>
      <c r="C427" s="214" t="s">
        <v>1121</v>
      </c>
      <c r="D427" s="214" t="s">
        <v>192</v>
      </c>
      <c r="E427" s="215" t="s">
        <v>1122</v>
      </c>
      <c r="F427" s="216" t="s">
        <v>1123</v>
      </c>
      <c r="G427" s="217" t="s">
        <v>195</v>
      </c>
      <c r="H427" s="218">
        <v>270.12200000000001</v>
      </c>
      <c r="I427" s="219"/>
      <c r="J427" s="220">
        <f>ROUND(I427*H427,2)</f>
        <v>0</v>
      </c>
      <c r="K427" s="216" t="s">
        <v>196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2.5018699999999998</v>
      </c>
      <c r="R427" s="223">
        <f>Q427*H427</f>
        <v>675.81012813999996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197</v>
      </c>
      <c r="AT427" s="225" t="s">
        <v>192</v>
      </c>
      <c r="AU427" s="225" t="s">
        <v>82</v>
      </c>
      <c r="AY427" s="19" t="s">
        <v>190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79</v>
      </c>
      <c r="BK427" s="226">
        <f>ROUND(I427*H427,2)</f>
        <v>0</v>
      </c>
      <c r="BL427" s="19" t="s">
        <v>197</v>
      </c>
      <c r="BM427" s="225" t="s">
        <v>1124</v>
      </c>
    </row>
    <row r="428" s="2" customFormat="1">
      <c r="A428" s="40"/>
      <c r="B428" s="41"/>
      <c r="C428" s="42"/>
      <c r="D428" s="227" t="s">
        <v>199</v>
      </c>
      <c r="E428" s="42"/>
      <c r="F428" s="228" t="s">
        <v>1125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199</v>
      </c>
      <c r="AU428" s="19" t="s">
        <v>82</v>
      </c>
    </row>
    <row r="429" s="14" customFormat="1">
      <c r="A429" s="14"/>
      <c r="B429" s="254"/>
      <c r="C429" s="255"/>
      <c r="D429" s="234" t="s">
        <v>205</v>
      </c>
      <c r="E429" s="256" t="s">
        <v>19</v>
      </c>
      <c r="F429" s="257" t="s">
        <v>1126</v>
      </c>
      <c r="G429" s="255"/>
      <c r="H429" s="256" t="s">
        <v>19</v>
      </c>
      <c r="I429" s="258"/>
      <c r="J429" s="255"/>
      <c r="K429" s="255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205</v>
      </c>
      <c r="AU429" s="263" t="s">
        <v>82</v>
      </c>
      <c r="AV429" s="14" t="s">
        <v>79</v>
      </c>
      <c r="AW429" s="14" t="s">
        <v>33</v>
      </c>
      <c r="AX429" s="14" t="s">
        <v>72</v>
      </c>
      <c r="AY429" s="263" t="s">
        <v>190</v>
      </c>
    </row>
    <row r="430" s="14" customFormat="1">
      <c r="A430" s="14"/>
      <c r="B430" s="254"/>
      <c r="C430" s="255"/>
      <c r="D430" s="234" t="s">
        <v>205</v>
      </c>
      <c r="E430" s="256" t="s">
        <v>19</v>
      </c>
      <c r="F430" s="257" t="s">
        <v>1127</v>
      </c>
      <c r="G430" s="255"/>
      <c r="H430" s="256" t="s">
        <v>19</v>
      </c>
      <c r="I430" s="258"/>
      <c r="J430" s="255"/>
      <c r="K430" s="255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205</v>
      </c>
      <c r="AU430" s="263" t="s">
        <v>82</v>
      </c>
      <c r="AV430" s="14" t="s">
        <v>79</v>
      </c>
      <c r="AW430" s="14" t="s">
        <v>33</v>
      </c>
      <c r="AX430" s="14" t="s">
        <v>72</v>
      </c>
      <c r="AY430" s="263" t="s">
        <v>190</v>
      </c>
    </row>
    <row r="431" s="13" customFormat="1">
      <c r="A431" s="13"/>
      <c r="B431" s="232"/>
      <c r="C431" s="233"/>
      <c r="D431" s="234" t="s">
        <v>205</v>
      </c>
      <c r="E431" s="235" t="s">
        <v>19</v>
      </c>
      <c r="F431" s="236" t="s">
        <v>1128</v>
      </c>
      <c r="G431" s="233"/>
      <c r="H431" s="237">
        <v>22.736999999999998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205</v>
      </c>
      <c r="AU431" s="243" t="s">
        <v>82</v>
      </c>
      <c r="AV431" s="13" t="s">
        <v>82</v>
      </c>
      <c r="AW431" s="13" t="s">
        <v>33</v>
      </c>
      <c r="AX431" s="13" t="s">
        <v>72</v>
      </c>
      <c r="AY431" s="243" t="s">
        <v>190</v>
      </c>
    </row>
    <row r="432" s="13" customFormat="1">
      <c r="A432" s="13"/>
      <c r="B432" s="232"/>
      <c r="C432" s="233"/>
      <c r="D432" s="234" t="s">
        <v>205</v>
      </c>
      <c r="E432" s="235" t="s">
        <v>19</v>
      </c>
      <c r="F432" s="236" t="s">
        <v>1129</v>
      </c>
      <c r="G432" s="233"/>
      <c r="H432" s="237">
        <v>1.2789999999999999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205</v>
      </c>
      <c r="AU432" s="243" t="s">
        <v>82</v>
      </c>
      <c r="AV432" s="13" t="s">
        <v>82</v>
      </c>
      <c r="AW432" s="13" t="s">
        <v>33</v>
      </c>
      <c r="AX432" s="13" t="s">
        <v>72</v>
      </c>
      <c r="AY432" s="243" t="s">
        <v>190</v>
      </c>
    </row>
    <row r="433" s="13" customFormat="1">
      <c r="A433" s="13"/>
      <c r="B433" s="232"/>
      <c r="C433" s="233"/>
      <c r="D433" s="234" t="s">
        <v>205</v>
      </c>
      <c r="E433" s="235" t="s">
        <v>19</v>
      </c>
      <c r="F433" s="236" t="s">
        <v>1130</v>
      </c>
      <c r="G433" s="233"/>
      <c r="H433" s="237">
        <v>-0.26600000000000001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205</v>
      </c>
      <c r="AU433" s="243" t="s">
        <v>82</v>
      </c>
      <c r="AV433" s="13" t="s">
        <v>82</v>
      </c>
      <c r="AW433" s="13" t="s">
        <v>33</v>
      </c>
      <c r="AX433" s="13" t="s">
        <v>72</v>
      </c>
      <c r="AY433" s="243" t="s">
        <v>190</v>
      </c>
    </row>
    <row r="434" s="13" customFormat="1">
      <c r="A434" s="13"/>
      <c r="B434" s="232"/>
      <c r="C434" s="233"/>
      <c r="D434" s="234" t="s">
        <v>205</v>
      </c>
      <c r="E434" s="235" t="s">
        <v>19</v>
      </c>
      <c r="F434" s="236" t="s">
        <v>1131</v>
      </c>
      <c r="G434" s="233"/>
      <c r="H434" s="237">
        <v>-10.222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205</v>
      </c>
      <c r="AU434" s="243" t="s">
        <v>82</v>
      </c>
      <c r="AV434" s="13" t="s">
        <v>82</v>
      </c>
      <c r="AW434" s="13" t="s">
        <v>33</v>
      </c>
      <c r="AX434" s="13" t="s">
        <v>72</v>
      </c>
      <c r="AY434" s="243" t="s">
        <v>190</v>
      </c>
    </row>
    <row r="435" s="13" customFormat="1">
      <c r="A435" s="13"/>
      <c r="B435" s="232"/>
      <c r="C435" s="233"/>
      <c r="D435" s="234" t="s">
        <v>205</v>
      </c>
      <c r="E435" s="235" t="s">
        <v>19</v>
      </c>
      <c r="F435" s="236" t="s">
        <v>1132</v>
      </c>
      <c r="G435" s="233"/>
      <c r="H435" s="237">
        <v>36.207999999999998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205</v>
      </c>
      <c r="AU435" s="243" t="s">
        <v>82</v>
      </c>
      <c r="AV435" s="13" t="s">
        <v>82</v>
      </c>
      <c r="AW435" s="13" t="s">
        <v>33</v>
      </c>
      <c r="AX435" s="13" t="s">
        <v>72</v>
      </c>
      <c r="AY435" s="243" t="s">
        <v>190</v>
      </c>
    </row>
    <row r="436" s="13" customFormat="1">
      <c r="A436" s="13"/>
      <c r="B436" s="232"/>
      <c r="C436" s="233"/>
      <c r="D436" s="234" t="s">
        <v>205</v>
      </c>
      <c r="E436" s="235" t="s">
        <v>19</v>
      </c>
      <c r="F436" s="236" t="s">
        <v>1133</v>
      </c>
      <c r="G436" s="233"/>
      <c r="H436" s="237">
        <v>1.157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205</v>
      </c>
      <c r="AU436" s="243" t="s">
        <v>82</v>
      </c>
      <c r="AV436" s="13" t="s">
        <v>82</v>
      </c>
      <c r="AW436" s="13" t="s">
        <v>33</v>
      </c>
      <c r="AX436" s="13" t="s">
        <v>72</v>
      </c>
      <c r="AY436" s="243" t="s">
        <v>190</v>
      </c>
    </row>
    <row r="437" s="13" customFormat="1">
      <c r="A437" s="13"/>
      <c r="B437" s="232"/>
      <c r="C437" s="233"/>
      <c r="D437" s="234" t="s">
        <v>205</v>
      </c>
      <c r="E437" s="235" t="s">
        <v>19</v>
      </c>
      <c r="F437" s="236" t="s">
        <v>1134</v>
      </c>
      <c r="G437" s="233"/>
      <c r="H437" s="237">
        <v>-15.875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205</v>
      </c>
      <c r="AU437" s="243" t="s">
        <v>82</v>
      </c>
      <c r="AV437" s="13" t="s">
        <v>82</v>
      </c>
      <c r="AW437" s="13" t="s">
        <v>33</v>
      </c>
      <c r="AX437" s="13" t="s">
        <v>72</v>
      </c>
      <c r="AY437" s="243" t="s">
        <v>190</v>
      </c>
    </row>
    <row r="438" s="13" customFormat="1">
      <c r="A438" s="13"/>
      <c r="B438" s="232"/>
      <c r="C438" s="233"/>
      <c r="D438" s="234" t="s">
        <v>205</v>
      </c>
      <c r="E438" s="235" t="s">
        <v>19</v>
      </c>
      <c r="F438" s="236" t="s">
        <v>1135</v>
      </c>
      <c r="G438" s="233"/>
      <c r="H438" s="237">
        <v>42.494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205</v>
      </c>
      <c r="AU438" s="243" t="s">
        <v>82</v>
      </c>
      <c r="AV438" s="13" t="s">
        <v>82</v>
      </c>
      <c r="AW438" s="13" t="s">
        <v>33</v>
      </c>
      <c r="AX438" s="13" t="s">
        <v>72</v>
      </c>
      <c r="AY438" s="243" t="s">
        <v>190</v>
      </c>
    </row>
    <row r="439" s="13" customFormat="1">
      <c r="A439" s="13"/>
      <c r="B439" s="232"/>
      <c r="C439" s="233"/>
      <c r="D439" s="234" t="s">
        <v>205</v>
      </c>
      <c r="E439" s="235" t="s">
        <v>19</v>
      </c>
      <c r="F439" s="236" t="s">
        <v>1136</v>
      </c>
      <c r="G439" s="233"/>
      <c r="H439" s="237">
        <v>-0.505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205</v>
      </c>
      <c r="AU439" s="243" t="s">
        <v>82</v>
      </c>
      <c r="AV439" s="13" t="s">
        <v>82</v>
      </c>
      <c r="AW439" s="13" t="s">
        <v>33</v>
      </c>
      <c r="AX439" s="13" t="s">
        <v>72</v>
      </c>
      <c r="AY439" s="243" t="s">
        <v>190</v>
      </c>
    </row>
    <row r="440" s="13" customFormat="1">
      <c r="A440" s="13"/>
      <c r="B440" s="232"/>
      <c r="C440" s="233"/>
      <c r="D440" s="234" t="s">
        <v>205</v>
      </c>
      <c r="E440" s="235" t="s">
        <v>19</v>
      </c>
      <c r="F440" s="236" t="s">
        <v>1137</v>
      </c>
      <c r="G440" s="233"/>
      <c r="H440" s="237">
        <v>-8.5999999999999996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205</v>
      </c>
      <c r="AU440" s="243" t="s">
        <v>82</v>
      </c>
      <c r="AV440" s="13" t="s">
        <v>82</v>
      </c>
      <c r="AW440" s="13" t="s">
        <v>33</v>
      </c>
      <c r="AX440" s="13" t="s">
        <v>72</v>
      </c>
      <c r="AY440" s="243" t="s">
        <v>190</v>
      </c>
    </row>
    <row r="441" s="13" customFormat="1">
      <c r="A441" s="13"/>
      <c r="B441" s="232"/>
      <c r="C441" s="233"/>
      <c r="D441" s="234" t="s">
        <v>205</v>
      </c>
      <c r="E441" s="235" t="s">
        <v>19</v>
      </c>
      <c r="F441" s="236" t="s">
        <v>1138</v>
      </c>
      <c r="G441" s="233"/>
      <c r="H441" s="237">
        <v>-8.3010000000000002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205</v>
      </c>
      <c r="AU441" s="243" t="s">
        <v>82</v>
      </c>
      <c r="AV441" s="13" t="s">
        <v>82</v>
      </c>
      <c r="AW441" s="13" t="s">
        <v>33</v>
      </c>
      <c r="AX441" s="13" t="s">
        <v>72</v>
      </c>
      <c r="AY441" s="243" t="s">
        <v>190</v>
      </c>
    </row>
    <row r="442" s="13" customFormat="1">
      <c r="A442" s="13"/>
      <c r="B442" s="232"/>
      <c r="C442" s="233"/>
      <c r="D442" s="234" t="s">
        <v>205</v>
      </c>
      <c r="E442" s="235" t="s">
        <v>19</v>
      </c>
      <c r="F442" s="236" t="s">
        <v>1139</v>
      </c>
      <c r="G442" s="233"/>
      <c r="H442" s="237">
        <v>16.451000000000001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205</v>
      </c>
      <c r="AU442" s="243" t="s">
        <v>82</v>
      </c>
      <c r="AV442" s="13" t="s">
        <v>82</v>
      </c>
      <c r="AW442" s="13" t="s">
        <v>33</v>
      </c>
      <c r="AX442" s="13" t="s">
        <v>72</v>
      </c>
      <c r="AY442" s="243" t="s">
        <v>190</v>
      </c>
    </row>
    <row r="443" s="13" customFormat="1">
      <c r="A443" s="13"/>
      <c r="B443" s="232"/>
      <c r="C443" s="233"/>
      <c r="D443" s="234" t="s">
        <v>205</v>
      </c>
      <c r="E443" s="235" t="s">
        <v>19</v>
      </c>
      <c r="F443" s="236" t="s">
        <v>1140</v>
      </c>
      <c r="G443" s="233"/>
      <c r="H443" s="237">
        <v>-8.8800000000000008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205</v>
      </c>
      <c r="AU443" s="243" t="s">
        <v>82</v>
      </c>
      <c r="AV443" s="13" t="s">
        <v>82</v>
      </c>
      <c r="AW443" s="13" t="s">
        <v>33</v>
      </c>
      <c r="AX443" s="13" t="s">
        <v>72</v>
      </c>
      <c r="AY443" s="243" t="s">
        <v>190</v>
      </c>
    </row>
    <row r="444" s="14" customFormat="1">
      <c r="A444" s="14"/>
      <c r="B444" s="254"/>
      <c r="C444" s="255"/>
      <c r="D444" s="234" t="s">
        <v>205</v>
      </c>
      <c r="E444" s="256" t="s">
        <v>19</v>
      </c>
      <c r="F444" s="257" t="s">
        <v>1141</v>
      </c>
      <c r="G444" s="255"/>
      <c r="H444" s="256" t="s">
        <v>19</v>
      </c>
      <c r="I444" s="258"/>
      <c r="J444" s="255"/>
      <c r="K444" s="255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205</v>
      </c>
      <c r="AU444" s="263" t="s">
        <v>82</v>
      </c>
      <c r="AV444" s="14" t="s">
        <v>79</v>
      </c>
      <c r="AW444" s="14" t="s">
        <v>33</v>
      </c>
      <c r="AX444" s="14" t="s">
        <v>72</v>
      </c>
      <c r="AY444" s="263" t="s">
        <v>190</v>
      </c>
    </row>
    <row r="445" s="13" customFormat="1">
      <c r="A445" s="13"/>
      <c r="B445" s="232"/>
      <c r="C445" s="233"/>
      <c r="D445" s="234" t="s">
        <v>205</v>
      </c>
      <c r="E445" s="235" t="s">
        <v>19</v>
      </c>
      <c r="F445" s="236" t="s">
        <v>1142</v>
      </c>
      <c r="G445" s="233"/>
      <c r="H445" s="237">
        <v>33.911000000000001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205</v>
      </c>
      <c r="AU445" s="243" t="s">
        <v>82</v>
      </c>
      <c r="AV445" s="13" t="s">
        <v>82</v>
      </c>
      <c r="AW445" s="13" t="s">
        <v>33</v>
      </c>
      <c r="AX445" s="13" t="s">
        <v>72</v>
      </c>
      <c r="AY445" s="243" t="s">
        <v>190</v>
      </c>
    </row>
    <row r="446" s="13" customFormat="1">
      <c r="A446" s="13"/>
      <c r="B446" s="232"/>
      <c r="C446" s="233"/>
      <c r="D446" s="234" t="s">
        <v>205</v>
      </c>
      <c r="E446" s="235" t="s">
        <v>19</v>
      </c>
      <c r="F446" s="236" t="s">
        <v>1143</v>
      </c>
      <c r="G446" s="233"/>
      <c r="H446" s="237">
        <v>-1.242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205</v>
      </c>
      <c r="AU446" s="243" t="s">
        <v>82</v>
      </c>
      <c r="AV446" s="13" t="s">
        <v>82</v>
      </c>
      <c r="AW446" s="13" t="s">
        <v>33</v>
      </c>
      <c r="AX446" s="13" t="s">
        <v>72</v>
      </c>
      <c r="AY446" s="243" t="s">
        <v>190</v>
      </c>
    </row>
    <row r="447" s="13" customFormat="1">
      <c r="A447" s="13"/>
      <c r="B447" s="232"/>
      <c r="C447" s="233"/>
      <c r="D447" s="234" t="s">
        <v>205</v>
      </c>
      <c r="E447" s="235" t="s">
        <v>19</v>
      </c>
      <c r="F447" s="236" t="s">
        <v>1144</v>
      </c>
      <c r="G447" s="233"/>
      <c r="H447" s="237">
        <v>-4.4669999999999996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205</v>
      </c>
      <c r="AU447" s="243" t="s">
        <v>82</v>
      </c>
      <c r="AV447" s="13" t="s">
        <v>82</v>
      </c>
      <c r="AW447" s="13" t="s">
        <v>33</v>
      </c>
      <c r="AX447" s="13" t="s">
        <v>72</v>
      </c>
      <c r="AY447" s="243" t="s">
        <v>190</v>
      </c>
    </row>
    <row r="448" s="13" customFormat="1">
      <c r="A448" s="13"/>
      <c r="B448" s="232"/>
      <c r="C448" s="233"/>
      <c r="D448" s="234" t="s">
        <v>205</v>
      </c>
      <c r="E448" s="235" t="s">
        <v>19</v>
      </c>
      <c r="F448" s="236" t="s">
        <v>1145</v>
      </c>
      <c r="G448" s="233"/>
      <c r="H448" s="237">
        <v>23.59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205</v>
      </c>
      <c r="AU448" s="243" t="s">
        <v>82</v>
      </c>
      <c r="AV448" s="13" t="s">
        <v>82</v>
      </c>
      <c r="AW448" s="13" t="s">
        <v>33</v>
      </c>
      <c r="AX448" s="13" t="s">
        <v>72</v>
      </c>
      <c r="AY448" s="243" t="s">
        <v>190</v>
      </c>
    </row>
    <row r="449" s="13" customFormat="1">
      <c r="A449" s="13"/>
      <c r="B449" s="232"/>
      <c r="C449" s="233"/>
      <c r="D449" s="234" t="s">
        <v>205</v>
      </c>
      <c r="E449" s="235" t="s">
        <v>19</v>
      </c>
      <c r="F449" s="236" t="s">
        <v>1146</v>
      </c>
      <c r="G449" s="233"/>
      <c r="H449" s="237">
        <v>-4.9039999999999999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205</v>
      </c>
      <c r="AU449" s="243" t="s">
        <v>82</v>
      </c>
      <c r="AV449" s="13" t="s">
        <v>82</v>
      </c>
      <c r="AW449" s="13" t="s">
        <v>33</v>
      </c>
      <c r="AX449" s="13" t="s">
        <v>72</v>
      </c>
      <c r="AY449" s="243" t="s">
        <v>190</v>
      </c>
    </row>
    <row r="450" s="16" customFormat="1">
      <c r="A450" s="16"/>
      <c r="B450" s="286"/>
      <c r="C450" s="287"/>
      <c r="D450" s="234" t="s">
        <v>205</v>
      </c>
      <c r="E450" s="288" t="s">
        <v>19</v>
      </c>
      <c r="F450" s="289" t="s">
        <v>914</v>
      </c>
      <c r="G450" s="287"/>
      <c r="H450" s="290">
        <v>114.565</v>
      </c>
      <c r="I450" s="291"/>
      <c r="J450" s="287"/>
      <c r="K450" s="287"/>
      <c r="L450" s="292"/>
      <c r="M450" s="293"/>
      <c r="N450" s="294"/>
      <c r="O450" s="294"/>
      <c r="P450" s="294"/>
      <c r="Q450" s="294"/>
      <c r="R450" s="294"/>
      <c r="S450" s="294"/>
      <c r="T450" s="29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96" t="s">
        <v>205</v>
      </c>
      <c r="AU450" s="296" t="s">
        <v>82</v>
      </c>
      <c r="AV450" s="16" t="s">
        <v>207</v>
      </c>
      <c r="AW450" s="16" t="s">
        <v>33</v>
      </c>
      <c r="AX450" s="16" t="s">
        <v>72</v>
      </c>
      <c r="AY450" s="296" t="s">
        <v>190</v>
      </c>
    </row>
    <row r="451" s="14" customFormat="1">
      <c r="A451" s="14"/>
      <c r="B451" s="254"/>
      <c r="C451" s="255"/>
      <c r="D451" s="234" t="s">
        <v>205</v>
      </c>
      <c r="E451" s="256" t="s">
        <v>19</v>
      </c>
      <c r="F451" s="257" t="s">
        <v>1147</v>
      </c>
      <c r="G451" s="255"/>
      <c r="H451" s="256" t="s">
        <v>19</v>
      </c>
      <c r="I451" s="258"/>
      <c r="J451" s="255"/>
      <c r="K451" s="255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205</v>
      </c>
      <c r="AU451" s="263" t="s">
        <v>82</v>
      </c>
      <c r="AV451" s="14" t="s">
        <v>79</v>
      </c>
      <c r="AW451" s="14" t="s">
        <v>33</v>
      </c>
      <c r="AX451" s="14" t="s">
        <v>72</v>
      </c>
      <c r="AY451" s="263" t="s">
        <v>190</v>
      </c>
    </row>
    <row r="452" s="14" customFormat="1">
      <c r="A452" s="14"/>
      <c r="B452" s="254"/>
      <c r="C452" s="255"/>
      <c r="D452" s="234" t="s">
        <v>205</v>
      </c>
      <c r="E452" s="256" t="s">
        <v>19</v>
      </c>
      <c r="F452" s="257" t="s">
        <v>1127</v>
      </c>
      <c r="G452" s="255"/>
      <c r="H452" s="256" t="s">
        <v>19</v>
      </c>
      <c r="I452" s="258"/>
      <c r="J452" s="255"/>
      <c r="K452" s="255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205</v>
      </c>
      <c r="AU452" s="263" t="s">
        <v>82</v>
      </c>
      <c r="AV452" s="14" t="s">
        <v>79</v>
      </c>
      <c r="AW452" s="14" t="s">
        <v>33</v>
      </c>
      <c r="AX452" s="14" t="s">
        <v>72</v>
      </c>
      <c r="AY452" s="263" t="s">
        <v>190</v>
      </c>
    </row>
    <row r="453" s="13" customFormat="1">
      <c r="A453" s="13"/>
      <c r="B453" s="232"/>
      <c r="C453" s="233"/>
      <c r="D453" s="234" t="s">
        <v>205</v>
      </c>
      <c r="E453" s="235" t="s">
        <v>19</v>
      </c>
      <c r="F453" s="236" t="s">
        <v>1148</v>
      </c>
      <c r="G453" s="233"/>
      <c r="H453" s="237">
        <v>22.268000000000001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205</v>
      </c>
      <c r="AU453" s="243" t="s">
        <v>82</v>
      </c>
      <c r="AV453" s="13" t="s">
        <v>82</v>
      </c>
      <c r="AW453" s="13" t="s">
        <v>33</v>
      </c>
      <c r="AX453" s="13" t="s">
        <v>72</v>
      </c>
      <c r="AY453" s="243" t="s">
        <v>190</v>
      </c>
    </row>
    <row r="454" s="13" customFormat="1">
      <c r="A454" s="13"/>
      <c r="B454" s="232"/>
      <c r="C454" s="233"/>
      <c r="D454" s="234" t="s">
        <v>205</v>
      </c>
      <c r="E454" s="235" t="s">
        <v>19</v>
      </c>
      <c r="F454" s="236" t="s">
        <v>1130</v>
      </c>
      <c r="G454" s="233"/>
      <c r="H454" s="237">
        <v>-0.26600000000000001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205</v>
      </c>
      <c r="AU454" s="243" t="s">
        <v>82</v>
      </c>
      <c r="AV454" s="13" t="s">
        <v>82</v>
      </c>
      <c r="AW454" s="13" t="s">
        <v>33</v>
      </c>
      <c r="AX454" s="13" t="s">
        <v>72</v>
      </c>
      <c r="AY454" s="243" t="s">
        <v>190</v>
      </c>
    </row>
    <row r="455" s="13" customFormat="1">
      <c r="A455" s="13"/>
      <c r="B455" s="232"/>
      <c r="C455" s="233"/>
      <c r="D455" s="234" t="s">
        <v>205</v>
      </c>
      <c r="E455" s="235" t="s">
        <v>19</v>
      </c>
      <c r="F455" s="236" t="s">
        <v>1149</v>
      </c>
      <c r="G455" s="233"/>
      <c r="H455" s="237">
        <v>-8.8000000000000007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205</v>
      </c>
      <c r="AU455" s="243" t="s">
        <v>82</v>
      </c>
      <c r="AV455" s="13" t="s">
        <v>82</v>
      </c>
      <c r="AW455" s="13" t="s">
        <v>33</v>
      </c>
      <c r="AX455" s="13" t="s">
        <v>72</v>
      </c>
      <c r="AY455" s="243" t="s">
        <v>190</v>
      </c>
    </row>
    <row r="456" s="13" customFormat="1">
      <c r="A456" s="13"/>
      <c r="B456" s="232"/>
      <c r="C456" s="233"/>
      <c r="D456" s="234" t="s">
        <v>205</v>
      </c>
      <c r="E456" s="235" t="s">
        <v>19</v>
      </c>
      <c r="F456" s="236" t="s">
        <v>1150</v>
      </c>
      <c r="G456" s="233"/>
      <c r="H456" s="237">
        <v>35.462000000000003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205</v>
      </c>
      <c r="AU456" s="243" t="s">
        <v>82</v>
      </c>
      <c r="AV456" s="13" t="s">
        <v>82</v>
      </c>
      <c r="AW456" s="13" t="s">
        <v>33</v>
      </c>
      <c r="AX456" s="13" t="s">
        <v>72</v>
      </c>
      <c r="AY456" s="243" t="s">
        <v>190</v>
      </c>
    </row>
    <row r="457" s="13" customFormat="1">
      <c r="A457" s="13"/>
      <c r="B457" s="232"/>
      <c r="C457" s="233"/>
      <c r="D457" s="234" t="s">
        <v>205</v>
      </c>
      <c r="E457" s="235" t="s">
        <v>19</v>
      </c>
      <c r="F457" s="236" t="s">
        <v>1151</v>
      </c>
      <c r="G457" s="233"/>
      <c r="H457" s="237">
        <v>-0.13100000000000001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205</v>
      </c>
      <c r="AU457" s="243" t="s">
        <v>82</v>
      </c>
      <c r="AV457" s="13" t="s">
        <v>82</v>
      </c>
      <c r="AW457" s="13" t="s">
        <v>33</v>
      </c>
      <c r="AX457" s="13" t="s">
        <v>72</v>
      </c>
      <c r="AY457" s="243" t="s">
        <v>190</v>
      </c>
    </row>
    <row r="458" s="13" customFormat="1">
      <c r="A458" s="13"/>
      <c r="B458" s="232"/>
      <c r="C458" s="233"/>
      <c r="D458" s="234" t="s">
        <v>205</v>
      </c>
      <c r="E458" s="235" t="s">
        <v>19</v>
      </c>
      <c r="F458" s="236" t="s">
        <v>1152</v>
      </c>
      <c r="G458" s="233"/>
      <c r="H458" s="237">
        <v>-15.6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205</v>
      </c>
      <c r="AU458" s="243" t="s">
        <v>82</v>
      </c>
      <c r="AV458" s="13" t="s">
        <v>82</v>
      </c>
      <c r="AW458" s="13" t="s">
        <v>33</v>
      </c>
      <c r="AX458" s="13" t="s">
        <v>72</v>
      </c>
      <c r="AY458" s="243" t="s">
        <v>190</v>
      </c>
    </row>
    <row r="459" s="13" customFormat="1">
      <c r="A459" s="13"/>
      <c r="B459" s="232"/>
      <c r="C459" s="233"/>
      <c r="D459" s="234" t="s">
        <v>205</v>
      </c>
      <c r="E459" s="235" t="s">
        <v>19</v>
      </c>
      <c r="F459" s="236" t="s">
        <v>1153</v>
      </c>
      <c r="G459" s="233"/>
      <c r="H459" s="237">
        <v>41.618000000000002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205</v>
      </c>
      <c r="AU459" s="243" t="s">
        <v>82</v>
      </c>
      <c r="AV459" s="13" t="s">
        <v>82</v>
      </c>
      <c r="AW459" s="13" t="s">
        <v>33</v>
      </c>
      <c r="AX459" s="13" t="s">
        <v>72</v>
      </c>
      <c r="AY459" s="243" t="s">
        <v>190</v>
      </c>
    </row>
    <row r="460" s="13" customFormat="1">
      <c r="A460" s="13"/>
      <c r="B460" s="232"/>
      <c r="C460" s="233"/>
      <c r="D460" s="234" t="s">
        <v>205</v>
      </c>
      <c r="E460" s="235" t="s">
        <v>19</v>
      </c>
      <c r="F460" s="236" t="s">
        <v>1136</v>
      </c>
      <c r="G460" s="233"/>
      <c r="H460" s="237">
        <v>-0.505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205</v>
      </c>
      <c r="AU460" s="243" t="s">
        <v>82</v>
      </c>
      <c r="AV460" s="13" t="s">
        <v>82</v>
      </c>
      <c r="AW460" s="13" t="s">
        <v>33</v>
      </c>
      <c r="AX460" s="13" t="s">
        <v>72</v>
      </c>
      <c r="AY460" s="243" t="s">
        <v>190</v>
      </c>
    </row>
    <row r="461" s="13" customFormat="1">
      <c r="A461" s="13"/>
      <c r="B461" s="232"/>
      <c r="C461" s="233"/>
      <c r="D461" s="234" t="s">
        <v>205</v>
      </c>
      <c r="E461" s="235" t="s">
        <v>19</v>
      </c>
      <c r="F461" s="236" t="s">
        <v>1154</v>
      </c>
      <c r="G461" s="233"/>
      <c r="H461" s="237">
        <v>-14.6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205</v>
      </c>
      <c r="AU461" s="243" t="s">
        <v>82</v>
      </c>
      <c r="AV461" s="13" t="s">
        <v>82</v>
      </c>
      <c r="AW461" s="13" t="s">
        <v>33</v>
      </c>
      <c r="AX461" s="13" t="s">
        <v>72</v>
      </c>
      <c r="AY461" s="243" t="s">
        <v>190</v>
      </c>
    </row>
    <row r="462" s="13" customFormat="1">
      <c r="A462" s="13"/>
      <c r="B462" s="232"/>
      <c r="C462" s="233"/>
      <c r="D462" s="234" t="s">
        <v>205</v>
      </c>
      <c r="E462" s="235" t="s">
        <v>19</v>
      </c>
      <c r="F462" s="236" t="s">
        <v>1155</v>
      </c>
      <c r="G462" s="233"/>
      <c r="H462" s="237">
        <v>17.251999999999999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205</v>
      </c>
      <c r="AU462" s="243" t="s">
        <v>82</v>
      </c>
      <c r="AV462" s="13" t="s">
        <v>82</v>
      </c>
      <c r="AW462" s="13" t="s">
        <v>33</v>
      </c>
      <c r="AX462" s="13" t="s">
        <v>72</v>
      </c>
      <c r="AY462" s="243" t="s">
        <v>190</v>
      </c>
    </row>
    <row r="463" s="13" customFormat="1">
      <c r="A463" s="13"/>
      <c r="B463" s="232"/>
      <c r="C463" s="233"/>
      <c r="D463" s="234" t="s">
        <v>205</v>
      </c>
      <c r="E463" s="235" t="s">
        <v>19</v>
      </c>
      <c r="F463" s="236" t="s">
        <v>1156</v>
      </c>
      <c r="G463" s="233"/>
      <c r="H463" s="237">
        <v>-6.2000000000000002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205</v>
      </c>
      <c r="AU463" s="243" t="s">
        <v>82</v>
      </c>
      <c r="AV463" s="13" t="s">
        <v>82</v>
      </c>
      <c r="AW463" s="13" t="s">
        <v>33</v>
      </c>
      <c r="AX463" s="13" t="s">
        <v>72</v>
      </c>
      <c r="AY463" s="243" t="s">
        <v>190</v>
      </c>
    </row>
    <row r="464" s="14" customFormat="1">
      <c r="A464" s="14"/>
      <c r="B464" s="254"/>
      <c r="C464" s="255"/>
      <c r="D464" s="234" t="s">
        <v>205</v>
      </c>
      <c r="E464" s="256" t="s">
        <v>19</v>
      </c>
      <c r="F464" s="257" t="s">
        <v>1141</v>
      </c>
      <c r="G464" s="255"/>
      <c r="H464" s="256" t="s">
        <v>19</v>
      </c>
      <c r="I464" s="258"/>
      <c r="J464" s="255"/>
      <c r="K464" s="255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205</v>
      </c>
      <c r="AU464" s="263" t="s">
        <v>82</v>
      </c>
      <c r="AV464" s="14" t="s">
        <v>79</v>
      </c>
      <c r="AW464" s="14" t="s">
        <v>33</v>
      </c>
      <c r="AX464" s="14" t="s">
        <v>72</v>
      </c>
      <c r="AY464" s="263" t="s">
        <v>190</v>
      </c>
    </row>
    <row r="465" s="13" customFormat="1">
      <c r="A465" s="13"/>
      <c r="B465" s="232"/>
      <c r="C465" s="233"/>
      <c r="D465" s="234" t="s">
        <v>205</v>
      </c>
      <c r="E465" s="235" t="s">
        <v>19</v>
      </c>
      <c r="F465" s="236" t="s">
        <v>1157</v>
      </c>
      <c r="G465" s="233"/>
      <c r="H465" s="237">
        <v>19.911999999999999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205</v>
      </c>
      <c r="AU465" s="243" t="s">
        <v>82</v>
      </c>
      <c r="AV465" s="13" t="s">
        <v>82</v>
      </c>
      <c r="AW465" s="13" t="s">
        <v>33</v>
      </c>
      <c r="AX465" s="13" t="s">
        <v>72</v>
      </c>
      <c r="AY465" s="243" t="s">
        <v>190</v>
      </c>
    </row>
    <row r="466" s="13" customFormat="1">
      <c r="A466" s="13"/>
      <c r="B466" s="232"/>
      <c r="C466" s="233"/>
      <c r="D466" s="234" t="s">
        <v>205</v>
      </c>
      <c r="E466" s="235" t="s">
        <v>19</v>
      </c>
      <c r="F466" s="236" t="s">
        <v>1158</v>
      </c>
      <c r="G466" s="233"/>
      <c r="H466" s="237">
        <v>-2.3540000000000001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205</v>
      </c>
      <c r="AU466" s="243" t="s">
        <v>82</v>
      </c>
      <c r="AV466" s="13" t="s">
        <v>82</v>
      </c>
      <c r="AW466" s="13" t="s">
        <v>33</v>
      </c>
      <c r="AX466" s="13" t="s">
        <v>72</v>
      </c>
      <c r="AY466" s="243" t="s">
        <v>190</v>
      </c>
    </row>
    <row r="467" s="16" customFormat="1">
      <c r="A467" s="16"/>
      <c r="B467" s="286"/>
      <c r="C467" s="287"/>
      <c r="D467" s="234" t="s">
        <v>205</v>
      </c>
      <c r="E467" s="288" t="s">
        <v>19</v>
      </c>
      <c r="F467" s="289" t="s">
        <v>914</v>
      </c>
      <c r="G467" s="287"/>
      <c r="H467" s="290">
        <v>88.055999999999997</v>
      </c>
      <c r="I467" s="291"/>
      <c r="J467" s="287"/>
      <c r="K467" s="287"/>
      <c r="L467" s="292"/>
      <c r="M467" s="293"/>
      <c r="N467" s="294"/>
      <c r="O467" s="294"/>
      <c r="P467" s="294"/>
      <c r="Q467" s="294"/>
      <c r="R467" s="294"/>
      <c r="S467" s="294"/>
      <c r="T467" s="295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96" t="s">
        <v>205</v>
      </c>
      <c r="AU467" s="296" t="s">
        <v>82</v>
      </c>
      <c r="AV467" s="16" t="s">
        <v>207</v>
      </c>
      <c r="AW467" s="16" t="s">
        <v>33</v>
      </c>
      <c r="AX467" s="16" t="s">
        <v>72</v>
      </c>
      <c r="AY467" s="296" t="s">
        <v>190</v>
      </c>
    </row>
    <row r="468" s="14" customFormat="1">
      <c r="A468" s="14"/>
      <c r="B468" s="254"/>
      <c r="C468" s="255"/>
      <c r="D468" s="234" t="s">
        <v>205</v>
      </c>
      <c r="E468" s="256" t="s">
        <v>19</v>
      </c>
      <c r="F468" s="257" t="s">
        <v>1159</v>
      </c>
      <c r="G468" s="255"/>
      <c r="H468" s="256" t="s">
        <v>19</v>
      </c>
      <c r="I468" s="258"/>
      <c r="J468" s="255"/>
      <c r="K468" s="255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205</v>
      </c>
      <c r="AU468" s="263" t="s">
        <v>82</v>
      </c>
      <c r="AV468" s="14" t="s">
        <v>79</v>
      </c>
      <c r="AW468" s="14" t="s">
        <v>33</v>
      </c>
      <c r="AX468" s="14" t="s">
        <v>72</v>
      </c>
      <c r="AY468" s="263" t="s">
        <v>190</v>
      </c>
    </row>
    <row r="469" s="14" customFormat="1">
      <c r="A469" s="14"/>
      <c r="B469" s="254"/>
      <c r="C469" s="255"/>
      <c r="D469" s="234" t="s">
        <v>205</v>
      </c>
      <c r="E469" s="256" t="s">
        <v>19</v>
      </c>
      <c r="F469" s="257" t="s">
        <v>1127</v>
      </c>
      <c r="G469" s="255"/>
      <c r="H469" s="256" t="s">
        <v>19</v>
      </c>
      <c r="I469" s="258"/>
      <c r="J469" s="255"/>
      <c r="K469" s="255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205</v>
      </c>
      <c r="AU469" s="263" t="s">
        <v>82</v>
      </c>
      <c r="AV469" s="14" t="s">
        <v>79</v>
      </c>
      <c r="AW469" s="14" t="s">
        <v>33</v>
      </c>
      <c r="AX469" s="14" t="s">
        <v>72</v>
      </c>
      <c r="AY469" s="263" t="s">
        <v>190</v>
      </c>
    </row>
    <row r="470" s="13" customFormat="1">
      <c r="A470" s="13"/>
      <c r="B470" s="232"/>
      <c r="C470" s="233"/>
      <c r="D470" s="234" t="s">
        <v>205</v>
      </c>
      <c r="E470" s="235" t="s">
        <v>19</v>
      </c>
      <c r="F470" s="236" t="s">
        <v>1160</v>
      </c>
      <c r="G470" s="233"/>
      <c r="H470" s="237">
        <v>58.520000000000003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205</v>
      </c>
      <c r="AU470" s="243" t="s">
        <v>82</v>
      </c>
      <c r="AV470" s="13" t="s">
        <v>82</v>
      </c>
      <c r="AW470" s="13" t="s">
        <v>33</v>
      </c>
      <c r="AX470" s="13" t="s">
        <v>72</v>
      </c>
      <c r="AY470" s="243" t="s">
        <v>190</v>
      </c>
    </row>
    <row r="471" s="13" customFormat="1">
      <c r="A471" s="13"/>
      <c r="B471" s="232"/>
      <c r="C471" s="233"/>
      <c r="D471" s="234" t="s">
        <v>205</v>
      </c>
      <c r="E471" s="235" t="s">
        <v>19</v>
      </c>
      <c r="F471" s="236" t="s">
        <v>1161</v>
      </c>
      <c r="G471" s="233"/>
      <c r="H471" s="237">
        <v>-0.40600000000000003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205</v>
      </c>
      <c r="AU471" s="243" t="s">
        <v>82</v>
      </c>
      <c r="AV471" s="13" t="s">
        <v>82</v>
      </c>
      <c r="AW471" s="13" t="s">
        <v>33</v>
      </c>
      <c r="AX471" s="13" t="s">
        <v>72</v>
      </c>
      <c r="AY471" s="243" t="s">
        <v>190</v>
      </c>
    </row>
    <row r="472" s="13" customFormat="1">
      <c r="A472" s="13"/>
      <c r="B472" s="232"/>
      <c r="C472" s="233"/>
      <c r="D472" s="234" t="s">
        <v>205</v>
      </c>
      <c r="E472" s="235" t="s">
        <v>19</v>
      </c>
      <c r="F472" s="236" t="s">
        <v>1162</v>
      </c>
      <c r="G472" s="233"/>
      <c r="H472" s="237">
        <v>-5.7000000000000002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205</v>
      </c>
      <c r="AU472" s="243" t="s">
        <v>82</v>
      </c>
      <c r="AV472" s="13" t="s">
        <v>82</v>
      </c>
      <c r="AW472" s="13" t="s">
        <v>33</v>
      </c>
      <c r="AX472" s="13" t="s">
        <v>72</v>
      </c>
      <c r="AY472" s="243" t="s">
        <v>190</v>
      </c>
    </row>
    <row r="473" s="13" customFormat="1">
      <c r="A473" s="13"/>
      <c r="B473" s="232"/>
      <c r="C473" s="233"/>
      <c r="D473" s="234" t="s">
        <v>205</v>
      </c>
      <c r="E473" s="235" t="s">
        <v>19</v>
      </c>
      <c r="F473" s="236" t="s">
        <v>1163</v>
      </c>
      <c r="G473" s="233"/>
      <c r="H473" s="237">
        <v>-4.2000000000000002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205</v>
      </c>
      <c r="AU473" s="243" t="s">
        <v>82</v>
      </c>
      <c r="AV473" s="13" t="s">
        <v>82</v>
      </c>
      <c r="AW473" s="13" t="s">
        <v>33</v>
      </c>
      <c r="AX473" s="13" t="s">
        <v>72</v>
      </c>
      <c r="AY473" s="243" t="s">
        <v>190</v>
      </c>
    </row>
    <row r="474" s="13" customFormat="1">
      <c r="A474" s="13"/>
      <c r="B474" s="232"/>
      <c r="C474" s="233"/>
      <c r="D474" s="234" t="s">
        <v>205</v>
      </c>
      <c r="E474" s="235" t="s">
        <v>19</v>
      </c>
      <c r="F474" s="236" t="s">
        <v>1164</v>
      </c>
      <c r="G474" s="233"/>
      <c r="H474" s="237">
        <v>-2.6000000000000001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205</v>
      </c>
      <c r="AU474" s="243" t="s">
        <v>82</v>
      </c>
      <c r="AV474" s="13" t="s">
        <v>82</v>
      </c>
      <c r="AW474" s="13" t="s">
        <v>33</v>
      </c>
      <c r="AX474" s="13" t="s">
        <v>72</v>
      </c>
      <c r="AY474" s="243" t="s">
        <v>190</v>
      </c>
    </row>
    <row r="475" s="13" customFormat="1">
      <c r="A475" s="13"/>
      <c r="B475" s="232"/>
      <c r="C475" s="233"/>
      <c r="D475" s="234" t="s">
        <v>205</v>
      </c>
      <c r="E475" s="235" t="s">
        <v>19</v>
      </c>
      <c r="F475" s="236" t="s">
        <v>1165</v>
      </c>
      <c r="G475" s="233"/>
      <c r="H475" s="237">
        <v>-4.7999999999999998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205</v>
      </c>
      <c r="AU475" s="243" t="s">
        <v>82</v>
      </c>
      <c r="AV475" s="13" t="s">
        <v>82</v>
      </c>
      <c r="AW475" s="13" t="s">
        <v>33</v>
      </c>
      <c r="AX475" s="13" t="s">
        <v>72</v>
      </c>
      <c r="AY475" s="243" t="s">
        <v>190</v>
      </c>
    </row>
    <row r="476" s="14" customFormat="1">
      <c r="A476" s="14"/>
      <c r="B476" s="254"/>
      <c r="C476" s="255"/>
      <c r="D476" s="234" t="s">
        <v>205</v>
      </c>
      <c r="E476" s="256" t="s">
        <v>19</v>
      </c>
      <c r="F476" s="257" t="s">
        <v>1141</v>
      </c>
      <c r="G476" s="255"/>
      <c r="H476" s="256" t="s">
        <v>19</v>
      </c>
      <c r="I476" s="258"/>
      <c r="J476" s="255"/>
      <c r="K476" s="255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205</v>
      </c>
      <c r="AU476" s="263" t="s">
        <v>82</v>
      </c>
      <c r="AV476" s="14" t="s">
        <v>79</v>
      </c>
      <c r="AW476" s="14" t="s">
        <v>33</v>
      </c>
      <c r="AX476" s="14" t="s">
        <v>72</v>
      </c>
      <c r="AY476" s="263" t="s">
        <v>190</v>
      </c>
    </row>
    <row r="477" s="13" customFormat="1">
      <c r="A477" s="13"/>
      <c r="B477" s="232"/>
      <c r="C477" s="233"/>
      <c r="D477" s="234" t="s">
        <v>205</v>
      </c>
      <c r="E477" s="235" t="s">
        <v>19</v>
      </c>
      <c r="F477" s="236" t="s">
        <v>1166</v>
      </c>
      <c r="G477" s="233"/>
      <c r="H477" s="237">
        <v>17.783999999999999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205</v>
      </c>
      <c r="AU477" s="243" t="s">
        <v>82</v>
      </c>
      <c r="AV477" s="13" t="s">
        <v>82</v>
      </c>
      <c r="AW477" s="13" t="s">
        <v>33</v>
      </c>
      <c r="AX477" s="13" t="s">
        <v>72</v>
      </c>
      <c r="AY477" s="243" t="s">
        <v>190</v>
      </c>
    </row>
    <row r="478" s="13" customFormat="1">
      <c r="A478" s="13"/>
      <c r="B478" s="232"/>
      <c r="C478" s="233"/>
      <c r="D478" s="234" t="s">
        <v>205</v>
      </c>
      <c r="E478" s="235" t="s">
        <v>19</v>
      </c>
      <c r="F478" s="236" t="s">
        <v>1167</v>
      </c>
      <c r="G478" s="233"/>
      <c r="H478" s="237">
        <v>-3.927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205</v>
      </c>
      <c r="AU478" s="243" t="s">
        <v>82</v>
      </c>
      <c r="AV478" s="13" t="s">
        <v>82</v>
      </c>
      <c r="AW478" s="13" t="s">
        <v>33</v>
      </c>
      <c r="AX478" s="13" t="s">
        <v>72</v>
      </c>
      <c r="AY478" s="243" t="s">
        <v>190</v>
      </c>
    </row>
    <row r="479" s="16" customFormat="1">
      <c r="A479" s="16"/>
      <c r="B479" s="286"/>
      <c r="C479" s="287"/>
      <c r="D479" s="234" t="s">
        <v>205</v>
      </c>
      <c r="E479" s="288" t="s">
        <v>19</v>
      </c>
      <c r="F479" s="289" t="s">
        <v>914</v>
      </c>
      <c r="G479" s="287"/>
      <c r="H479" s="290">
        <v>54.670999999999999</v>
      </c>
      <c r="I479" s="291"/>
      <c r="J479" s="287"/>
      <c r="K479" s="287"/>
      <c r="L479" s="292"/>
      <c r="M479" s="293"/>
      <c r="N479" s="294"/>
      <c r="O479" s="294"/>
      <c r="P479" s="294"/>
      <c r="Q479" s="294"/>
      <c r="R479" s="294"/>
      <c r="S479" s="294"/>
      <c r="T479" s="295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96" t="s">
        <v>205</v>
      </c>
      <c r="AU479" s="296" t="s">
        <v>82</v>
      </c>
      <c r="AV479" s="16" t="s">
        <v>207</v>
      </c>
      <c r="AW479" s="16" t="s">
        <v>33</v>
      </c>
      <c r="AX479" s="16" t="s">
        <v>72</v>
      </c>
      <c r="AY479" s="296" t="s">
        <v>190</v>
      </c>
    </row>
    <row r="480" s="14" customFormat="1">
      <c r="A480" s="14"/>
      <c r="B480" s="254"/>
      <c r="C480" s="255"/>
      <c r="D480" s="234" t="s">
        <v>205</v>
      </c>
      <c r="E480" s="256" t="s">
        <v>19</v>
      </c>
      <c r="F480" s="257" t="s">
        <v>1168</v>
      </c>
      <c r="G480" s="255"/>
      <c r="H480" s="256" t="s">
        <v>19</v>
      </c>
      <c r="I480" s="258"/>
      <c r="J480" s="255"/>
      <c r="K480" s="255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205</v>
      </c>
      <c r="AU480" s="263" t="s">
        <v>82</v>
      </c>
      <c r="AV480" s="14" t="s">
        <v>79</v>
      </c>
      <c r="AW480" s="14" t="s">
        <v>33</v>
      </c>
      <c r="AX480" s="14" t="s">
        <v>72</v>
      </c>
      <c r="AY480" s="263" t="s">
        <v>190</v>
      </c>
    </row>
    <row r="481" s="13" customFormat="1">
      <c r="A481" s="13"/>
      <c r="B481" s="232"/>
      <c r="C481" s="233"/>
      <c r="D481" s="234" t="s">
        <v>205</v>
      </c>
      <c r="E481" s="235" t="s">
        <v>19</v>
      </c>
      <c r="F481" s="236" t="s">
        <v>1169</v>
      </c>
      <c r="G481" s="233"/>
      <c r="H481" s="237">
        <v>12.83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205</v>
      </c>
      <c r="AU481" s="243" t="s">
        <v>82</v>
      </c>
      <c r="AV481" s="13" t="s">
        <v>82</v>
      </c>
      <c r="AW481" s="13" t="s">
        <v>33</v>
      </c>
      <c r="AX481" s="13" t="s">
        <v>72</v>
      </c>
      <c r="AY481" s="243" t="s">
        <v>190</v>
      </c>
    </row>
    <row r="482" s="16" customFormat="1">
      <c r="A482" s="16"/>
      <c r="B482" s="286"/>
      <c r="C482" s="287"/>
      <c r="D482" s="234" t="s">
        <v>205</v>
      </c>
      <c r="E482" s="288" t="s">
        <v>19</v>
      </c>
      <c r="F482" s="289" t="s">
        <v>914</v>
      </c>
      <c r="G482" s="287"/>
      <c r="H482" s="290">
        <v>12.83</v>
      </c>
      <c r="I482" s="291"/>
      <c r="J482" s="287"/>
      <c r="K482" s="287"/>
      <c r="L482" s="292"/>
      <c r="M482" s="293"/>
      <c r="N482" s="294"/>
      <c r="O482" s="294"/>
      <c r="P482" s="294"/>
      <c r="Q482" s="294"/>
      <c r="R482" s="294"/>
      <c r="S482" s="294"/>
      <c r="T482" s="295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96" t="s">
        <v>205</v>
      </c>
      <c r="AU482" s="296" t="s">
        <v>82</v>
      </c>
      <c r="AV482" s="16" t="s">
        <v>207</v>
      </c>
      <c r="AW482" s="16" t="s">
        <v>33</v>
      </c>
      <c r="AX482" s="16" t="s">
        <v>72</v>
      </c>
      <c r="AY482" s="296" t="s">
        <v>190</v>
      </c>
    </row>
    <row r="483" s="15" customFormat="1">
      <c r="A483" s="15"/>
      <c r="B483" s="264"/>
      <c r="C483" s="265"/>
      <c r="D483" s="234" t="s">
        <v>205</v>
      </c>
      <c r="E483" s="266" t="s">
        <v>19</v>
      </c>
      <c r="F483" s="267" t="s">
        <v>243</v>
      </c>
      <c r="G483" s="265"/>
      <c r="H483" s="268">
        <v>270.12200000000001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205</v>
      </c>
      <c r="AU483" s="274" t="s">
        <v>82</v>
      </c>
      <c r="AV483" s="15" t="s">
        <v>197</v>
      </c>
      <c r="AW483" s="15" t="s">
        <v>33</v>
      </c>
      <c r="AX483" s="15" t="s">
        <v>79</v>
      </c>
      <c r="AY483" s="274" t="s">
        <v>190</v>
      </c>
    </row>
    <row r="484" s="2" customFormat="1" ht="16.5" customHeight="1">
      <c r="A484" s="40"/>
      <c r="B484" s="41"/>
      <c r="C484" s="214" t="s">
        <v>1170</v>
      </c>
      <c r="D484" s="214" t="s">
        <v>192</v>
      </c>
      <c r="E484" s="215" t="s">
        <v>1171</v>
      </c>
      <c r="F484" s="216" t="s">
        <v>1172</v>
      </c>
      <c r="G484" s="217" t="s">
        <v>214</v>
      </c>
      <c r="H484" s="218">
        <v>2884.3009999999999</v>
      </c>
      <c r="I484" s="219"/>
      <c r="J484" s="220">
        <f>ROUND(I484*H484,2)</f>
        <v>0</v>
      </c>
      <c r="K484" s="216" t="s">
        <v>196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0.0027499999999999998</v>
      </c>
      <c r="R484" s="223">
        <f>Q484*H484</f>
        <v>7.9318277499999992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197</v>
      </c>
      <c r="AT484" s="225" t="s">
        <v>192</v>
      </c>
      <c r="AU484" s="225" t="s">
        <v>82</v>
      </c>
      <c r="AY484" s="19" t="s">
        <v>190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197</v>
      </c>
      <c r="BM484" s="225" t="s">
        <v>1173</v>
      </c>
    </row>
    <row r="485" s="2" customFormat="1">
      <c r="A485" s="40"/>
      <c r="B485" s="41"/>
      <c r="C485" s="42"/>
      <c r="D485" s="227" t="s">
        <v>199</v>
      </c>
      <c r="E485" s="42"/>
      <c r="F485" s="228" t="s">
        <v>1174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199</v>
      </c>
      <c r="AU485" s="19" t="s">
        <v>82</v>
      </c>
    </row>
    <row r="486" s="14" customFormat="1">
      <c r="A486" s="14"/>
      <c r="B486" s="254"/>
      <c r="C486" s="255"/>
      <c r="D486" s="234" t="s">
        <v>205</v>
      </c>
      <c r="E486" s="256" t="s">
        <v>19</v>
      </c>
      <c r="F486" s="257" t="s">
        <v>1126</v>
      </c>
      <c r="G486" s="255"/>
      <c r="H486" s="256" t="s">
        <v>19</v>
      </c>
      <c r="I486" s="258"/>
      <c r="J486" s="255"/>
      <c r="K486" s="255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205</v>
      </c>
      <c r="AU486" s="263" t="s">
        <v>82</v>
      </c>
      <c r="AV486" s="14" t="s">
        <v>79</v>
      </c>
      <c r="AW486" s="14" t="s">
        <v>33</v>
      </c>
      <c r="AX486" s="14" t="s">
        <v>72</v>
      </c>
      <c r="AY486" s="263" t="s">
        <v>190</v>
      </c>
    </row>
    <row r="487" s="14" customFormat="1">
      <c r="A487" s="14"/>
      <c r="B487" s="254"/>
      <c r="C487" s="255"/>
      <c r="D487" s="234" t="s">
        <v>205</v>
      </c>
      <c r="E487" s="256" t="s">
        <v>19</v>
      </c>
      <c r="F487" s="257" t="s">
        <v>1127</v>
      </c>
      <c r="G487" s="255"/>
      <c r="H487" s="256" t="s">
        <v>19</v>
      </c>
      <c r="I487" s="258"/>
      <c r="J487" s="255"/>
      <c r="K487" s="255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205</v>
      </c>
      <c r="AU487" s="263" t="s">
        <v>82</v>
      </c>
      <c r="AV487" s="14" t="s">
        <v>79</v>
      </c>
      <c r="AW487" s="14" t="s">
        <v>33</v>
      </c>
      <c r="AX487" s="14" t="s">
        <v>72</v>
      </c>
      <c r="AY487" s="263" t="s">
        <v>190</v>
      </c>
    </row>
    <row r="488" s="13" customFormat="1">
      <c r="A488" s="13"/>
      <c r="B488" s="232"/>
      <c r="C488" s="233"/>
      <c r="D488" s="234" t="s">
        <v>205</v>
      </c>
      <c r="E488" s="235" t="s">
        <v>19</v>
      </c>
      <c r="F488" s="236" t="s">
        <v>1175</v>
      </c>
      <c r="G488" s="233"/>
      <c r="H488" s="237">
        <v>227.368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205</v>
      </c>
      <c r="AU488" s="243" t="s">
        <v>82</v>
      </c>
      <c r="AV488" s="13" t="s">
        <v>82</v>
      </c>
      <c r="AW488" s="13" t="s">
        <v>33</v>
      </c>
      <c r="AX488" s="13" t="s">
        <v>72</v>
      </c>
      <c r="AY488" s="243" t="s">
        <v>190</v>
      </c>
    </row>
    <row r="489" s="13" customFormat="1">
      <c r="A489" s="13"/>
      <c r="B489" s="232"/>
      <c r="C489" s="233"/>
      <c r="D489" s="234" t="s">
        <v>205</v>
      </c>
      <c r="E489" s="235" t="s">
        <v>19</v>
      </c>
      <c r="F489" s="236" t="s">
        <v>1176</v>
      </c>
      <c r="G489" s="233"/>
      <c r="H489" s="237">
        <v>12.792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205</v>
      </c>
      <c r="AU489" s="243" t="s">
        <v>82</v>
      </c>
      <c r="AV489" s="13" t="s">
        <v>82</v>
      </c>
      <c r="AW489" s="13" t="s">
        <v>33</v>
      </c>
      <c r="AX489" s="13" t="s">
        <v>72</v>
      </c>
      <c r="AY489" s="243" t="s">
        <v>190</v>
      </c>
    </row>
    <row r="490" s="13" customFormat="1">
      <c r="A490" s="13"/>
      <c r="B490" s="232"/>
      <c r="C490" s="233"/>
      <c r="D490" s="234" t="s">
        <v>205</v>
      </c>
      <c r="E490" s="235" t="s">
        <v>19</v>
      </c>
      <c r="F490" s="236" t="s">
        <v>1177</v>
      </c>
      <c r="G490" s="233"/>
      <c r="H490" s="237">
        <v>-2.6600000000000001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205</v>
      </c>
      <c r="AU490" s="243" t="s">
        <v>82</v>
      </c>
      <c r="AV490" s="13" t="s">
        <v>82</v>
      </c>
      <c r="AW490" s="13" t="s">
        <v>33</v>
      </c>
      <c r="AX490" s="13" t="s">
        <v>72</v>
      </c>
      <c r="AY490" s="243" t="s">
        <v>190</v>
      </c>
    </row>
    <row r="491" s="13" customFormat="1">
      <c r="A491" s="13"/>
      <c r="B491" s="232"/>
      <c r="C491" s="233"/>
      <c r="D491" s="234" t="s">
        <v>205</v>
      </c>
      <c r="E491" s="235" t="s">
        <v>19</v>
      </c>
      <c r="F491" s="236" t="s">
        <v>1178</v>
      </c>
      <c r="G491" s="233"/>
      <c r="H491" s="237">
        <v>-102.215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205</v>
      </c>
      <c r="AU491" s="243" t="s">
        <v>82</v>
      </c>
      <c r="AV491" s="13" t="s">
        <v>82</v>
      </c>
      <c r="AW491" s="13" t="s">
        <v>33</v>
      </c>
      <c r="AX491" s="13" t="s">
        <v>72</v>
      </c>
      <c r="AY491" s="243" t="s">
        <v>190</v>
      </c>
    </row>
    <row r="492" s="13" customFormat="1">
      <c r="A492" s="13"/>
      <c r="B492" s="232"/>
      <c r="C492" s="233"/>
      <c r="D492" s="234" t="s">
        <v>205</v>
      </c>
      <c r="E492" s="235" t="s">
        <v>19</v>
      </c>
      <c r="F492" s="236" t="s">
        <v>1179</v>
      </c>
      <c r="G492" s="233"/>
      <c r="H492" s="237">
        <v>362.08199999999999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205</v>
      </c>
      <c r="AU492" s="243" t="s">
        <v>82</v>
      </c>
      <c r="AV492" s="13" t="s">
        <v>82</v>
      </c>
      <c r="AW492" s="13" t="s">
        <v>33</v>
      </c>
      <c r="AX492" s="13" t="s">
        <v>72</v>
      </c>
      <c r="AY492" s="243" t="s">
        <v>190</v>
      </c>
    </row>
    <row r="493" s="13" customFormat="1">
      <c r="A493" s="13"/>
      <c r="B493" s="232"/>
      <c r="C493" s="233"/>
      <c r="D493" s="234" t="s">
        <v>205</v>
      </c>
      <c r="E493" s="235" t="s">
        <v>19</v>
      </c>
      <c r="F493" s="236" t="s">
        <v>1180</v>
      </c>
      <c r="G493" s="233"/>
      <c r="H493" s="237">
        <v>11.568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205</v>
      </c>
      <c r="AU493" s="243" t="s">
        <v>82</v>
      </c>
      <c r="AV493" s="13" t="s">
        <v>82</v>
      </c>
      <c r="AW493" s="13" t="s">
        <v>33</v>
      </c>
      <c r="AX493" s="13" t="s">
        <v>72</v>
      </c>
      <c r="AY493" s="243" t="s">
        <v>190</v>
      </c>
    </row>
    <row r="494" s="13" customFormat="1">
      <c r="A494" s="13"/>
      <c r="B494" s="232"/>
      <c r="C494" s="233"/>
      <c r="D494" s="234" t="s">
        <v>205</v>
      </c>
      <c r="E494" s="235" t="s">
        <v>19</v>
      </c>
      <c r="F494" s="236" t="s">
        <v>1181</v>
      </c>
      <c r="G494" s="233"/>
      <c r="H494" s="237">
        <v>-158.75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205</v>
      </c>
      <c r="AU494" s="243" t="s">
        <v>82</v>
      </c>
      <c r="AV494" s="13" t="s">
        <v>82</v>
      </c>
      <c r="AW494" s="13" t="s">
        <v>33</v>
      </c>
      <c r="AX494" s="13" t="s">
        <v>72</v>
      </c>
      <c r="AY494" s="243" t="s">
        <v>190</v>
      </c>
    </row>
    <row r="495" s="13" customFormat="1">
      <c r="A495" s="13"/>
      <c r="B495" s="232"/>
      <c r="C495" s="233"/>
      <c r="D495" s="234" t="s">
        <v>205</v>
      </c>
      <c r="E495" s="235" t="s">
        <v>19</v>
      </c>
      <c r="F495" s="236" t="s">
        <v>1182</v>
      </c>
      <c r="G495" s="233"/>
      <c r="H495" s="237">
        <v>424.93799999999999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205</v>
      </c>
      <c r="AU495" s="243" t="s">
        <v>82</v>
      </c>
      <c r="AV495" s="13" t="s">
        <v>82</v>
      </c>
      <c r="AW495" s="13" t="s">
        <v>33</v>
      </c>
      <c r="AX495" s="13" t="s">
        <v>72</v>
      </c>
      <c r="AY495" s="243" t="s">
        <v>190</v>
      </c>
    </row>
    <row r="496" s="13" customFormat="1">
      <c r="A496" s="13"/>
      <c r="B496" s="232"/>
      <c r="C496" s="233"/>
      <c r="D496" s="234" t="s">
        <v>205</v>
      </c>
      <c r="E496" s="235" t="s">
        <v>19</v>
      </c>
      <c r="F496" s="236" t="s">
        <v>1183</v>
      </c>
      <c r="G496" s="233"/>
      <c r="H496" s="237">
        <v>-5.0519999999999996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205</v>
      </c>
      <c r="AU496" s="243" t="s">
        <v>82</v>
      </c>
      <c r="AV496" s="13" t="s">
        <v>82</v>
      </c>
      <c r="AW496" s="13" t="s">
        <v>33</v>
      </c>
      <c r="AX496" s="13" t="s">
        <v>72</v>
      </c>
      <c r="AY496" s="243" t="s">
        <v>190</v>
      </c>
    </row>
    <row r="497" s="13" customFormat="1">
      <c r="A497" s="13"/>
      <c r="B497" s="232"/>
      <c r="C497" s="233"/>
      <c r="D497" s="234" t="s">
        <v>205</v>
      </c>
      <c r="E497" s="235" t="s">
        <v>19</v>
      </c>
      <c r="F497" s="236" t="s">
        <v>1184</v>
      </c>
      <c r="G497" s="233"/>
      <c r="H497" s="237">
        <v>-86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205</v>
      </c>
      <c r="AU497" s="243" t="s">
        <v>82</v>
      </c>
      <c r="AV497" s="13" t="s">
        <v>82</v>
      </c>
      <c r="AW497" s="13" t="s">
        <v>33</v>
      </c>
      <c r="AX497" s="13" t="s">
        <v>72</v>
      </c>
      <c r="AY497" s="243" t="s">
        <v>190</v>
      </c>
    </row>
    <row r="498" s="13" customFormat="1">
      <c r="A498" s="13"/>
      <c r="B498" s="232"/>
      <c r="C498" s="233"/>
      <c r="D498" s="234" t="s">
        <v>205</v>
      </c>
      <c r="E498" s="235" t="s">
        <v>19</v>
      </c>
      <c r="F498" s="236" t="s">
        <v>1185</v>
      </c>
      <c r="G498" s="233"/>
      <c r="H498" s="237">
        <v>-83.010999999999996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205</v>
      </c>
      <c r="AU498" s="243" t="s">
        <v>82</v>
      </c>
      <c r="AV498" s="13" t="s">
        <v>82</v>
      </c>
      <c r="AW498" s="13" t="s">
        <v>33</v>
      </c>
      <c r="AX498" s="13" t="s">
        <v>72</v>
      </c>
      <c r="AY498" s="243" t="s">
        <v>190</v>
      </c>
    </row>
    <row r="499" s="13" customFormat="1">
      <c r="A499" s="13"/>
      <c r="B499" s="232"/>
      <c r="C499" s="233"/>
      <c r="D499" s="234" t="s">
        <v>205</v>
      </c>
      <c r="E499" s="235" t="s">
        <v>19</v>
      </c>
      <c r="F499" s="236" t="s">
        <v>1186</v>
      </c>
      <c r="G499" s="233"/>
      <c r="H499" s="237">
        <v>164.512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205</v>
      </c>
      <c r="AU499" s="243" t="s">
        <v>82</v>
      </c>
      <c r="AV499" s="13" t="s">
        <v>82</v>
      </c>
      <c r="AW499" s="13" t="s">
        <v>33</v>
      </c>
      <c r="AX499" s="13" t="s">
        <v>72</v>
      </c>
      <c r="AY499" s="243" t="s">
        <v>190</v>
      </c>
    </row>
    <row r="500" s="13" customFormat="1">
      <c r="A500" s="13"/>
      <c r="B500" s="232"/>
      <c r="C500" s="233"/>
      <c r="D500" s="234" t="s">
        <v>205</v>
      </c>
      <c r="E500" s="235" t="s">
        <v>19</v>
      </c>
      <c r="F500" s="236" t="s">
        <v>1187</v>
      </c>
      <c r="G500" s="233"/>
      <c r="H500" s="237">
        <v>-88.799999999999997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205</v>
      </c>
      <c r="AU500" s="243" t="s">
        <v>82</v>
      </c>
      <c r="AV500" s="13" t="s">
        <v>82</v>
      </c>
      <c r="AW500" s="13" t="s">
        <v>33</v>
      </c>
      <c r="AX500" s="13" t="s">
        <v>72</v>
      </c>
      <c r="AY500" s="243" t="s">
        <v>190</v>
      </c>
    </row>
    <row r="501" s="14" customFormat="1">
      <c r="A501" s="14"/>
      <c r="B501" s="254"/>
      <c r="C501" s="255"/>
      <c r="D501" s="234" t="s">
        <v>205</v>
      </c>
      <c r="E501" s="256" t="s">
        <v>19</v>
      </c>
      <c r="F501" s="257" t="s">
        <v>1141</v>
      </c>
      <c r="G501" s="255"/>
      <c r="H501" s="256" t="s">
        <v>19</v>
      </c>
      <c r="I501" s="258"/>
      <c r="J501" s="255"/>
      <c r="K501" s="255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205</v>
      </c>
      <c r="AU501" s="263" t="s">
        <v>82</v>
      </c>
      <c r="AV501" s="14" t="s">
        <v>79</v>
      </c>
      <c r="AW501" s="14" t="s">
        <v>33</v>
      </c>
      <c r="AX501" s="14" t="s">
        <v>72</v>
      </c>
      <c r="AY501" s="263" t="s">
        <v>190</v>
      </c>
    </row>
    <row r="502" s="13" customFormat="1">
      <c r="A502" s="13"/>
      <c r="B502" s="232"/>
      <c r="C502" s="233"/>
      <c r="D502" s="234" t="s">
        <v>205</v>
      </c>
      <c r="E502" s="235" t="s">
        <v>19</v>
      </c>
      <c r="F502" s="236" t="s">
        <v>1188</v>
      </c>
      <c r="G502" s="233"/>
      <c r="H502" s="237">
        <v>339.11200000000002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205</v>
      </c>
      <c r="AU502" s="243" t="s">
        <v>82</v>
      </c>
      <c r="AV502" s="13" t="s">
        <v>82</v>
      </c>
      <c r="AW502" s="13" t="s">
        <v>33</v>
      </c>
      <c r="AX502" s="13" t="s">
        <v>72</v>
      </c>
      <c r="AY502" s="243" t="s">
        <v>190</v>
      </c>
    </row>
    <row r="503" s="13" customFormat="1">
      <c r="A503" s="13"/>
      <c r="B503" s="232"/>
      <c r="C503" s="233"/>
      <c r="D503" s="234" t="s">
        <v>205</v>
      </c>
      <c r="E503" s="235" t="s">
        <v>19</v>
      </c>
      <c r="F503" s="236" t="s">
        <v>1189</v>
      </c>
      <c r="G503" s="233"/>
      <c r="H503" s="237">
        <v>-12.416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205</v>
      </c>
      <c r="AU503" s="243" t="s">
        <v>82</v>
      </c>
      <c r="AV503" s="13" t="s">
        <v>82</v>
      </c>
      <c r="AW503" s="13" t="s">
        <v>33</v>
      </c>
      <c r="AX503" s="13" t="s">
        <v>72</v>
      </c>
      <c r="AY503" s="243" t="s">
        <v>190</v>
      </c>
    </row>
    <row r="504" s="13" customFormat="1">
      <c r="A504" s="13"/>
      <c r="B504" s="232"/>
      <c r="C504" s="233"/>
      <c r="D504" s="234" t="s">
        <v>205</v>
      </c>
      <c r="E504" s="235" t="s">
        <v>19</v>
      </c>
      <c r="F504" s="236" t="s">
        <v>1190</v>
      </c>
      <c r="G504" s="233"/>
      <c r="H504" s="237">
        <v>-44.665999999999997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205</v>
      </c>
      <c r="AU504" s="243" t="s">
        <v>82</v>
      </c>
      <c r="AV504" s="13" t="s">
        <v>82</v>
      </c>
      <c r="AW504" s="13" t="s">
        <v>33</v>
      </c>
      <c r="AX504" s="13" t="s">
        <v>72</v>
      </c>
      <c r="AY504" s="243" t="s">
        <v>190</v>
      </c>
    </row>
    <row r="505" s="13" customFormat="1">
      <c r="A505" s="13"/>
      <c r="B505" s="232"/>
      <c r="C505" s="233"/>
      <c r="D505" s="234" t="s">
        <v>205</v>
      </c>
      <c r="E505" s="235" t="s">
        <v>19</v>
      </c>
      <c r="F505" s="236" t="s">
        <v>1191</v>
      </c>
      <c r="G505" s="233"/>
      <c r="H505" s="237">
        <v>235.904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205</v>
      </c>
      <c r="AU505" s="243" t="s">
        <v>82</v>
      </c>
      <c r="AV505" s="13" t="s">
        <v>82</v>
      </c>
      <c r="AW505" s="13" t="s">
        <v>33</v>
      </c>
      <c r="AX505" s="13" t="s">
        <v>72</v>
      </c>
      <c r="AY505" s="243" t="s">
        <v>190</v>
      </c>
    </row>
    <row r="506" s="13" customFormat="1">
      <c r="A506" s="13"/>
      <c r="B506" s="232"/>
      <c r="C506" s="233"/>
      <c r="D506" s="234" t="s">
        <v>205</v>
      </c>
      <c r="E506" s="235" t="s">
        <v>19</v>
      </c>
      <c r="F506" s="236" t="s">
        <v>1192</v>
      </c>
      <c r="G506" s="233"/>
      <c r="H506" s="237">
        <v>-21.911999999999999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205</v>
      </c>
      <c r="AU506" s="243" t="s">
        <v>82</v>
      </c>
      <c r="AV506" s="13" t="s">
        <v>82</v>
      </c>
      <c r="AW506" s="13" t="s">
        <v>33</v>
      </c>
      <c r="AX506" s="13" t="s">
        <v>72</v>
      </c>
      <c r="AY506" s="243" t="s">
        <v>190</v>
      </c>
    </row>
    <row r="507" s="16" customFormat="1">
      <c r="A507" s="16"/>
      <c r="B507" s="286"/>
      <c r="C507" s="287"/>
      <c r="D507" s="234" t="s">
        <v>205</v>
      </c>
      <c r="E507" s="288" t="s">
        <v>19</v>
      </c>
      <c r="F507" s="289" t="s">
        <v>914</v>
      </c>
      <c r="G507" s="287"/>
      <c r="H507" s="290">
        <v>1172.7940000000001</v>
      </c>
      <c r="I507" s="291"/>
      <c r="J507" s="287"/>
      <c r="K507" s="287"/>
      <c r="L507" s="292"/>
      <c r="M507" s="293"/>
      <c r="N507" s="294"/>
      <c r="O507" s="294"/>
      <c r="P507" s="294"/>
      <c r="Q507" s="294"/>
      <c r="R507" s="294"/>
      <c r="S507" s="294"/>
      <c r="T507" s="295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96" t="s">
        <v>205</v>
      </c>
      <c r="AU507" s="296" t="s">
        <v>82</v>
      </c>
      <c r="AV507" s="16" t="s">
        <v>207</v>
      </c>
      <c r="AW507" s="16" t="s">
        <v>33</v>
      </c>
      <c r="AX507" s="16" t="s">
        <v>72</v>
      </c>
      <c r="AY507" s="296" t="s">
        <v>190</v>
      </c>
    </row>
    <row r="508" s="14" customFormat="1">
      <c r="A508" s="14"/>
      <c r="B508" s="254"/>
      <c r="C508" s="255"/>
      <c r="D508" s="234" t="s">
        <v>205</v>
      </c>
      <c r="E508" s="256" t="s">
        <v>19</v>
      </c>
      <c r="F508" s="257" t="s">
        <v>1147</v>
      </c>
      <c r="G508" s="255"/>
      <c r="H508" s="256" t="s">
        <v>19</v>
      </c>
      <c r="I508" s="258"/>
      <c r="J508" s="255"/>
      <c r="K508" s="255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205</v>
      </c>
      <c r="AU508" s="263" t="s">
        <v>82</v>
      </c>
      <c r="AV508" s="14" t="s">
        <v>79</v>
      </c>
      <c r="AW508" s="14" t="s">
        <v>33</v>
      </c>
      <c r="AX508" s="14" t="s">
        <v>72</v>
      </c>
      <c r="AY508" s="263" t="s">
        <v>190</v>
      </c>
    </row>
    <row r="509" s="14" customFormat="1">
      <c r="A509" s="14"/>
      <c r="B509" s="254"/>
      <c r="C509" s="255"/>
      <c r="D509" s="234" t="s">
        <v>205</v>
      </c>
      <c r="E509" s="256" t="s">
        <v>19</v>
      </c>
      <c r="F509" s="257" t="s">
        <v>1127</v>
      </c>
      <c r="G509" s="255"/>
      <c r="H509" s="256" t="s">
        <v>19</v>
      </c>
      <c r="I509" s="258"/>
      <c r="J509" s="255"/>
      <c r="K509" s="255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205</v>
      </c>
      <c r="AU509" s="263" t="s">
        <v>82</v>
      </c>
      <c r="AV509" s="14" t="s">
        <v>79</v>
      </c>
      <c r="AW509" s="14" t="s">
        <v>33</v>
      </c>
      <c r="AX509" s="14" t="s">
        <v>72</v>
      </c>
      <c r="AY509" s="263" t="s">
        <v>190</v>
      </c>
    </row>
    <row r="510" s="13" customFormat="1">
      <c r="A510" s="13"/>
      <c r="B510" s="232"/>
      <c r="C510" s="233"/>
      <c r="D510" s="234" t="s">
        <v>205</v>
      </c>
      <c r="E510" s="235" t="s">
        <v>19</v>
      </c>
      <c r="F510" s="236" t="s">
        <v>1193</v>
      </c>
      <c r="G510" s="233"/>
      <c r="H510" s="237">
        <v>222.68000000000001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205</v>
      </c>
      <c r="AU510" s="243" t="s">
        <v>82</v>
      </c>
      <c r="AV510" s="13" t="s">
        <v>82</v>
      </c>
      <c r="AW510" s="13" t="s">
        <v>33</v>
      </c>
      <c r="AX510" s="13" t="s">
        <v>72</v>
      </c>
      <c r="AY510" s="243" t="s">
        <v>190</v>
      </c>
    </row>
    <row r="511" s="13" customFormat="1">
      <c r="A511" s="13"/>
      <c r="B511" s="232"/>
      <c r="C511" s="233"/>
      <c r="D511" s="234" t="s">
        <v>205</v>
      </c>
      <c r="E511" s="235" t="s">
        <v>19</v>
      </c>
      <c r="F511" s="236" t="s">
        <v>1177</v>
      </c>
      <c r="G511" s="233"/>
      <c r="H511" s="237">
        <v>-2.6600000000000001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205</v>
      </c>
      <c r="AU511" s="243" t="s">
        <v>82</v>
      </c>
      <c r="AV511" s="13" t="s">
        <v>82</v>
      </c>
      <c r="AW511" s="13" t="s">
        <v>33</v>
      </c>
      <c r="AX511" s="13" t="s">
        <v>72</v>
      </c>
      <c r="AY511" s="243" t="s">
        <v>190</v>
      </c>
    </row>
    <row r="512" s="13" customFormat="1">
      <c r="A512" s="13"/>
      <c r="B512" s="232"/>
      <c r="C512" s="233"/>
      <c r="D512" s="234" t="s">
        <v>205</v>
      </c>
      <c r="E512" s="235" t="s">
        <v>19</v>
      </c>
      <c r="F512" s="236" t="s">
        <v>1194</v>
      </c>
      <c r="G512" s="233"/>
      <c r="H512" s="237">
        <v>-88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205</v>
      </c>
      <c r="AU512" s="243" t="s">
        <v>82</v>
      </c>
      <c r="AV512" s="13" t="s">
        <v>82</v>
      </c>
      <c r="AW512" s="13" t="s">
        <v>33</v>
      </c>
      <c r="AX512" s="13" t="s">
        <v>72</v>
      </c>
      <c r="AY512" s="243" t="s">
        <v>190</v>
      </c>
    </row>
    <row r="513" s="13" customFormat="1">
      <c r="A513" s="13"/>
      <c r="B513" s="232"/>
      <c r="C513" s="233"/>
      <c r="D513" s="234" t="s">
        <v>205</v>
      </c>
      <c r="E513" s="235" t="s">
        <v>19</v>
      </c>
      <c r="F513" s="236" t="s">
        <v>1195</v>
      </c>
      <c r="G513" s="233"/>
      <c r="H513" s="237">
        <v>354.61599999999999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205</v>
      </c>
      <c r="AU513" s="243" t="s">
        <v>82</v>
      </c>
      <c r="AV513" s="13" t="s">
        <v>82</v>
      </c>
      <c r="AW513" s="13" t="s">
        <v>33</v>
      </c>
      <c r="AX513" s="13" t="s">
        <v>72</v>
      </c>
      <c r="AY513" s="243" t="s">
        <v>190</v>
      </c>
    </row>
    <row r="514" s="13" customFormat="1">
      <c r="A514" s="13"/>
      <c r="B514" s="232"/>
      <c r="C514" s="233"/>
      <c r="D514" s="234" t="s">
        <v>205</v>
      </c>
      <c r="E514" s="235" t="s">
        <v>19</v>
      </c>
      <c r="F514" s="236" t="s">
        <v>1196</v>
      </c>
      <c r="G514" s="233"/>
      <c r="H514" s="237">
        <v>-1.3069999999999999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205</v>
      </c>
      <c r="AU514" s="243" t="s">
        <v>82</v>
      </c>
      <c r="AV514" s="13" t="s">
        <v>82</v>
      </c>
      <c r="AW514" s="13" t="s">
        <v>33</v>
      </c>
      <c r="AX514" s="13" t="s">
        <v>72</v>
      </c>
      <c r="AY514" s="243" t="s">
        <v>190</v>
      </c>
    </row>
    <row r="515" s="13" customFormat="1">
      <c r="A515" s="13"/>
      <c r="B515" s="232"/>
      <c r="C515" s="233"/>
      <c r="D515" s="234" t="s">
        <v>205</v>
      </c>
      <c r="E515" s="235" t="s">
        <v>19</v>
      </c>
      <c r="F515" s="236" t="s">
        <v>1197</v>
      </c>
      <c r="G515" s="233"/>
      <c r="H515" s="237">
        <v>-156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205</v>
      </c>
      <c r="AU515" s="243" t="s">
        <v>82</v>
      </c>
      <c r="AV515" s="13" t="s">
        <v>82</v>
      </c>
      <c r="AW515" s="13" t="s">
        <v>33</v>
      </c>
      <c r="AX515" s="13" t="s">
        <v>72</v>
      </c>
      <c r="AY515" s="243" t="s">
        <v>190</v>
      </c>
    </row>
    <row r="516" s="13" customFormat="1">
      <c r="A516" s="13"/>
      <c r="B516" s="232"/>
      <c r="C516" s="233"/>
      <c r="D516" s="234" t="s">
        <v>205</v>
      </c>
      <c r="E516" s="235" t="s">
        <v>19</v>
      </c>
      <c r="F516" s="236" t="s">
        <v>1198</v>
      </c>
      <c r="G516" s="233"/>
      <c r="H516" s="237">
        <v>416.17599999999999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205</v>
      </c>
      <c r="AU516" s="243" t="s">
        <v>82</v>
      </c>
      <c r="AV516" s="13" t="s">
        <v>82</v>
      </c>
      <c r="AW516" s="13" t="s">
        <v>33</v>
      </c>
      <c r="AX516" s="13" t="s">
        <v>72</v>
      </c>
      <c r="AY516" s="243" t="s">
        <v>190</v>
      </c>
    </row>
    <row r="517" s="13" customFormat="1">
      <c r="A517" s="13"/>
      <c r="B517" s="232"/>
      <c r="C517" s="233"/>
      <c r="D517" s="234" t="s">
        <v>205</v>
      </c>
      <c r="E517" s="235" t="s">
        <v>19</v>
      </c>
      <c r="F517" s="236" t="s">
        <v>1183</v>
      </c>
      <c r="G517" s="233"/>
      <c r="H517" s="237">
        <v>-5.0519999999999996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205</v>
      </c>
      <c r="AU517" s="243" t="s">
        <v>82</v>
      </c>
      <c r="AV517" s="13" t="s">
        <v>82</v>
      </c>
      <c r="AW517" s="13" t="s">
        <v>33</v>
      </c>
      <c r="AX517" s="13" t="s">
        <v>72</v>
      </c>
      <c r="AY517" s="243" t="s">
        <v>190</v>
      </c>
    </row>
    <row r="518" s="13" customFormat="1">
      <c r="A518" s="13"/>
      <c r="B518" s="232"/>
      <c r="C518" s="233"/>
      <c r="D518" s="234" t="s">
        <v>205</v>
      </c>
      <c r="E518" s="235" t="s">
        <v>19</v>
      </c>
      <c r="F518" s="236" t="s">
        <v>1199</v>
      </c>
      <c r="G518" s="233"/>
      <c r="H518" s="237">
        <v>-146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205</v>
      </c>
      <c r="AU518" s="243" t="s">
        <v>82</v>
      </c>
      <c r="AV518" s="13" t="s">
        <v>82</v>
      </c>
      <c r="AW518" s="13" t="s">
        <v>33</v>
      </c>
      <c r="AX518" s="13" t="s">
        <v>72</v>
      </c>
      <c r="AY518" s="243" t="s">
        <v>190</v>
      </c>
    </row>
    <row r="519" s="13" customFormat="1">
      <c r="A519" s="13"/>
      <c r="B519" s="232"/>
      <c r="C519" s="233"/>
      <c r="D519" s="234" t="s">
        <v>205</v>
      </c>
      <c r="E519" s="235" t="s">
        <v>19</v>
      </c>
      <c r="F519" s="236" t="s">
        <v>1200</v>
      </c>
      <c r="G519" s="233"/>
      <c r="H519" s="237">
        <v>172.52000000000001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205</v>
      </c>
      <c r="AU519" s="243" t="s">
        <v>82</v>
      </c>
      <c r="AV519" s="13" t="s">
        <v>82</v>
      </c>
      <c r="AW519" s="13" t="s">
        <v>33</v>
      </c>
      <c r="AX519" s="13" t="s">
        <v>72</v>
      </c>
      <c r="AY519" s="243" t="s">
        <v>190</v>
      </c>
    </row>
    <row r="520" s="13" customFormat="1">
      <c r="A520" s="13"/>
      <c r="B520" s="232"/>
      <c r="C520" s="233"/>
      <c r="D520" s="234" t="s">
        <v>205</v>
      </c>
      <c r="E520" s="235" t="s">
        <v>19</v>
      </c>
      <c r="F520" s="236" t="s">
        <v>1201</v>
      </c>
      <c r="G520" s="233"/>
      <c r="H520" s="237">
        <v>-62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205</v>
      </c>
      <c r="AU520" s="243" t="s">
        <v>82</v>
      </c>
      <c r="AV520" s="13" t="s">
        <v>82</v>
      </c>
      <c r="AW520" s="13" t="s">
        <v>33</v>
      </c>
      <c r="AX520" s="13" t="s">
        <v>72</v>
      </c>
      <c r="AY520" s="243" t="s">
        <v>190</v>
      </c>
    </row>
    <row r="521" s="14" customFormat="1">
      <c r="A521" s="14"/>
      <c r="B521" s="254"/>
      <c r="C521" s="255"/>
      <c r="D521" s="234" t="s">
        <v>205</v>
      </c>
      <c r="E521" s="256" t="s">
        <v>19</v>
      </c>
      <c r="F521" s="257" t="s">
        <v>1141</v>
      </c>
      <c r="G521" s="255"/>
      <c r="H521" s="256" t="s">
        <v>19</v>
      </c>
      <c r="I521" s="258"/>
      <c r="J521" s="255"/>
      <c r="K521" s="255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205</v>
      </c>
      <c r="AU521" s="263" t="s">
        <v>82</v>
      </c>
      <c r="AV521" s="14" t="s">
        <v>79</v>
      </c>
      <c r="AW521" s="14" t="s">
        <v>33</v>
      </c>
      <c r="AX521" s="14" t="s">
        <v>72</v>
      </c>
      <c r="AY521" s="263" t="s">
        <v>190</v>
      </c>
    </row>
    <row r="522" s="13" customFormat="1">
      <c r="A522" s="13"/>
      <c r="B522" s="232"/>
      <c r="C522" s="233"/>
      <c r="D522" s="234" t="s">
        <v>205</v>
      </c>
      <c r="E522" s="235" t="s">
        <v>19</v>
      </c>
      <c r="F522" s="236" t="s">
        <v>1202</v>
      </c>
      <c r="G522" s="233"/>
      <c r="H522" s="237">
        <v>199.12000000000001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205</v>
      </c>
      <c r="AU522" s="243" t="s">
        <v>82</v>
      </c>
      <c r="AV522" s="13" t="s">
        <v>82</v>
      </c>
      <c r="AW522" s="13" t="s">
        <v>33</v>
      </c>
      <c r="AX522" s="13" t="s">
        <v>72</v>
      </c>
      <c r="AY522" s="243" t="s">
        <v>190</v>
      </c>
    </row>
    <row r="523" s="13" customFormat="1">
      <c r="A523" s="13"/>
      <c r="B523" s="232"/>
      <c r="C523" s="233"/>
      <c r="D523" s="234" t="s">
        <v>205</v>
      </c>
      <c r="E523" s="235" t="s">
        <v>19</v>
      </c>
      <c r="F523" s="236" t="s">
        <v>1203</v>
      </c>
      <c r="G523" s="233"/>
      <c r="H523" s="237">
        <v>-23.539999999999999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205</v>
      </c>
      <c r="AU523" s="243" t="s">
        <v>82</v>
      </c>
      <c r="AV523" s="13" t="s">
        <v>82</v>
      </c>
      <c r="AW523" s="13" t="s">
        <v>33</v>
      </c>
      <c r="AX523" s="13" t="s">
        <v>72</v>
      </c>
      <c r="AY523" s="243" t="s">
        <v>190</v>
      </c>
    </row>
    <row r="524" s="16" customFormat="1">
      <c r="A524" s="16"/>
      <c r="B524" s="286"/>
      <c r="C524" s="287"/>
      <c r="D524" s="234" t="s">
        <v>205</v>
      </c>
      <c r="E524" s="288" t="s">
        <v>19</v>
      </c>
      <c r="F524" s="289" t="s">
        <v>914</v>
      </c>
      <c r="G524" s="287"/>
      <c r="H524" s="290">
        <v>880.553</v>
      </c>
      <c r="I524" s="291"/>
      <c r="J524" s="287"/>
      <c r="K524" s="287"/>
      <c r="L524" s="292"/>
      <c r="M524" s="293"/>
      <c r="N524" s="294"/>
      <c r="O524" s="294"/>
      <c r="P524" s="294"/>
      <c r="Q524" s="294"/>
      <c r="R524" s="294"/>
      <c r="S524" s="294"/>
      <c r="T524" s="295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96" t="s">
        <v>205</v>
      </c>
      <c r="AU524" s="296" t="s">
        <v>82</v>
      </c>
      <c r="AV524" s="16" t="s">
        <v>207</v>
      </c>
      <c r="AW524" s="16" t="s">
        <v>33</v>
      </c>
      <c r="AX524" s="16" t="s">
        <v>72</v>
      </c>
      <c r="AY524" s="296" t="s">
        <v>190</v>
      </c>
    </row>
    <row r="525" s="14" customFormat="1">
      <c r="A525" s="14"/>
      <c r="B525" s="254"/>
      <c r="C525" s="255"/>
      <c r="D525" s="234" t="s">
        <v>205</v>
      </c>
      <c r="E525" s="256" t="s">
        <v>19</v>
      </c>
      <c r="F525" s="257" t="s">
        <v>1159</v>
      </c>
      <c r="G525" s="255"/>
      <c r="H525" s="256" t="s">
        <v>19</v>
      </c>
      <c r="I525" s="258"/>
      <c r="J525" s="255"/>
      <c r="K525" s="255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205</v>
      </c>
      <c r="AU525" s="263" t="s">
        <v>82</v>
      </c>
      <c r="AV525" s="14" t="s">
        <v>79</v>
      </c>
      <c r="AW525" s="14" t="s">
        <v>33</v>
      </c>
      <c r="AX525" s="14" t="s">
        <v>72</v>
      </c>
      <c r="AY525" s="263" t="s">
        <v>190</v>
      </c>
    </row>
    <row r="526" s="14" customFormat="1">
      <c r="A526" s="14"/>
      <c r="B526" s="254"/>
      <c r="C526" s="255"/>
      <c r="D526" s="234" t="s">
        <v>205</v>
      </c>
      <c r="E526" s="256" t="s">
        <v>19</v>
      </c>
      <c r="F526" s="257" t="s">
        <v>1127</v>
      </c>
      <c r="G526" s="255"/>
      <c r="H526" s="256" t="s">
        <v>19</v>
      </c>
      <c r="I526" s="258"/>
      <c r="J526" s="255"/>
      <c r="K526" s="255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205</v>
      </c>
      <c r="AU526" s="263" t="s">
        <v>82</v>
      </c>
      <c r="AV526" s="14" t="s">
        <v>79</v>
      </c>
      <c r="AW526" s="14" t="s">
        <v>33</v>
      </c>
      <c r="AX526" s="14" t="s">
        <v>72</v>
      </c>
      <c r="AY526" s="263" t="s">
        <v>190</v>
      </c>
    </row>
    <row r="527" s="13" customFormat="1">
      <c r="A527" s="13"/>
      <c r="B527" s="232"/>
      <c r="C527" s="233"/>
      <c r="D527" s="234" t="s">
        <v>205</v>
      </c>
      <c r="E527" s="235" t="s">
        <v>19</v>
      </c>
      <c r="F527" s="236" t="s">
        <v>1204</v>
      </c>
      <c r="G527" s="233"/>
      <c r="H527" s="237">
        <v>585.20000000000005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205</v>
      </c>
      <c r="AU527" s="243" t="s">
        <v>82</v>
      </c>
      <c r="AV527" s="13" t="s">
        <v>82</v>
      </c>
      <c r="AW527" s="13" t="s">
        <v>33</v>
      </c>
      <c r="AX527" s="13" t="s">
        <v>72</v>
      </c>
      <c r="AY527" s="243" t="s">
        <v>190</v>
      </c>
    </row>
    <row r="528" s="13" customFormat="1">
      <c r="A528" s="13"/>
      <c r="B528" s="232"/>
      <c r="C528" s="233"/>
      <c r="D528" s="234" t="s">
        <v>205</v>
      </c>
      <c r="E528" s="235" t="s">
        <v>19</v>
      </c>
      <c r="F528" s="236" t="s">
        <v>1205</v>
      </c>
      <c r="G528" s="233"/>
      <c r="H528" s="237">
        <v>-4.0599999999999996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205</v>
      </c>
      <c r="AU528" s="243" t="s">
        <v>82</v>
      </c>
      <c r="AV528" s="13" t="s">
        <v>82</v>
      </c>
      <c r="AW528" s="13" t="s">
        <v>33</v>
      </c>
      <c r="AX528" s="13" t="s">
        <v>72</v>
      </c>
      <c r="AY528" s="243" t="s">
        <v>190</v>
      </c>
    </row>
    <row r="529" s="13" customFormat="1">
      <c r="A529" s="13"/>
      <c r="B529" s="232"/>
      <c r="C529" s="233"/>
      <c r="D529" s="234" t="s">
        <v>205</v>
      </c>
      <c r="E529" s="235" t="s">
        <v>19</v>
      </c>
      <c r="F529" s="236" t="s">
        <v>1206</v>
      </c>
      <c r="G529" s="233"/>
      <c r="H529" s="237">
        <v>-57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205</v>
      </c>
      <c r="AU529" s="243" t="s">
        <v>82</v>
      </c>
      <c r="AV529" s="13" t="s">
        <v>82</v>
      </c>
      <c r="AW529" s="13" t="s">
        <v>33</v>
      </c>
      <c r="AX529" s="13" t="s">
        <v>72</v>
      </c>
      <c r="AY529" s="243" t="s">
        <v>190</v>
      </c>
    </row>
    <row r="530" s="13" customFormat="1">
      <c r="A530" s="13"/>
      <c r="B530" s="232"/>
      <c r="C530" s="233"/>
      <c r="D530" s="234" t="s">
        <v>205</v>
      </c>
      <c r="E530" s="235" t="s">
        <v>19</v>
      </c>
      <c r="F530" s="236" t="s">
        <v>1207</v>
      </c>
      <c r="G530" s="233"/>
      <c r="H530" s="237">
        <v>-42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205</v>
      </c>
      <c r="AU530" s="243" t="s">
        <v>82</v>
      </c>
      <c r="AV530" s="13" t="s">
        <v>82</v>
      </c>
      <c r="AW530" s="13" t="s">
        <v>33</v>
      </c>
      <c r="AX530" s="13" t="s">
        <v>72</v>
      </c>
      <c r="AY530" s="243" t="s">
        <v>190</v>
      </c>
    </row>
    <row r="531" s="13" customFormat="1">
      <c r="A531" s="13"/>
      <c r="B531" s="232"/>
      <c r="C531" s="233"/>
      <c r="D531" s="234" t="s">
        <v>205</v>
      </c>
      <c r="E531" s="235" t="s">
        <v>19</v>
      </c>
      <c r="F531" s="236" t="s">
        <v>1208</v>
      </c>
      <c r="G531" s="233"/>
      <c r="H531" s="237">
        <v>-26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205</v>
      </c>
      <c r="AU531" s="243" t="s">
        <v>82</v>
      </c>
      <c r="AV531" s="13" t="s">
        <v>82</v>
      </c>
      <c r="AW531" s="13" t="s">
        <v>33</v>
      </c>
      <c r="AX531" s="13" t="s">
        <v>72</v>
      </c>
      <c r="AY531" s="243" t="s">
        <v>190</v>
      </c>
    </row>
    <row r="532" s="13" customFormat="1">
      <c r="A532" s="13"/>
      <c r="B532" s="232"/>
      <c r="C532" s="233"/>
      <c r="D532" s="234" t="s">
        <v>205</v>
      </c>
      <c r="E532" s="235" t="s">
        <v>19</v>
      </c>
      <c r="F532" s="236" t="s">
        <v>1209</v>
      </c>
      <c r="G532" s="233"/>
      <c r="H532" s="237">
        <v>-48</v>
      </c>
      <c r="I532" s="238"/>
      <c r="J532" s="233"/>
      <c r="K532" s="233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205</v>
      </c>
      <c r="AU532" s="243" t="s">
        <v>82</v>
      </c>
      <c r="AV532" s="13" t="s">
        <v>82</v>
      </c>
      <c r="AW532" s="13" t="s">
        <v>33</v>
      </c>
      <c r="AX532" s="13" t="s">
        <v>72</v>
      </c>
      <c r="AY532" s="243" t="s">
        <v>190</v>
      </c>
    </row>
    <row r="533" s="14" customFormat="1">
      <c r="A533" s="14"/>
      <c r="B533" s="254"/>
      <c r="C533" s="255"/>
      <c r="D533" s="234" t="s">
        <v>205</v>
      </c>
      <c r="E533" s="256" t="s">
        <v>19</v>
      </c>
      <c r="F533" s="257" t="s">
        <v>1141</v>
      </c>
      <c r="G533" s="255"/>
      <c r="H533" s="256" t="s">
        <v>19</v>
      </c>
      <c r="I533" s="258"/>
      <c r="J533" s="255"/>
      <c r="K533" s="255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205</v>
      </c>
      <c r="AU533" s="263" t="s">
        <v>82</v>
      </c>
      <c r="AV533" s="14" t="s">
        <v>79</v>
      </c>
      <c r="AW533" s="14" t="s">
        <v>33</v>
      </c>
      <c r="AX533" s="14" t="s">
        <v>72</v>
      </c>
      <c r="AY533" s="263" t="s">
        <v>190</v>
      </c>
    </row>
    <row r="534" s="13" customFormat="1">
      <c r="A534" s="13"/>
      <c r="B534" s="232"/>
      <c r="C534" s="233"/>
      <c r="D534" s="234" t="s">
        <v>205</v>
      </c>
      <c r="E534" s="235" t="s">
        <v>19</v>
      </c>
      <c r="F534" s="236" t="s">
        <v>1210</v>
      </c>
      <c r="G534" s="233"/>
      <c r="H534" s="237">
        <v>177.84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205</v>
      </c>
      <c r="AU534" s="243" t="s">
        <v>82</v>
      </c>
      <c r="AV534" s="13" t="s">
        <v>82</v>
      </c>
      <c r="AW534" s="13" t="s">
        <v>33</v>
      </c>
      <c r="AX534" s="13" t="s">
        <v>72</v>
      </c>
      <c r="AY534" s="243" t="s">
        <v>190</v>
      </c>
    </row>
    <row r="535" s="13" customFormat="1">
      <c r="A535" s="13"/>
      <c r="B535" s="232"/>
      <c r="C535" s="233"/>
      <c r="D535" s="234" t="s">
        <v>205</v>
      </c>
      <c r="E535" s="235" t="s">
        <v>19</v>
      </c>
      <c r="F535" s="236" t="s">
        <v>1211</v>
      </c>
      <c r="G535" s="233"/>
      <c r="H535" s="237">
        <v>-39.286000000000001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205</v>
      </c>
      <c r="AU535" s="243" t="s">
        <v>82</v>
      </c>
      <c r="AV535" s="13" t="s">
        <v>82</v>
      </c>
      <c r="AW535" s="13" t="s">
        <v>33</v>
      </c>
      <c r="AX535" s="13" t="s">
        <v>72</v>
      </c>
      <c r="AY535" s="243" t="s">
        <v>190</v>
      </c>
    </row>
    <row r="536" s="16" customFormat="1">
      <c r="A536" s="16"/>
      <c r="B536" s="286"/>
      <c r="C536" s="287"/>
      <c r="D536" s="234" t="s">
        <v>205</v>
      </c>
      <c r="E536" s="288" t="s">
        <v>19</v>
      </c>
      <c r="F536" s="289" t="s">
        <v>914</v>
      </c>
      <c r="G536" s="287"/>
      <c r="H536" s="290">
        <v>546.69399999999996</v>
      </c>
      <c r="I536" s="291"/>
      <c r="J536" s="287"/>
      <c r="K536" s="287"/>
      <c r="L536" s="292"/>
      <c r="M536" s="293"/>
      <c r="N536" s="294"/>
      <c r="O536" s="294"/>
      <c r="P536" s="294"/>
      <c r="Q536" s="294"/>
      <c r="R536" s="294"/>
      <c r="S536" s="294"/>
      <c r="T536" s="295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96" t="s">
        <v>205</v>
      </c>
      <c r="AU536" s="296" t="s">
        <v>82</v>
      </c>
      <c r="AV536" s="16" t="s">
        <v>207</v>
      </c>
      <c r="AW536" s="16" t="s">
        <v>33</v>
      </c>
      <c r="AX536" s="16" t="s">
        <v>72</v>
      </c>
      <c r="AY536" s="296" t="s">
        <v>190</v>
      </c>
    </row>
    <row r="537" s="14" customFormat="1">
      <c r="A537" s="14"/>
      <c r="B537" s="254"/>
      <c r="C537" s="255"/>
      <c r="D537" s="234" t="s">
        <v>205</v>
      </c>
      <c r="E537" s="256" t="s">
        <v>19</v>
      </c>
      <c r="F537" s="257" t="s">
        <v>1212</v>
      </c>
      <c r="G537" s="255"/>
      <c r="H537" s="256" t="s">
        <v>19</v>
      </c>
      <c r="I537" s="258"/>
      <c r="J537" s="255"/>
      <c r="K537" s="255"/>
      <c r="L537" s="259"/>
      <c r="M537" s="260"/>
      <c r="N537" s="261"/>
      <c r="O537" s="261"/>
      <c r="P537" s="261"/>
      <c r="Q537" s="261"/>
      <c r="R537" s="261"/>
      <c r="S537" s="261"/>
      <c r="T537" s="26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3" t="s">
        <v>205</v>
      </c>
      <c r="AU537" s="263" t="s">
        <v>82</v>
      </c>
      <c r="AV537" s="14" t="s">
        <v>79</v>
      </c>
      <c r="AW537" s="14" t="s">
        <v>33</v>
      </c>
      <c r="AX537" s="14" t="s">
        <v>72</v>
      </c>
      <c r="AY537" s="263" t="s">
        <v>190</v>
      </c>
    </row>
    <row r="538" s="14" customFormat="1">
      <c r="A538" s="14"/>
      <c r="B538" s="254"/>
      <c r="C538" s="255"/>
      <c r="D538" s="234" t="s">
        <v>205</v>
      </c>
      <c r="E538" s="256" t="s">
        <v>19</v>
      </c>
      <c r="F538" s="257" t="s">
        <v>1126</v>
      </c>
      <c r="G538" s="255"/>
      <c r="H538" s="256" t="s">
        <v>19</v>
      </c>
      <c r="I538" s="258"/>
      <c r="J538" s="255"/>
      <c r="K538" s="255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205</v>
      </c>
      <c r="AU538" s="263" t="s">
        <v>82</v>
      </c>
      <c r="AV538" s="14" t="s">
        <v>79</v>
      </c>
      <c r="AW538" s="14" t="s">
        <v>33</v>
      </c>
      <c r="AX538" s="14" t="s">
        <v>72</v>
      </c>
      <c r="AY538" s="263" t="s">
        <v>190</v>
      </c>
    </row>
    <row r="539" s="14" customFormat="1">
      <c r="A539" s="14"/>
      <c r="B539" s="254"/>
      <c r="C539" s="255"/>
      <c r="D539" s="234" t="s">
        <v>205</v>
      </c>
      <c r="E539" s="256" t="s">
        <v>19</v>
      </c>
      <c r="F539" s="257" t="s">
        <v>1127</v>
      </c>
      <c r="G539" s="255"/>
      <c r="H539" s="256" t="s">
        <v>19</v>
      </c>
      <c r="I539" s="258"/>
      <c r="J539" s="255"/>
      <c r="K539" s="255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205</v>
      </c>
      <c r="AU539" s="263" t="s">
        <v>82</v>
      </c>
      <c r="AV539" s="14" t="s">
        <v>79</v>
      </c>
      <c r="AW539" s="14" t="s">
        <v>33</v>
      </c>
      <c r="AX539" s="14" t="s">
        <v>72</v>
      </c>
      <c r="AY539" s="263" t="s">
        <v>190</v>
      </c>
    </row>
    <row r="540" s="13" customFormat="1">
      <c r="A540" s="13"/>
      <c r="B540" s="232"/>
      <c r="C540" s="233"/>
      <c r="D540" s="234" t="s">
        <v>205</v>
      </c>
      <c r="E540" s="235" t="s">
        <v>19</v>
      </c>
      <c r="F540" s="236" t="s">
        <v>1213</v>
      </c>
      <c r="G540" s="233"/>
      <c r="H540" s="237">
        <v>15.846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205</v>
      </c>
      <c r="AU540" s="243" t="s">
        <v>82</v>
      </c>
      <c r="AV540" s="13" t="s">
        <v>82</v>
      </c>
      <c r="AW540" s="13" t="s">
        <v>33</v>
      </c>
      <c r="AX540" s="13" t="s">
        <v>72</v>
      </c>
      <c r="AY540" s="243" t="s">
        <v>190</v>
      </c>
    </row>
    <row r="541" s="13" customFormat="1">
      <c r="A541" s="13"/>
      <c r="B541" s="232"/>
      <c r="C541" s="233"/>
      <c r="D541" s="234" t="s">
        <v>205</v>
      </c>
      <c r="E541" s="235" t="s">
        <v>19</v>
      </c>
      <c r="F541" s="236" t="s">
        <v>1214</v>
      </c>
      <c r="G541" s="233"/>
      <c r="H541" s="237">
        <v>21.699999999999999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205</v>
      </c>
      <c r="AU541" s="243" t="s">
        <v>82</v>
      </c>
      <c r="AV541" s="13" t="s">
        <v>82</v>
      </c>
      <c r="AW541" s="13" t="s">
        <v>33</v>
      </c>
      <c r="AX541" s="13" t="s">
        <v>72</v>
      </c>
      <c r="AY541" s="243" t="s">
        <v>190</v>
      </c>
    </row>
    <row r="542" s="13" customFormat="1">
      <c r="A542" s="13"/>
      <c r="B542" s="232"/>
      <c r="C542" s="233"/>
      <c r="D542" s="234" t="s">
        <v>205</v>
      </c>
      <c r="E542" s="235" t="s">
        <v>19</v>
      </c>
      <c r="F542" s="236" t="s">
        <v>1215</v>
      </c>
      <c r="G542" s="233"/>
      <c r="H542" s="237">
        <v>13.4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205</v>
      </c>
      <c r="AU542" s="243" t="s">
        <v>82</v>
      </c>
      <c r="AV542" s="13" t="s">
        <v>82</v>
      </c>
      <c r="AW542" s="13" t="s">
        <v>33</v>
      </c>
      <c r="AX542" s="13" t="s">
        <v>72</v>
      </c>
      <c r="AY542" s="243" t="s">
        <v>190</v>
      </c>
    </row>
    <row r="543" s="13" customFormat="1">
      <c r="A543" s="13"/>
      <c r="B543" s="232"/>
      <c r="C543" s="233"/>
      <c r="D543" s="234" t="s">
        <v>205</v>
      </c>
      <c r="E543" s="235" t="s">
        <v>19</v>
      </c>
      <c r="F543" s="236" t="s">
        <v>1216</v>
      </c>
      <c r="G543" s="233"/>
      <c r="H543" s="237">
        <v>7.7380000000000004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205</v>
      </c>
      <c r="AU543" s="243" t="s">
        <v>82</v>
      </c>
      <c r="AV543" s="13" t="s">
        <v>82</v>
      </c>
      <c r="AW543" s="13" t="s">
        <v>33</v>
      </c>
      <c r="AX543" s="13" t="s">
        <v>72</v>
      </c>
      <c r="AY543" s="243" t="s">
        <v>190</v>
      </c>
    </row>
    <row r="544" s="13" customFormat="1">
      <c r="A544" s="13"/>
      <c r="B544" s="232"/>
      <c r="C544" s="233"/>
      <c r="D544" s="234" t="s">
        <v>205</v>
      </c>
      <c r="E544" s="235" t="s">
        <v>19</v>
      </c>
      <c r="F544" s="236" t="s">
        <v>1217</v>
      </c>
      <c r="G544" s="233"/>
      <c r="H544" s="237">
        <v>12.103999999999999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205</v>
      </c>
      <c r="AU544" s="243" t="s">
        <v>82</v>
      </c>
      <c r="AV544" s="13" t="s">
        <v>82</v>
      </c>
      <c r="AW544" s="13" t="s">
        <v>33</v>
      </c>
      <c r="AX544" s="13" t="s">
        <v>72</v>
      </c>
      <c r="AY544" s="243" t="s">
        <v>190</v>
      </c>
    </row>
    <row r="545" s="14" customFormat="1">
      <c r="A545" s="14"/>
      <c r="B545" s="254"/>
      <c r="C545" s="255"/>
      <c r="D545" s="234" t="s">
        <v>205</v>
      </c>
      <c r="E545" s="256" t="s">
        <v>19</v>
      </c>
      <c r="F545" s="257" t="s">
        <v>1141</v>
      </c>
      <c r="G545" s="255"/>
      <c r="H545" s="256" t="s">
        <v>19</v>
      </c>
      <c r="I545" s="258"/>
      <c r="J545" s="255"/>
      <c r="K545" s="255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205</v>
      </c>
      <c r="AU545" s="263" t="s">
        <v>82</v>
      </c>
      <c r="AV545" s="14" t="s">
        <v>79</v>
      </c>
      <c r="AW545" s="14" t="s">
        <v>33</v>
      </c>
      <c r="AX545" s="14" t="s">
        <v>72</v>
      </c>
      <c r="AY545" s="263" t="s">
        <v>190</v>
      </c>
    </row>
    <row r="546" s="13" customFormat="1">
      <c r="A546" s="13"/>
      <c r="B546" s="232"/>
      <c r="C546" s="233"/>
      <c r="D546" s="234" t="s">
        <v>205</v>
      </c>
      <c r="E546" s="235" t="s">
        <v>19</v>
      </c>
      <c r="F546" s="236" t="s">
        <v>1218</v>
      </c>
      <c r="G546" s="233"/>
      <c r="H546" s="237">
        <v>11.85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205</v>
      </c>
      <c r="AU546" s="243" t="s">
        <v>82</v>
      </c>
      <c r="AV546" s="13" t="s">
        <v>82</v>
      </c>
      <c r="AW546" s="13" t="s">
        <v>33</v>
      </c>
      <c r="AX546" s="13" t="s">
        <v>72</v>
      </c>
      <c r="AY546" s="243" t="s">
        <v>190</v>
      </c>
    </row>
    <row r="547" s="13" customFormat="1">
      <c r="A547" s="13"/>
      <c r="B547" s="232"/>
      <c r="C547" s="233"/>
      <c r="D547" s="234" t="s">
        <v>205</v>
      </c>
      <c r="E547" s="235" t="s">
        <v>19</v>
      </c>
      <c r="F547" s="236" t="s">
        <v>1219</v>
      </c>
      <c r="G547" s="233"/>
      <c r="H547" s="237">
        <v>4.2279999999999998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205</v>
      </c>
      <c r="AU547" s="243" t="s">
        <v>82</v>
      </c>
      <c r="AV547" s="13" t="s">
        <v>82</v>
      </c>
      <c r="AW547" s="13" t="s">
        <v>33</v>
      </c>
      <c r="AX547" s="13" t="s">
        <v>72</v>
      </c>
      <c r="AY547" s="243" t="s">
        <v>190</v>
      </c>
    </row>
    <row r="548" s="16" customFormat="1">
      <c r="A548" s="16"/>
      <c r="B548" s="286"/>
      <c r="C548" s="287"/>
      <c r="D548" s="234" t="s">
        <v>205</v>
      </c>
      <c r="E548" s="288" t="s">
        <v>19</v>
      </c>
      <c r="F548" s="289" t="s">
        <v>914</v>
      </c>
      <c r="G548" s="287"/>
      <c r="H548" s="290">
        <v>86.866</v>
      </c>
      <c r="I548" s="291"/>
      <c r="J548" s="287"/>
      <c r="K548" s="287"/>
      <c r="L548" s="292"/>
      <c r="M548" s="293"/>
      <c r="N548" s="294"/>
      <c r="O548" s="294"/>
      <c r="P548" s="294"/>
      <c r="Q548" s="294"/>
      <c r="R548" s="294"/>
      <c r="S548" s="294"/>
      <c r="T548" s="295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296" t="s">
        <v>205</v>
      </c>
      <c r="AU548" s="296" t="s">
        <v>82</v>
      </c>
      <c r="AV548" s="16" t="s">
        <v>207</v>
      </c>
      <c r="AW548" s="16" t="s">
        <v>33</v>
      </c>
      <c r="AX548" s="16" t="s">
        <v>72</v>
      </c>
      <c r="AY548" s="296" t="s">
        <v>190</v>
      </c>
    </row>
    <row r="549" s="14" customFormat="1">
      <c r="A549" s="14"/>
      <c r="B549" s="254"/>
      <c r="C549" s="255"/>
      <c r="D549" s="234" t="s">
        <v>205</v>
      </c>
      <c r="E549" s="256" t="s">
        <v>19</v>
      </c>
      <c r="F549" s="257" t="s">
        <v>1147</v>
      </c>
      <c r="G549" s="255"/>
      <c r="H549" s="256" t="s">
        <v>19</v>
      </c>
      <c r="I549" s="258"/>
      <c r="J549" s="255"/>
      <c r="K549" s="255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205</v>
      </c>
      <c r="AU549" s="263" t="s">
        <v>82</v>
      </c>
      <c r="AV549" s="14" t="s">
        <v>79</v>
      </c>
      <c r="AW549" s="14" t="s">
        <v>33</v>
      </c>
      <c r="AX549" s="14" t="s">
        <v>72</v>
      </c>
      <c r="AY549" s="263" t="s">
        <v>190</v>
      </c>
    </row>
    <row r="550" s="14" customFormat="1">
      <c r="A550" s="14"/>
      <c r="B550" s="254"/>
      <c r="C550" s="255"/>
      <c r="D550" s="234" t="s">
        <v>205</v>
      </c>
      <c r="E550" s="256" t="s">
        <v>19</v>
      </c>
      <c r="F550" s="257" t="s">
        <v>1127</v>
      </c>
      <c r="G550" s="255"/>
      <c r="H550" s="256" t="s">
        <v>19</v>
      </c>
      <c r="I550" s="258"/>
      <c r="J550" s="255"/>
      <c r="K550" s="255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205</v>
      </c>
      <c r="AU550" s="263" t="s">
        <v>82</v>
      </c>
      <c r="AV550" s="14" t="s">
        <v>79</v>
      </c>
      <c r="AW550" s="14" t="s">
        <v>33</v>
      </c>
      <c r="AX550" s="14" t="s">
        <v>72</v>
      </c>
      <c r="AY550" s="263" t="s">
        <v>190</v>
      </c>
    </row>
    <row r="551" s="13" customFormat="1">
      <c r="A551" s="13"/>
      <c r="B551" s="232"/>
      <c r="C551" s="233"/>
      <c r="D551" s="234" t="s">
        <v>205</v>
      </c>
      <c r="E551" s="235" t="s">
        <v>19</v>
      </c>
      <c r="F551" s="236" t="s">
        <v>1220</v>
      </c>
      <c r="G551" s="233"/>
      <c r="H551" s="237">
        <v>13.6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205</v>
      </c>
      <c r="AU551" s="243" t="s">
        <v>82</v>
      </c>
      <c r="AV551" s="13" t="s">
        <v>82</v>
      </c>
      <c r="AW551" s="13" t="s">
        <v>33</v>
      </c>
      <c r="AX551" s="13" t="s">
        <v>72</v>
      </c>
      <c r="AY551" s="243" t="s">
        <v>190</v>
      </c>
    </row>
    <row r="552" s="13" customFormat="1">
      <c r="A552" s="13"/>
      <c r="B552" s="232"/>
      <c r="C552" s="233"/>
      <c r="D552" s="234" t="s">
        <v>205</v>
      </c>
      <c r="E552" s="235" t="s">
        <v>19</v>
      </c>
      <c r="F552" s="236" t="s">
        <v>1221</v>
      </c>
      <c r="G552" s="233"/>
      <c r="H552" s="237">
        <v>26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205</v>
      </c>
      <c r="AU552" s="243" t="s">
        <v>82</v>
      </c>
      <c r="AV552" s="13" t="s">
        <v>82</v>
      </c>
      <c r="AW552" s="13" t="s">
        <v>33</v>
      </c>
      <c r="AX552" s="13" t="s">
        <v>72</v>
      </c>
      <c r="AY552" s="243" t="s">
        <v>190</v>
      </c>
    </row>
    <row r="553" s="13" customFormat="1">
      <c r="A553" s="13"/>
      <c r="B553" s="232"/>
      <c r="C553" s="233"/>
      <c r="D553" s="234" t="s">
        <v>205</v>
      </c>
      <c r="E553" s="235" t="s">
        <v>19</v>
      </c>
      <c r="F553" s="236" t="s">
        <v>1222</v>
      </c>
      <c r="G553" s="233"/>
      <c r="H553" s="237">
        <v>11.300000000000001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205</v>
      </c>
      <c r="AU553" s="243" t="s">
        <v>82</v>
      </c>
      <c r="AV553" s="13" t="s">
        <v>82</v>
      </c>
      <c r="AW553" s="13" t="s">
        <v>33</v>
      </c>
      <c r="AX553" s="13" t="s">
        <v>72</v>
      </c>
      <c r="AY553" s="243" t="s">
        <v>190</v>
      </c>
    </row>
    <row r="554" s="13" customFormat="1">
      <c r="A554" s="13"/>
      <c r="B554" s="232"/>
      <c r="C554" s="233"/>
      <c r="D554" s="234" t="s">
        <v>205</v>
      </c>
      <c r="E554" s="235" t="s">
        <v>19</v>
      </c>
      <c r="F554" s="236" t="s">
        <v>1223</v>
      </c>
      <c r="G554" s="233"/>
      <c r="H554" s="237">
        <v>12.6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205</v>
      </c>
      <c r="AU554" s="243" t="s">
        <v>82</v>
      </c>
      <c r="AV554" s="13" t="s">
        <v>82</v>
      </c>
      <c r="AW554" s="13" t="s">
        <v>33</v>
      </c>
      <c r="AX554" s="13" t="s">
        <v>72</v>
      </c>
      <c r="AY554" s="243" t="s">
        <v>190</v>
      </c>
    </row>
    <row r="555" s="14" customFormat="1">
      <c r="A555" s="14"/>
      <c r="B555" s="254"/>
      <c r="C555" s="255"/>
      <c r="D555" s="234" t="s">
        <v>205</v>
      </c>
      <c r="E555" s="256" t="s">
        <v>19</v>
      </c>
      <c r="F555" s="257" t="s">
        <v>1141</v>
      </c>
      <c r="G555" s="255"/>
      <c r="H555" s="256" t="s">
        <v>19</v>
      </c>
      <c r="I555" s="258"/>
      <c r="J555" s="255"/>
      <c r="K555" s="255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205</v>
      </c>
      <c r="AU555" s="263" t="s">
        <v>82</v>
      </c>
      <c r="AV555" s="14" t="s">
        <v>79</v>
      </c>
      <c r="AW555" s="14" t="s">
        <v>33</v>
      </c>
      <c r="AX555" s="14" t="s">
        <v>72</v>
      </c>
      <c r="AY555" s="263" t="s">
        <v>190</v>
      </c>
    </row>
    <row r="556" s="13" customFormat="1">
      <c r="A556" s="13"/>
      <c r="B556" s="232"/>
      <c r="C556" s="233"/>
      <c r="D556" s="234" t="s">
        <v>205</v>
      </c>
      <c r="E556" s="235" t="s">
        <v>19</v>
      </c>
      <c r="F556" s="236" t="s">
        <v>1224</v>
      </c>
      <c r="G556" s="233"/>
      <c r="H556" s="237">
        <v>4.0599999999999996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205</v>
      </c>
      <c r="AU556" s="243" t="s">
        <v>82</v>
      </c>
      <c r="AV556" s="13" t="s">
        <v>82</v>
      </c>
      <c r="AW556" s="13" t="s">
        <v>33</v>
      </c>
      <c r="AX556" s="13" t="s">
        <v>72</v>
      </c>
      <c r="AY556" s="243" t="s">
        <v>190</v>
      </c>
    </row>
    <row r="557" s="16" customFormat="1">
      <c r="A557" s="16"/>
      <c r="B557" s="286"/>
      <c r="C557" s="287"/>
      <c r="D557" s="234" t="s">
        <v>205</v>
      </c>
      <c r="E557" s="288" t="s">
        <v>19</v>
      </c>
      <c r="F557" s="289" t="s">
        <v>914</v>
      </c>
      <c r="G557" s="287"/>
      <c r="H557" s="290">
        <v>67.560000000000002</v>
      </c>
      <c r="I557" s="291"/>
      <c r="J557" s="287"/>
      <c r="K557" s="287"/>
      <c r="L557" s="292"/>
      <c r="M557" s="293"/>
      <c r="N557" s="294"/>
      <c r="O557" s="294"/>
      <c r="P557" s="294"/>
      <c r="Q557" s="294"/>
      <c r="R557" s="294"/>
      <c r="S557" s="294"/>
      <c r="T557" s="295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96" t="s">
        <v>205</v>
      </c>
      <c r="AU557" s="296" t="s">
        <v>82</v>
      </c>
      <c r="AV557" s="16" t="s">
        <v>207</v>
      </c>
      <c r="AW557" s="16" t="s">
        <v>33</v>
      </c>
      <c r="AX557" s="16" t="s">
        <v>72</v>
      </c>
      <c r="AY557" s="296" t="s">
        <v>190</v>
      </c>
    </row>
    <row r="558" s="14" customFormat="1">
      <c r="A558" s="14"/>
      <c r="B558" s="254"/>
      <c r="C558" s="255"/>
      <c r="D558" s="234" t="s">
        <v>205</v>
      </c>
      <c r="E558" s="256" t="s">
        <v>19</v>
      </c>
      <c r="F558" s="257" t="s">
        <v>1159</v>
      </c>
      <c r="G558" s="255"/>
      <c r="H558" s="256" t="s">
        <v>19</v>
      </c>
      <c r="I558" s="258"/>
      <c r="J558" s="255"/>
      <c r="K558" s="255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205</v>
      </c>
      <c r="AU558" s="263" t="s">
        <v>82</v>
      </c>
      <c r="AV558" s="14" t="s">
        <v>79</v>
      </c>
      <c r="AW558" s="14" t="s">
        <v>33</v>
      </c>
      <c r="AX558" s="14" t="s">
        <v>72</v>
      </c>
      <c r="AY558" s="263" t="s">
        <v>190</v>
      </c>
    </row>
    <row r="559" s="14" customFormat="1">
      <c r="A559" s="14"/>
      <c r="B559" s="254"/>
      <c r="C559" s="255"/>
      <c r="D559" s="234" t="s">
        <v>205</v>
      </c>
      <c r="E559" s="256" t="s">
        <v>19</v>
      </c>
      <c r="F559" s="257" t="s">
        <v>1127</v>
      </c>
      <c r="G559" s="255"/>
      <c r="H559" s="256" t="s">
        <v>19</v>
      </c>
      <c r="I559" s="258"/>
      <c r="J559" s="255"/>
      <c r="K559" s="255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205</v>
      </c>
      <c r="AU559" s="263" t="s">
        <v>82</v>
      </c>
      <c r="AV559" s="14" t="s">
        <v>79</v>
      </c>
      <c r="AW559" s="14" t="s">
        <v>33</v>
      </c>
      <c r="AX559" s="14" t="s">
        <v>72</v>
      </c>
      <c r="AY559" s="263" t="s">
        <v>190</v>
      </c>
    </row>
    <row r="560" s="13" customFormat="1">
      <c r="A560" s="13"/>
      <c r="B560" s="232"/>
      <c r="C560" s="233"/>
      <c r="D560" s="234" t="s">
        <v>205</v>
      </c>
      <c r="E560" s="235" t="s">
        <v>19</v>
      </c>
      <c r="F560" s="236" t="s">
        <v>1225</v>
      </c>
      <c r="G560" s="233"/>
      <c r="H560" s="237">
        <v>8.7799999999999994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205</v>
      </c>
      <c r="AU560" s="243" t="s">
        <v>82</v>
      </c>
      <c r="AV560" s="13" t="s">
        <v>82</v>
      </c>
      <c r="AW560" s="13" t="s">
        <v>33</v>
      </c>
      <c r="AX560" s="13" t="s">
        <v>72</v>
      </c>
      <c r="AY560" s="243" t="s">
        <v>190</v>
      </c>
    </row>
    <row r="561" s="13" customFormat="1">
      <c r="A561" s="13"/>
      <c r="B561" s="232"/>
      <c r="C561" s="233"/>
      <c r="D561" s="234" t="s">
        <v>205</v>
      </c>
      <c r="E561" s="235" t="s">
        <v>19</v>
      </c>
      <c r="F561" s="236" t="s">
        <v>1226</v>
      </c>
      <c r="G561" s="233"/>
      <c r="H561" s="237">
        <v>7.4000000000000004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205</v>
      </c>
      <c r="AU561" s="243" t="s">
        <v>82</v>
      </c>
      <c r="AV561" s="13" t="s">
        <v>82</v>
      </c>
      <c r="AW561" s="13" t="s">
        <v>33</v>
      </c>
      <c r="AX561" s="13" t="s">
        <v>72</v>
      </c>
      <c r="AY561" s="243" t="s">
        <v>190</v>
      </c>
    </row>
    <row r="562" s="13" customFormat="1">
      <c r="A562" s="13"/>
      <c r="B562" s="232"/>
      <c r="C562" s="233"/>
      <c r="D562" s="234" t="s">
        <v>205</v>
      </c>
      <c r="E562" s="235" t="s">
        <v>19</v>
      </c>
      <c r="F562" s="236" t="s">
        <v>1227</v>
      </c>
      <c r="G562" s="233"/>
      <c r="H562" s="237">
        <v>6.5999999999999996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205</v>
      </c>
      <c r="AU562" s="243" t="s">
        <v>82</v>
      </c>
      <c r="AV562" s="13" t="s">
        <v>82</v>
      </c>
      <c r="AW562" s="13" t="s">
        <v>33</v>
      </c>
      <c r="AX562" s="13" t="s">
        <v>72</v>
      </c>
      <c r="AY562" s="243" t="s">
        <v>190</v>
      </c>
    </row>
    <row r="563" s="13" customFormat="1">
      <c r="A563" s="13"/>
      <c r="B563" s="232"/>
      <c r="C563" s="233"/>
      <c r="D563" s="234" t="s">
        <v>205</v>
      </c>
      <c r="E563" s="235" t="s">
        <v>19</v>
      </c>
      <c r="F563" s="236" t="s">
        <v>1228</v>
      </c>
      <c r="G563" s="233"/>
      <c r="H563" s="237">
        <v>8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205</v>
      </c>
      <c r="AU563" s="243" t="s">
        <v>82</v>
      </c>
      <c r="AV563" s="13" t="s">
        <v>82</v>
      </c>
      <c r="AW563" s="13" t="s">
        <v>33</v>
      </c>
      <c r="AX563" s="13" t="s">
        <v>72</v>
      </c>
      <c r="AY563" s="243" t="s">
        <v>190</v>
      </c>
    </row>
    <row r="564" s="14" customFormat="1">
      <c r="A564" s="14"/>
      <c r="B564" s="254"/>
      <c r="C564" s="255"/>
      <c r="D564" s="234" t="s">
        <v>205</v>
      </c>
      <c r="E564" s="256" t="s">
        <v>19</v>
      </c>
      <c r="F564" s="257" t="s">
        <v>1141</v>
      </c>
      <c r="G564" s="255"/>
      <c r="H564" s="256" t="s">
        <v>19</v>
      </c>
      <c r="I564" s="258"/>
      <c r="J564" s="255"/>
      <c r="K564" s="255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205</v>
      </c>
      <c r="AU564" s="263" t="s">
        <v>82</v>
      </c>
      <c r="AV564" s="14" t="s">
        <v>79</v>
      </c>
      <c r="AW564" s="14" t="s">
        <v>33</v>
      </c>
      <c r="AX564" s="14" t="s">
        <v>72</v>
      </c>
      <c r="AY564" s="263" t="s">
        <v>190</v>
      </c>
    </row>
    <row r="565" s="13" customFormat="1">
      <c r="A565" s="13"/>
      <c r="B565" s="232"/>
      <c r="C565" s="233"/>
      <c r="D565" s="234" t="s">
        <v>205</v>
      </c>
      <c r="E565" s="235" t="s">
        <v>19</v>
      </c>
      <c r="F565" s="236" t="s">
        <v>1229</v>
      </c>
      <c r="G565" s="233"/>
      <c r="H565" s="237">
        <v>4.4299999999999997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205</v>
      </c>
      <c r="AU565" s="243" t="s">
        <v>82</v>
      </c>
      <c r="AV565" s="13" t="s">
        <v>82</v>
      </c>
      <c r="AW565" s="13" t="s">
        <v>33</v>
      </c>
      <c r="AX565" s="13" t="s">
        <v>72</v>
      </c>
      <c r="AY565" s="243" t="s">
        <v>190</v>
      </c>
    </row>
    <row r="566" s="16" customFormat="1">
      <c r="A566" s="16"/>
      <c r="B566" s="286"/>
      <c r="C566" s="287"/>
      <c r="D566" s="234" t="s">
        <v>205</v>
      </c>
      <c r="E566" s="288" t="s">
        <v>19</v>
      </c>
      <c r="F566" s="289" t="s">
        <v>914</v>
      </c>
      <c r="G566" s="287"/>
      <c r="H566" s="290">
        <v>35.210000000000001</v>
      </c>
      <c r="I566" s="291"/>
      <c r="J566" s="287"/>
      <c r="K566" s="287"/>
      <c r="L566" s="292"/>
      <c r="M566" s="293"/>
      <c r="N566" s="294"/>
      <c r="O566" s="294"/>
      <c r="P566" s="294"/>
      <c r="Q566" s="294"/>
      <c r="R566" s="294"/>
      <c r="S566" s="294"/>
      <c r="T566" s="295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6" t="s">
        <v>205</v>
      </c>
      <c r="AU566" s="296" t="s">
        <v>82</v>
      </c>
      <c r="AV566" s="16" t="s">
        <v>207</v>
      </c>
      <c r="AW566" s="16" t="s">
        <v>33</v>
      </c>
      <c r="AX566" s="16" t="s">
        <v>72</v>
      </c>
      <c r="AY566" s="296" t="s">
        <v>190</v>
      </c>
    </row>
    <row r="567" s="14" customFormat="1">
      <c r="A567" s="14"/>
      <c r="B567" s="254"/>
      <c r="C567" s="255"/>
      <c r="D567" s="234" t="s">
        <v>205</v>
      </c>
      <c r="E567" s="256" t="s">
        <v>19</v>
      </c>
      <c r="F567" s="257" t="s">
        <v>1230</v>
      </c>
      <c r="G567" s="255"/>
      <c r="H567" s="256" t="s">
        <v>19</v>
      </c>
      <c r="I567" s="258"/>
      <c r="J567" s="255"/>
      <c r="K567" s="255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205</v>
      </c>
      <c r="AU567" s="263" t="s">
        <v>82</v>
      </c>
      <c r="AV567" s="14" t="s">
        <v>79</v>
      </c>
      <c r="AW567" s="14" t="s">
        <v>33</v>
      </c>
      <c r="AX567" s="14" t="s">
        <v>72</v>
      </c>
      <c r="AY567" s="263" t="s">
        <v>190</v>
      </c>
    </row>
    <row r="568" s="14" customFormat="1">
      <c r="A568" s="14"/>
      <c r="B568" s="254"/>
      <c r="C568" s="255"/>
      <c r="D568" s="234" t="s">
        <v>205</v>
      </c>
      <c r="E568" s="256" t="s">
        <v>19</v>
      </c>
      <c r="F568" s="257" t="s">
        <v>1126</v>
      </c>
      <c r="G568" s="255"/>
      <c r="H568" s="256" t="s">
        <v>19</v>
      </c>
      <c r="I568" s="258"/>
      <c r="J568" s="255"/>
      <c r="K568" s="255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205</v>
      </c>
      <c r="AU568" s="263" t="s">
        <v>82</v>
      </c>
      <c r="AV568" s="14" t="s">
        <v>79</v>
      </c>
      <c r="AW568" s="14" t="s">
        <v>33</v>
      </c>
      <c r="AX568" s="14" t="s">
        <v>72</v>
      </c>
      <c r="AY568" s="263" t="s">
        <v>190</v>
      </c>
    </row>
    <row r="569" s="13" customFormat="1">
      <c r="A569" s="13"/>
      <c r="B569" s="232"/>
      <c r="C569" s="233"/>
      <c r="D569" s="234" t="s">
        <v>205</v>
      </c>
      <c r="E569" s="235" t="s">
        <v>19</v>
      </c>
      <c r="F569" s="236" t="s">
        <v>1231</v>
      </c>
      <c r="G569" s="233"/>
      <c r="H569" s="237">
        <v>0.80000000000000004</v>
      </c>
      <c r="I569" s="238"/>
      <c r="J569" s="233"/>
      <c r="K569" s="233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205</v>
      </c>
      <c r="AU569" s="243" t="s">
        <v>82</v>
      </c>
      <c r="AV569" s="13" t="s">
        <v>82</v>
      </c>
      <c r="AW569" s="13" t="s">
        <v>33</v>
      </c>
      <c r="AX569" s="13" t="s">
        <v>72</v>
      </c>
      <c r="AY569" s="243" t="s">
        <v>190</v>
      </c>
    </row>
    <row r="570" s="13" customFormat="1">
      <c r="A570" s="13"/>
      <c r="B570" s="232"/>
      <c r="C570" s="233"/>
      <c r="D570" s="234" t="s">
        <v>205</v>
      </c>
      <c r="E570" s="235" t="s">
        <v>19</v>
      </c>
      <c r="F570" s="236" t="s">
        <v>1232</v>
      </c>
      <c r="G570" s="233"/>
      <c r="H570" s="237">
        <v>0.20000000000000001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205</v>
      </c>
      <c r="AU570" s="243" t="s">
        <v>82</v>
      </c>
      <c r="AV570" s="13" t="s">
        <v>82</v>
      </c>
      <c r="AW570" s="13" t="s">
        <v>33</v>
      </c>
      <c r="AX570" s="13" t="s">
        <v>72</v>
      </c>
      <c r="AY570" s="243" t="s">
        <v>190</v>
      </c>
    </row>
    <row r="571" s="13" customFormat="1">
      <c r="A571" s="13"/>
      <c r="B571" s="232"/>
      <c r="C571" s="233"/>
      <c r="D571" s="234" t="s">
        <v>205</v>
      </c>
      <c r="E571" s="235" t="s">
        <v>19</v>
      </c>
      <c r="F571" s="236" t="s">
        <v>1233</v>
      </c>
      <c r="G571" s="233"/>
      <c r="H571" s="237">
        <v>0.95999999999999996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205</v>
      </c>
      <c r="AU571" s="243" t="s">
        <v>82</v>
      </c>
      <c r="AV571" s="13" t="s">
        <v>82</v>
      </c>
      <c r="AW571" s="13" t="s">
        <v>33</v>
      </c>
      <c r="AX571" s="13" t="s">
        <v>72</v>
      </c>
      <c r="AY571" s="243" t="s">
        <v>190</v>
      </c>
    </row>
    <row r="572" s="16" customFormat="1">
      <c r="A572" s="16"/>
      <c r="B572" s="286"/>
      <c r="C572" s="287"/>
      <c r="D572" s="234" t="s">
        <v>205</v>
      </c>
      <c r="E572" s="288" t="s">
        <v>19</v>
      </c>
      <c r="F572" s="289" t="s">
        <v>914</v>
      </c>
      <c r="G572" s="287"/>
      <c r="H572" s="290">
        <v>1.96</v>
      </c>
      <c r="I572" s="291"/>
      <c r="J572" s="287"/>
      <c r="K572" s="287"/>
      <c r="L572" s="292"/>
      <c r="M572" s="293"/>
      <c r="N572" s="294"/>
      <c r="O572" s="294"/>
      <c r="P572" s="294"/>
      <c r="Q572" s="294"/>
      <c r="R572" s="294"/>
      <c r="S572" s="294"/>
      <c r="T572" s="295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96" t="s">
        <v>205</v>
      </c>
      <c r="AU572" s="296" t="s">
        <v>82</v>
      </c>
      <c r="AV572" s="16" t="s">
        <v>207</v>
      </c>
      <c r="AW572" s="16" t="s">
        <v>33</v>
      </c>
      <c r="AX572" s="16" t="s">
        <v>72</v>
      </c>
      <c r="AY572" s="296" t="s">
        <v>190</v>
      </c>
    </row>
    <row r="573" s="14" customFormat="1">
      <c r="A573" s="14"/>
      <c r="B573" s="254"/>
      <c r="C573" s="255"/>
      <c r="D573" s="234" t="s">
        <v>205</v>
      </c>
      <c r="E573" s="256" t="s">
        <v>19</v>
      </c>
      <c r="F573" s="257" t="s">
        <v>1168</v>
      </c>
      <c r="G573" s="255"/>
      <c r="H573" s="256" t="s">
        <v>19</v>
      </c>
      <c r="I573" s="258"/>
      <c r="J573" s="255"/>
      <c r="K573" s="255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205</v>
      </c>
      <c r="AU573" s="263" t="s">
        <v>82</v>
      </c>
      <c r="AV573" s="14" t="s">
        <v>79</v>
      </c>
      <c r="AW573" s="14" t="s">
        <v>33</v>
      </c>
      <c r="AX573" s="14" t="s">
        <v>72</v>
      </c>
      <c r="AY573" s="263" t="s">
        <v>190</v>
      </c>
    </row>
    <row r="574" s="13" customFormat="1">
      <c r="A574" s="13"/>
      <c r="B574" s="232"/>
      <c r="C574" s="233"/>
      <c r="D574" s="234" t="s">
        <v>205</v>
      </c>
      <c r="E574" s="235" t="s">
        <v>19</v>
      </c>
      <c r="F574" s="236" t="s">
        <v>1234</v>
      </c>
      <c r="G574" s="233"/>
      <c r="H574" s="237">
        <v>92.664000000000001</v>
      </c>
      <c r="I574" s="238"/>
      <c r="J574" s="233"/>
      <c r="K574" s="233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205</v>
      </c>
      <c r="AU574" s="243" t="s">
        <v>82</v>
      </c>
      <c r="AV574" s="13" t="s">
        <v>82</v>
      </c>
      <c r="AW574" s="13" t="s">
        <v>33</v>
      </c>
      <c r="AX574" s="13" t="s">
        <v>72</v>
      </c>
      <c r="AY574" s="243" t="s">
        <v>190</v>
      </c>
    </row>
    <row r="575" s="16" customFormat="1">
      <c r="A575" s="16"/>
      <c r="B575" s="286"/>
      <c r="C575" s="287"/>
      <c r="D575" s="234" t="s">
        <v>205</v>
      </c>
      <c r="E575" s="288" t="s">
        <v>19</v>
      </c>
      <c r="F575" s="289" t="s">
        <v>914</v>
      </c>
      <c r="G575" s="287"/>
      <c r="H575" s="290">
        <v>92.664000000000001</v>
      </c>
      <c r="I575" s="291"/>
      <c r="J575" s="287"/>
      <c r="K575" s="287"/>
      <c r="L575" s="292"/>
      <c r="M575" s="293"/>
      <c r="N575" s="294"/>
      <c r="O575" s="294"/>
      <c r="P575" s="294"/>
      <c r="Q575" s="294"/>
      <c r="R575" s="294"/>
      <c r="S575" s="294"/>
      <c r="T575" s="295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96" t="s">
        <v>205</v>
      </c>
      <c r="AU575" s="296" t="s">
        <v>82</v>
      </c>
      <c r="AV575" s="16" t="s">
        <v>207</v>
      </c>
      <c r="AW575" s="16" t="s">
        <v>33</v>
      </c>
      <c r="AX575" s="16" t="s">
        <v>72</v>
      </c>
      <c r="AY575" s="296" t="s">
        <v>190</v>
      </c>
    </row>
    <row r="576" s="15" customFormat="1">
      <c r="A576" s="15"/>
      <c r="B576" s="264"/>
      <c r="C576" s="265"/>
      <c r="D576" s="234" t="s">
        <v>205</v>
      </c>
      <c r="E576" s="266" t="s">
        <v>19</v>
      </c>
      <c r="F576" s="267" t="s">
        <v>243</v>
      </c>
      <c r="G576" s="265"/>
      <c r="H576" s="268">
        <v>2884.3009999999999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4" t="s">
        <v>205</v>
      </c>
      <c r="AU576" s="274" t="s">
        <v>82</v>
      </c>
      <c r="AV576" s="15" t="s">
        <v>197</v>
      </c>
      <c r="AW576" s="15" t="s">
        <v>33</v>
      </c>
      <c r="AX576" s="15" t="s">
        <v>79</v>
      </c>
      <c r="AY576" s="274" t="s">
        <v>190</v>
      </c>
    </row>
    <row r="577" s="2" customFormat="1" ht="16.5" customHeight="1">
      <c r="A577" s="40"/>
      <c r="B577" s="41"/>
      <c r="C577" s="214" t="s">
        <v>305</v>
      </c>
      <c r="D577" s="214" t="s">
        <v>192</v>
      </c>
      <c r="E577" s="215" t="s">
        <v>1235</v>
      </c>
      <c r="F577" s="216" t="s">
        <v>1236</v>
      </c>
      <c r="G577" s="217" t="s">
        <v>214</v>
      </c>
      <c r="H577" s="218">
        <v>2884.3009999999999</v>
      </c>
      <c r="I577" s="219"/>
      <c r="J577" s="220">
        <f>ROUND(I577*H577,2)</f>
        <v>0</v>
      </c>
      <c r="K577" s="216" t="s">
        <v>196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197</v>
      </c>
      <c r="AT577" s="225" t="s">
        <v>192</v>
      </c>
      <c r="AU577" s="225" t="s">
        <v>82</v>
      </c>
      <c r="AY577" s="19" t="s">
        <v>190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79</v>
      </c>
      <c r="BK577" s="226">
        <f>ROUND(I577*H577,2)</f>
        <v>0</v>
      </c>
      <c r="BL577" s="19" t="s">
        <v>197</v>
      </c>
      <c r="BM577" s="225" t="s">
        <v>1237</v>
      </c>
    </row>
    <row r="578" s="2" customFormat="1">
      <c r="A578" s="40"/>
      <c r="B578" s="41"/>
      <c r="C578" s="42"/>
      <c r="D578" s="227" t="s">
        <v>199</v>
      </c>
      <c r="E578" s="42"/>
      <c r="F578" s="228" t="s">
        <v>1238</v>
      </c>
      <c r="G578" s="42"/>
      <c r="H578" s="42"/>
      <c r="I578" s="229"/>
      <c r="J578" s="42"/>
      <c r="K578" s="42"/>
      <c r="L578" s="46"/>
      <c r="M578" s="230"/>
      <c r="N578" s="231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199</v>
      </c>
      <c r="AU578" s="19" t="s">
        <v>82</v>
      </c>
    </row>
    <row r="579" s="2" customFormat="1" ht="24.15" customHeight="1">
      <c r="A579" s="40"/>
      <c r="B579" s="41"/>
      <c r="C579" s="214" t="s">
        <v>1239</v>
      </c>
      <c r="D579" s="214" t="s">
        <v>192</v>
      </c>
      <c r="E579" s="215" t="s">
        <v>1240</v>
      </c>
      <c r="F579" s="216" t="s">
        <v>1241</v>
      </c>
      <c r="G579" s="217" t="s">
        <v>222</v>
      </c>
      <c r="H579" s="218">
        <v>28.414000000000001</v>
      </c>
      <c r="I579" s="219"/>
      <c r="J579" s="220">
        <f>ROUND(I579*H579,2)</f>
        <v>0</v>
      </c>
      <c r="K579" s="216" t="s">
        <v>196</v>
      </c>
      <c r="L579" s="46"/>
      <c r="M579" s="221" t="s">
        <v>19</v>
      </c>
      <c r="N579" s="222" t="s">
        <v>43</v>
      </c>
      <c r="O579" s="86"/>
      <c r="P579" s="223">
        <f>O579*H579</f>
        <v>0</v>
      </c>
      <c r="Q579" s="223">
        <v>1.04922</v>
      </c>
      <c r="R579" s="223">
        <f>Q579*H579</f>
        <v>29.812537080000002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197</v>
      </c>
      <c r="AT579" s="225" t="s">
        <v>192</v>
      </c>
      <c r="AU579" s="225" t="s">
        <v>82</v>
      </c>
      <c r="AY579" s="19" t="s">
        <v>190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79</v>
      </c>
      <c r="BK579" s="226">
        <f>ROUND(I579*H579,2)</f>
        <v>0</v>
      </c>
      <c r="BL579" s="19" t="s">
        <v>197</v>
      </c>
      <c r="BM579" s="225" t="s">
        <v>1242</v>
      </c>
    </row>
    <row r="580" s="2" customFormat="1">
      <c r="A580" s="40"/>
      <c r="B580" s="41"/>
      <c r="C580" s="42"/>
      <c r="D580" s="227" t="s">
        <v>199</v>
      </c>
      <c r="E580" s="42"/>
      <c r="F580" s="228" t="s">
        <v>1243</v>
      </c>
      <c r="G580" s="42"/>
      <c r="H580" s="42"/>
      <c r="I580" s="229"/>
      <c r="J580" s="42"/>
      <c r="K580" s="42"/>
      <c r="L580" s="46"/>
      <c r="M580" s="230"/>
      <c r="N580" s="231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199</v>
      </c>
      <c r="AU580" s="19" t="s">
        <v>82</v>
      </c>
    </row>
    <row r="581" s="14" customFormat="1">
      <c r="A581" s="14"/>
      <c r="B581" s="254"/>
      <c r="C581" s="255"/>
      <c r="D581" s="234" t="s">
        <v>205</v>
      </c>
      <c r="E581" s="256" t="s">
        <v>19</v>
      </c>
      <c r="F581" s="257" t="s">
        <v>1244</v>
      </c>
      <c r="G581" s="255"/>
      <c r="H581" s="256" t="s">
        <v>19</v>
      </c>
      <c r="I581" s="258"/>
      <c r="J581" s="255"/>
      <c r="K581" s="255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205</v>
      </c>
      <c r="AU581" s="263" t="s">
        <v>82</v>
      </c>
      <c r="AV581" s="14" t="s">
        <v>79</v>
      </c>
      <c r="AW581" s="14" t="s">
        <v>33</v>
      </c>
      <c r="AX581" s="14" t="s">
        <v>72</v>
      </c>
      <c r="AY581" s="263" t="s">
        <v>190</v>
      </c>
    </row>
    <row r="582" s="14" customFormat="1">
      <c r="A582" s="14"/>
      <c r="B582" s="254"/>
      <c r="C582" s="255"/>
      <c r="D582" s="234" t="s">
        <v>205</v>
      </c>
      <c r="E582" s="256" t="s">
        <v>19</v>
      </c>
      <c r="F582" s="257" t="s">
        <v>1245</v>
      </c>
      <c r="G582" s="255"/>
      <c r="H582" s="256" t="s">
        <v>19</v>
      </c>
      <c r="I582" s="258"/>
      <c r="J582" s="255"/>
      <c r="K582" s="255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205</v>
      </c>
      <c r="AU582" s="263" t="s">
        <v>82</v>
      </c>
      <c r="AV582" s="14" t="s">
        <v>79</v>
      </c>
      <c r="AW582" s="14" t="s">
        <v>33</v>
      </c>
      <c r="AX582" s="14" t="s">
        <v>72</v>
      </c>
      <c r="AY582" s="263" t="s">
        <v>190</v>
      </c>
    </row>
    <row r="583" s="14" customFormat="1">
      <c r="A583" s="14"/>
      <c r="B583" s="254"/>
      <c r="C583" s="255"/>
      <c r="D583" s="234" t="s">
        <v>205</v>
      </c>
      <c r="E583" s="256" t="s">
        <v>19</v>
      </c>
      <c r="F583" s="257" t="s">
        <v>1246</v>
      </c>
      <c r="G583" s="255"/>
      <c r="H583" s="256" t="s">
        <v>19</v>
      </c>
      <c r="I583" s="258"/>
      <c r="J583" s="255"/>
      <c r="K583" s="255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205</v>
      </c>
      <c r="AU583" s="263" t="s">
        <v>82</v>
      </c>
      <c r="AV583" s="14" t="s">
        <v>79</v>
      </c>
      <c r="AW583" s="14" t="s">
        <v>33</v>
      </c>
      <c r="AX583" s="14" t="s">
        <v>72</v>
      </c>
      <c r="AY583" s="263" t="s">
        <v>190</v>
      </c>
    </row>
    <row r="584" s="13" customFormat="1">
      <c r="A584" s="13"/>
      <c r="B584" s="232"/>
      <c r="C584" s="233"/>
      <c r="D584" s="234" t="s">
        <v>205</v>
      </c>
      <c r="E584" s="235" t="s">
        <v>19</v>
      </c>
      <c r="F584" s="236" t="s">
        <v>1247</v>
      </c>
      <c r="G584" s="233"/>
      <c r="H584" s="237">
        <v>28.414000000000001</v>
      </c>
      <c r="I584" s="238"/>
      <c r="J584" s="233"/>
      <c r="K584" s="233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205</v>
      </c>
      <c r="AU584" s="243" t="s">
        <v>82</v>
      </c>
      <c r="AV584" s="13" t="s">
        <v>82</v>
      </c>
      <c r="AW584" s="13" t="s">
        <v>33</v>
      </c>
      <c r="AX584" s="13" t="s">
        <v>79</v>
      </c>
      <c r="AY584" s="243" t="s">
        <v>190</v>
      </c>
    </row>
    <row r="585" s="2" customFormat="1" ht="21.75" customHeight="1">
      <c r="A585" s="40"/>
      <c r="B585" s="41"/>
      <c r="C585" s="214" t="s">
        <v>1248</v>
      </c>
      <c r="D585" s="214" t="s">
        <v>192</v>
      </c>
      <c r="E585" s="215" t="s">
        <v>1249</v>
      </c>
      <c r="F585" s="216" t="s">
        <v>1250</v>
      </c>
      <c r="G585" s="217" t="s">
        <v>408</v>
      </c>
      <c r="H585" s="218">
        <v>3</v>
      </c>
      <c r="I585" s="219"/>
      <c r="J585" s="220">
        <f>ROUND(I585*H585,2)</f>
        <v>0</v>
      </c>
      <c r="K585" s="216" t="s">
        <v>196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0.022780000000000002</v>
      </c>
      <c r="R585" s="223">
        <f>Q585*H585</f>
        <v>0.068340000000000012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197</v>
      </c>
      <c r="AT585" s="225" t="s">
        <v>192</v>
      </c>
      <c r="AU585" s="225" t="s">
        <v>82</v>
      </c>
      <c r="AY585" s="19" t="s">
        <v>190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79</v>
      </c>
      <c r="BK585" s="226">
        <f>ROUND(I585*H585,2)</f>
        <v>0</v>
      </c>
      <c r="BL585" s="19" t="s">
        <v>197</v>
      </c>
      <c r="BM585" s="225" t="s">
        <v>1251</v>
      </c>
    </row>
    <row r="586" s="2" customFormat="1">
      <c r="A586" s="40"/>
      <c r="B586" s="41"/>
      <c r="C586" s="42"/>
      <c r="D586" s="227" t="s">
        <v>199</v>
      </c>
      <c r="E586" s="42"/>
      <c r="F586" s="228" t="s">
        <v>1252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199</v>
      </c>
      <c r="AU586" s="19" t="s">
        <v>82</v>
      </c>
    </row>
    <row r="587" s="14" customFormat="1">
      <c r="A587" s="14"/>
      <c r="B587" s="254"/>
      <c r="C587" s="255"/>
      <c r="D587" s="234" t="s">
        <v>205</v>
      </c>
      <c r="E587" s="256" t="s">
        <v>19</v>
      </c>
      <c r="F587" s="257" t="s">
        <v>1253</v>
      </c>
      <c r="G587" s="255"/>
      <c r="H587" s="256" t="s">
        <v>19</v>
      </c>
      <c r="I587" s="258"/>
      <c r="J587" s="255"/>
      <c r="K587" s="255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205</v>
      </c>
      <c r="AU587" s="263" t="s">
        <v>82</v>
      </c>
      <c r="AV587" s="14" t="s">
        <v>79</v>
      </c>
      <c r="AW587" s="14" t="s">
        <v>33</v>
      </c>
      <c r="AX587" s="14" t="s">
        <v>72</v>
      </c>
      <c r="AY587" s="263" t="s">
        <v>190</v>
      </c>
    </row>
    <row r="588" s="13" customFormat="1">
      <c r="A588" s="13"/>
      <c r="B588" s="232"/>
      <c r="C588" s="233"/>
      <c r="D588" s="234" t="s">
        <v>205</v>
      </c>
      <c r="E588" s="235" t="s">
        <v>19</v>
      </c>
      <c r="F588" s="236" t="s">
        <v>82</v>
      </c>
      <c r="G588" s="233"/>
      <c r="H588" s="237">
        <v>2</v>
      </c>
      <c r="I588" s="238"/>
      <c r="J588" s="233"/>
      <c r="K588" s="233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205</v>
      </c>
      <c r="AU588" s="243" t="s">
        <v>82</v>
      </c>
      <c r="AV588" s="13" t="s">
        <v>82</v>
      </c>
      <c r="AW588" s="13" t="s">
        <v>33</v>
      </c>
      <c r="AX588" s="13" t="s">
        <v>72</v>
      </c>
      <c r="AY588" s="243" t="s">
        <v>190</v>
      </c>
    </row>
    <row r="589" s="14" customFormat="1">
      <c r="A589" s="14"/>
      <c r="B589" s="254"/>
      <c r="C589" s="255"/>
      <c r="D589" s="234" t="s">
        <v>205</v>
      </c>
      <c r="E589" s="256" t="s">
        <v>19</v>
      </c>
      <c r="F589" s="257" t="s">
        <v>1254</v>
      </c>
      <c r="G589" s="255"/>
      <c r="H589" s="256" t="s">
        <v>19</v>
      </c>
      <c r="I589" s="258"/>
      <c r="J589" s="255"/>
      <c r="K589" s="255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205</v>
      </c>
      <c r="AU589" s="263" t="s">
        <v>82</v>
      </c>
      <c r="AV589" s="14" t="s">
        <v>79</v>
      </c>
      <c r="AW589" s="14" t="s">
        <v>33</v>
      </c>
      <c r="AX589" s="14" t="s">
        <v>72</v>
      </c>
      <c r="AY589" s="263" t="s">
        <v>190</v>
      </c>
    </row>
    <row r="590" s="13" customFormat="1">
      <c r="A590" s="13"/>
      <c r="B590" s="232"/>
      <c r="C590" s="233"/>
      <c r="D590" s="234" t="s">
        <v>205</v>
      </c>
      <c r="E590" s="235" t="s">
        <v>19</v>
      </c>
      <c r="F590" s="236" t="s">
        <v>79</v>
      </c>
      <c r="G590" s="233"/>
      <c r="H590" s="237">
        <v>1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205</v>
      </c>
      <c r="AU590" s="243" t="s">
        <v>82</v>
      </c>
      <c r="AV590" s="13" t="s">
        <v>82</v>
      </c>
      <c r="AW590" s="13" t="s">
        <v>33</v>
      </c>
      <c r="AX590" s="13" t="s">
        <v>72</v>
      </c>
      <c r="AY590" s="243" t="s">
        <v>190</v>
      </c>
    </row>
    <row r="591" s="15" customFormat="1">
      <c r="A591" s="15"/>
      <c r="B591" s="264"/>
      <c r="C591" s="265"/>
      <c r="D591" s="234" t="s">
        <v>205</v>
      </c>
      <c r="E591" s="266" t="s">
        <v>19</v>
      </c>
      <c r="F591" s="267" t="s">
        <v>243</v>
      </c>
      <c r="G591" s="265"/>
      <c r="H591" s="268">
        <v>3</v>
      </c>
      <c r="I591" s="269"/>
      <c r="J591" s="265"/>
      <c r="K591" s="265"/>
      <c r="L591" s="270"/>
      <c r="M591" s="271"/>
      <c r="N591" s="272"/>
      <c r="O591" s="272"/>
      <c r="P591" s="272"/>
      <c r="Q591" s="272"/>
      <c r="R591" s="272"/>
      <c r="S591" s="272"/>
      <c r="T591" s="273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74" t="s">
        <v>205</v>
      </c>
      <c r="AU591" s="274" t="s">
        <v>82</v>
      </c>
      <c r="AV591" s="15" t="s">
        <v>197</v>
      </c>
      <c r="AW591" s="15" t="s">
        <v>33</v>
      </c>
      <c r="AX591" s="15" t="s">
        <v>79</v>
      </c>
      <c r="AY591" s="274" t="s">
        <v>190</v>
      </c>
    </row>
    <row r="592" s="2" customFormat="1" ht="21.75" customHeight="1">
      <c r="A592" s="40"/>
      <c r="B592" s="41"/>
      <c r="C592" s="214" t="s">
        <v>1255</v>
      </c>
      <c r="D592" s="214" t="s">
        <v>192</v>
      </c>
      <c r="E592" s="215" t="s">
        <v>1256</v>
      </c>
      <c r="F592" s="216" t="s">
        <v>1257</v>
      </c>
      <c r="G592" s="217" t="s">
        <v>408</v>
      </c>
      <c r="H592" s="218">
        <v>1</v>
      </c>
      <c r="I592" s="219"/>
      <c r="J592" s="220">
        <f>ROUND(I592*H592,2)</f>
        <v>0</v>
      </c>
      <c r="K592" s="216" t="s">
        <v>196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0.040550000000000003</v>
      </c>
      <c r="R592" s="223">
        <f>Q592*H592</f>
        <v>0.040550000000000003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197</v>
      </c>
      <c r="AT592" s="225" t="s">
        <v>192</v>
      </c>
      <c r="AU592" s="225" t="s">
        <v>82</v>
      </c>
      <c r="AY592" s="19" t="s">
        <v>190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79</v>
      </c>
      <c r="BK592" s="226">
        <f>ROUND(I592*H592,2)</f>
        <v>0</v>
      </c>
      <c r="BL592" s="19" t="s">
        <v>197</v>
      </c>
      <c r="BM592" s="225" t="s">
        <v>1258</v>
      </c>
    </row>
    <row r="593" s="2" customFormat="1">
      <c r="A593" s="40"/>
      <c r="B593" s="41"/>
      <c r="C593" s="42"/>
      <c r="D593" s="227" t="s">
        <v>199</v>
      </c>
      <c r="E593" s="42"/>
      <c r="F593" s="228" t="s">
        <v>1259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199</v>
      </c>
      <c r="AU593" s="19" t="s">
        <v>82</v>
      </c>
    </row>
    <row r="594" s="14" customFormat="1">
      <c r="A594" s="14"/>
      <c r="B594" s="254"/>
      <c r="C594" s="255"/>
      <c r="D594" s="234" t="s">
        <v>205</v>
      </c>
      <c r="E594" s="256" t="s">
        <v>19</v>
      </c>
      <c r="F594" s="257" t="s">
        <v>1260</v>
      </c>
      <c r="G594" s="255"/>
      <c r="H594" s="256" t="s">
        <v>19</v>
      </c>
      <c r="I594" s="258"/>
      <c r="J594" s="255"/>
      <c r="K594" s="255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205</v>
      </c>
      <c r="AU594" s="263" t="s">
        <v>82</v>
      </c>
      <c r="AV594" s="14" t="s">
        <v>79</v>
      </c>
      <c r="AW594" s="14" t="s">
        <v>33</v>
      </c>
      <c r="AX594" s="14" t="s">
        <v>72</v>
      </c>
      <c r="AY594" s="263" t="s">
        <v>190</v>
      </c>
    </row>
    <row r="595" s="13" customFormat="1">
      <c r="A595" s="13"/>
      <c r="B595" s="232"/>
      <c r="C595" s="233"/>
      <c r="D595" s="234" t="s">
        <v>205</v>
      </c>
      <c r="E595" s="235" t="s">
        <v>19</v>
      </c>
      <c r="F595" s="236" t="s">
        <v>79</v>
      </c>
      <c r="G595" s="233"/>
      <c r="H595" s="237">
        <v>1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205</v>
      </c>
      <c r="AU595" s="243" t="s">
        <v>82</v>
      </c>
      <c r="AV595" s="13" t="s">
        <v>82</v>
      </c>
      <c r="AW595" s="13" t="s">
        <v>33</v>
      </c>
      <c r="AX595" s="13" t="s">
        <v>72</v>
      </c>
      <c r="AY595" s="243" t="s">
        <v>190</v>
      </c>
    </row>
    <row r="596" s="15" customFormat="1">
      <c r="A596" s="15"/>
      <c r="B596" s="264"/>
      <c r="C596" s="265"/>
      <c r="D596" s="234" t="s">
        <v>205</v>
      </c>
      <c r="E596" s="266" t="s">
        <v>19</v>
      </c>
      <c r="F596" s="267" t="s">
        <v>243</v>
      </c>
      <c r="G596" s="265"/>
      <c r="H596" s="268">
        <v>1</v>
      </c>
      <c r="I596" s="269"/>
      <c r="J596" s="265"/>
      <c r="K596" s="265"/>
      <c r="L596" s="270"/>
      <c r="M596" s="271"/>
      <c r="N596" s="272"/>
      <c r="O596" s="272"/>
      <c r="P596" s="272"/>
      <c r="Q596" s="272"/>
      <c r="R596" s="272"/>
      <c r="S596" s="272"/>
      <c r="T596" s="273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4" t="s">
        <v>205</v>
      </c>
      <c r="AU596" s="274" t="s">
        <v>82</v>
      </c>
      <c r="AV596" s="15" t="s">
        <v>197</v>
      </c>
      <c r="AW596" s="15" t="s">
        <v>33</v>
      </c>
      <c r="AX596" s="15" t="s">
        <v>79</v>
      </c>
      <c r="AY596" s="274" t="s">
        <v>190</v>
      </c>
    </row>
    <row r="597" s="2" customFormat="1" ht="21.75" customHeight="1">
      <c r="A597" s="40"/>
      <c r="B597" s="41"/>
      <c r="C597" s="214" t="s">
        <v>1261</v>
      </c>
      <c r="D597" s="214" t="s">
        <v>192</v>
      </c>
      <c r="E597" s="215" t="s">
        <v>1262</v>
      </c>
      <c r="F597" s="216" t="s">
        <v>1263</v>
      </c>
      <c r="G597" s="217" t="s">
        <v>408</v>
      </c>
      <c r="H597" s="218">
        <v>3</v>
      </c>
      <c r="I597" s="219"/>
      <c r="J597" s="220">
        <f>ROUND(I597*H597,2)</f>
        <v>0</v>
      </c>
      <c r="K597" s="216" t="s">
        <v>196</v>
      </c>
      <c r="L597" s="46"/>
      <c r="M597" s="221" t="s">
        <v>19</v>
      </c>
      <c r="N597" s="222" t="s">
        <v>43</v>
      </c>
      <c r="O597" s="86"/>
      <c r="P597" s="223">
        <f>O597*H597</f>
        <v>0</v>
      </c>
      <c r="Q597" s="223">
        <v>0.021260000000000001</v>
      </c>
      <c r="R597" s="223">
        <f>Q597*H597</f>
        <v>0.063780000000000003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197</v>
      </c>
      <c r="AT597" s="225" t="s">
        <v>192</v>
      </c>
      <c r="AU597" s="225" t="s">
        <v>82</v>
      </c>
      <c r="AY597" s="19" t="s">
        <v>190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79</v>
      </c>
      <c r="BK597" s="226">
        <f>ROUND(I597*H597,2)</f>
        <v>0</v>
      </c>
      <c r="BL597" s="19" t="s">
        <v>197</v>
      </c>
      <c r="BM597" s="225" t="s">
        <v>1264</v>
      </c>
    </row>
    <row r="598" s="2" customFormat="1">
      <c r="A598" s="40"/>
      <c r="B598" s="41"/>
      <c r="C598" s="42"/>
      <c r="D598" s="227" t="s">
        <v>199</v>
      </c>
      <c r="E598" s="42"/>
      <c r="F598" s="228" t="s">
        <v>1265</v>
      </c>
      <c r="G598" s="42"/>
      <c r="H598" s="42"/>
      <c r="I598" s="229"/>
      <c r="J598" s="42"/>
      <c r="K598" s="42"/>
      <c r="L598" s="46"/>
      <c r="M598" s="230"/>
      <c r="N598" s="231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199</v>
      </c>
      <c r="AU598" s="19" t="s">
        <v>82</v>
      </c>
    </row>
    <row r="599" s="14" customFormat="1">
      <c r="A599" s="14"/>
      <c r="B599" s="254"/>
      <c r="C599" s="255"/>
      <c r="D599" s="234" t="s">
        <v>205</v>
      </c>
      <c r="E599" s="256" t="s">
        <v>19</v>
      </c>
      <c r="F599" s="257" t="s">
        <v>1266</v>
      </c>
      <c r="G599" s="255"/>
      <c r="H599" s="256" t="s">
        <v>19</v>
      </c>
      <c r="I599" s="258"/>
      <c r="J599" s="255"/>
      <c r="K599" s="255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205</v>
      </c>
      <c r="AU599" s="263" t="s">
        <v>82</v>
      </c>
      <c r="AV599" s="14" t="s">
        <v>79</v>
      </c>
      <c r="AW599" s="14" t="s">
        <v>33</v>
      </c>
      <c r="AX599" s="14" t="s">
        <v>72</v>
      </c>
      <c r="AY599" s="263" t="s">
        <v>190</v>
      </c>
    </row>
    <row r="600" s="13" customFormat="1">
      <c r="A600" s="13"/>
      <c r="B600" s="232"/>
      <c r="C600" s="233"/>
      <c r="D600" s="234" t="s">
        <v>205</v>
      </c>
      <c r="E600" s="235" t="s">
        <v>19</v>
      </c>
      <c r="F600" s="236" t="s">
        <v>207</v>
      </c>
      <c r="G600" s="233"/>
      <c r="H600" s="237">
        <v>3</v>
      </c>
      <c r="I600" s="238"/>
      <c r="J600" s="233"/>
      <c r="K600" s="233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205</v>
      </c>
      <c r="AU600" s="243" t="s">
        <v>82</v>
      </c>
      <c r="AV600" s="13" t="s">
        <v>82</v>
      </c>
      <c r="AW600" s="13" t="s">
        <v>33</v>
      </c>
      <c r="AX600" s="13" t="s">
        <v>72</v>
      </c>
      <c r="AY600" s="243" t="s">
        <v>190</v>
      </c>
    </row>
    <row r="601" s="15" customFormat="1">
      <c r="A601" s="15"/>
      <c r="B601" s="264"/>
      <c r="C601" s="265"/>
      <c r="D601" s="234" t="s">
        <v>205</v>
      </c>
      <c r="E601" s="266" t="s">
        <v>19</v>
      </c>
      <c r="F601" s="267" t="s">
        <v>243</v>
      </c>
      <c r="G601" s="265"/>
      <c r="H601" s="268">
        <v>3</v>
      </c>
      <c r="I601" s="269"/>
      <c r="J601" s="265"/>
      <c r="K601" s="265"/>
      <c r="L601" s="270"/>
      <c r="M601" s="271"/>
      <c r="N601" s="272"/>
      <c r="O601" s="272"/>
      <c r="P601" s="272"/>
      <c r="Q601" s="272"/>
      <c r="R601" s="272"/>
      <c r="S601" s="272"/>
      <c r="T601" s="273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4" t="s">
        <v>205</v>
      </c>
      <c r="AU601" s="274" t="s">
        <v>82</v>
      </c>
      <c r="AV601" s="15" t="s">
        <v>197</v>
      </c>
      <c r="AW601" s="15" t="s">
        <v>33</v>
      </c>
      <c r="AX601" s="15" t="s">
        <v>79</v>
      </c>
      <c r="AY601" s="274" t="s">
        <v>190</v>
      </c>
    </row>
    <row r="602" s="2" customFormat="1" ht="21.75" customHeight="1">
      <c r="A602" s="40"/>
      <c r="B602" s="41"/>
      <c r="C602" s="214" t="s">
        <v>810</v>
      </c>
      <c r="D602" s="214" t="s">
        <v>192</v>
      </c>
      <c r="E602" s="215" t="s">
        <v>1267</v>
      </c>
      <c r="F602" s="216" t="s">
        <v>1268</v>
      </c>
      <c r="G602" s="217" t="s">
        <v>408</v>
      </c>
      <c r="H602" s="218">
        <v>8</v>
      </c>
      <c r="I602" s="219"/>
      <c r="J602" s="220">
        <f>ROUND(I602*H602,2)</f>
        <v>0</v>
      </c>
      <c r="K602" s="216" t="s">
        <v>196</v>
      </c>
      <c r="L602" s="46"/>
      <c r="M602" s="221" t="s">
        <v>19</v>
      </c>
      <c r="N602" s="222" t="s">
        <v>43</v>
      </c>
      <c r="O602" s="86"/>
      <c r="P602" s="223">
        <f>O602*H602</f>
        <v>0</v>
      </c>
      <c r="Q602" s="223">
        <v>0.026929999999999999</v>
      </c>
      <c r="R602" s="223">
        <f>Q602*H602</f>
        <v>0.21543999999999999</v>
      </c>
      <c r="S602" s="223">
        <v>0</v>
      </c>
      <c r="T602" s="224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5" t="s">
        <v>197</v>
      </c>
      <c r="AT602" s="225" t="s">
        <v>192</v>
      </c>
      <c r="AU602" s="225" t="s">
        <v>82</v>
      </c>
      <c r="AY602" s="19" t="s">
        <v>190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9" t="s">
        <v>79</v>
      </c>
      <c r="BK602" s="226">
        <f>ROUND(I602*H602,2)</f>
        <v>0</v>
      </c>
      <c r="BL602" s="19" t="s">
        <v>197</v>
      </c>
      <c r="BM602" s="225" t="s">
        <v>1269</v>
      </c>
    </row>
    <row r="603" s="2" customFormat="1">
      <c r="A603" s="40"/>
      <c r="B603" s="41"/>
      <c r="C603" s="42"/>
      <c r="D603" s="227" t="s">
        <v>199</v>
      </c>
      <c r="E603" s="42"/>
      <c r="F603" s="228" t="s">
        <v>1270</v>
      </c>
      <c r="G603" s="42"/>
      <c r="H603" s="42"/>
      <c r="I603" s="229"/>
      <c r="J603" s="42"/>
      <c r="K603" s="42"/>
      <c r="L603" s="46"/>
      <c r="M603" s="230"/>
      <c r="N603" s="231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199</v>
      </c>
      <c r="AU603" s="19" t="s">
        <v>82</v>
      </c>
    </row>
    <row r="604" s="14" customFormat="1">
      <c r="A604" s="14"/>
      <c r="B604" s="254"/>
      <c r="C604" s="255"/>
      <c r="D604" s="234" t="s">
        <v>205</v>
      </c>
      <c r="E604" s="256" t="s">
        <v>19</v>
      </c>
      <c r="F604" s="257" t="s">
        <v>1271</v>
      </c>
      <c r="G604" s="255"/>
      <c r="H604" s="256" t="s">
        <v>19</v>
      </c>
      <c r="I604" s="258"/>
      <c r="J604" s="255"/>
      <c r="K604" s="255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205</v>
      </c>
      <c r="AU604" s="263" t="s">
        <v>82</v>
      </c>
      <c r="AV604" s="14" t="s">
        <v>79</v>
      </c>
      <c r="AW604" s="14" t="s">
        <v>33</v>
      </c>
      <c r="AX604" s="14" t="s">
        <v>72</v>
      </c>
      <c r="AY604" s="263" t="s">
        <v>190</v>
      </c>
    </row>
    <row r="605" s="13" customFormat="1">
      <c r="A605" s="13"/>
      <c r="B605" s="232"/>
      <c r="C605" s="233"/>
      <c r="D605" s="234" t="s">
        <v>205</v>
      </c>
      <c r="E605" s="235" t="s">
        <v>19</v>
      </c>
      <c r="F605" s="236" t="s">
        <v>79</v>
      </c>
      <c r="G605" s="233"/>
      <c r="H605" s="237">
        <v>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205</v>
      </c>
      <c r="AU605" s="243" t="s">
        <v>82</v>
      </c>
      <c r="AV605" s="13" t="s">
        <v>82</v>
      </c>
      <c r="AW605" s="13" t="s">
        <v>33</v>
      </c>
      <c r="AX605" s="13" t="s">
        <v>72</v>
      </c>
      <c r="AY605" s="243" t="s">
        <v>190</v>
      </c>
    </row>
    <row r="606" s="14" customFormat="1">
      <c r="A606" s="14"/>
      <c r="B606" s="254"/>
      <c r="C606" s="255"/>
      <c r="D606" s="234" t="s">
        <v>205</v>
      </c>
      <c r="E606" s="256" t="s">
        <v>19</v>
      </c>
      <c r="F606" s="257" t="s">
        <v>1272</v>
      </c>
      <c r="G606" s="255"/>
      <c r="H606" s="256" t="s">
        <v>19</v>
      </c>
      <c r="I606" s="258"/>
      <c r="J606" s="255"/>
      <c r="K606" s="255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205</v>
      </c>
      <c r="AU606" s="263" t="s">
        <v>82</v>
      </c>
      <c r="AV606" s="14" t="s">
        <v>79</v>
      </c>
      <c r="AW606" s="14" t="s">
        <v>33</v>
      </c>
      <c r="AX606" s="14" t="s">
        <v>72</v>
      </c>
      <c r="AY606" s="263" t="s">
        <v>190</v>
      </c>
    </row>
    <row r="607" s="13" customFormat="1">
      <c r="A607" s="13"/>
      <c r="B607" s="232"/>
      <c r="C607" s="233"/>
      <c r="D607" s="234" t="s">
        <v>205</v>
      </c>
      <c r="E607" s="235" t="s">
        <v>19</v>
      </c>
      <c r="F607" s="236" t="s">
        <v>79</v>
      </c>
      <c r="G607" s="233"/>
      <c r="H607" s="237">
        <v>1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205</v>
      </c>
      <c r="AU607" s="243" t="s">
        <v>82</v>
      </c>
      <c r="AV607" s="13" t="s">
        <v>82</v>
      </c>
      <c r="AW607" s="13" t="s">
        <v>33</v>
      </c>
      <c r="AX607" s="13" t="s">
        <v>72</v>
      </c>
      <c r="AY607" s="243" t="s">
        <v>190</v>
      </c>
    </row>
    <row r="608" s="14" customFormat="1">
      <c r="A608" s="14"/>
      <c r="B608" s="254"/>
      <c r="C608" s="255"/>
      <c r="D608" s="234" t="s">
        <v>205</v>
      </c>
      <c r="E608" s="256" t="s">
        <v>19</v>
      </c>
      <c r="F608" s="257" t="s">
        <v>1273</v>
      </c>
      <c r="G608" s="255"/>
      <c r="H608" s="256" t="s">
        <v>19</v>
      </c>
      <c r="I608" s="258"/>
      <c r="J608" s="255"/>
      <c r="K608" s="255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205</v>
      </c>
      <c r="AU608" s="263" t="s">
        <v>82</v>
      </c>
      <c r="AV608" s="14" t="s">
        <v>79</v>
      </c>
      <c r="AW608" s="14" t="s">
        <v>33</v>
      </c>
      <c r="AX608" s="14" t="s">
        <v>72</v>
      </c>
      <c r="AY608" s="263" t="s">
        <v>190</v>
      </c>
    </row>
    <row r="609" s="13" customFormat="1">
      <c r="A609" s="13"/>
      <c r="B609" s="232"/>
      <c r="C609" s="233"/>
      <c r="D609" s="234" t="s">
        <v>205</v>
      </c>
      <c r="E609" s="235" t="s">
        <v>19</v>
      </c>
      <c r="F609" s="236" t="s">
        <v>207</v>
      </c>
      <c r="G609" s="233"/>
      <c r="H609" s="237">
        <v>3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205</v>
      </c>
      <c r="AU609" s="243" t="s">
        <v>82</v>
      </c>
      <c r="AV609" s="13" t="s">
        <v>82</v>
      </c>
      <c r="AW609" s="13" t="s">
        <v>33</v>
      </c>
      <c r="AX609" s="13" t="s">
        <v>72</v>
      </c>
      <c r="AY609" s="243" t="s">
        <v>190</v>
      </c>
    </row>
    <row r="610" s="14" customFormat="1">
      <c r="A610" s="14"/>
      <c r="B610" s="254"/>
      <c r="C610" s="255"/>
      <c r="D610" s="234" t="s">
        <v>205</v>
      </c>
      <c r="E610" s="256" t="s">
        <v>19</v>
      </c>
      <c r="F610" s="257" t="s">
        <v>1274</v>
      </c>
      <c r="G610" s="255"/>
      <c r="H610" s="256" t="s">
        <v>19</v>
      </c>
      <c r="I610" s="258"/>
      <c r="J610" s="255"/>
      <c r="K610" s="255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205</v>
      </c>
      <c r="AU610" s="263" t="s">
        <v>82</v>
      </c>
      <c r="AV610" s="14" t="s">
        <v>79</v>
      </c>
      <c r="AW610" s="14" t="s">
        <v>33</v>
      </c>
      <c r="AX610" s="14" t="s">
        <v>72</v>
      </c>
      <c r="AY610" s="263" t="s">
        <v>190</v>
      </c>
    </row>
    <row r="611" s="13" customFormat="1">
      <c r="A611" s="13"/>
      <c r="B611" s="232"/>
      <c r="C611" s="233"/>
      <c r="D611" s="234" t="s">
        <v>205</v>
      </c>
      <c r="E611" s="235" t="s">
        <v>19</v>
      </c>
      <c r="F611" s="236" t="s">
        <v>82</v>
      </c>
      <c r="G611" s="233"/>
      <c r="H611" s="237">
        <v>2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205</v>
      </c>
      <c r="AU611" s="243" t="s">
        <v>82</v>
      </c>
      <c r="AV611" s="13" t="s">
        <v>82</v>
      </c>
      <c r="AW611" s="13" t="s">
        <v>33</v>
      </c>
      <c r="AX611" s="13" t="s">
        <v>72</v>
      </c>
      <c r="AY611" s="243" t="s">
        <v>190</v>
      </c>
    </row>
    <row r="612" s="14" customFormat="1">
      <c r="A612" s="14"/>
      <c r="B612" s="254"/>
      <c r="C612" s="255"/>
      <c r="D612" s="234" t="s">
        <v>205</v>
      </c>
      <c r="E612" s="256" t="s">
        <v>19</v>
      </c>
      <c r="F612" s="257" t="s">
        <v>1275</v>
      </c>
      <c r="G612" s="255"/>
      <c r="H612" s="256" t="s">
        <v>19</v>
      </c>
      <c r="I612" s="258"/>
      <c r="J612" s="255"/>
      <c r="K612" s="255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205</v>
      </c>
      <c r="AU612" s="263" t="s">
        <v>82</v>
      </c>
      <c r="AV612" s="14" t="s">
        <v>79</v>
      </c>
      <c r="AW612" s="14" t="s">
        <v>33</v>
      </c>
      <c r="AX612" s="14" t="s">
        <v>72</v>
      </c>
      <c r="AY612" s="263" t="s">
        <v>190</v>
      </c>
    </row>
    <row r="613" s="13" customFormat="1">
      <c r="A613" s="13"/>
      <c r="B613" s="232"/>
      <c r="C613" s="233"/>
      <c r="D613" s="234" t="s">
        <v>205</v>
      </c>
      <c r="E613" s="235" t="s">
        <v>19</v>
      </c>
      <c r="F613" s="236" t="s">
        <v>79</v>
      </c>
      <c r="G613" s="233"/>
      <c r="H613" s="237">
        <v>1</v>
      </c>
      <c r="I613" s="238"/>
      <c r="J613" s="233"/>
      <c r="K613" s="233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205</v>
      </c>
      <c r="AU613" s="243" t="s">
        <v>82</v>
      </c>
      <c r="AV613" s="13" t="s">
        <v>82</v>
      </c>
      <c r="AW613" s="13" t="s">
        <v>33</v>
      </c>
      <c r="AX613" s="13" t="s">
        <v>72</v>
      </c>
      <c r="AY613" s="243" t="s">
        <v>190</v>
      </c>
    </row>
    <row r="614" s="15" customFormat="1">
      <c r="A614" s="15"/>
      <c r="B614" s="264"/>
      <c r="C614" s="265"/>
      <c r="D614" s="234" t="s">
        <v>205</v>
      </c>
      <c r="E614" s="266" t="s">
        <v>19</v>
      </c>
      <c r="F614" s="267" t="s">
        <v>243</v>
      </c>
      <c r="G614" s="265"/>
      <c r="H614" s="268">
        <v>8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205</v>
      </c>
      <c r="AU614" s="274" t="s">
        <v>82</v>
      </c>
      <c r="AV614" s="15" t="s">
        <v>197</v>
      </c>
      <c r="AW614" s="15" t="s">
        <v>33</v>
      </c>
      <c r="AX614" s="15" t="s">
        <v>79</v>
      </c>
      <c r="AY614" s="274" t="s">
        <v>190</v>
      </c>
    </row>
    <row r="615" s="2" customFormat="1" ht="21.75" customHeight="1">
      <c r="A615" s="40"/>
      <c r="B615" s="41"/>
      <c r="C615" s="214" t="s">
        <v>1276</v>
      </c>
      <c r="D615" s="214" t="s">
        <v>192</v>
      </c>
      <c r="E615" s="215" t="s">
        <v>1277</v>
      </c>
      <c r="F615" s="216" t="s">
        <v>1278</v>
      </c>
      <c r="G615" s="217" t="s">
        <v>408</v>
      </c>
      <c r="H615" s="218">
        <v>4</v>
      </c>
      <c r="I615" s="219"/>
      <c r="J615" s="220">
        <f>ROUND(I615*H615,2)</f>
        <v>0</v>
      </c>
      <c r="K615" s="216" t="s">
        <v>196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0.05781</v>
      </c>
      <c r="R615" s="223">
        <f>Q615*H615</f>
        <v>0.23124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197</v>
      </c>
      <c r="AT615" s="225" t="s">
        <v>192</v>
      </c>
      <c r="AU615" s="225" t="s">
        <v>82</v>
      </c>
      <c r="AY615" s="19" t="s">
        <v>190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79</v>
      </c>
      <c r="BK615" s="226">
        <f>ROUND(I615*H615,2)</f>
        <v>0</v>
      </c>
      <c r="BL615" s="19" t="s">
        <v>197</v>
      </c>
      <c r="BM615" s="225" t="s">
        <v>1279</v>
      </c>
    </row>
    <row r="616" s="2" customFormat="1">
      <c r="A616" s="40"/>
      <c r="B616" s="41"/>
      <c r="C616" s="42"/>
      <c r="D616" s="227" t="s">
        <v>199</v>
      </c>
      <c r="E616" s="42"/>
      <c r="F616" s="228" t="s">
        <v>1280</v>
      </c>
      <c r="G616" s="42"/>
      <c r="H616" s="42"/>
      <c r="I616" s="229"/>
      <c r="J616" s="42"/>
      <c r="K616" s="42"/>
      <c r="L616" s="46"/>
      <c r="M616" s="230"/>
      <c r="N616" s="231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199</v>
      </c>
      <c r="AU616" s="19" t="s">
        <v>82</v>
      </c>
    </row>
    <row r="617" s="14" customFormat="1">
      <c r="A617" s="14"/>
      <c r="B617" s="254"/>
      <c r="C617" s="255"/>
      <c r="D617" s="234" t="s">
        <v>205</v>
      </c>
      <c r="E617" s="256" t="s">
        <v>19</v>
      </c>
      <c r="F617" s="257" t="s">
        <v>1281</v>
      </c>
      <c r="G617" s="255"/>
      <c r="H617" s="256" t="s">
        <v>19</v>
      </c>
      <c r="I617" s="258"/>
      <c r="J617" s="255"/>
      <c r="K617" s="255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205</v>
      </c>
      <c r="AU617" s="263" t="s">
        <v>82</v>
      </c>
      <c r="AV617" s="14" t="s">
        <v>79</v>
      </c>
      <c r="AW617" s="14" t="s">
        <v>33</v>
      </c>
      <c r="AX617" s="14" t="s">
        <v>72</v>
      </c>
      <c r="AY617" s="263" t="s">
        <v>190</v>
      </c>
    </row>
    <row r="618" s="13" customFormat="1">
      <c r="A618" s="13"/>
      <c r="B618" s="232"/>
      <c r="C618" s="233"/>
      <c r="D618" s="234" t="s">
        <v>205</v>
      </c>
      <c r="E618" s="235" t="s">
        <v>19</v>
      </c>
      <c r="F618" s="236" t="s">
        <v>197</v>
      </c>
      <c r="G618" s="233"/>
      <c r="H618" s="237">
        <v>4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205</v>
      </c>
      <c r="AU618" s="243" t="s">
        <v>82</v>
      </c>
      <c r="AV618" s="13" t="s">
        <v>82</v>
      </c>
      <c r="AW618" s="13" t="s">
        <v>33</v>
      </c>
      <c r="AX618" s="13" t="s">
        <v>72</v>
      </c>
      <c r="AY618" s="243" t="s">
        <v>190</v>
      </c>
    </row>
    <row r="619" s="15" customFormat="1">
      <c r="A619" s="15"/>
      <c r="B619" s="264"/>
      <c r="C619" s="265"/>
      <c r="D619" s="234" t="s">
        <v>205</v>
      </c>
      <c r="E619" s="266" t="s">
        <v>19</v>
      </c>
      <c r="F619" s="267" t="s">
        <v>243</v>
      </c>
      <c r="G619" s="265"/>
      <c r="H619" s="268">
        <v>4</v>
      </c>
      <c r="I619" s="269"/>
      <c r="J619" s="265"/>
      <c r="K619" s="265"/>
      <c r="L619" s="270"/>
      <c r="M619" s="271"/>
      <c r="N619" s="272"/>
      <c r="O619" s="272"/>
      <c r="P619" s="272"/>
      <c r="Q619" s="272"/>
      <c r="R619" s="272"/>
      <c r="S619" s="272"/>
      <c r="T619" s="27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4" t="s">
        <v>205</v>
      </c>
      <c r="AU619" s="274" t="s">
        <v>82</v>
      </c>
      <c r="AV619" s="15" t="s">
        <v>197</v>
      </c>
      <c r="AW619" s="15" t="s">
        <v>33</v>
      </c>
      <c r="AX619" s="15" t="s">
        <v>79</v>
      </c>
      <c r="AY619" s="274" t="s">
        <v>190</v>
      </c>
    </row>
    <row r="620" s="2" customFormat="1" ht="21.75" customHeight="1">
      <c r="A620" s="40"/>
      <c r="B620" s="41"/>
      <c r="C620" s="214" t="s">
        <v>1282</v>
      </c>
      <c r="D620" s="214" t="s">
        <v>192</v>
      </c>
      <c r="E620" s="215" t="s">
        <v>1283</v>
      </c>
      <c r="F620" s="216" t="s">
        <v>1284</v>
      </c>
      <c r="G620" s="217" t="s">
        <v>408</v>
      </c>
      <c r="H620" s="218">
        <v>16</v>
      </c>
      <c r="I620" s="219"/>
      <c r="J620" s="220">
        <f>ROUND(I620*H620,2)</f>
        <v>0</v>
      </c>
      <c r="K620" s="216" t="s">
        <v>196</v>
      </c>
      <c r="L620" s="46"/>
      <c r="M620" s="221" t="s">
        <v>19</v>
      </c>
      <c r="N620" s="222" t="s">
        <v>43</v>
      </c>
      <c r="O620" s="86"/>
      <c r="P620" s="223">
        <f>O620*H620</f>
        <v>0</v>
      </c>
      <c r="Q620" s="223">
        <v>0.036549999999999999</v>
      </c>
      <c r="R620" s="223">
        <f>Q620*H620</f>
        <v>0.58479999999999999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197</v>
      </c>
      <c r="AT620" s="225" t="s">
        <v>192</v>
      </c>
      <c r="AU620" s="225" t="s">
        <v>82</v>
      </c>
      <c r="AY620" s="19" t="s">
        <v>190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79</v>
      </c>
      <c r="BK620" s="226">
        <f>ROUND(I620*H620,2)</f>
        <v>0</v>
      </c>
      <c r="BL620" s="19" t="s">
        <v>197</v>
      </c>
      <c r="BM620" s="225" t="s">
        <v>1285</v>
      </c>
    </row>
    <row r="621" s="2" customFormat="1">
      <c r="A621" s="40"/>
      <c r="B621" s="41"/>
      <c r="C621" s="42"/>
      <c r="D621" s="227" t="s">
        <v>199</v>
      </c>
      <c r="E621" s="42"/>
      <c r="F621" s="228" t="s">
        <v>1286</v>
      </c>
      <c r="G621" s="42"/>
      <c r="H621" s="42"/>
      <c r="I621" s="229"/>
      <c r="J621" s="42"/>
      <c r="K621" s="42"/>
      <c r="L621" s="46"/>
      <c r="M621" s="230"/>
      <c r="N621" s="231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199</v>
      </c>
      <c r="AU621" s="19" t="s">
        <v>82</v>
      </c>
    </row>
    <row r="622" s="14" customFormat="1">
      <c r="A622" s="14"/>
      <c r="B622" s="254"/>
      <c r="C622" s="255"/>
      <c r="D622" s="234" t="s">
        <v>205</v>
      </c>
      <c r="E622" s="256" t="s">
        <v>19</v>
      </c>
      <c r="F622" s="257" t="s">
        <v>1287</v>
      </c>
      <c r="G622" s="255"/>
      <c r="H622" s="256" t="s">
        <v>19</v>
      </c>
      <c r="I622" s="258"/>
      <c r="J622" s="255"/>
      <c r="K622" s="255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205</v>
      </c>
      <c r="AU622" s="263" t="s">
        <v>82</v>
      </c>
      <c r="AV622" s="14" t="s">
        <v>79</v>
      </c>
      <c r="AW622" s="14" t="s">
        <v>33</v>
      </c>
      <c r="AX622" s="14" t="s">
        <v>72</v>
      </c>
      <c r="AY622" s="263" t="s">
        <v>190</v>
      </c>
    </row>
    <row r="623" s="13" customFormat="1">
      <c r="A623" s="13"/>
      <c r="B623" s="232"/>
      <c r="C623" s="233"/>
      <c r="D623" s="234" t="s">
        <v>205</v>
      </c>
      <c r="E623" s="235" t="s">
        <v>19</v>
      </c>
      <c r="F623" s="236" t="s">
        <v>197</v>
      </c>
      <c r="G623" s="233"/>
      <c r="H623" s="237">
        <v>4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205</v>
      </c>
      <c r="AU623" s="243" t="s">
        <v>82</v>
      </c>
      <c r="AV623" s="13" t="s">
        <v>82</v>
      </c>
      <c r="AW623" s="13" t="s">
        <v>33</v>
      </c>
      <c r="AX623" s="13" t="s">
        <v>72</v>
      </c>
      <c r="AY623" s="243" t="s">
        <v>190</v>
      </c>
    </row>
    <row r="624" s="14" customFormat="1">
      <c r="A624" s="14"/>
      <c r="B624" s="254"/>
      <c r="C624" s="255"/>
      <c r="D624" s="234" t="s">
        <v>205</v>
      </c>
      <c r="E624" s="256" t="s">
        <v>19</v>
      </c>
      <c r="F624" s="257" t="s">
        <v>1288</v>
      </c>
      <c r="G624" s="255"/>
      <c r="H624" s="256" t="s">
        <v>19</v>
      </c>
      <c r="I624" s="258"/>
      <c r="J624" s="255"/>
      <c r="K624" s="255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205</v>
      </c>
      <c r="AU624" s="263" t="s">
        <v>82</v>
      </c>
      <c r="AV624" s="14" t="s">
        <v>79</v>
      </c>
      <c r="AW624" s="14" t="s">
        <v>33</v>
      </c>
      <c r="AX624" s="14" t="s">
        <v>72</v>
      </c>
      <c r="AY624" s="263" t="s">
        <v>190</v>
      </c>
    </row>
    <row r="625" s="13" customFormat="1">
      <c r="A625" s="13"/>
      <c r="B625" s="232"/>
      <c r="C625" s="233"/>
      <c r="D625" s="234" t="s">
        <v>205</v>
      </c>
      <c r="E625" s="235" t="s">
        <v>19</v>
      </c>
      <c r="F625" s="236" t="s">
        <v>197</v>
      </c>
      <c r="G625" s="233"/>
      <c r="H625" s="237">
        <v>4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205</v>
      </c>
      <c r="AU625" s="243" t="s">
        <v>82</v>
      </c>
      <c r="AV625" s="13" t="s">
        <v>82</v>
      </c>
      <c r="AW625" s="13" t="s">
        <v>33</v>
      </c>
      <c r="AX625" s="13" t="s">
        <v>72</v>
      </c>
      <c r="AY625" s="243" t="s">
        <v>190</v>
      </c>
    </row>
    <row r="626" s="14" customFormat="1">
      <c r="A626" s="14"/>
      <c r="B626" s="254"/>
      <c r="C626" s="255"/>
      <c r="D626" s="234" t="s">
        <v>205</v>
      </c>
      <c r="E626" s="256" t="s">
        <v>19</v>
      </c>
      <c r="F626" s="257" t="s">
        <v>1289</v>
      </c>
      <c r="G626" s="255"/>
      <c r="H626" s="256" t="s">
        <v>19</v>
      </c>
      <c r="I626" s="258"/>
      <c r="J626" s="255"/>
      <c r="K626" s="255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205</v>
      </c>
      <c r="AU626" s="263" t="s">
        <v>82</v>
      </c>
      <c r="AV626" s="14" t="s">
        <v>79</v>
      </c>
      <c r="AW626" s="14" t="s">
        <v>33</v>
      </c>
      <c r="AX626" s="14" t="s">
        <v>72</v>
      </c>
      <c r="AY626" s="263" t="s">
        <v>190</v>
      </c>
    </row>
    <row r="627" s="13" customFormat="1">
      <c r="A627" s="13"/>
      <c r="B627" s="232"/>
      <c r="C627" s="233"/>
      <c r="D627" s="234" t="s">
        <v>205</v>
      </c>
      <c r="E627" s="235" t="s">
        <v>19</v>
      </c>
      <c r="F627" s="236" t="s">
        <v>197</v>
      </c>
      <c r="G627" s="233"/>
      <c r="H627" s="237">
        <v>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205</v>
      </c>
      <c r="AU627" s="243" t="s">
        <v>82</v>
      </c>
      <c r="AV627" s="13" t="s">
        <v>82</v>
      </c>
      <c r="AW627" s="13" t="s">
        <v>33</v>
      </c>
      <c r="AX627" s="13" t="s">
        <v>72</v>
      </c>
      <c r="AY627" s="243" t="s">
        <v>190</v>
      </c>
    </row>
    <row r="628" s="14" customFormat="1">
      <c r="A628" s="14"/>
      <c r="B628" s="254"/>
      <c r="C628" s="255"/>
      <c r="D628" s="234" t="s">
        <v>205</v>
      </c>
      <c r="E628" s="256" t="s">
        <v>19</v>
      </c>
      <c r="F628" s="257" t="s">
        <v>1290</v>
      </c>
      <c r="G628" s="255"/>
      <c r="H628" s="256" t="s">
        <v>19</v>
      </c>
      <c r="I628" s="258"/>
      <c r="J628" s="255"/>
      <c r="K628" s="255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205</v>
      </c>
      <c r="AU628" s="263" t="s">
        <v>82</v>
      </c>
      <c r="AV628" s="14" t="s">
        <v>79</v>
      </c>
      <c r="AW628" s="14" t="s">
        <v>33</v>
      </c>
      <c r="AX628" s="14" t="s">
        <v>72</v>
      </c>
      <c r="AY628" s="263" t="s">
        <v>190</v>
      </c>
    </row>
    <row r="629" s="13" customFormat="1">
      <c r="A629" s="13"/>
      <c r="B629" s="232"/>
      <c r="C629" s="233"/>
      <c r="D629" s="234" t="s">
        <v>205</v>
      </c>
      <c r="E629" s="235" t="s">
        <v>19</v>
      </c>
      <c r="F629" s="236" t="s">
        <v>197</v>
      </c>
      <c r="G629" s="233"/>
      <c r="H629" s="237">
        <v>4</v>
      </c>
      <c r="I629" s="238"/>
      <c r="J629" s="233"/>
      <c r="K629" s="233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205</v>
      </c>
      <c r="AU629" s="243" t="s">
        <v>82</v>
      </c>
      <c r="AV629" s="13" t="s">
        <v>82</v>
      </c>
      <c r="AW629" s="13" t="s">
        <v>33</v>
      </c>
      <c r="AX629" s="13" t="s">
        <v>72</v>
      </c>
      <c r="AY629" s="243" t="s">
        <v>190</v>
      </c>
    </row>
    <row r="630" s="15" customFormat="1">
      <c r="A630" s="15"/>
      <c r="B630" s="264"/>
      <c r="C630" s="265"/>
      <c r="D630" s="234" t="s">
        <v>205</v>
      </c>
      <c r="E630" s="266" t="s">
        <v>19</v>
      </c>
      <c r="F630" s="267" t="s">
        <v>243</v>
      </c>
      <c r="G630" s="265"/>
      <c r="H630" s="268">
        <v>16</v>
      </c>
      <c r="I630" s="269"/>
      <c r="J630" s="265"/>
      <c r="K630" s="265"/>
      <c r="L630" s="270"/>
      <c r="M630" s="271"/>
      <c r="N630" s="272"/>
      <c r="O630" s="272"/>
      <c r="P630" s="272"/>
      <c r="Q630" s="272"/>
      <c r="R630" s="272"/>
      <c r="S630" s="272"/>
      <c r="T630" s="273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4" t="s">
        <v>205</v>
      </c>
      <c r="AU630" s="274" t="s">
        <v>82</v>
      </c>
      <c r="AV630" s="15" t="s">
        <v>197</v>
      </c>
      <c r="AW630" s="15" t="s">
        <v>33</v>
      </c>
      <c r="AX630" s="15" t="s">
        <v>79</v>
      </c>
      <c r="AY630" s="274" t="s">
        <v>190</v>
      </c>
    </row>
    <row r="631" s="2" customFormat="1" ht="21.75" customHeight="1">
      <c r="A631" s="40"/>
      <c r="B631" s="41"/>
      <c r="C631" s="214" t="s">
        <v>1291</v>
      </c>
      <c r="D631" s="214" t="s">
        <v>192</v>
      </c>
      <c r="E631" s="215" t="s">
        <v>1292</v>
      </c>
      <c r="F631" s="216" t="s">
        <v>1293</v>
      </c>
      <c r="G631" s="217" t="s">
        <v>408</v>
      </c>
      <c r="H631" s="218">
        <v>104</v>
      </c>
      <c r="I631" s="219"/>
      <c r="J631" s="220">
        <f>ROUND(I631*H631,2)</f>
        <v>0</v>
      </c>
      <c r="K631" s="216" t="s">
        <v>196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0.04555</v>
      </c>
      <c r="R631" s="223">
        <f>Q631*H631</f>
        <v>4.7371999999999996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197</v>
      </c>
      <c r="AT631" s="225" t="s">
        <v>192</v>
      </c>
      <c r="AU631" s="225" t="s">
        <v>82</v>
      </c>
      <c r="AY631" s="19" t="s">
        <v>190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79</v>
      </c>
      <c r="BK631" s="226">
        <f>ROUND(I631*H631,2)</f>
        <v>0</v>
      </c>
      <c r="BL631" s="19" t="s">
        <v>197</v>
      </c>
      <c r="BM631" s="225" t="s">
        <v>1294</v>
      </c>
    </row>
    <row r="632" s="2" customFormat="1">
      <c r="A632" s="40"/>
      <c r="B632" s="41"/>
      <c r="C632" s="42"/>
      <c r="D632" s="227" t="s">
        <v>199</v>
      </c>
      <c r="E632" s="42"/>
      <c r="F632" s="228" t="s">
        <v>1295</v>
      </c>
      <c r="G632" s="42"/>
      <c r="H632" s="42"/>
      <c r="I632" s="229"/>
      <c r="J632" s="42"/>
      <c r="K632" s="42"/>
      <c r="L632" s="46"/>
      <c r="M632" s="230"/>
      <c r="N632" s="231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199</v>
      </c>
      <c r="AU632" s="19" t="s">
        <v>82</v>
      </c>
    </row>
    <row r="633" s="14" customFormat="1">
      <c r="A633" s="14"/>
      <c r="B633" s="254"/>
      <c r="C633" s="255"/>
      <c r="D633" s="234" t="s">
        <v>205</v>
      </c>
      <c r="E633" s="256" t="s">
        <v>19</v>
      </c>
      <c r="F633" s="257" t="s">
        <v>1296</v>
      </c>
      <c r="G633" s="255"/>
      <c r="H633" s="256" t="s">
        <v>19</v>
      </c>
      <c r="I633" s="258"/>
      <c r="J633" s="255"/>
      <c r="K633" s="255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205</v>
      </c>
      <c r="AU633" s="263" t="s">
        <v>82</v>
      </c>
      <c r="AV633" s="14" t="s">
        <v>79</v>
      </c>
      <c r="AW633" s="14" t="s">
        <v>33</v>
      </c>
      <c r="AX633" s="14" t="s">
        <v>72</v>
      </c>
      <c r="AY633" s="263" t="s">
        <v>190</v>
      </c>
    </row>
    <row r="634" s="13" customFormat="1">
      <c r="A634" s="13"/>
      <c r="B634" s="232"/>
      <c r="C634" s="233"/>
      <c r="D634" s="234" t="s">
        <v>205</v>
      </c>
      <c r="E634" s="235" t="s">
        <v>19</v>
      </c>
      <c r="F634" s="236" t="s">
        <v>344</v>
      </c>
      <c r="G634" s="233"/>
      <c r="H634" s="237">
        <v>20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205</v>
      </c>
      <c r="AU634" s="243" t="s">
        <v>82</v>
      </c>
      <c r="AV634" s="13" t="s">
        <v>82</v>
      </c>
      <c r="AW634" s="13" t="s">
        <v>33</v>
      </c>
      <c r="AX634" s="13" t="s">
        <v>72</v>
      </c>
      <c r="AY634" s="243" t="s">
        <v>190</v>
      </c>
    </row>
    <row r="635" s="14" customFormat="1">
      <c r="A635" s="14"/>
      <c r="B635" s="254"/>
      <c r="C635" s="255"/>
      <c r="D635" s="234" t="s">
        <v>205</v>
      </c>
      <c r="E635" s="256" t="s">
        <v>19</v>
      </c>
      <c r="F635" s="257" t="s">
        <v>1297</v>
      </c>
      <c r="G635" s="255"/>
      <c r="H635" s="256" t="s">
        <v>19</v>
      </c>
      <c r="I635" s="258"/>
      <c r="J635" s="255"/>
      <c r="K635" s="255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205</v>
      </c>
      <c r="AU635" s="263" t="s">
        <v>82</v>
      </c>
      <c r="AV635" s="14" t="s">
        <v>79</v>
      </c>
      <c r="AW635" s="14" t="s">
        <v>33</v>
      </c>
      <c r="AX635" s="14" t="s">
        <v>72</v>
      </c>
      <c r="AY635" s="263" t="s">
        <v>190</v>
      </c>
    </row>
    <row r="636" s="13" customFormat="1">
      <c r="A636" s="13"/>
      <c r="B636" s="232"/>
      <c r="C636" s="233"/>
      <c r="D636" s="234" t="s">
        <v>205</v>
      </c>
      <c r="E636" s="235" t="s">
        <v>19</v>
      </c>
      <c r="F636" s="236" t="s">
        <v>197</v>
      </c>
      <c r="G636" s="233"/>
      <c r="H636" s="237">
        <v>4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205</v>
      </c>
      <c r="AU636" s="243" t="s">
        <v>82</v>
      </c>
      <c r="AV636" s="13" t="s">
        <v>82</v>
      </c>
      <c r="AW636" s="13" t="s">
        <v>33</v>
      </c>
      <c r="AX636" s="13" t="s">
        <v>72</v>
      </c>
      <c r="AY636" s="243" t="s">
        <v>190</v>
      </c>
    </row>
    <row r="637" s="14" customFormat="1">
      <c r="A637" s="14"/>
      <c r="B637" s="254"/>
      <c r="C637" s="255"/>
      <c r="D637" s="234" t="s">
        <v>205</v>
      </c>
      <c r="E637" s="256" t="s">
        <v>19</v>
      </c>
      <c r="F637" s="257" t="s">
        <v>1298</v>
      </c>
      <c r="G637" s="255"/>
      <c r="H637" s="256" t="s">
        <v>19</v>
      </c>
      <c r="I637" s="258"/>
      <c r="J637" s="255"/>
      <c r="K637" s="255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205</v>
      </c>
      <c r="AU637" s="263" t="s">
        <v>82</v>
      </c>
      <c r="AV637" s="14" t="s">
        <v>79</v>
      </c>
      <c r="AW637" s="14" t="s">
        <v>33</v>
      </c>
      <c r="AX637" s="14" t="s">
        <v>72</v>
      </c>
      <c r="AY637" s="263" t="s">
        <v>190</v>
      </c>
    </row>
    <row r="638" s="13" customFormat="1">
      <c r="A638" s="13"/>
      <c r="B638" s="232"/>
      <c r="C638" s="233"/>
      <c r="D638" s="234" t="s">
        <v>205</v>
      </c>
      <c r="E638" s="235" t="s">
        <v>19</v>
      </c>
      <c r="F638" s="236" t="s">
        <v>371</v>
      </c>
      <c r="G638" s="233"/>
      <c r="H638" s="237">
        <v>24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205</v>
      </c>
      <c r="AU638" s="243" t="s">
        <v>82</v>
      </c>
      <c r="AV638" s="13" t="s">
        <v>82</v>
      </c>
      <c r="AW638" s="13" t="s">
        <v>33</v>
      </c>
      <c r="AX638" s="13" t="s">
        <v>72</v>
      </c>
      <c r="AY638" s="243" t="s">
        <v>190</v>
      </c>
    </row>
    <row r="639" s="14" customFormat="1">
      <c r="A639" s="14"/>
      <c r="B639" s="254"/>
      <c r="C639" s="255"/>
      <c r="D639" s="234" t="s">
        <v>205</v>
      </c>
      <c r="E639" s="256" t="s">
        <v>19</v>
      </c>
      <c r="F639" s="257" t="s">
        <v>1299</v>
      </c>
      <c r="G639" s="255"/>
      <c r="H639" s="256" t="s">
        <v>19</v>
      </c>
      <c r="I639" s="258"/>
      <c r="J639" s="255"/>
      <c r="K639" s="255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205</v>
      </c>
      <c r="AU639" s="263" t="s">
        <v>82</v>
      </c>
      <c r="AV639" s="14" t="s">
        <v>79</v>
      </c>
      <c r="AW639" s="14" t="s">
        <v>33</v>
      </c>
      <c r="AX639" s="14" t="s">
        <v>72</v>
      </c>
      <c r="AY639" s="263" t="s">
        <v>190</v>
      </c>
    </row>
    <row r="640" s="13" customFormat="1">
      <c r="A640" s="13"/>
      <c r="B640" s="232"/>
      <c r="C640" s="233"/>
      <c r="D640" s="234" t="s">
        <v>205</v>
      </c>
      <c r="E640" s="235" t="s">
        <v>19</v>
      </c>
      <c r="F640" s="236" t="s">
        <v>223</v>
      </c>
      <c r="G640" s="233"/>
      <c r="H640" s="237">
        <v>8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205</v>
      </c>
      <c r="AU640" s="243" t="s">
        <v>82</v>
      </c>
      <c r="AV640" s="13" t="s">
        <v>82</v>
      </c>
      <c r="AW640" s="13" t="s">
        <v>33</v>
      </c>
      <c r="AX640" s="13" t="s">
        <v>72</v>
      </c>
      <c r="AY640" s="243" t="s">
        <v>190</v>
      </c>
    </row>
    <row r="641" s="14" customFormat="1">
      <c r="A641" s="14"/>
      <c r="B641" s="254"/>
      <c r="C641" s="255"/>
      <c r="D641" s="234" t="s">
        <v>205</v>
      </c>
      <c r="E641" s="256" t="s">
        <v>19</v>
      </c>
      <c r="F641" s="257" t="s">
        <v>1300</v>
      </c>
      <c r="G641" s="255"/>
      <c r="H641" s="256" t="s">
        <v>19</v>
      </c>
      <c r="I641" s="258"/>
      <c r="J641" s="255"/>
      <c r="K641" s="255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205</v>
      </c>
      <c r="AU641" s="263" t="s">
        <v>82</v>
      </c>
      <c r="AV641" s="14" t="s">
        <v>79</v>
      </c>
      <c r="AW641" s="14" t="s">
        <v>33</v>
      </c>
      <c r="AX641" s="14" t="s">
        <v>72</v>
      </c>
      <c r="AY641" s="263" t="s">
        <v>190</v>
      </c>
    </row>
    <row r="642" s="13" customFormat="1">
      <c r="A642" s="13"/>
      <c r="B642" s="232"/>
      <c r="C642" s="233"/>
      <c r="D642" s="234" t="s">
        <v>205</v>
      </c>
      <c r="E642" s="235" t="s">
        <v>19</v>
      </c>
      <c r="F642" s="236" t="s">
        <v>223</v>
      </c>
      <c r="G642" s="233"/>
      <c r="H642" s="237">
        <v>8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205</v>
      </c>
      <c r="AU642" s="243" t="s">
        <v>82</v>
      </c>
      <c r="AV642" s="13" t="s">
        <v>82</v>
      </c>
      <c r="AW642" s="13" t="s">
        <v>33</v>
      </c>
      <c r="AX642" s="13" t="s">
        <v>72</v>
      </c>
      <c r="AY642" s="243" t="s">
        <v>190</v>
      </c>
    </row>
    <row r="643" s="14" customFormat="1">
      <c r="A643" s="14"/>
      <c r="B643" s="254"/>
      <c r="C643" s="255"/>
      <c r="D643" s="234" t="s">
        <v>205</v>
      </c>
      <c r="E643" s="256" t="s">
        <v>19</v>
      </c>
      <c r="F643" s="257" t="s">
        <v>1301</v>
      </c>
      <c r="G643" s="255"/>
      <c r="H643" s="256" t="s">
        <v>19</v>
      </c>
      <c r="I643" s="258"/>
      <c r="J643" s="255"/>
      <c r="K643" s="255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205</v>
      </c>
      <c r="AU643" s="263" t="s">
        <v>82</v>
      </c>
      <c r="AV643" s="14" t="s">
        <v>79</v>
      </c>
      <c r="AW643" s="14" t="s">
        <v>33</v>
      </c>
      <c r="AX643" s="14" t="s">
        <v>72</v>
      </c>
      <c r="AY643" s="263" t="s">
        <v>190</v>
      </c>
    </row>
    <row r="644" s="13" customFormat="1">
      <c r="A644" s="13"/>
      <c r="B644" s="232"/>
      <c r="C644" s="233"/>
      <c r="D644" s="234" t="s">
        <v>205</v>
      </c>
      <c r="E644" s="235" t="s">
        <v>19</v>
      </c>
      <c r="F644" s="236" t="s">
        <v>371</v>
      </c>
      <c r="G644" s="233"/>
      <c r="H644" s="237">
        <v>24</v>
      </c>
      <c r="I644" s="238"/>
      <c r="J644" s="233"/>
      <c r="K644" s="233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205</v>
      </c>
      <c r="AU644" s="243" t="s">
        <v>82</v>
      </c>
      <c r="AV644" s="13" t="s">
        <v>82</v>
      </c>
      <c r="AW644" s="13" t="s">
        <v>33</v>
      </c>
      <c r="AX644" s="13" t="s">
        <v>72</v>
      </c>
      <c r="AY644" s="243" t="s">
        <v>190</v>
      </c>
    </row>
    <row r="645" s="14" customFormat="1">
      <c r="A645" s="14"/>
      <c r="B645" s="254"/>
      <c r="C645" s="255"/>
      <c r="D645" s="234" t="s">
        <v>205</v>
      </c>
      <c r="E645" s="256" t="s">
        <v>19</v>
      </c>
      <c r="F645" s="257" t="s">
        <v>1302</v>
      </c>
      <c r="G645" s="255"/>
      <c r="H645" s="256" t="s">
        <v>19</v>
      </c>
      <c r="I645" s="258"/>
      <c r="J645" s="255"/>
      <c r="K645" s="255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205</v>
      </c>
      <c r="AU645" s="263" t="s">
        <v>82</v>
      </c>
      <c r="AV645" s="14" t="s">
        <v>79</v>
      </c>
      <c r="AW645" s="14" t="s">
        <v>33</v>
      </c>
      <c r="AX645" s="14" t="s">
        <v>72</v>
      </c>
      <c r="AY645" s="263" t="s">
        <v>190</v>
      </c>
    </row>
    <row r="646" s="13" customFormat="1">
      <c r="A646" s="13"/>
      <c r="B646" s="232"/>
      <c r="C646" s="233"/>
      <c r="D646" s="234" t="s">
        <v>205</v>
      </c>
      <c r="E646" s="235" t="s">
        <v>19</v>
      </c>
      <c r="F646" s="236" t="s">
        <v>307</v>
      </c>
      <c r="G646" s="233"/>
      <c r="H646" s="237">
        <v>16</v>
      </c>
      <c r="I646" s="238"/>
      <c r="J646" s="233"/>
      <c r="K646" s="233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205</v>
      </c>
      <c r="AU646" s="243" t="s">
        <v>82</v>
      </c>
      <c r="AV646" s="13" t="s">
        <v>82</v>
      </c>
      <c r="AW646" s="13" t="s">
        <v>33</v>
      </c>
      <c r="AX646" s="13" t="s">
        <v>72</v>
      </c>
      <c r="AY646" s="243" t="s">
        <v>190</v>
      </c>
    </row>
    <row r="647" s="15" customFormat="1">
      <c r="A647" s="15"/>
      <c r="B647" s="264"/>
      <c r="C647" s="265"/>
      <c r="D647" s="234" t="s">
        <v>205</v>
      </c>
      <c r="E647" s="266" t="s">
        <v>19</v>
      </c>
      <c r="F647" s="267" t="s">
        <v>243</v>
      </c>
      <c r="G647" s="265"/>
      <c r="H647" s="268">
        <v>104</v>
      </c>
      <c r="I647" s="269"/>
      <c r="J647" s="265"/>
      <c r="K647" s="265"/>
      <c r="L647" s="270"/>
      <c r="M647" s="271"/>
      <c r="N647" s="272"/>
      <c r="O647" s="272"/>
      <c r="P647" s="272"/>
      <c r="Q647" s="272"/>
      <c r="R647" s="272"/>
      <c r="S647" s="272"/>
      <c r="T647" s="273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4" t="s">
        <v>205</v>
      </c>
      <c r="AU647" s="274" t="s">
        <v>82</v>
      </c>
      <c r="AV647" s="15" t="s">
        <v>197</v>
      </c>
      <c r="AW647" s="15" t="s">
        <v>33</v>
      </c>
      <c r="AX647" s="15" t="s">
        <v>79</v>
      </c>
      <c r="AY647" s="274" t="s">
        <v>190</v>
      </c>
    </row>
    <row r="648" s="2" customFormat="1" ht="21.75" customHeight="1">
      <c r="A648" s="40"/>
      <c r="B648" s="41"/>
      <c r="C648" s="214" t="s">
        <v>1303</v>
      </c>
      <c r="D648" s="214" t="s">
        <v>192</v>
      </c>
      <c r="E648" s="215" t="s">
        <v>1304</v>
      </c>
      <c r="F648" s="216" t="s">
        <v>1305</v>
      </c>
      <c r="G648" s="217" t="s">
        <v>408</v>
      </c>
      <c r="H648" s="218">
        <v>20</v>
      </c>
      <c r="I648" s="219"/>
      <c r="J648" s="220">
        <f>ROUND(I648*H648,2)</f>
        <v>0</v>
      </c>
      <c r="K648" s="216" t="s">
        <v>196</v>
      </c>
      <c r="L648" s="46"/>
      <c r="M648" s="221" t="s">
        <v>19</v>
      </c>
      <c r="N648" s="222" t="s">
        <v>43</v>
      </c>
      <c r="O648" s="86"/>
      <c r="P648" s="223">
        <f>O648*H648</f>
        <v>0</v>
      </c>
      <c r="Q648" s="223">
        <v>0.054550000000000001</v>
      </c>
      <c r="R648" s="223">
        <f>Q648*H648</f>
        <v>1.091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197</v>
      </c>
      <c r="AT648" s="225" t="s">
        <v>192</v>
      </c>
      <c r="AU648" s="225" t="s">
        <v>82</v>
      </c>
      <c r="AY648" s="19" t="s">
        <v>190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79</v>
      </c>
      <c r="BK648" s="226">
        <f>ROUND(I648*H648,2)</f>
        <v>0</v>
      </c>
      <c r="BL648" s="19" t="s">
        <v>197</v>
      </c>
      <c r="BM648" s="225" t="s">
        <v>1306</v>
      </c>
    </row>
    <row r="649" s="2" customFormat="1">
      <c r="A649" s="40"/>
      <c r="B649" s="41"/>
      <c r="C649" s="42"/>
      <c r="D649" s="227" t="s">
        <v>199</v>
      </c>
      <c r="E649" s="42"/>
      <c r="F649" s="228" t="s">
        <v>1307</v>
      </c>
      <c r="G649" s="42"/>
      <c r="H649" s="42"/>
      <c r="I649" s="229"/>
      <c r="J649" s="42"/>
      <c r="K649" s="42"/>
      <c r="L649" s="46"/>
      <c r="M649" s="230"/>
      <c r="N649" s="231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199</v>
      </c>
      <c r="AU649" s="19" t="s">
        <v>82</v>
      </c>
    </row>
    <row r="650" s="14" customFormat="1">
      <c r="A650" s="14"/>
      <c r="B650" s="254"/>
      <c r="C650" s="255"/>
      <c r="D650" s="234" t="s">
        <v>205</v>
      </c>
      <c r="E650" s="256" t="s">
        <v>19</v>
      </c>
      <c r="F650" s="257" t="s">
        <v>1308</v>
      </c>
      <c r="G650" s="255"/>
      <c r="H650" s="256" t="s">
        <v>19</v>
      </c>
      <c r="I650" s="258"/>
      <c r="J650" s="255"/>
      <c r="K650" s="255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205</v>
      </c>
      <c r="AU650" s="263" t="s">
        <v>82</v>
      </c>
      <c r="AV650" s="14" t="s">
        <v>79</v>
      </c>
      <c r="AW650" s="14" t="s">
        <v>33</v>
      </c>
      <c r="AX650" s="14" t="s">
        <v>72</v>
      </c>
      <c r="AY650" s="263" t="s">
        <v>190</v>
      </c>
    </row>
    <row r="651" s="13" customFormat="1">
      <c r="A651" s="13"/>
      <c r="B651" s="232"/>
      <c r="C651" s="233"/>
      <c r="D651" s="234" t="s">
        <v>205</v>
      </c>
      <c r="E651" s="235" t="s">
        <v>19</v>
      </c>
      <c r="F651" s="236" t="s">
        <v>197</v>
      </c>
      <c r="G651" s="233"/>
      <c r="H651" s="237">
        <v>4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205</v>
      </c>
      <c r="AU651" s="243" t="s">
        <v>82</v>
      </c>
      <c r="AV651" s="13" t="s">
        <v>82</v>
      </c>
      <c r="AW651" s="13" t="s">
        <v>33</v>
      </c>
      <c r="AX651" s="13" t="s">
        <v>72</v>
      </c>
      <c r="AY651" s="243" t="s">
        <v>190</v>
      </c>
    </row>
    <row r="652" s="14" customFormat="1">
      <c r="A652" s="14"/>
      <c r="B652" s="254"/>
      <c r="C652" s="255"/>
      <c r="D652" s="234" t="s">
        <v>205</v>
      </c>
      <c r="E652" s="256" t="s">
        <v>19</v>
      </c>
      <c r="F652" s="257" t="s">
        <v>1309</v>
      </c>
      <c r="G652" s="255"/>
      <c r="H652" s="256" t="s">
        <v>19</v>
      </c>
      <c r="I652" s="258"/>
      <c r="J652" s="255"/>
      <c r="K652" s="255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205</v>
      </c>
      <c r="AU652" s="263" t="s">
        <v>82</v>
      </c>
      <c r="AV652" s="14" t="s">
        <v>79</v>
      </c>
      <c r="AW652" s="14" t="s">
        <v>33</v>
      </c>
      <c r="AX652" s="14" t="s">
        <v>72</v>
      </c>
      <c r="AY652" s="263" t="s">
        <v>190</v>
      </c>
    </row>
    <row r="653" s="13" customFormat="1">
      <c r="A653" s="13"/>
      <c r="B653" s="232"/>
      <c r="C653" s="233"/>
      <c r="D653" s="234" t="s">
        <v>205</v>
      </c>
      <c r="E653" s="235" t="s">
        <v>19</v>
      </c>
      <c r="F653" s="236" t="s">
        <v>307</v>
      </c>
      <c r="G653" s="233"/>
      <c r="H653" s="237">
        <v>16</v>
      </c>
      <c r="I653" s="238"/>
      <c r="J653" s="233"/>
      <c r="K653" s="233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205</v>
      </c>
      <c r="AU653" s="243" t="s">
        <v>82</v>
      </c>
      <c r="AV653" s="13" t="s">
        <v>82</v>
      </c>
      <c r="AW653" s="13" t="s">
        <v>33</v>
      </c>
      <c r="AX653" s="13" t="s">
        <v>72</v>
      </c>
      <c r="AY653" s="243" t="s">
        <v>190</v>
      </c>
    </row>
    <row r="654" s="15" customFormat="1">
      <c r="A654" s="15"/>
      <c r="B654" s="264"/>
      <c r="C654" s="265"/>
      <c r="D654" s="234" t="s">
        <v>205</v>
      </c>
      <c r="E654" s="266" t="s">
        <v>19</v>
      </c>
      <c r="F654" s="267" t="s">
        <v>243</v>
      </c>
      <c r="G654" s="265"/>
      <c r="H654" s="268">
        <v>20</v>
      </c>
      <c r="I654" s="269"/>
      <c r="J654" s="265"/>
      <c r="K654" s="265"/>
      <c r="L654" s="270"/>
      <c r="M654" s="271"/>
      <c r="N654" s="272"/>
      <c r="O654" s="272"/>
      <c r="P654" s="272"/>
      <c r="Q654" s="272"/>
      <c r="R654" s="272"/>
      <c r="S654" s="272"/>
      <c r="T654" s="27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4" t="s">
        <v>205</v>
      </c>
      <c r="AU654" s="274" t="s">
        <v>82</v>
      </c>
      <c r="AV654" s="15" t="s">
        <v>197</v>
      </c>
      <c r="AW654" s="15" t="s">
        <v>33</v>
      </c>
      <c r="AX654" s="15" t="s">
        <v>79</v>
      </c>
      <c r="AY654" s="274" t="s">
        <v>190</v>
      </c>
    </row>
    <row r="655" s="2" customFormat="1" ht="21.75" customHeight="1">
      <c r="A655" s="40"/>
      <c r="B655" s="41"/>
      <c r="C655" s="214" t="s">
        <v>1310</v>
      </c>
      <c r="D655" s="214" t="s">
        <v>192</v>
      </c>
      <c r="E655" s="215" t="s">
        <v>1311</v>
      </c>
      <c r="F655" s="216" t="s">
        <v>1312</v>
      </c>
      <c r="G655" s="217" t="s">
        <v>408</v>
      </c>
      <c r="H655" s="218">
        <v>4</v>
      </c>
      <c r="I655" s="219"/>
      <c r="J655" s="220">
        <f>ROUND(I655*H655,2)</f>
        <v>0</v>
      </c>
      <c r="K655" s="216" t="s">
        <v>196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0.063549999999999995</v>
      </c>
      <c r="R655" s="223">
        <f>Q655*H655</f>
        <v>0.25419999999999998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197</v>
      </c>
      <c r="AT655" s="225" t="s">
        <v>192</v>
      </c>
      <c r="AU655" s="225" t="s">
        <v>82</v>
      </c>
      <c r="AY655" s="19" t="s">
        <v>190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79</v>
      </c>
      <c r="BK655" s="226">
        <f>ROUND(I655*H655,2)</f>
        <v>0</v>
      </c>
      <c r="BL655" s="19" t="s">
        <v>197</v>
      </c>
      <c r="BM655" s="225" t="s">
        <v>1313</v>
      </c>
    </row>
    <row r="656" s="2" customFormat="1">
      <c r="A656" s="40"/>
      <c r="B656" s="41"/>
      <c r="C656" s="42"/>
      <c r="D656" s="227" t="s">
        <v>199</v>
      </c>
      <c r="E656" s="42"/>
      <c r="F656" s="228" t="s">
        <v>1314</v>
      </c>
      <c r="G656" s="42"/>
      <c r="H656" s="42"/>
      <c r="I656" s="229"/>
      <c r="J656" s="42"/>
      <c r="K656" s="42"/>
      <c r="L656" s="46"/>
      <c r="M656" s="230"/>
      <c r="N656" s="231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199</v>
      </c>
      <c r="AU656" s="19" t="s">
        <v>82</v>
      </c>
    </row>
    <row r="657" s="14" customFormat="1">
      <c r="A657" s="14"/>
      <c r="B657" s="254"/>
      <c r="C657" s="255"/>
      <c r="D657" s="234" t="s">
        <v>205</v>
      </c>
      <c r="E657" s="256" t="s">
        <v>19</v>
      </c>
      <c r="F657" s="257" t="s">
        <v>1315</v>
      </c>
      <c r="G657" s="255"/>
      <c r="H657" s="256" t="s">
        <v>19</v>
      </c>
      <c r="I657" s="258"/>
      <c r="J657" s="255"/>
      <c r="K657" s="255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205</v>
      </c>
      <c r="AU657" s="263" t="s">
        <v>82</v>
      </c>
      <c r="AV657" s="14" t="s">
        <v>79</v>
      </c>
      <c r="AW657" s="14" t="s">
        <v>33</v>
      </c>
      <c r="AX657" s="14" t="s">
        <v>72</v>
      </c>
      <c r="AY657" s="263" t="s">
        <v>190</v>
      </c>
    </row>
    <row r="658" s="13" customFormat="1">
      <c r="A658" s="13"/>
      <c r="B658" s="232"/>
      <c r="C658" s="233"/>
      <c r="D658" s="234" t="s">
        <v>205</v>
      </c>
      <c r="E658" s="235" t="s">
        <v>19</v>
      </c>
      <c r="F658" s="236" t="s">
        <v>197</v>
      </c>
      <c r="G658" s="233"/>
      <c r="H658" s="237">
        <v>4</v>
      </c>
      <c r="I658" s="238"/>
      <c r="J658" s="233"/>
      <c r="K658" s="233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205</v>
      </c>
      <c r="AU658" s="243" t="s">
        <v>82</v>
      </c>
      <c r="AV658" s="13" t="s">
        <v>82</v>
      </c>
      <c r="AW658" s="13" t="s">
        <v>33</v>
      </c>
      <c r="AX658" s="13" t="s">
        <v>72</v>
      </c>
      <c r="AY658" s="243" t="s">
        <v>190</v>
      </c>
    </row>
    <row r="659" s="15" customFormat="1">
      <c r="A659" s="15"/>
      <c r="B659" s="264"/>
      <c r="C659" s="265"/>
      <c r="D659" s="234" t="s">
        <v>205</v>
      </c>
      <c r="E659" s="266" t="s">
        <v>19</v>
      </c>
      <c r="F659" s="267" t="s">
        <v>243</v>
      </c>
      <c r="G659" s="265"/>
      <c r="H659" s="268">
        <v>4</v>
      </c>
      <c r="I659" s="269"/>
      <c r="J659" s="265"/>
      <c r="K659" s="265"/>
      <c r="L659" s="270"/>
      <c r="M659" s="271"/>
      <c r="N659" s="272"/>
      <c r="O659" s="272"/>
      <c r="P659" s="272"/>
      <c r="Q659" s="272"/>
      <c r="R659" s="272"/>
      <c r="S659" s="272"/>
      <c r="T659" s="273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4" t="s">
        <v>205</v>
      </c>
      <c r="AU659" s="274" t="s">
        <v>82</v>
      </c>
      <c r="AV659" s="15" t="s">
        <v>197</v>
      </c>
      <c r="AW659" s="15" t="s">
        <v>33</v>
      </c>
      <c r="AX659" s="15" t="s">
        <v>79</v>
      </c>
      <c r="AY659" s="274" t="s">
        <v>190</v>
      </c>
    </row>
    <row r="660" s="2" customFormat="1" ht="21.75" customHeight="1">
      <c r="A660" s="40"/>
      <c r="B660" s="41"/>
      <c r="C660" s="214" t="s">
        <v>1316</v>
      </c>
      <c r="D660" s="214" t="s">
        <v>192</v>
      </c>
      <c r="E660" s="215" t="s">
        <v>1317</v>
      </c>
      <c r="F660" s="216" t="s">
        <v>1318</v>
      </c>
      <c r="G660" s="217" t="s">
        <v>408</v>
      </c>
      <c r="H660" s="218">
        <v>36</v>
      </c>
      <c r="I660" s="219"/>
      <c r="J660" s="220">
        <f>ROUND(I660*H660,2)</f>
        <v>0</v>
      </c>
      <c r="K660" s="216" t="s">
        <v>196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0.072849999999999998</v>
      </c>
      <c r="R660" s="223">
        <f>Q660*H660</f>
        <v>2.6225999999999998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197</v>
      </c>
      <c r="AT660" s="225" t="s">
        <v>192</v>
      </c>
      <c r="AU660" s="225" t="s">
        <v>82</v>
      </c>
      <c r="AY660" s="19" t="s">
        <v>190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79</v>
      </c>
      <c r="BK660" s="226">
        <f>ROUND(I660*H660,2)</f>
        <v>0</v>
      </c>
      <c r="BL660" s="19" t="s">
        <v>197</v>
      </c>
      <c r="BM660" s="225" t="s">
        <v>1319</v>
      </c>
    </row>
    <row r="661" s="2" customFormat="1">
      <c r="A661" s="40"/>
      <c r="B661" s="41"/>
      <c r="C661" s="42"/>
      <c r="D661" s="227" t="s">
        <v>199</v>
      </c>
      <c r="E661" s="42"/>
      <c r="F661" s="228" t="s">
        <v>1320</v>
      </c>
      <c r="G661" s="42"/>
      <c r="H661" s="42"/>
      <c r="I661" s="229"/>
      <c r="J661" s="42"/>
      <c r="K661" s="42"/>
      <c r="L661" s="46"/>
      <c r="M661" s="230"/>
      <c r="N661" s="231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199</v>
      </c>
      <c r="AU661" s="19" t="s">
        <v>82</v>
      </c>
    </row>
    <row r="662" s="14" customFormat="1">
      <c r="A662" s="14"/>
      <c r="B662" s="254"/>
      <c r="C662" s="255"/>
      <c r="D662" s="234" t="s">
        <v>205</v>
      </c>
      <c r="E662" s="256" t="s">
        <v>19</v>
      </c>
      <c r="F662" s="257" t="s">
        <v>1321</v>
      </c>
      <c r="G662" s="255"/>
      <c r="H662" s="256" t="s">
        <v>19</v>
      </c>
      <c r="I662" s="258"/>
      <c r="J662" s="255"/>
      <c r="K662" s="255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205</v>
      </c>
      <c r="AU662" s="263" t="s">
        <v>82</v>
      </c>
      <c r="AV662" s="14" t="s">
        <v>79</v>
      </c>
      <c r="AW662" s="14" t="s">
        <v>33</v>
      </c>
      <c r="AX662" s="14" t="s">
        <v>72</v>
      </c>
      <c r="AY662" s="263" t="s">
        <v>190</v>
      </c>
    </row>
    <row r="663" s="13" customFormat="1">
      <c r="A663" s="13"/>
      <c r="B663" s="232"/>
      <c r="C663" s="233"/>
      <c r="D663" s="234" t="s">
        <v>205</v>
      </c>
      <c r="E663" s="235" t="s">
        <v>19</v>
      </c>
      <c r="F663" s="236" t="s">
        <v>272</v>
      </c>
      <c r="G663" s="233"/>
      <c r="H663" s="237">
        <v>12</v>
      </c>
      <c r="I663" s="238"/>
      <c r="J663" s="233"/>
      <c r="K663" s="233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205</v>
      </c>
      <c r="AU663" s="243" t="s">
        <v>82</v>
      </c>
      <c r="AV663" s="13" t="s">
        <v>82</v>
      </c>
      <c r="AW663" s="13" t="s">
        <v>33</v>
      </c>
      <c r="AX663" s="13" t="s">
        <v>72</v>
      </c>
      <c r="AY663" s="243" t="s">
        <v>190</v>
      </c>
    </row>
    <row r="664" s="14" customFormat="1">
      <c r="A664" s="14"/>
      <c r="B664" s="254"/>
      <c r="C664" s="255"/>
      <c r="D664" s="234" t="s">
        <v>205</v>
      </c>
      <c r="E664" s="256" t="s">
        <v>19</v>
      </c>
      <c r="F664" s="257" t="s">
        <v>1322</v>
      </c>
      <c r="G664" s="255"/>
      <c r="H664" s="256" t="s">
        <v>19</v>
      </c>
      <c r="I664" s="258"/>
      <c r="J664" s="255"/>
      <c r="K664" s="255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205</v>
      </c>
      <c r="AU664" s="263" t="s">
        <v>82</v>
      </c>
      <c r="AV664" s="14" t="s">
        <v>79</v>
      </c>
      <c r="AW664" s="14" t="s">
        <v>33</v>
      </c>
      <c r="AX664" s="14" t="s">
        <v>72</v>
      </c>
      <c r="AY664" s="263" t="s">
        <v>190</v>
      </c>
    </row>
    <row r="665" s="13" customFormat="1">
      <c r="A665" s="13"/>
      <c r="B665" s="232"/>
      <c r="C665" s="233"/>
      <c r="D665" s="234" t="s">
        <v>205</v>
      </c>
      <c r="E665" s="235" t="s">
        <v>19</v>
      </c>
      <c r="F665" s="236" t="s">
        <v>223</v>
      </c>
      <c r="G665" s="233"/>
      <c r="H665" s="237">
        <v>8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205</v>
      </c>
      <c r="AU665" s="243" t="s">
        <v>82</v>
      </c>
      <c r="AV665" s="13" t="s">
        <v>82</v>
      </c>
      <c r="AW665" s="13" t="s">
        <v>33</v>
      </c>
      <c r="AX665" s="13" t="s">
        <v>72</v>
      </c>
      <c r="AY665" s="243" t="s">
        <v>190</v>
      </c>
    </row>
    <row r="666" s="14" customFormat="1">
      <c r="A666" s="14"/>
      <c r="B666" s="254"/>
      <c r="C666" s="255"/>
      <c r="D666" s="234" t="s">
        <v>205</v>
      </c>
      <c r="E666" s="256" t="s">
        <v>19</v>
      </c>
      <c r="F666" s="257" t="s">
        <v>1323</v>
      </c>
      <c r="G666" s="255"/>
      <c r="H666" s="256" t="s">
        <v>19</v>
      </c>
      <c r="I666" s="258"/>
      <c r="J666" s="255"/>
      <c r="K666" s="255"/>
      <c r="L666" s="259"/>
      <c r="M666" s="260"/>
      <c r="N666" s="261"/>
      <c r="O666" s="261"/>
      <c r="P666" s="261"/>
      <c r="Q666" s="261"/>
      <c r="R666" s="261"/>
      <c r="S666" s="261"/>
      <c r="T666" s="26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3" t="s">
        <v>205</v>
      </c>
      <c r="AU666" s="263" t="s">
        <v>82</v>
      </c>
      <c r="AV666" s="14" t="s">
        <v>79</v>
      </c>
      <c r="AW666" s="14" t="s">
        <v>33</v>
      </c>
      <c r="AX666" s="14" t="s">
        <v>72</v>
      </c>
      <c r="AY666" s="263" t="s">
        <v>190</v>
      </c>
    </row>
    <row r="667" s="13" customFormat="1">
      <c r="A667" s="13"/>
      <c r="B667" s="232"/>
      <c r="C667" s="233"/>
      <c r="D667" s="234" t="s">
        <v>205</v>
      </c>
      <c r="E667" s="235" t="s">
        <v>19</v>
      </c>
      <c r="F667" s="236" t="s">
        <v>272</v>
      </c>
      <c r="G667" s="233"/>
      <c r="H667" s="237">
        <v>12</v>
      </c>
      <c r="I667" s="238"/>
      <c r="J667" s="233"/>
      <c r="K667" s="233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205</v>
      </c>
      <c r="AU667" s="243" t="s">
        <v>82</v>
      </c>
      <c r="AV667" s="13" t="s">
        <v>82</v>
      </c>
      <c r="AW667" s="13" t="s">
        <v>33</v>
      </c>
      <c r="AX667" s="13" t="s">
        <v>72</v>
      </c>
      <c r="AY667" s="243" t="s">
        <v>190</v>
      </c>
    </row>
    <row r="668" s="14" customFormat="1">
      <c r="A668" s="14"/>
      <c r="B668" s="254"/>
      <c r="C668" s="255"/>
      <c r="D668" s="234" t="s">
        <v>205</v>
      </c>
      <c r="E668" s="256" t="s">
        <v>19</v>
      </c>
      <c r="F668" s="257" t="s">
        <v>1324</v>
      </c>
      <c r="G668" s="255"/>
      <c r="H668" s="256" t="s">
        <v>19</v>
      </c>
      <c r="I668" s="258"/>
      <c r="J668" s="255"/>
      <c r="K668" s="255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205</v>
      </c>
      <c r="AU668" s="263" t="s">
        <v>82</v>
      </c>
      <c r="AV668" s="14" t="s">
        <v>79</v>
      </c>
      <c r="AW668" s="14" t="s">
        <v>33</v>
      </c>
      <c r="AX668" s="14" t="s">
        <v>72</v>
      </c>
      <c r="AY668" s="263" t="s">
        <v>190</v>
      </c>
    </row>
    <row r="669" s="13" customFormat="1">
      <c r="A669" s="13"/>
      <c r="B669" s="232"/>
      <c r="C669" s="233"/>
      <c r="D669" s="234" t="s">
        <v>205</v>
      </c>
      <c r="E669" s="235" t="s">
        <v>19</v>
      </c>
      <c r="F669" s="236" t="s">
        <v>197</v>
      </c>
      <c r="G669" s="233"/>
      <c r="H669" s="237">
        <v>4</v>
      </c>
      <c r="I669" s="238"/>
      <c r="J669" s="233"/>
      <c r="K669" s="233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205</v>
      </c>
      <c r="AU669" s="243" t="s">
        <v>82</v>
      </c>
      <c r="AV669" s="13" t="s">
        <v>82</v>
      </c>
      <c r="AW669" s="13" t="s">
        <v>33</v>
      </c>
      <c r="AX669" s="13" t="s">
        <v>72</v>
      </c>
      <c r="AY669" s="243" t="s">
        <v>190</v>
      </c>
    </row>
    <row r="670" s="15" customFormat="1">
      <c r="A670" s="15"/>
      <c r="B670" s="264"/>
      <c r="C670" s="265"/>
      <c r="D670" s="234" t="s">
        <v>205</v>
      </c>
      <c r="E670" s="266" t="s">
        <v>19</v>
      </c>
      <c r="F670" s="267" t="s">
        <v>243</v>
      </c>
      <c r="G670" s="265"/>
      <c r="H670" s="268">
        <v>36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4" t="s">
        <v>205</v>
      </c>
      <c r="AU670" s="274" t="s">
        <v>82</v>
      </c>
      <c r="AV670" s="15" t="s">
        <v>197</v>
      </c>
      <c r="AW670" s="15" t="s">
        <v>33</v>
      </c>
      <c r="AX670" s="15" t="s">
        <v>79</v>
      </c>
      <c r="AY670" s="274" t="s">
        <v>190</v>
      </c>
    </row>
    <row r="671" s="2" customFormat="1" ht="21.75" customHeight="1">
      <c r="A671" s="40"/>
      <c r="B671" s="41"/>
      <c r="C671" s="214" t="s">
        <v>1325</v>
      </c>
      <c r="D671" s="214" t="s">
        <v>192</v>
      </c>
      <c r="E671" s="215" t="s">
        <v>1326</v>
      </c>
      <c r="F671" s="216" t="s">
        <v>1327</v>
      </c>
      <c r="G671" s="217" t="s">
        <v>408</v>
      </c>
      <c r="H671" s="218">
        <v>4</v>
      </c>
      <c r="I671" s="219"/>
      <c r="J671" s="220">
        <f>ROUND(I671*H671,2)</f>
        <v>0</v>
      </c>
      <c r="K671" s="216" t="s">
        <v>196</v>
      </c>
      <c r="L671" s="46"/>
      <c r="M671" s="221" t="s">
        <v>19</v>
      </c>
      <c r="N671" s="222" t="s">
        <v>43</v>
      </c>
      <c r="O671" s="86"/>
      <c r="P671" s="223">
        <f>O671*H671</f>
        <v>0</v>
      </c>
      <c r="Q671" s="223">
        <v>0.081850000000000006</v>
      </c>
      <c r="R671" s="223">
        <f>Q671*H671</f>
        <v>0.32740000000000002</v>
      </c>
      <c r="S671" s="223">
        <v>0</v>
      </c>
      <c r="T671" s="224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5" t="s">
        <v>197</v>
      </c>
      <c r="AT671" s="225" t="s">
        <v>192</v>
      </c>
      <c r="AU671" s="225" t="s">
        <v>82</v>
      </c>
      <c r="AY671" s="19" t="s">
        <v>190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9" t="s">
        <v>79</v>
      </c>
      <c r="BK671" s="226">
        <f>ROUND(I671*H671,2)</f>
        <v>0</v>
      </c>
      <c r="BL671" s="19" t="s">
        <v>197</v>
      </c>
      <c r="BM671" s="225" t="s">
        <v>1328</v>
      </c>
    </row>
    <row r="672" s="2" customFormat="1">
      <c r="A672" s="40"/>
      <c r="B672" s="41"/>
      <c r="C672" s="42"/>
      <c r="D672" s="227" t="s">
        <v>199</v>
      </c>
      <c r="E672" s="42"/>
      <c r="F672" s="228" t="s">
        <v>1329</v>
      </c>
      <c r="G672" s="42"/>
      <c r="H672" s="42"/>
      <c r="I672" s="229"/>
      <c r="J672" s="42"/>
      <c r="K672" s="42"/>
      <c r="L672" s="46"/>
      <c r="M672" s="230"/>
      <c r="N672" s="231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199</v>
      </c>
      <c r="AU672" s="19" t="s">
        <v>82</v>
      </c>
    </row>
    <row r="673" s="14" customFormat="1">
      <c r="A673" s="14"/>
      <c r="B673" s="254"/>
      <c r="C673" s="255"/>
      <c r="D673" s="234" t="s">
        <v>205</v>
      </c>
      <c r="E673" s="256" t="s">
        <v>19</v>
      </c>
      <c r="F673" s="257" t="s">
        <v>1330</v>
      </c>
      <c r="G673" s="255"/>
      <c r="H673" s="256" t="s">
        <v>19</v>
      </c>
      <c r="I673" s="258"/>
      <c r="J673" s="255"/>
      <c r="K673" s="255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205</v>
      </c>
      <c r="AU673" s="263" t="s">
        <v>82</v>
      </c>
      <c r="AV673" s="14" t="s">
        <v>79</v>
      </c>
      <c r="AW673" s="14" t="s">
        <v>33</v>
      </c>
      <c r="AX673" s="14" t="s">
        <v>72</v>
      </c>
      <c r="AY673" s="263" t="s">
        <v>190</v>
      </c>
    </row>
    <row r="674" s="13" customFormat="1">
      <c r="A674" s="13"/>
      <c r="B674" s="232"/>
      <c r="C674" s="233"/>
      <c r="D674" s="234" t="s">
        <v>205</v>
      </c>
      <c r="E674" s="235" t="s">
        <v>19</v>
      </c>
      <c r="F674" s="236" t="s">
        <v>197</v>
      </c>
      <c r="G674" s="233"/>
      <c r="H674" s="237">
        <v>4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205</v>
      </c>
      <c r="AU674" s="243" t="s">
        <v>82</v>
      </c>
      <c r="AV674" s="13" t="s">
        <v>82</v>
      </c>
      <c r="AW674" s="13" t="s">
        <v>33</v>
      </c>
      <c r="AX674" s="13" t="s">
        <v>72</v>
      </c>
      <c r="AY674" s="243" t="s">
        <v>190</v>
      </c>
    </row>
    <row r="675" s="15" customFormat="1">
      <c r="A675" s="15"/>
      <c r="B675" s="264"/>
      <c r="C675" s="265"/>
      <c r="D675" s="234" t="s">
        <v>205</v>
      </c>
      <c r="E675" s="266" t="s">
        <v>19</v>
      </c>
      <c r="F675" s="267" t="s">
        <v>243</v>
      </c>
      <c r="G675" s="265"/>
      <c r="H675" s="268">
        <v>4</v>
      </c>
      <c r="I675" s="269"/>
      <c r="J675" s="265"/>
      <c r="K675" s="265"/>
      <c r="L675" s="270"/>
      <c r="M675" s="271"/>
      <c r="N675" s="272"/>
      <c r="O675" s="272"/>
      <c r="P675" s="272"/>
      <c r="Q675" s="272"/>
      <c r="R675" s="272"/>
      <c r="S675" s="272"/>
      <c r="T675" s="273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4" t="s">
        <v>205</v>
      </c>
      <c r="AU675" s="274" t="s">
        <v>82</v>
      </c>
      <c r="AV675" s="15" t="s">
        <v>197</v>
      </c>
      <c r="AW675" s="15" t="s">
        <v>33</v>
      </c>
      <c r="AX675" s="15" t="s">
        <v>79</v>
      </c>
      <c r="AY675" s="274" t="s">
        <v>190</v>
      </c>
    </row>
    <row r="676" s="2" customFormat="1" ht="21.75" customHeight="1">
      <c r="A676" s="40"/>
      <c r="B676" s="41"/>
      <c r="C676" s="214" t="s">
        <v>1331</v>
      </c>
      <c r="D676" s="214" t="s">
        <v>192</v>
      </c>
      <c r="E676" s="215" t="s">
        <v>1332</v>
      </c>
      <c r="F676" s="216" t="s">
        <v>1333</v>
      </c>
      <c r="G676" s="217" t="s">
        <v>408</v>
      </c>
      <c r="H676" s="218">
        <v>4</v>
      </c>
      <c r="I676" s="219"/>
      <c r="J676" s="220">
        <f>ROUND(I676*H676,2)</f>
        <v>0</v>
      </c>
      <c r="K676" s="216" t="s">
        <v>196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0.091050000000000006</v>
      </c>
      <c r="R676" s="223">
        <f>Q676*H676</f>
        <v>0.36420000000000002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197</v>
      </c>
      <c r="AT676" s="225" t="s">
        <v>192</v>
      </c>
      <c r="AU676" s="225" t="s">
        <v>82</v>
      </c>
      <c r="AY676" s="19" t="s">
        <v>190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79</v>
      </c>
      <c r="BK676" s="226">
        <f>ROUND(I676*H676,2)</f>
        <v>0</v>
      </c>
      <c r="BL676" s="19" t="s">
        <v>197</v>
      </c>
      <c r="BM676" s="225" t="s">
        <v>1334</v>
      </c>
    </row>
    <row r="677" s="2" customFormat="1">
      <c r="A677" s="40"/>
      <c r="B677" s="41"/>
      <c r="C677" s="42"/>
      <c r="D677" s="227" t="s">
        <v>199</v>
      </c>
      <c r="E677" s="42"/>
      <c r="F677" s="228" t="s">
        <v>1335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199</v>
      </c>
      <c r="AU677" s="19" t="s">
        <v>82</v>
      </c>
    </row>
    <row r="678" s="14" customFormat="1">
      <c r="A678" s="14"/>
      <c r="B678" s="254"/>
      <c r="C678" s="255"/>
      <c r="D678" s="234" t="s">
        <v>205</v>
      </c>
      <c r="E678" s="256" t="s">
        <v>19</v>
      </c>
      <c r="F678" s="257" t="s">
        <v>1336</v>
      </c>
      <c r="G678" s="255"/>
      <c r="H678" s="256" t="s">
        <v>19</v>
      </c>
      <c r="I678" s="258"/>
      <c r="J678" s="255"/>
      <c r="K678" s="255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205</v>
      </c>
      <c r="AU678" s="263" t="s">
        <v>82</v>
      </c>
      <c r="AV678" s="14" t="s">
        <v>79</v>
      </c>
      <c r="AW678" s="14" t="s">
        <v>33</v>
      </c>
      <c r="AX678" s="14" t="s">
        <v>72</v>
      </c>
      <c r="AY678" s="263" t="s">
        <v>190</v>
      </c>
    </row>
    <row r="679" s="13" customFormat="1">
      <c r="A679" s="13"/>
      <c r="B679" s="232"/>
      <c r="C679" s="233"/>
      <c r="D679" s="234" t="s">
        <v>205</v>
      </c>
      <c r="E679" s="235" t="s">
        <v>19</v>
      </c>
      <c r="F679" s="236" t="s">
        <v>197</v>
      </c>
      <c r="G679" s="233"/>
      <c r="H679" s="237">
        <v>4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205</v>
      </c>
      <c r="AU679" s="243" t="s">
        <v>82</v>
      </c>
      <c r="AV679" s="13" t="s">
        <v>82</v>
      </c>
      <c r="AW679" s="13" t="s">
        <v>33</v>
      </c>
      <c r="AX679" s="13" t="s">
        <v>72</v>
      </c>
      <c r="AY679" s="243" t="s">
        <v>190</v>
      </c>
    </row>
    <row r="680" s="15" customFormat="1">
      <c r="A680" s="15"/>
      <c r="B680" s="264"/>
      <c r="C680" s="265"/>
      <c r="D680" s="234" t="s">
        <v>205</v>
      </c>
      <c r="E680" s="266" t="s">
        <v>19</v>
      </c>
      <c r="F680" s="267" t="s">
        <v>243</v>
      </c>
      <c r="G680" s="265"/>
      <c r="H680" s="268">
        <v>4</v>
      </c>
      <c r="I680" s="269"/>
      <c r="J680" s="265"/>
      <c r="K680" s="265"/>
      <c r="L680" s="270"/>
      <c r="M680" s="271"/>
      <c r="N680" s="272"/>
      <c r="O680" s="272"/>
      <c r="P680" s="272"/>
      <c r="Q680" s="272"/>
      <c r="R680" s="272"/>
      <c r="S680" s="272"/>
      <c r="T680" s="27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4" t="s">
        <v>205</v>
      </c>
      <c r="AU680" s="274" t="s">
        <v>82</v>
      </c>
      <c r="AV680" s="15" t="s">
        <v>197</v>
      </c>
      <c r="AW680" s="15" t="s">
        <v>33</v>
      </c>
      <c r="AX680" s="15" t="s">
        <v>79</v>
      </c>
      <c r="AY680" s="274" t="s">
        <v>190</v>
      </c>
    </row>
    <row r="681" s="2" customFormat="1" ht="21.75" customHeight="1">
      <c r="A681" s="40"/>
      <c r="B681" s="41"/>
      <c r="C681" s="214" t="s">
        <v>1337</v>
      </c>
      <c r="D681" s="214" t="s">
        <v>192</v>
      </c>
      <c r="E681" s="215" t="s">
        <v>1338</v>
      </c>
      <c r="F681" s="216" t="s">
        <v>1339</v>
      </c>
      <c r="G681" s="217" t="s">
        <v>408</v>
      </c>
      <c r="H681" s="218">
        <v>12</v>
      </c>
      <c r="I681" s="219"/>
      <c r="J681" s="220">
        <f>ROUND(I681*H681,2)</f>
        <v>0</v>
      </c>
      <c r="K681" s="216" t="s">
        <v>196</v>
      </c>
      <c r="L681" s="46"/>
      <c r="M681" s="221" t="s">
        <v>19</v>
      </c>
      <c r="N681" s="222" t="s">
        <v>43</v>
      </c>
      <c r="O681" s="86"/>
      <c r="P681" s="223">
        <f>O681*H681</f>
        <v>0</v>
      </c>
      <c r="Q681" s="223">
        <v>0.10904999999999999</v>
      </c>
      <c r="R681" s="223">
        <f>Q681*H681</f>
        <v>1.3086</v>
      </c>
      <c r="S681" s="223">
        <v>0</v>
      </c>
      <c r="T681" s="224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5" t="s">
        <v>197</v>
      </c>
      <c r="AT681" s="225" t="s">
        <v>192</v>
      </c>
      <c r="AU681" s="225" t="s">
        <v>82</v>
      </c>
      <c r="AY681" s="19" t="s">
        <v>190</v>
      </c>
      <c r="BE681" s="226">
        <f>IF(N681="základní",J681,0)</f>
        <v>0</v>
      </c>
      <c r="BF681" s="226">
        <f>IF(N681="snížená",J681,0)</f>
        <v>0</v>
      </c>
      <c r="BG681" s="226">
        <f>IF(N681="zákl. přenesená",J681,0)</f>
        <v>0</v>
      </c>
      <c r="BH681" s="226">
        <f>IF(N681="sníž. přenesená",J681,0)</f>
        <v>0</v>
      </c>
      <c r="BI681" s="226">
        <f>IF(N681="nulová",J681,0)</f>
        <v>0</v>
      </c>
      <c r="BJ681" s="19" t="s">
        <v>79</v>
      </c>
      <c r="BK681" s="226">
        <f>ROUND(I681*H681,2)</f>
        <v>0</v>
      </c>
      <c r="BL681" s="19" t="s">
        <v>197</v>
      </c>
      <c r="BM681" s="225" t="s">
        <v>1340</v>
      </c>
    </row>
    <row r="682" s="2" customFormat="1">
      <c r="A682" s="40"/>
      <c r="B682" s="41"/>
      <c r="C682" s="42"/>
      <c r="D682" s="227" t="s">
        <v>199</v>
      </c>
      <c r="E682" s="42"/>
      <c r="F682" s="228" t="s">
        <v>1341</v>
      </c>
      <c r="G682" s="42"/>
      <c r="H682" s="42"/>
      <c r="I682" s="229"/>
      <c r="J682" s="42"/>
      <c r="K682" s="42"/>
      <c r="L682" s="46"/>
      <c r="M682" s="230"/>
      <c r="N682" s="231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199</v>
      </c>
      <c r="AU682" s="19" t="s">
        <v>82</v>
      </c>
    </row>
    <row r="683" s="14" customFormat="1">
      <c r="A683" s="14"/>
      <c r="B683" s="254"/>
      <c r="C683" s="255"/>
      <c r="D683" s="234" t="s">
        <v>205</v>
      </c>
      <c r="E683" s="256" t="s">
        <v>19</v>
      </c>
      <c r="F683" s="257" t="s">
        <v>1342</v>
      </c>
      <c r="G683" s="255"/>
      <c r="H683" s="256" t="s">
        <v>19</v>
      </c>
      <c r="I683" s="258"/>
      <c r="J683" s="255"/>
      <c r="K683" s="255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205</v>
      </c>
      <c r="AU683" s="263" t="s">
        <v>82</v>
      </c>
      <c r="AV683" s="14" t="s">
        <v>79</v>
      </c>
      <c r="AW683" s="14" t="s">
        <v>33</v>
      </c>
      <c r="AX683" s="14" t="s">
        <v>72</v>
      </c>
      <c r="AY683" s="263" t="s">
        <v>190</v>
      </c>
    </row>
    <row r="684" s="13" customFormat="1">
      <c r="A684" s="13"/>
      <c r="B684" s="232"/>
      <c r="C684" s="233"/>
      <c r="D684" s="234" t="s">
        <v>205</v>
      </c>
      <c r="E684" s="235" t="s">
        <v>19</v>
      </c>
      <c r="F684" s="236" t="s">
        <v>197</v>
      </c>
      <c r="G684" s="233"/>
      <c r="H684" s="237">
        <v>4</v>
      </c>
      <c r="I684" s="238"/>
      <c r="J684" s="233"/>
      <c r="K684" s="233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205</v>
      </c>
      <c r="AU684" s="243" t="s">
        <v>82</v>
      </c>
      <c r="AV684" s="13" t="s">
        <v>82</v>
      </c>
      <c r="AW684" s="13" t="s">
        <v>33</v>
      </c>
      <c r="AX684" s="13" t="s">
        <v>72</v>
      </c>
      <c r="AY684" s="243" t="s">
        <v>190</v>
      </c>
    </row>
    <row r="685" s="14" customFormat="1">
      <c r="A685" s="14"/>
      <c r="B685" s="254"/>
      <c r="C685" s="255"/>
      <c r="D685" s="234" t="s">
        <v>205</v>
      </c>
      <c r="E685" s="256" t="s">
        <v>19</v>
      </c>
      <c r="F685" s="257" t="s">
        <v>1343</v>
      </c>
      <c r="G685" s="255"/>
      <c r="H685" s="256" t="s">
        <v>19</v>
      </c>
      <c r="I685" s="258"/>
      <c r="J685" s="255"/>
      <c r="K685" s="255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205</v>
      </c>
      <c r="AU685" s="263" t="s">
        <v>82</v>
      </c>
      <c r="AV685" s="14" t="s">
        <v>79</v>
      </c>
      <c r="AW685" s="14" t="s">
        <v>33</v>
      </c>
      <c r="AX685" s="14" t="s">
        <v>72</v>
      </c>
      <c r="AY685" s="263" t="s">
        <v>190</v>
      </c>
    </row>
    <row r="686" s="13" customFormat="1">
      <c r="A686" s="13"/>
      <c r="B686" s="232"/>
      <c r="C686" s="233"/>
      <c r="D686" s="234" t="s">
        <v>205</v>
      </c>
      <c r="E686" s="235" t="s">
        <v>19</v>
      </c>
      <c r="F686" s="236" t="s">
        <v>223</v>
      </c>
      <c r="G686" s="233"/>
      <c r="H686" s="237">
        <v>8</v>
      </c>
      <c r="I686" s="238"/>
      <c r="J686" s="233"/>
      <c r="K686" s="233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205</v>
      </c>
      <c r="AU686" s="243" t="s">
        <v>82</v>
      </c>
      <c r="AV686" s="13" t="s">
        <v>82</v>
      </c>
      <c r="AW686" s="13" t="s">
        <v>33</v>
      </c>
      <c r="AX686" s="13" t="s">
        <v>72</v>
      </c>
      <c r="AY686" s="243" t="s">
        <v>190</v>
      </c>
    </row>
    <row r="687" s="15" customFormat="1">
      <c r="A687" s="15"/>
      <c r="B687" s="264"/>
      <c r="C687" s="265"/>
      <c r="D687" s="234" t="s">
        <v>205</v>
      </c>
      <c r="E687" s="266" t="s">
        <v>19</v>
      </c>
      <c r="F687" s="267" t="s">
        <v>243</v>
      </c>
      <c r="G687" s="265"/>
      <c r="H687" s="268">
        <v>12</v>
      </c>
      <c r="I687" s="269"/>
      <c r="J687" s="265"/>
      <c r="K687" s="265"/>
      <c r="L687" s="270"/>
      <c r="M687" s="271"/>
      <c r="N687" s="272"/>
      <c r="O687" s="272"/>
      <c r="P687" s="272"/>
      <c r="Q687" s="272"/>
      <c r="R687" s="272"/>
      <c r="S687" s="272"/>
      <c r="T687" s="273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4" t="s">
        <v>205</v>
      </c>
      <c r="AU687" s="274" t="s">
        <v>82</v>
      </c>
      <c r="AV687" s="15" t="s">
        <v>197</v>
      </c>
      <c r="AW687" s="15" t="s">
        <v>33</v>
      </c>
      <c r="AX687" s="15" t="s">
        <v>79</v>
      </c>
      <c r="AY687" s="274" t="s">
        <v>190</v>
      </c>
    </row>
    <row r="688" s="2" customFormat="1" ht="16.5" customHeight="1">
      <c r="A688" s="40"/>
      <c r="B688" s="41"/>
      <c r="C688" s="214" t="s">
        <v>1344</v>
      </c>
      <c r="D688" s="214" t="s">
        <v>192</v>
      </c>
      <c r="E688" s="215" t="s">
        <v>1345</v>
      </c>
      <c r="F688" s="216" t="s">
        <v>1346</v>
      </c>
      <c r="G688" s="217" t="s">
        <v>195</v>
      </c>
      <c r="H688" s="218">
        <v>2.109</v>
      </c>
      <c r="I688" s="219"/>
      <c r="J688" s="220">
        <f>ROUND(I688*H688,2)</f>
        <v>0</v>
      </c>
      <c r="K688" s="216" t="s">
        <v>196</v>
      </c>
      <c r="L688" s="46"/>
      <c r="M688" s="221" t="s">
        <v>19</v>
      </c>
      <c r="N688" s="222" t="s">
        <v>43</v>
      </c>
      <c r="O688" s="86"/>
      <c r="P688" s="223">
        <f>O688*H688</f>
        <v>0</v>
      </c>
      <c r="Q688" s="223">
        <v>2.5018799999999999</v>
      </c>
      <c r="R688" s="223">
        <f>Q688*H688</f>
        <v>5.2764649199999996</v>
      </c>
      <c r="S688" s="223">
        <v>0</v>
      </c>
      <c r="T688" s="224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5" t="s">
        <v>197</v>
      </c>
      <c r="AT688" s="225" t="s">
        <v>192</v>
      </c>
      <c r="AU688" s="225" t="s">
        <v>82</v>
      </c>
      <c r="AY688" s="19" t="s">
        <v>190</v>
      </c>
      <c r="BE688" s="226">
        <f>IF(N688="základní",J688,0)</f>
        <v>0</v>
      </c>
      <c r="BF688" s="226">
        <f>IF(N688="snížená",J688,0)</f>
        <v>0</v>
      </c>
      <c r="BG688" s="226">
        <f>IF(N688="zákl. přenesená",J688,0)</f>
        <v>0</v>
      </c>
      <c r="BH688" s="226">
        <f>IF(N688="sníž. přenesená",J688,0)</f>
        <v>0</v>
      </c>
      <c r="BI688" s="226">
        <f>IF(N688="nulová",J688,0)</f>
        <v>0</v>
      </c>
      <c r="BJ688" s="19" t="s">
        <v>79</v>
      </c>
      <c r="BK688" s="226">
        <f>ROUND(I688*H688,2)</f>
        <v>0</v>
      </c>
      <c r="BL688" s="19" t="s">
        <v>197</v>
      </c>
      <c r="BM688" s="225" t="s">
        <v>1347</v>
      </c>
    </row>
    <row r="689" s="2" customFormat="1">
      <c r="A689" s="40"/>
      <c r="B689" s="41"/>
      <c r="C689" s="42"/>
      <c r="D689" s="227" t="s">
        <v>199</v>
      </c>
      <c r="E689" s="42"/>
      <c r="F689" s="228" t="s">
        <v>1348</v>
      </c>
      <c r="G689" s="42"/>
      <c r="H689" s="42"/>
      <c r="I689" s="229"/>
      <c r="J689" s="42"/>
      <c r="K689" s="42"/>
      <c r="L689" s="46"/>
      <c r="M689" s="230"/>
      <c r="N689" s="231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199</v>
      </c>
      <c r="AU689" s="19" t="s">
        <v>82</v>
      </c>
    </row>
    <row r="690" s="14" customFormat="1">
      <c r="A690" s="14"/>
      <c r="B690" s="254"/>
      <c r="C690" s="255"/>
      <c r="D690" s="234" t="s">
        <v>205</v>
      </c>
      <c r="E690" s="256" t="s">
        <v>19</v>
      </c>
      <c r="F690" s="257" t="s">
        <v>1349</v>
      </c>
      <c r="G690" s="255"/>
      <c r="H690" s="256" t="s">
        <v>19</v>
      </c>
      <c r="I690" s="258"/>
      <c r="J690" s="255"/>
      <c r="K690" s="255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205</v>
      </c>
      <c r="AU690" s="263" t="s">
        <v>82</v>
      </c>
      <c r="AV690" s="14" t="s">
        <v>79</v>
      </c>
      <c r="AW690" s="14" t="s">
        <v>33</v>
      </c>
      <c r="AX690" s="14" t="s">
        <v>72</v>
      </c>
      <c r="AY690" s="263" t="s">
        <v>190</v>
      </c>
    </row>
    <row r="691" s="14" customFormat="1">
      <c r="A691" s="14"/>
      <c r="B691" s="254"/>
      <c r="C691" s="255"/>
      <c r="D691" s="234" t="s">
        <v>205</v>
      </c>
      <c r="E691" s="256" t="s">
        <v>19</v>
      </c>
      <c r="F691" s="257" t="s">
        <v>1350</v>
      </c>
      <c r="G691" s="255"/>
      <c r="H691" s="256" t="s">
        <v>19</v>
      </c>
      <c r="I691" s="258"/>
      <c r="J691" s="255"/>
      <c r="K691" s="255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205</v>
      </c>
      <c r="AU691" s="263" t="s">
        <v>82</v>
      </c>
      <c r="AV691" s="14" t="s">
        <v>79</v>
      </c>
      <c r="AW691" s="14" t="s">
        <v>33</v>
      </c>
      <c r="AX691" s="14" t="s">
        <v>72</v>
      </c>
      <c r="AY691" s="263" t="s">
        <v>190</v>
      </c>
    </row>
    <row r="692" s="13" customFormat="1">
      <c r="A692" s="13"/>
      <c r="B692" s="232"/>
      <c r="C692" s="233"/>
      <c r="D692" s="234" t="s">
        <v>205</v>
      </c>
      <c r="E692" s="235" t="s">
        <v>19</v>
      </c>
      <c r="F692" s="236" t="s">
        <v>1351</v>
      </c>
      <c r="G692" s="233"/>
      <c r="H692" s="237">
        <v>1.665</v>
      </c>
      <c r="I692" s="238"/>
      <c r="J692" s="233"/>
      <c r="K692" s="233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205</v>
      </c>
      <c r="AU692" s="243" t="s">
        <v>82</v>
      </c>
      <c r="AV692" s="13" t="s">
        <v>82</v>
      </c>
      <c r="AW692" s="13" t="s">
        <v>33</v>
      </c>
      <c r="AX692" s="13" t="s">
        <v>72</v>
      </c>
      <c r="AY692" s="243" t="s">
        <v>190</v>
      </c>
    </row>
    <row r="693" s="14" customFormat="1">
      <c r="A693" s="14"/>
      <c r="B693" s="254"/>
      <c r="C693" s="255"/>
      <c r="D693" s="234" t="s">
        <v>205</v>
      </c>
      <c r="E693" s="256" t="s">
        <v>19</v>
      </c>
      <c r="F693" s="257" t="s">
        <v>1352</v>
      </c>
      <c r="G693" s="255"/>
      <c r="H693" s="256" t="s">
        <v>19</v>
      </c>
      <c r="I693" s="258"/>
      <c r="J693" s="255"/>
      <c r="K693" s="255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205</v>
      </c>
      <c r="AU693" s="263" t="s">
        <v>82</v>
      </c>
      <c r="AV693" s="14" t="s">
        <v>79</v>
      </c>
      <c r="AW693" s="14" t="s">
        <v>33</v>
      </c>
      <c r="AX693" s="14" t="s">
        <v>72</v>
      </c>
      <c r="AY693" s="263" t="s">
        <v>190</v>
      </c>
    </row>
    <row r="694" s="13" customFormat="1">
      <c r="A694" s="13"/>
      <c r="B694" s="232"/>
      <c r="C694" s="233"/>
      <c r="D694" s="234" t="s">
        <v>205</v>
      </c>
      <c r="E694" s="235" t="s">
        <v>19</v>
      </c>
      <c r="F694" s="236" t="s">
        <v>1353</v>
      </c>
      <c r="G694" s="233"/>
      <c r="H694" s="237">
        <v>0.44400000000000001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205</v>
      </c>
      <c r="AU694" s="243" t="s">
        <v>82</v>
      </c>
      <c r="AV694" s="13" t="s">
        <v>82</v>
      </c>
      <c r="AW694" s="13" t="s">
        <v>33</v>
      </c>
      <c r="AX694" s="13" t="s">
        <v>72</v>
      </c>
      <c r="AY694" s="243" t="s">
        <v>190</v>
      </c>
    </row>
    <row r="695" s="15" customFormat="1">
      <c r="A695" s="15"/>
      <c r="B695" s="264"/>
      <c r="C695" s="265"/>
      <c r="D695" s="234" t="s">
        <v>205</v>
      </c>
      <c r="E695" s="266" t="s">
        <v>19</v>
      </c>
      <c r="F695" s="267" t="s">
        <v>243</v>
      </c>
      <c r="G695" s="265"/>
      <c r="H695" s="268">
        <v>2.109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4" t="s">
        <v>205</v>
      </c>
      <c r="AU695" s="274" t="s">
        <v>82</v>
      </c>
      <c r="AV695" s="15" t="s">
        <v>197</v>
      </c>
      <c r="AW695" s="15" t="s">
        <v>33</v>
      </c>
      <c r="AX695" s="15" t="s">
        <v>79</v>
      </c>
      <c r="AY695" s="274" t="s">
        <v>190</v>
      </c>
    </row>
    <row r="696" s="2" customFormat="1" ht="33" customHeight="1">
      <c r="A696" s="40"/>
      <c r="B696" s="41"/>
      <c r="C696" s="214" t="s">
        <v>1354</v>
      </c>
      <c r="D696" s="214" t="s">
        <v>192</v>
      </c>
      <c r="E696" s="215" t="s">
        <v>1355</v>
      </c>
      <c r="F696" s="216" t="s">
        <v>1356</v>
      </c>
      <c r="G696" s="217" t="s">
        <v>214</v>
      </c>
      <c r="H696" s="218">
        <v>18.5</v>
      </c>
      <c r="I696" s="219"/>
      <c r="J696" s="220">
        <f>ROUND(I696*H696,2)</f>
        <v>0</v>
      </c>
      <c r="K696" s="216" t="s">
        <v>196</v>
      </c>
      <c r="L696" s="46"/>
      <c r="M696" s="221" t="s">
        <v>19</v>
      </c>
      <c r="N696" s="222" t="s">
        <v>43</v>
      </c>
      <c r="O696" s="86"/>
      <c r="P696" s="223">
        <f>O696*H696</f>
        <v>0</v>
      </c>
      <c r="Q696" s="223">
        <v>0.01409</v>
      </c>
      <c r="R696" s="223">
        <f>Q696*H696</f>
        <v>0.26066499999999998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197</v>
      </c>
      <c r="AT696" s="225" t="s">
        <v>192</v>
      </c>
      <c r="AU696" s="225" t="s">
        <v>82</v>
      </c>
      <c r="AY696" s="19" t="s">
        <v>190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79</v>
      </c>
      <c r="BK696" s="226">
        <f>ROUND(I696*H696,2)</f>
        <v>0</v>
      </c>
      <c r="BL696" s="19" t="s">
        <v>197</v>
      </c>
      <c r="BM696" s="225" t="s">
        <v>1357</v>
      </c>
    </row>
    <row r="697" s="2" customFormat="1">
      <c r="A697" s="40"/>
      <c r="B697" s="41"/>
      <c r="C697" s="42"/>
      <c r="D697" s="227" t="s">
        <v>199</v>
      </c>
      <c r="E697" s="42"/>
      <c r="F697" s="228" t="s">
        <v>1358</v>
      </c>
      <c r="G697" s="42"/>
      <c r="H697" s="42"/>
      <c r="I697" s="229"/>
      <c r="J697" s="42"/>
      <c r="K697" s="42"/>
      <c r="L697" s="46"/>
      <c r="M697" s="230"/>
      <c r="N697" s="231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199</v>
      </c>
      <c r="AU697" s="19" t="s">
        <v>82</v>
      </c>
    </row>
    <row r="698" s="14" customFormat="1">
      <c r="A698" s="14"/>
      <c r="B698" s="254"/>
      <c r="C698" s="255"/>
      <c r="D698" s="234" t="s">
        <v>205</v>
      </c>
      <c r="E698" s="256" t="s">
        <v>19</v>
      </c>
      <c r="F698" s="257" t="s">
        <v>1349</v>
      </c>
      <c r="G698" s="255"/>
      <c r="H698" s="256" t="s">
        <v>19</v>
      </c>
      <c r="I698" s="258"/>
      <c r="J698" s="255"/>
      <c r="K698" s="255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205</v>
      </c>
      <c r="AU698" s="263" t="s">
        <v>82</v>
      </c>
      <c r="AV698" s="14" t="s">
        <v>79</v>
      </c>
      <c r="AW698" s="14" t="s">
        <v>33</v>
      </c>
      <c r="AX698" s="14" t="s">
        <v>72</v>
      </c>
      <c r="AY698" s="263" t="s">
        <v>190</v>
      </c>
    </row>
    <row r="699" s="14" customFormat="1">
      <c r="A699" s="14"/>
      <c r="B699" s="254"/>
      <c r="C699" s="255"/>
      <c r="D699" s="234" t="s">
        <v>205</v>
      </c>
      <c r="E699" s="256" t="s">
        <v>19</v>
      </c>
      <c r="F699" s="257" t="s">
        <v>1350</v>
      </c>
      <c r="G699" s="255"/>
      <c r="H699" s="256" t="s">
        <v>19</v>
      </c>
      <c r="I699" s="258"/>
      <c r="J699" s="255"/>
      <c r="K699" s="255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205</v>
      </c>
      <c r="AU699" s="263" t="s">
        <v>82</v>
      </c>
      <c r="AV699" s="14" t="s">
        <v>79</v>
      </c>
      <c r="AW699" s="14" t="s">
        <v>33</v>
      </c>
      <c r="AX699" s="14" t="s">
        <v>72</v>
      </c>
      <c r="AY699" s="263" t="s">
        <v>190</v>
      </c>
    </row>
    <row r="700" s="13" customFormat="1">
      <c r="A700" s="13"/>
      <c r="B700" s="232"/>
      <c r="C700" s="233"/>
      <c r="D700" s="234" t="s">
        <v>205</v>
      </c>
      <c r="E700" s="235" t="s">
        <v>19</v>
      </c>
      <c r="F700" s="236" t="s">
        <v>1359</v>
      </c>
      <c r="G700" s="233"/>
      <c r="H700" s="237">
        <v>14.43</v>
      </c>
      <c r="I700" s="238"/>
      <c r="J700" s="233"/>
      <c r="K700" s="233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205</v>
      </c>
      <c r="AU700" s="243" t="s">
        <v>82</v>
      </c>
      <c r="AV700" s="13" t="s">
        <v>82</v>
      </c>
      <c r="AW700" s="13" t="s">
        <v>33</v>
      </c>
      <c r="AX700" s="13" t="s">
        <v>72</v>
      </c>
      <c r="AY700" s="243" t="s">
        <v>190</v>
      </c>
    </row>
    <row r="701" s="14" customFormat="1">
      <c r="A701" s="14"/>
      <c r="B701" s="254"/>
      <c r="C701" s="255"/>
      <c r="D701" s="234" t="s">
        <v>205</v>
      </c>
      <c r="E701" s="256" t="s">
        <v>19</v>
      </c>
      <c r="F701" s="257" t="s">
        <v>1352</v>
      </c>
      <c r="G701" s="255"/>
      <c r="H701" s="256" t="s">
        <v>19</v>
      </c>
      <c r="I701" s="258"/>
      <c r="J701" s="255"/>
      <c r="K701" s="255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205</v>
      </c>
      <c r="AU701" s="263" t="s">
        <v>82</v>
      </c>
      <c r="AV701" s="14" t="s">
        <v>79</v>
      </c>
      <c r="AW701" s="14" t="s">
        <v>33</v>
      </c>
      <c r="AX701" s="14" t="s">
        <v>72</v>
      </c>
      <c r="AY701" s="263" t="s">
        <v>190</v>
      </c>
    </row>
    <row r="702" s="13" customFormat="1">
      <c r="A702" s="13"/>
      <c r="B702" s="232"/>
      <c r="C702" s="233"/>
      <c r="D702" s="234" t="s">
        <v>205</v>
      </c>
      <c r="E702" s="235" t="s">
        <v>19</v>
      </c>
      <c r="F702" s="236" t="s">
        <v>1360</v>
      </c>
      <c r="G702" s="233"/>
      <c r="H702" s="237">
        <v>4.0700000000000003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205</v>
      </c>
      <c r="AU702" s="243" t="s">
        <v>82</v>
      </c>
      <c r="AV702" s="13" t="s">
        <v>82</v>
      </c>
      <c r="AW702" s="13" t="s">
        <v>33</v>
      </c>
      <c r="AX702" s="13" t="s">
        <v>72</v>
      </c>
      <c r="AY702" s="243" t="s">
        <v>190</v>
      </c>
    </row>
    <row r="703" s="15" customFormat="1">
      <c r="A703" s="15"/>
      <c r="B703" s="264"/>
      <c r="C703" s="265"/>
      <c r="D703" s="234" t="s">
        <v>205</v>
      </c>
      <c r="E703" s="266" t="s">
        <v>19</v>
      </c>
      <c r="F703" s="267" t="s">
        <v>243</v>
      </c>
      <c r="G703" s="265"/>
      <c r="H703" s="268">
        <v>18.5</v>
      </c>
      <c r="I703" s="269"/>
      <c r="J703" s="265"/>
      <c r="K703" s="265"/>
      <c r="L703" s="270"/>
      <c r="M703" s="271"/>
      <c r="N703" s="272"/>
      <c r="O703" s="272"/>
      <c r="P703" s="272"/>
      <c r="Q703" s="272"/>
      <c r="R703" s="272"/>
      <c r="S703" s="272"/>
      <c r="T703" s="27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4" t="s">
        <v>205</v>
      </c>
      <c r="AU703" s="274" t="s">
        <v>82</v>
      </c>
      <c r="AV703" s="15" t="s">
        <v>197</v>
      </c>
      <c r="AW703" s="15" t="s">
        <v>33</v>
      </c>
      <c r="AX703" s="15" t="s">
        <v>79</v>
      </c>
      <c r="AY703" s="274" t="s">
        <v>190</v>
      </c>
    </row>
    <row r="704" s="2" customFormat="1" ht="33" customHeight="1">
      <c r="A704" s="40"/>
      <c r="B704" s="41"/>
      <c r="C704" s="214" t="s">
        <v>1361</v>
      </c>
      <c r="D704" s="214" t="s">
        <v>192</v>
      </c>
      <c r="E704" s="215" t="s">
        <v>1362</v>
      </c>
      <c r="F704" s="216" t="s">
        <v>1363</v>
      </c>
      <c r="G704" s="217" t="s">
        <v>214</v>
      </c>
      <c r="H704" s="218">
        <v>18.5</v>
      </c>
      <c r="I704" s="219"/>
      <c r="J704" s="220">
        <f>ROUND(I704*H704,2)</f>
        <v>0</v>
      </c>
      <c r="K704" s="216" t="s">
        <v>196</v>
      </c>
      <c r="L704" s="46"/>
      <c r="M704" s="221" t="s">
        <v>19</v>
      </c>
      <c r="N704" s="222" t="s">
        <v>43</v>
      </c>
      <c r="O704" s="86"/>
      <c r="P704" s="223">
        <f>O704*H704</f>
        <v>0</v>
      </c>
      <c r="Q704" s="223">
        <v>0</v>
      </c>
      <c r="R704" s="223">
        <f>Q704*H704</f>
        <v>0</v>
      </c>
      <c r="S704" s="223">
        <v>0</v>
      </c>
      <c r="T704" s="224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5" t="s">
        <v>197</v>
      </c>
      <c r="AT704" s="225" t="s">
        <v>192</v>
      </c>
      <c r="AU704" s="225" t="s">
        <v>82</v>
      </c>
      <c r="AY704" s="19" t="s">
        <v>190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9" t="s">
        <v>79</v>
      </c>
      <c r="BK704" s="226">
        <f>ROUND(I704*H704,2)</f>
        <v>0</v>
      </c>
      <c r="BL704" s="19" t="s">
        <v>197</v>
      </c>
      <c r="BM704" s="225" t="s">
        <v>1364</v>
      </c>
    </row>
    <row r="705" s="2" customFormat="1">
      <c r="A705" s="40"/>
      <c r="B705" s="41"/>
      <c r="C705" s="42"/>
      <c r="D705" s="227" t="s">
        <v>199</v>
      </c>
      <c r="E705" s="42"/>
      <c r="F705" s="228" t="s">
        <v>1365</v>
      </c>
      <c r="G705" s="42"/>
      <c r="H705" s="42"/>
      <c r="I705" s="229"/>
      <c r="J705" s="42"/>
      <c r="K705" s="42"/>
      <c r="L705" s="46"/>
      <c r="M705" s="230"/>
      <c r="N705" s="231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199</v>
      </c>
      <c r="AU705" s="19" t="s">
        <v>82</v>
      </c>
    </row>
    <row r="706" s="2" customFormat="1" ht="21.75" customHeight="1">
      <c r="A706" s="40"/>
      <c r="B706" s="41"/>
      <c r="C706" s="214" t="s">
        <v>1366</v>
      </c>
      <c r="D706" s="214" t="s">
        <v>192</v>
      </c>
      <c r="E706" s="215" t="s">
        <v>1367</v>
      </c>
      <c r="F706" s="216" t="s">
        <v>1368</v>
      </c>
      <c r="G706" s="217" t="s">
        <v>222</v>
      </c>
      <c r="H706" s="218">
        <v>0.52700000000000002</v>
      </c>
      <c r="I706" s="219"/>
      <c r="J706" s="220">
        <f>ROUND(I706*H706,2)</f>
        <v>0</v>
      </c>
      <c r="K706" s="216" t="s">
        <v>196</v>
      </c>
      <c r="L706" s="46"/>
      <c r="M706" s="221" t="s">
        <v>19</v>
      </c>
      <c r="N706" s="222" t="s">
        <v>43</v>
      </c>
      <c r="O706" s="86"/>
      <c r="P706" s="223">
        <f>O706*H706</f>
        <v>0</v>
      </c>
      <c r="Q706" s="223">
        <v>1.04575</v>
      </c>
      <c r="R706" s="223">
        <f>Q706*H706</f>
        <v>0.55111025000000002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197</v>
      </c>
      <c r="AT706" s="225" t="s">
        <v>192</v>
      </c>
      <c r="AU706" s="225" t="s">
        <v>82</v>
      </c>
      <c r="AY706" s="19" t="s">
        <v>190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79</v>
      </c>
      <c r="BK706" s="226">
        <f>ROUND(I706*H706,2)</f>
        <v>0</v>
      </c>
      <c r="BL706" s="19" t="s">
        <v>197</v>
      </c>
      <c r="BM706" s="225" t="s">
        <v>1369</v>
      </c>
    </row>
    <row r="707" s="2" customFormat="1">
      <c r="A707" s="40"/>
      <c r="B707" s="41"/>
      <c r="C707" s="42"/>
      <c r="D707" s="227" t="s">
        <v>199</v>
      </c>
      <c r="E707" s="42"/>
      <c r="F707" s="228" t="s">
        <v>1370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199</v>
      </c>
      <c r="AU707" s="19" t="s">
        <v>82</v>
      </c>
    </row>
    <row r="708" s="14" customFormat="1">
      <c r="A708" s="14"/>
      <c r="B708" s="254"/>
      <c r="C708" s="255"/>
      <c r="D708" s="234" t="s">
        <v>205</v>
      </c>
      <c r="E708" s="256" t="s">
        <v>19</v>
      </c>
      <c r="F708" s="257" t="s">
        <v>1371</v>
      </c>
      <c r="G708" s="255"/>
      <c r="H708" s="256" t="s">
        <v>19</v>
      </c>
      <c r="I708" s="258"/>
      <c r="J708" s="255"/>
      <c r="K708" s="255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205</v>
      </c>
      <c r="AU708" s="263" t="s">
        <v>82</v>
      </c>
      <c r="AV708" s="14" t="s">
        <v>79</v>
      </c>
      <c r="AW708" s="14" t="s">
        <v>33</v>
      </c>
      <c r="AX708" s="14" t="s">
        <v>72</v>
      </c>
      <c r="AY708" s="263" t="s">
        <v>190</v>
      </c>
    </row>
    <row r="709" s="13" customFormat="1">
      <c r="A709" s="13"/>
      <c r="B709" s="232"/>
      <c r="C709" s="233"/>
      <c r="D709" s="234" t="s">
        <v>205</v>
      </c>
      <c r="E709" s="235" t="s">
        <v>19</v>
      </c>
      <c r="F709" s="236" t="s">
        <v>1372</v>
      </c>
      <c r="G709" s="233"/>
      <c r="H709" s="237">
        <v>0.52700000000000002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205</v>
      </c>
      <c r="AU709" s="243" t="s">
        <v>82</v>
      </c>
      <c r="AV709" s="13" t="s">
        <v>82</v>
      </c>
      <c r="AW709" s="13" t="s">
        <v>33</v>
      </c>
      <c r="AX709" s="13" t="s">
        <v>79</v>
      </c>
      <c r="AY709" s="243" t="s">
        <v>190</v>
      </c>
    </row>
    <row r="710" s="2" customFormat="1" ht="21.75" customHeight="1">
      <c r="A710" s="40"/>
      <c r="B710" s="41"/>
      <c r="C710" s="214" t="s">
        <v>1373</v>
      </c>
      <c r="D710" s="214" t="s">
        <v>192</v>
      </c>
      <c r="E710" s="215" t="s">
        <v>1374</v>
      </c>
      <c r="F710" s="216" t="s">
        <v>1375</v>
      </c>
      <c r="G710" s="217" t="s">
        <v>380</v>
      </c>
      <c r="H710" s="218">
        <v>7.5</v>
      </c>
      <c r="I710" s="219"/>
      <c r="J710" s="220">
        <f>ROUND(I710*H710,2)</f>
        <v>0</v>
      </c>
      <c r="K710" s="216" t="s">
        <v>196</v>
      </c>
      <c r="L710" s="46"/>
      <c r="M710" s="221" t="s">
        <v>19</v>
      </c>
      <c r="N710" s="222" t="s">
        <v>43</v>
      </c>
      <c r="O710" s="86"/>
      <c r="P710" s="223">
        <f>O710*H710</f>
        <v>0</v>
      </c>
      <c r="Q710" s="223">
        <v>0.00038000000000000002</v>
      </c>
      <c r="R710" s="223">
        <f>Q710*H710</f>
        <v>0.0028500000000000001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197</v>
      </c>
      <c r="AT710" s="225" t="s">
        <v>192</v>
      </c>
      <c r="AU710" s="225" t="s">
        <v>82</v>
      </c>
      <c r="AY710" s="19" t="s">
        <v>190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79</v>
      </c>
      <c r="BK710" s="226">
        <f>ROUND(I710*H710,2)</f>
        <v>0</v>
      </c>
      <c r="BL710" s="19" t="s">
        <v>197</v>
      </c>
      <c r="BM710" s="225" t="s">
        <v>1376</v>
      </c>
    </row>
    <row r="711" s="2" customFormat="1">
      <c r="A711" s="40"/>
      <c r="B711" s="41"/>
      <c r="C711" s="42"/>
      <c r="D711" s="227" t="s">
        <v>199</v>
      </c>
      <c r="E711" s="42"/>
      <c r="F711" s="228" t="s">
        <v>1377</v>
      </c>
      <c r="G711" s="42"/>
      <c r="H711" s="42"/>
      <c r="I711" s="229"/>
      <c r="J711" s="42"/>
      <c r="K711" s="42"/>
      <c r="L711" s="46"/>
      <c r="M711" s="230"/>
      <c r="N711" s="231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199</v>
      </c>
      <c r="AU711" s="19" t="s">
        <v>82</v>
      </c>
    </row>
    <row r="712" s="14" customFormat="1">
      <c r="A712" s="14"/>
      <c r="B712" s="254"/>
      <c r="C712" s="255"/>
      <c r="D712" s="234" t="s">
        <v>205</v>
      </c>
      <c r="E712" s="256" t="s">
        <v>19</v>
      </c>
      <c r="F712" s="257" t="s">
        <v>1288</v>
      </c>
      <c r="G712" s="255"/>
      <c r="H712" s="256" t="s">
        <v>19</v>
      </c>
      <c r="I712" s="258"/>
      <c r="J712" s="255"/>
      <c r="K712" s="255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205</v>
      </c>
      <c r="AU712" s="263" t="s">
        <v>82</v>
      </c>
      <c r="AV712" s="14" t="s">
        <v>79</v>
      </c>
      <c r="AW712" s="14" t="s">
        <v>33</v>
      </c>
      <c r="AX712" s="14" t="s">
        <v>72</v>
      </c>
      <c r="AY712" s="263" t="s">
        <v>190</v>
      </c>
    </row>
    <row r="713" s="13" customFormat="1">
      <c r="A713" s="13"/>
      <c r="B713" s="232"/>
      <c r="C713" s="233"/>
      <c r="D713" s="234" t="s">
        <v>205</v>
      </c>
      <c r="E713" s="235" t="s">
        <v>19</v>
      </c>
      <c r="F713" s="236" t="s">
        <v>1378</v>
      </c>
      <c r="G713" s="233"/>
      <c r="H713" s="237">
        <v>2.5</v>
      </c>
      <c r="I713" s="238"/>
      <c r="J713" s="233"/>
      <c r="K713" s="233"/>
      <c r="L713" s="239"/>
      <c r="M713" s="240"/>
      <c r="N713" s="241"/>
      <c r="O713" s="241"/>
      <c r="P713" s="241"/>
      <c r="Q713" s="241"/>
      <c r="R713" s="241"/>
      <c r="S713" s="241"/>
      <c r="T713" s="24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3" t="s">
        <v>205</v>
      </c>
      <c r="AU713" s="243" t="s">
        <v>82</v>
      </c>
      <c r="AV713" s="13" t="s">
        <v>82</v>
      </c>
      <c r="AW713" s="13" t="s">
        <v>33</v>
      </c>
      <c r="AX713" s="13" t="s">
        <v>72</v>
      </c>
      <c r="AY713" s="243" t="s">
        <v>190</v>
      </c>
    </row>
    <row r="714" s="14" customFormat="1">
      <c r="A714" s="14"/>
      <c r="B714" s="254"/>
      <c r="C714" s="255"/>
      <c r="D714" s="234" t="s">
        <v>205</v>
      </c>
      <c r="E714" s="256" t="s">
        <v>19</v>
      </c>
      <c r="F714" s="257" t="s">
        <v>1300</v>
      </c>
      <c r="G714" s="255"/>
      <c r="H714" s="256" t="s">
        <v>19</v>
      </c>
      <c r="I714" s="258"/>
      <c r="J714" s="255"/>
      <c r="K714" s="255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205</v>
      </c>
      <c r="AU714" s="263" t="s">
        <v>82</v>
      </c>
      <c r="AV714" s="14" t="s">
        <v>79</v>
      </c>
      <c r="AW714" s="14" t="s">
        <v>33</v>
      </c>
      <c r="AX714" s="14" t="s">
        <v>72</v>
      </c>
      <c r="AY714" s="263" t="s">
        <v>190</v>
      </c>
    </row>
    <row r="715" s="13" customFormat="1">
      <c r="A715" s="13"/>
      <c r="B715" s="232"/>
      <c r="C715" s="233"/>
      <c r="D715" s="234" t="s">
        <v>205</v>
      </c>
      <c r="E715" s="235" t="s">
        <v>19</v>
      </c>
      <c r="F715" s="236" t="s">
        <v>1379</v>
      </c>
      <c r="G715" s="233"/>
      <c r="H715" s="237">
        <v>5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205</v>
      </c>
      <c r="AU715" s="243" t="s">
        <v>82</v>
      </c>
      <c r="AV715" s="13" t="s">
        <v>82</v>
      </c>
      <c r="AW715" s="13" t="s">
        <v>33</v>
      </c>
      <c r="AX715" s="13" t="s">
        <v>72</v>
      </c>
      <c r="AY715" s="243" t="s">
        <v>190</v>
      </c>
    </row>
    <row r="716" s="15" customFormat="1">
      <c r="A716" s="15"/>
      <c r="B716" s="264"/>
      <c r="C716" s="265"/>
      <c r="D716" s="234" t="s">
        <v>205</v>
      </c>
      <c r="E716" s="266" t="s">
        <v>19</v>
      </c>
      <c r="F716" s="267" t="s">
        <v>243</v>
      </c>
      <c r="G716" s="265"/>
      <c r="H716" s="268">
        <v>7.5</v>
      </c>
      <c r="I716" s="269"/>
      <c r="J716" s="265"/>
      <c r="K716" s="265"/>
      <c r="L716" s="270"/>
      <c r="M716" s="271"/>
      <c r="N716" s="272"/>
      <c r="O716" s="272"/>
      <c r="P716" s="272"/>
      <c r="Q716" s="272"/>
      <c r="R716" s="272"/>
      <c r="S716" s="272"/>
      <c r="T716" s="273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74" t="s">
        <v>205</v>
      </c>
      <c r="AU716" s="274" t="s">
        <v>82</v>
      </c>
      <c r="AV716" s="15" t="s">
        <v>197</v>
      </c>
      <c r="AW716" s="15" t="s">
        <v>33</v>
      </c>
      <c r="AX716" s="15" t="s">
        <v>79</v>
      </c>
      <c r="AY716" s="274" t="s">
        <v>190</v>
      </c>
    </row>
    <row r="717" s="2" customFormat="1" ht="24.15" customHeight="1">
      <c r="A717" s="40"/>
      <c r="B717" s="41"/>
      <c r="C717" s="214" t="s">
        <v>1380</v>
      </c>
      <c r="D717" s="214" t="s">
        <v>192</v>
      </c>
      <c r="E717" s="215" t="s">
        <v>1381</v>
      </c>
      <c r="F717" s="216" t="s">
        <v>1382</v>
      </c>
      <c r="G717" s="217" t="s">
        <v>195</v>
      </c>
      <c r="H717" s="218">
        <v>2.7679999999999998</v>
      </c>
      <c r="I717" s="219"/>
      <c r="J717" s="220">
        <f>ROUND(I717*H717,2)</f>
        <v>0</v>
      </c>
      <c r="K717" s="216" t="s">
        <v>196</v>
      </c>
      <c r="L717" s="46"/>
      <c r="M717" s="221" t="s">
        <v>19</v>
      </c>
      <c r="N717" s="222" t="s">
        <v>43</v>
      </c>
      <c r="O717" s="86"/>
      <c r="P717" s="223">
        <f>O717*H717</f>
        <v>0</v>
      </c>
      <c r="Q717" s="223">
        <v>2.5018699999999998</v>
      </c>
      <c r="R717" s="223">
        <f>Q717*H717</f>
        <v>6.9251761599999986</v>
      </c>
      <c r="S717" s="223">
        <v>0</v>
      </c>
      <c r="T717" s="224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5" t="s">
        <v>197</v>
      </c>
      <c r="AT717" s="225" t="s">
        <v>192</v>
      </c>
      <c r="AU717" s="225" t="s">
        <v>82</v>
      </c>
      <c r="AY717" s="19" t="s">
        <v>190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9" t="s">
        <v>79</v>
      </c>
      <c r="BK717" s="226">
        <f>ROUND(I717*H717,2)</f>
        <v>0</v>
      </c>
      <c r="BL717" s="19" t="s">
        <v>197</v>
      </c>
      <c r="BM717" s="225" t="s">
        <v>1383</v>
      </c>
    </row>
    <row r="718" s="2" customFormat="1">
      <c r="A718" s="40"/>
      <c r="B718" s="41"/>
      <c r="C718" s="42"/>
      <c r="D718" s="227" t="s">
        <v>199</v>
      </c>
      <c r="E718" s="42"/>
      <c r="F718" s="228" t="s">
        <v>1384</v>
      </c>
      <c r="G718" s="42"/>
      <c r="H718" s="42"/>
      <c r="I718" s="229"/>
      <c r="J718" s="42"/>
      <c r="K718" s="42"/>
      <c r="L718" s="46"/>
      <c r="M718" s="230"/>
      <c r="N718" s="231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199</v>
      </c>
      <c r="AU718" s="19" t="s">
        <v>82</v>
      </c>
    </row>
    <row r="719" s="14" customFormat="1">
      <c r="A719" s="14"/>
      <c r="B719" s="254"/>
      <c r="C719" s="255"/>
      <c r="D719" s="234" t="s">
        <v>205</v>
      </c>
      <c r="E719" s="256" t="s">
        <v>19</v>
      </c>
      <c r="F719" s="257" t="s">
        <v>1126</v>
      </c>
      <c r="G719" s="255"/>
      <c r="H719" s="256" t="s">
        <v>19</v>
      </c>
      <c r="I719" s="258"/>
      <c r="J719" s="255"/>
      <c r="K719" s="255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205</v>
      </c>
      <c r="AU719" s="263" t="s">
        <v>82</v>
      </c>
      <c r="AV719" s="14" t="s">
        <v>79</v>
      </c>
      <c r="AW719" s="14" t="s">
        <v>33</v>
      </c>
      <c r="AX719" s="14" t="s">
        <v>72</v>
      </c>
      <c r="AY719" s="263" t="s">
        <v>190</v>
      </c>
    </row>
    <row r="720" s="13" customFormat="1">
      <c r="A720" s="13"/>
      <c r="B720" s="232"/>
      <c r="C720" s="233"/>
      <c r="D720" s="234" t="s">
        <v>205</v>
      </c>
      <c r="E720" s="235" t="s">
        <v>19</v>
      </c>
      <c r="F720" s="236" t="s">
        <v>1385</v>
      </c>
      <c r="G720" s="233"/>
      <c r="H720" s="237">
        <v>1.242</v>
      </c>
      <c r="I720" s="238"/>
      <c r="J720" s="233"/>
      <c r="K720" s="233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205</v>
      </c>
      <c r="AU720" s="243" t="s">
        <v>82</v>
      </c>
      <c r="AV720" s="13" t="s">
        <v>82</v>
      </c>
      <c r="AW720" s="13" t="s">
        <v>33</v>
      </c>
      <c r="AX720" s="13" t="s">
        <v>72</v>
      </c>
      <c r="AY720" s="243" t="s">
        <v>190</v>
      </c>
    </row>
    <row r="721" s="13" customFormat="1">
      <c r="A721" s="13"/>
      <c r="B721" s="232"/>
      <c r="C721" s="233"/>
      <c r="D721" s="234" t="s">
        <v>205</v>
      </c>
      <c r="E721" s="235" t="s">
        <v>19</v>
      </c>
      <c r="F721" s="236" t="s">
        <v>1386</v>
      </c>
      <c r="G721" s="233"/>
      <c r="H721" s="237">
        <v>0.31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205</v>
      </c>
      <c r="AU721" s="243" t="s">
        <v>82</v>
      </c>
      <c r="AV721" s="13" t="s">
        <v>82</v>
      </c>
      <c r="AW721" s="13" t="s">
        <v>33</v>
      </c>
      <c r="AX721" s="13" t="s">
        <v>72</v>
      </c>
      <c r="AY721" s="243" t="s">
        <v>190</v>
      </c>
    </row>
    <row r="722" s="14" customFormat="1">
      <c r="A722" s="14"/>
      <c r="B722" s="254"/>
      <c r="C722" s="255"/>
      <c r="D722" s="234" t="s">
        <v>205</v>
      </c>
      <c r="E722" s="256" t="s">
        <v>19</v>
      </c>
      <c r="F722" s="257" t="s">
        <v>1147</v>
      </c>
      <c r="G722" s="255"/>
      <c r="H722" s="256" t="s">
        <v>19</v>
      </c>
      <c r="I722" s="258"/>
      <c r="J722" s="255"/>
      <c r="K722" s="255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205</v>
      </c>
      <c r="AU722" s="263" t="s">
        <v>82</v>
      </c>
      <c r="AV722" s="14" t="s">
        <v>79</v>
      </c>
      <c r="AW722" s="14" t="s">
        <v>33</v>
      </c>
      <c r="AX722" s="14" t="s">
        <v>72</v>
      </c>
      <c r="AY722" s="263" t="s">
        <v>190</v>
      </c>
    </row>
    <row r="723" s="13" customFormat="1">
      <c r="A723" s="13"/>
      <c r="B723" s="232"/>
      <c r="C723" s="233"/>
      <c r="D723" s="234" t="s">
        <v>205</v>
      </c>
      <c r="E723" s="235" t="s">
        <v>19</v>
      </c>
      <c r="F723" s="236" t="s">
        <v>1387</v>
      </c>
      <c r="G723" s="233"/>
      <c r="H723" s="237">
        <v>1.216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205</v>
      </c>
      <c r="AU723" s="243" t="s">
        <v>82</v>
      </c>
      <c r="AV723" s="13" t="s">
        <v>82</v>
      </c>
      <c r="AW723" s="13" t="s">
        <v>33</v>
      </c>
      <c r="AX723" s="13" t="s">
        <v>72</v>
      </c>
      <c r="AY723" s="243" t="s">
        <v>190</v>
      </c>
    </row>
    <row r="724" s="15" customFormat="1">
      <c r="A724" s="15"/>
      <c r="B724" s="264"/>
      <c r="C724" s="265"/>
      <c r="D724" s="234" t="s">
        <v>205</v>
      </c>
      <c r="E724" s="266" t="s">
        <v>19</v>
      </c>
      <c r="F724" s="267" t="s">
        <v>243</v>
      </c>
      <c r="G724" s="265"/>
      <c r="H724" s="268">
        <v>2.7679999999999998</v>
      </c>
      <c r="I724" s="269"/>
      <c r="J724" s="265"/>
      <c r="K724" s="265"/>
      <c r="L724" s="270"/>
      <c r="M724" s="271"/>
      <c r="N724" s="272"/>
      <c r="O724" s="272"/>
      <c r="P724" s="272"/>
      <c r="Q724" s="272"/>
      <c r="R724" s="272"/>
      <c r="S724" s="272"/>
      <c r="T724" s="27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4" t="s">
        <v>205</v>
      </c>
      <c r="AU724" s="274" t="s">
        <v>82</v>
      </c>
      <c r="AV724" s="15" t="s">
        <v>197</v>
      </c>
      <c r="AW724" s="15" t="s">
        <v>33</v>
      </c>
      <c r="AX724" s="15" t="s">
        <v>79</v>
      </c>
      <c r="AY724" s="274" t="s">
        <v>190</v>
      </c>
    </row>
    <row r="725" s="2" customFormat="1" ht="24.15" customHeight="1">
      <c r="A725" s="40"/>
      <c r="B725" s="41"/>
      <c r="C725" s="214" t="s">
        <v>1388</v>
      </c>
      <c r="D725" s="214" t="s">
        <v>192</v>
      </c>
      <c r="E725" s="215" t="s">
        <v>1389</v>
      </c>
      <c r="F725" s="216" t="s">
        <v>1390</v>
      </c>
      <c r="G725" s="217" t="s">
        <v>214</v>
      </c>
      <c r="H725" s="218">
        <v>55.359999999999999</v>
      </c>
      <c r="I725" s="219"/>
      <c r="J725" s="220">
        <f>ROUND(I725*H725,2)</f>
        <v>0</v>
      </c>
      <c r="K725" s="216" t="s">
        <v>196</v>
      </c>
      <c r="L725" s="46"/>
      <c r="M725" s="221" t="s">
        <v>19</v>
      </c>
      <c r="N725" s="222" t="s">
        <v>43</v>
      </c>
      <c r="O725" s="86"/>
      <c r="P725" s="223">
        <f>O725*H725</f>
        <v>0</v>
      </c>
      <c r="Q725" s="223">
        <v>0.0035999999999999999</v>
      </c>
      <c r="R725" s="223">
        <f>Q725*H725</f>
        <v>0.199296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197</v>
      </c>
      <c r="AT725" s="225" t="s">
        <v>192</v>
      </c>
      <c r="AU725" s="225" t="s">
        <v>82</v>
      </c>
      <c r="AY725" s="19" t="s">
        <v>190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79</v>
      </c>
      <c r="BK725" s="226">
        <f>ROUND(I725*H725,2)</f>
        <v>0</v>
      </c>
      <c r="BL725" s="19" t="s">
        <v>197</v>
      </c>
      <c r="BM725" s="225" t="s">
        <v>1391</v>
      </c>
    </row>
    <row r="726" s="2" customFormat="1">
      <c r="A726" s="40"/>
      <c r="B726" s="41"/>
      <c r="C726" s="42"/>
      <c r="D726" s="227" t="s">
        <v>199</v>
      </c>
      <c r="E726" s="42"/>
      <c r="F726" s="228" t="s">
        <v>1392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199</v>
      </c>
      <c r="AU726" s="19" t="s">
        <v>82</v>
      </c>
    </row>
    <row r="727" s="14" customFormat="1">
      <c r="A727" s="14"/>
      <c r="B727" s="254"/>
      <c r="C727" s="255"/>
      <c r="D727" s="234" t="s">
        <v>205</v>
      </c>
      <c r="E727" s="256" t="s">
        <v>19</v>
      </c>
      <c r="F727" s="257" t="s">
        <v>1126</v>
      </c>
      <c r="G727" s="255"/>
      <c r="H727" s="256" t="s">
        <v>19</v>
      </c>
      <c r="I727" s="258"/>
      <c r="J727" s="255"/>
      <c r="K727" s="255"/>
      <c r="L727" s="259"/>
      <c r="M727" s="260"/>
      <c r="N727" s="261"/>
      <c r="O727" s="261"/>
      <c r="P727" s="261"/>
      <c r="Q727" s="261"/>
      <c r="R727" s="261"/>
      <c r="S727" s="261"/>
      <c r="T727" s="26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3" t="s">
        <v>205</v>
      </c>
      <c r="AU727" s="263" t="s">
        <v>82</v>
      </c>
      <c r="AV727" s="14" t="s">
        <v>79</v>
      </c>
      <c r="AW727" s="14" t="s">
        <v>33</v>
      </c>
      <c r="AX727" s="14" t="s">
        <v>72</v>
      </c>
      <c r="AY727" s="263" t="s">
        <v>190</v>
      </c>
    </row>
    <row r="728" s="13" customFormat="1">
      <c r="A728" s="13"/>
      <c r="B728" s="232"/>
      <c r="C728" s="233"/>
      <c r="D728" s="234" t="s">
        <v>205</v>
      </c>
      <c r="E728" s="235" t="s">
        <v>19</v>
      </c>
      <c r="F728" s="236" t="s">
        <v>1393</v>
      </c>
      <c r="G728" s="233"/>
      <c r="H728" s="237">
        <v>24.832000000000001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205</v>
      </c>
      <c r="AU728" s="243" t="s">
        <v>82</v>
      </c>
      <c r="AV728" s="13" t="s">
        <v>82</v>
      </c>
      <c r="AW728" s="13" t="s">
        <v>33</v>
      </c>
      <c r="AX728" s="13" t="s">
        <v>72</v>
      </c>
      <c r="AY728" s="243" t="s">
        <v>190</v>
      </c>
    </row>
    <row r="729" s="13" customFormat="1">
      <c r="A729" s="13"/>
      <c r="B729" s="232"/>
      <c r="C729" s="233"/>
      <c r="D729" s="234" t="s">
        <v>205</v>
      </c>
      <c r="E729" s="235" t="s">
        <v>19</v>
      </c>
      <c r="F729" s="236" t="s">
        <v>1394</v>
      </c>
      <c r="G729" s="233"/>
      <c r="H729" s="237">
        <v>6.2080000000000002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205</v>
      </c>
      <c r="AU729" s="243" t="s">
        <v>82</v>
      </c>
      <c r="AV729" s="13" t="s">
        <v>82</v>
      </c>
      <c r="AW729" s="13" t="s">
        <v>33</v>
      </c>
      <c r="AX729" s="13" t="s">
        <v>72</v>
      </c>
      <c r="AY729" s="243" t="s">
        <v>190</v>
      </c>
    </row>
    <row r="730" s="14" customFormat="1">
      <c r="A730" s="14"/>
      <c r="B730" s="254"/>
      <c r="C730" s="255"/>
      <c r="D730" s="234" t="s">
        <v>205</v>
      </c>
      <c r="E730" s="256" t="s">
        <v>19</v>
      </c>
      <c r="F730" s="257" t="s">
        <v>1147</v>
      </c>
      <c r="G730" s="255"/>
      <c r="H730" s="256" t="s">
        <v>19</v>
      </c>
      <c r="I730" s="258"/>
      <c r="J730" s="255"/>
      <c r="K730" s="255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205</v>
      </c>
      <c r="AU730" s="263" t="s">
        <v>82</v>
      </c>
      <c r="AV730" s="14" t="s">
        <v>79</v>
      </c>
      <c r="AW730" s="14" t="s">
        <v>33</v>
      </c>
      <c r="AX730" s="14" t="s">
        <v>72</v>
      </c>
      <c r="AY730" s="263" t="s">
        <v>190</v>
      </c>
    </row>
    <row r="731" s="13" customFormat="1">
      <c r="A731" s="13"/>
      <c r="B731" s="232"/>
      <c r="C731" s="233"/>
      <c r="D731" s="234" t="s">
        <v>205</v>
      </c>
      <c r="E731" s="235" t="s">
        <v>19</v>
      </c>
      <c r="F731" s="236" t="s">
        <v>1395</v>
      </c>
      <c r="G731" s="233"/>
      <c r="H731" s="237">
        <v>24.32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205</v>
      </c>
      <c r="AU731" s="243" t="s">
        <v>82</v>
      </c>
      <c r="AV731" s="13" t="s">
        <v>82</v>
      </c>
      <c r="AW731" s="13" t="s">
        <v>33</v>
      </c>
      <c r="AX731" s="13" t="s">
        <v>72</v>
      </c>
      <c r="AY731" s="243" t="s">
        <v>190</v>
      </c>
    </row>
    <row r="732" s="15" customFormat="1">
      <c r="A732" s="15"/>
      <c r="B732" s="264"/>
      <c r="C732" s="265"/>
      <c r="D732" s="234" t="s">
        <v>205</v>
      </c>
      <c r="E732" s="266" t="s">
        <v>19</v>
      </c>
      <c r="F732" s="267" t="s">
        <v>243</v>
      </c>
      <c r="G732" s="265"/>
      <c r="H732" s="268">
        <v>55.359999999999999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4" t="s">
        <v>205</v>
      </c>
      <c r="AU732" s="274" t="s">
        <v>82</v>
      </c>
      <c r="AV732" s="15" t="s">
        <v>197</v>
      </c>
      <c r="AW732" s="15" t="s">
        <v>33</v>
      </c>
      <c r="AX732" s="15" t="s">
        <v>79</v>
      </c>
      <c r="AY732" s="274" t="s">
        <v>190</v>
      </c>
    </row>
    <row r="733" s="2" customFormat="1" ht="24.15" customHeight="1">
      <c r="A733" s="40"/>
      <c r="B733" s="41"/>
      <c r="C733" s="214" t="s">
        <v>1396</v>
      </c>
      <c r="D733" s="214" t="s">
        <v>192</v>
      </c>
      <c r="E733" s="215" t="s">
        <v>1397</v>
      </c>
      <c r="F733" s="216" t="s">
        <v>1398</v>
      </c>
      <c r="G733" s="217" t="s">
        <v>214</v>
      </c>
      <c r="H733" s="218">
        <v>55.359999999999999</v>
      </c>
      <c r="I733" s="219"/>
      <c r="J733" s="220">
        <f>ROUND(I733*H733,2)</f>
        <v>0</v>
      </c>
      <c r="K733" s="216" t="s">
        <v>196</v>
      </c>
      <c r="L733" s="46"/>
      <c r="M733" s="221" t="s">
        <v>19</v>
      </c>
      <c r="N733" s="222" t="s">
        <v>43</v>
      </c>
      <c r="O733" s="86"/>
      <c r="P733" s="223">
        <f>O733*H733</f>
        <v>0</v>
      </c>
      <c r="Q733" s="223">
        <v>0</v>
      </c>
      <c r="R733" s="223">
        <f>Q733*H733</f>
        <v>0</v>
      </c>
      <c r="S733" s="223">
        <v>0</v>
      </c>
      <c r="T733" s="224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5" t="s">
        <v>197</v>
      </c>
      <c r="AT733" s="225" t="s">
        <v>192</v>
      </c>
      <c r="AU733" s="225" t="s">
        <v>82</v>
      </c>
      <c r="AY733" s="19" t="s">
        <v>190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9" t="s">
        <v>79</v>
      </c>
      <c r="BK733" s="226">
        <f>ROUND(I733*H733,2)</f>
        <v>0</v>
      </c>
      <c r="BL733" s="19" t="s">
        <v>197</v>
      </c>
      <c r="BM733" s="225" t="s">
        <v>1399</v>
      </c>
    </row>
    <row r="734" s="2" customFormat="1">
      <c r="A734" s="40"/>
      <c r="B734" s="41"/>
      <c r="C734" s="42"/>
      <c r="D734" s="227" t="s">
        <v>199</v>
      </c>
      <c r="E734" s="42"/>
      <c r="F734" s="228" t="s">
        <v>1400</v>
      </c>
      <c r="G734" s="42"/>
      <c r="H734" s="42"/>
      <c r="I734" s="229"/>
      <c r="J734" s="42"/>
      <c r="K734" s="42"/>
      <c r="L734" s="46"/>
      <c r="M734" s="230"/>
      <c r="N734" s="231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199</v>
      </c>
      <c r="AU734" s="19" t="s">
        <v>82</v>
      </c>
    </row>
    <row r="735" s="2" customFormat="1" ht="24.15" customHeight="1">
      <c r="A735" s="40"/>
      <c r="B735" s="41"/>
      <c r="C735" s="214" t="s">
        <v>1401</v>
      </c>
      <c r="D735" s="214" t="s">
        <v>192</v>
      </c>
      <c r="E735" s="215" t="s">
        <v>1402</v>
      </c>
      <c r="F735" s="216" t="s">
        <v>1403</v>
      </c>
      <c r="G735" s="217" t="s">
        <v>222</v>
      </c>
      <c r="H735" s="218">
        <v>0.64600000000000002</v>
      </c>
      <c r="I735" s="219"/>
      <c r="J735" s="220">
        <f>ROUND(I735*H735,2)</f>
        <v>0</v>
      </c>
      <c r="K735" s="216" t="s">
        <v>196</v>
      </c>
      <c r="L735" s="46"/>
      <c r="M735" s="221" t="s">
        <v>19</v>
      </c>
      <c r="N735" s="222" t="s">
        <v>43</v>
      </c>
      <c r="O735" s="86"/>
      <c r="P735" s="223">
        <f>O735*H735</f>
        <v>0</v>
      </c>
      <c r="Q735" s="223">
        <v>1.05237</v>
      </c>
      <c r="R735" s="223">
        <f>Q735*H735</f>
        <v>0.67983102000000006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197</v>
      </c>
      <c r="AT735" s="225" t="s">
        <v>192</v>
      </c>
      <c r="AU735" s="225" t="s">
        <v>82</v>
      </c>
      <c r="AY735" s="19" t="s">
        <v>190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79</v>
      </c>
      <c r="BK735" s="226">
        <f>ROUND(I735*H735,2)</f>
        <v>0</v>
      </c>
      <c r="BL735" s="19" t="s">
        <v>197</v>
      </c>
      <c r="BM735" s="225" t="s">
        <v>1404</v>
      </c>
    </row>
    <row r="736" s="2" customFormat="1">
      <c r="A736" s="40"/>
      <c r="B736" s="41"/>
      <c r="C736" s="42"/>
      <c r="D736" s="227" t="s">
        <v>199</v>
      </c>
      <c r="E736" s="42"/>
      <c r="F736" s="228" t="s">
        <v>1405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199</v>
      </c>
      <c r="AU736" s="19" t="s">
        <v>82</v>
      </c>
    </row>
    <row r="737" s="14" customFormat="1">
      <c r="A737" s="14"/>
      <c r="B737" s="254"/>
      <c r="C737" s="255"/>
      <c r="D737" s="234" t="s">
        <v>205</v>
      </c>
      <c r="E737" s="256" t="s">
        <v>19</v>
      </c>
      <c r="F737" s="257" t="s">
        <v>1406</v>
      </c>
      <c r="G737" s="255"/>
      <c r="H737" s="256" t="s">
        <v>19</v>
      </c>
      <c r="I737" s="258"/>
      <c r="J737" s="255"/>
      <c r="K737" s="255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205</v>
      </c>
      <c r="AU737" s="263" t="s">
        <v>82</v>
      </c>
      <c r="AV737" s="14" t="s">
        <v>79</v>
      </c>
      <c r="AW737" s="14" t="s">
        <v>33</v>
      </c>
      <c r="AX737" s="14" t="s">
        <v>72</v>
      </c>
      <c r="AY737" s="263" t="s">
        <v>190</v>
      </c>
    </row>
    <row r="738" s="14" customFormat="1">
      <c r="A738" s="14"/>
      <c r="B738" s="254"/>
      <c r="C738" s="255"/>
      <c r="D738" s="234" t="s">
        <v>205</v>
      </c>
      <c r="E738" s="256" t="s">
        <v>19</v>
      </c>
      <c r="F738" s="257" t="s">
        <v>1407</v>
      </c>
      <c r="G738" s="255"/>
      <c r="H738" s="256" t="s">
        <v>19</v>
      </c>
      <c r="I738" s="258"/>
      <c r="J738" s="255"/>
      <c r="K738" s="255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205</v>
      </c>
      <c r="AU738" s="263" t="s">
        <v>82</v>
      </c>
      <c r="AV738" s="14" t="s">
        <v>79</v>
      </c>
      <c r="AW738" s="14" t="s">
        <v>33</v>
      </c>
      <c r="AX738" s="14" t="s">
        <v>72</v>
      </c>
      <c r="AY738" s="263" t="s">
        <v>190</v>
      </c>
    </row>
    <row r="739" s="13" customFormat="1">
      <c r="A739" s="13"/>
      <c r="B739" s="232"/>
      <c r="C739" s="233"/>
      <c r="D739" s="234" t="s">
        <v>205</v>
      </c>
      <c r="E739" s="235" t="s">
        <v>19</v>
      </c>
      <c r="F739" s="236" t="s">
        <v>1408</v>
      </c>
      <c r="G739" s="233"/>
      <c r="H739" s="237">
        <v>0.64600000000000002</v>
      </c>
      <c r="I739" s="238"/>
      <c r="J739" s="233"/>
      <c r="K739" s="233"/>
      <c r="L739" s="239"/>
      <c r="M739" s="240"/>
      <c r="N739" s="241"/>
      <c r="O739" s="241"/>
      <c r="P739" s="241"/>
      <c r="Q739" s="241"/>
      <c r="R739" s="241"/>
      <c r="S739" s="241"/>
      <c r="T739" s="24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3" t="s">
        <v>205</v>
      </c>
      <c r="AU739" s="243" t="s">
        <v>82</v>
      </c>
      <c r="AV739" s="13" t="s">
        <v>82</v>
      </c>
      <c r="AW739" s="13" t="s">
        <v>33</v>
      </c>
      <c r="AX739" s="13" t="s">
        <v>79</v>
      </c>
      <c r="AY739" s="243" t="s">
        <v>190</v>
      </c>
    </row>
    <row r="740" s="2" customFormat="1" ht="24.15" customHeight="1">
      <c r="A740" s="40"/>
      <c r="B740" s="41"/>
      <c r="C740" s="214" t="s">
        <v>1409</v>
      </c>
      <c r="D740" s="214" t="s">
        <v>192</v>
      </c>
      <c r="E740" s="215" t="s">
        <v>1410</v>
      </c>
      <c r="F740" s="216" t="s">
        <v>1411</v>
      </c>
      <c r="G740" s="217" t="s">
        <v>214</v>
      </c>
      <c r="H740" s="218">
        <v>149.167</v>
      </c>
      <c r="I740" s="219"/>
      <c r="J740" s="220">
        <f>ROUND(I740*H740,2)</f>
        <v>0</v>
      </c>
      <c r="K740" s="216" t="s">
        <v>196</v>
      </c>
      <c r="L740" s="46"/>
      <c r="M740" s="221" t="s">
        <v>19</v>
      </c>
      <c r="N740" s="222" t="s">
        <v>43</v>
      </c>
      <c r="O740" s="86"/>
      <c r="P740" s="223">
        <f>O740*H740</f>
        <v>0</v>
      </c>
      <c r="Q740" s="223">
        <v>0.068479999999999999</v>
      </c>
      <c r="R740" s="223">
        <f>Q740*H740</f>
        <v>10.21495616</v>
      </c>
      <c r="S740" s="223">
        <v>0</v>
      </c>
      <c r="T740" s="224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5" t="s">
        <v>197</v>
      </c>
      <c r="AT740" s="225" t="s">
        <v>192</v>
      </c>
      <c r="AU740" s="225" t="s">
        <v>82</v>
      </c>
      <c r="AY740" s="19" t="s">
        <v>190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9" t="s">
        <v>79</v>
      </c>
      <c r="BK740" s="226">
        <f>ROUND(I740*H740,2)</f>
        <v>0</v>
      </c>
      <c r="BL740" s="19" t="s">
        <v>197</v>
      </c>
      <c r="BM740" s="225" t="s">
        <v>1412</v>
      </c>
    </row>
    <row r="741" s="2" customFormat="1">
      <c r="A741" s="40"/>
      <c r="B741" s="41"/>
      <c r="C741" s="42"/>
      <c r="D741" s="227" t="s">
        <v>199</v>
      </c>
      <c r="E741" s="42"/>
      <c r="F741" s="228" t="s">
        <v>1413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199</v>
      </c>
      <c r="AU741" s="19" t="s">
        <v>82</v>
      </c>
    </row>
    <row r="742" s="14" customFormat="1">
      <c r="A742" s="14"/>
      <c r="B742" s="254"/>
      <c r="C742" s="255"/>
      <c r="D742" s="234" t="s">
        <v>205</v>
      </c>
      <c r="E742" s="256" t="s">
        <v>19</v>
      </c>
      <c r="F742" s="257" t="s">
        <v>1066</v>
      </c>
      <c r="G742" s="255"/>
      <c r="H742" s="256" t="s">
        <v>19</v>
      </c>
      <c r="I742" s="258"/>
      <c r="J742" s="255"/>
      <c r="K742" s="255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205</v>
      </c>
      <c r="AU742" s="263" t="s">
        <v>82</v>
      </c>
      <c r="AV742" s="14" t="s">
        <v>79</v>
      </c>
      <c r="AW742" s="14" t="s">
        <v>33</v>
      </c>
      <c r="AX742" s="14" t="s">
        <v>72</v>
      </c>
      <c r="AY742" s="263" t="s">
        <v>190</v>
      </c>
    </row>
    <row r="743" s="14" customFormat="1">
      <c r="A743" s="14"/>
      <c r="B743" s="254"/>
      <c r="C743" s="255"/>
      <c r="D743" s="234" t="s">
        <v>205</v>
      </c>
      <c r="E743" s="256" t="s">
        <v>19</v>
      </c>
      <c r="F743" s="257" t="s">
        <v>1414</v>
      </c>
      <c r="G743" s="255"/>
      <c r="H743" s="256" t="s">
        <v>19</v>
      </c>
      <c r="I743" s="258"/>
      <c r="J743" s="255"/>
      <c r="K743" s="255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205</v>
      </c>
      <c r="AU743" s="263" t="s">
        <v>82</v>
      </c>
      <c r="AV743" s="14" t="s">
        <v>79</v>
      </c>
      <c r="AW743" s="14" t="s">
        <v>33</v>
      </c>
      <c r="AX743" s="14" t="s">
        <v>72</v>
      </c>
      <c r="AY743" s="263" t="s">
        <v>190</v>
      </c>
    </row>
    <row r="744" s="13" customFormat="1">
      <c r="A744" s="13"/>
      <c r="B744" s="232"/>
      <c r="C744" s="233"/>
      <c r="D744" s="234" t="s">
        <v>205</v>
      </c>
      <c r="E744" s="235" t="s">
        <v>19</v>
      </c>
      <c r="F744" s="236" t="s">
        <v>1415</v>
      </c>
      <c r="G744" s="233"/>
      <c r="H744" s="237">
        <v>4.4619999999999997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205</v>
      </c>
      <c r="AU744" s="243" t="s">
        <v>82</v>
      </c>
      <c r="AV744" s="13" t="s">
        <v>82</v>
      </c>
      <c r="AW744" s="13" t="s">
        <v>33</v>
      </c>
      <c r="AX744" s="13" t="s">
        <v>72</v>
      </c>
      <c r="AY744" s="243" t="s">
        <v>190</v>
      </c>
    </row>
    <row r="745" s="14" customFormat="1">
      <c r="A745" s="14"/>
      <c r="B745" s="254"/>
      <c r="C745" s="255"/>
      <c r="D745" s="234" t="s">
        <v>205</v>
      </c>
      <c r="E745" s="256" t="s">
        <v>19</v>
      </c>
      <c r="F745" s="257" t="s">
        <v>1416</v>
      </c>
      <c r="G745" s="255"/>
      <c r="H745" s="256" t="s">
        <v>19</v>
      </c>
      <c r="I745" s="258"/>
      <c r="J745" s="255"/>
      <c r="K745" s="255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205</v>
      </c>
      <c r="AU745" s="263" t="s">
        <v>82</v>
      </c>
      <c r="AV745" s="14" t="s">
        <v>79</v>
      </c>
      <c r="AW745" s="14" t="s">
        <v>33</v>
      </c>
      <c r="AX745" s="14" t="s">
        <v>72</v>
      </c>
      <c r="AY745" s="263" t="s">
        <v>190</v>
      </c>
    </row>
    <row r="746" s="13" customFormat="1">
      <c r="A746" s="13"/>
      <c r="B746" s="232"/>
      <c r="C746" s="233"/>
      <c r="D746" s="234" t="s">
        <v>205</v>
      </c>
      <c r="E746" s="235" t="s">
        <v>19</v>
      </c>
      <c r="F746" s="236" t="s">
        <v>1417</v>
      </c>
      <c r="G746" s="233"/>
      <c r="H746" s="237">
        <v>1.7769999999999999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205</v>
      </c>
      <c r="AU746" s="243" t="s">
        <v>82</v>
      </c>
      <c r="AV746" s="13" t="s">
        <v>82</v>
      </c>
      <c r="AW746" s="13" t="s">
        <v>33</v>
      </c>
      <c r="AX746" s="13" t="s">
        <v>72</v>
      </c>
      <c r="AY746" s="243" t="s">
        <v>190</v>
      </c>
    </row>
    <row r="747" s="14" customFormat="1">
      <c r="A747" s="14"/>
      <c r="B747" s="254"/>
      <c r="C747" s="255"/>
      <c r="D747" s="234" t="s">
        <v>205</v>
      </c>
      <c r="E747" s="256" t="s">
        <v>19</v>
      </c>
      <c r="F747" s="257" t="s">
        <v>1418</v>
      </c>
      <c r="G747" s="255"/>
      <c r="H747" s="256" t="s">
        <v>19</v>
      </c>
      <c r="I747" s="258"/>
      <c r="J747" s="255"/>
      <c r="K747" s="255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205</v>
      </c>
      <c r="AU747" s="263" t="s">
        <v>82</v>
      </c>
      <c r="AV747" s="14" t="s">
        <v>79</v>
      </c>
      <c r="AW747" s="14" t="s">
        <v>33</v>
      </c>
      <c r="AX747" s="14" t="s">
        <v>72</v>
      </c>
      <c r="AY747" s="263" t="s">
        <v>190</v>
      </c>
    </row>
    <row r="748" s="13" customFormat="1">
      <c r="A748" s="13"/>
      <c r="B748" s="232"/>
      <c r="C748" s="233"/>
      <c r="D748" s="234" t="s">
        <v>205</v>
      </c>
      <c r="E748" s="235" t="s">
        <v>19</v>
      </c>
      <c r="F748" s="236" t="s">
        <v>1419</v>
      </c>
      <c r="G748" s="233"/>
      <c r="H748" s="237">
        <v>3.2130000000000001</v>
      </c>
      <c r="I748" s="238"/>
      <c r="J748" s="233"/>
      <c r="K748" s="233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205</v>
      </c>
      <c r="AU748" s="243" t="s">
        <v>82</v>
      </c>
      <c r="AV748" s="13" t="s">
        <v>82</v>
      </c>
      <c r="AW748" s="13" t="s">
        <v>33</v>
      </c>
      <c r="AX748" s="13" t="s">
        <v>72</v>
      </c>
      <c r="AY748" s="243" t="s">
        <v>190</v>
      </c>
    </row>
    <row r="749" s="14" customFormat="1">
      <c r="A749" s="14"/>
      <c r="B749" s="254"/>
      <c r="C749" s="255"/>
      <c r="D749" s="234" t="s">
        <v>205</v>
      </c>
      <c r="E749" s="256" t="s">
        <v>19</v>
      </c>
      <c r="F749" s="257" t="s">
        <v>1420</v>
      </c>
      <c r="G749" s="255"/>
      <c r="H749" s="256" t="s">
        <v>19</v>
      </c>
      <c r="I749" s="258"/>
      <c r="J749" s="255"/>
      <c r="K749" s="255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205</v>
      </c>
      <c r="AU749" s="263" t="s">
        <v>82</v>
      </c>
      <c r="AV749" s="14" t="s">
        <v>79</v>
      </c>
      <c r="AW749" s="14" t="s">
        <v>33</v>
      </c>
      <c r="AX749" s="14" t="s">
        <v>72</v>
      </c>
      <c r="AY749" s="263" t="s">
        <v>190</v>
      </c>
    </row>
    <row r="750" s="13" customFormat="1">
      <c r="A750" s="13"/>
      <c r="B750" s="232"/>
      <c r="C750" s="233"/>
      <c r="D750" s="234" t="s">
        <v>205</v>
      </c>
      <c r="E750" s="235" t="s">
        <v>19</v>
      </c>
      <c r="F750" s="236" t="s">
        <v>1421</v>
      </c>
      <c r="G750" s="233"/>
      <c r="H750" s="237">
        <v>1.8620000000000001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205</v>
      </c>
      <c r="AU750" s="243" t="s">
        <v>82</v>
      </c>
      <c r="AV750" s="13" t="s">
        <v>82</v>
      </c>
      <c r="AW750" s="13" t="s">
        <v>33</v>
      </c>
      <c r="AX750" s="13" t="s">
        <v>72</v>
      </c>
      <c r="AY750" s="243" t="s">
        <v>190</v>
      </c>
    </row>
    <row r="751" s="14" customFormat="1">
      <c r="A751" s="14"/>
      <c r="B751" s="254"/>
      <c r="C751" s="255"/>
      <c r="D751" s="234" t="s">
        <v>205</v>
      </c>
      <c r="E751" s="256" t="s">
        <v>19</v>
      </c>
      <c r="F751" s="257" t="s">
        <v>1422</v>
      </c>
      <c r="G751" s="255"/>
      <c r="H751" s="256" t="s">
        <v>19</v>
      </c>
      <c r="I751" s="258"/>
      <c r="J751" s="255"/>
      <c r="K751" s="255"/>
      <c r="L751" s="259"/>
      <c r="M751" s="260"/>
      <c r="N751" s="261"/>
      <c r="O751" s="261"/>
      <c r="P751" s="261"/>
      <c r="Q751" s="261"/>
      <c r="R751" s="261"/>
      <c r="S751" s="261"/>
      <c r="T751" s="26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3" t="s">
        <v>205</v>
      </c>
      <c r="AU751" s="263" t="s">
        <v>82</v>
      </c>
      <c r="AV751" s="14" t="s">
        <v>79</v>
      </c>
      <c r="AW751" s="14" t="s">
        <v>33</v>
      </c>
      <c r="AX751" s="14" t="s">
        <v>72</v>
      </c>
      <c r="AY751" s="263" t="s">
        <v>190</v>
      </c>
    </row>
    <row r="752" s="13" customFormat="1">
      <c r="A752" s="13"/>
      <c r="B752" s="232"/>
      <c r="C752" s="233"/>
      <c r="D752" s="234" t="s">
        <v>205</v>
      </c>
      <c r="E752" s="235" t="s">
        <v>19</v>
      </c>
      <c r="F752" s="236" t="s">
        <v>1421</v>
      </c>
      <c r="G752" s="233"/>
      <c r="H752" s="237">
        <v>1.8620000000000001</v>
      </c>
      <c r="I752" s="238"/>
      <c r="J752" s="233"/>
      <c r="K752" s="233"/>
      <c r="L752" s="239"/>
      <c r="M752" s="240"/>
      <c r="N752" s="241"/>
      <c r="O752" s="241"/>
      <c r="P752" s="241"/>
      <c r="Q752" s="241"/>
      <c r="R752" s="241"/>
      <c r="S752" s="241"/>
      <c r="T752" s="24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3" t="s">
        <v>205</v>
      </c>
      <c r="AU752" s="243" t="s">
        <v>82</v>
      </c>
      <c r="AV752" s="13" t="s">
        <v>82</v>
      </c>
      <c r="AW752" s="13" t="s">
        <v>33</v>
      </c>
      <c r="AX752" s="13" t="s">
        <v>72</v>
      </c>
      <c r="AY752" s="243" t="s">
        <v>190</v>
      </c>
    </row>
    <row r="753" s="14" customFormat="1">
      <c r="A753" s="14"/>
      <c r="B753" s="254"/>
      <c r="C753" s="255"/>
      <c r="D753" s="234" t="s">
        <v>205</v>
      </c>
      <c r="E753" s="256" t="s">
        <v>19</v>
      </c>
      <c r="F753" s="257" t="s">
        <v>1423</v>
      </c>
      <c r="G753" s="255"/>
      <c r="H753" s="256" t="s">
        <v>19</v>
      </c>
      <c r="I753" s="258"/>
      <c r="J753" s="255"/>
      <c r="K753" s="255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205</v>
      </c>
      <c r="AU753" s="263" t="s">
        <v>82</v>
      </c>
      <c r="AV753" s="14" t="s">
        <v>79</v>
      </c>
      <c r="AW753" s="14" t="s">
        <v>33</v>
      </c>
      <c r="AX753" s="14" t="s">
        <v>72</v>
      </c>
      <c r="AY753" s="263" t="s">
        <v>190</v>
      </c>
    </row>
    <row r="754" s="13" customFormat="1">
      <c r="A754" s="13"/>
      <c r="B754" s="232"/>
      <c r="C754" s="233"/>
      <c r="D754" s="234" t="s">
        <v>205</v>
      </c>
      <c r="E754" s="235" t="s">
        <v>19</v>
      </c>
      <c r="F754" s="236" t="s">
        <v>1424</v>
      </c>
      <c r="G754" s="233"/>
      <c r="H754" s="237">
        <v>2.9489999999999998</v>
      </c>
      <c r="I754" s="238"/>
      <c r="J754" s="233"/>
      <c r="K754" s="233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205</v>
      </c>
      <c r="AU754" s="243" t="s">
        <v>82</v>
      </c>
      <c r="AV754" s="13" t="s">
        <v>82</v>
      </c>
      <c r="AW754" s="13" t="s">
        <v>33</v>
      </c>
      <c r="AX754" s="13" t="s">
        <v>72</v>
      </c>
      <c r="AY754" s="243" t="s">
        <v>190</v>
      </c>
    </row>
    <row r="755" s="13" customFormat="1">
      <c r="A755" s="13"/>
      <c r="B755" s="232"/>
      <c r="C755" s="233"/>
      <c r="D755" s="234" t="s">
        <v>205</v>
      </c>
      <c r="E755" s="235" t="s">
        <v>19</v>
      </c>
      <c r="F755" s="236" t="s">
        <v>1421</v>
      </c>
      <c r="G755" s="233"/>
      <c r="H755" s="237">
        <v>1.8620000000000001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205</v>
      </c>
      <c r="AU755" s="243" t="s">
        <v>82</v>
      </c>
      <c r="AV755" s="13" t="s">
        <v>82</v>
      </c>
      <c r="AW755" s="13" t="s">
        <v>33</v>
      </c>
      <c r="AX755" s="13" t="s">
        <v>72</v>
      </c>
      <c r="AY755" s="243" t="s">
        <v>190</v>
      </c>
    </row>
    <row r="756" s="14" customFormat="1">
      <c r="A756" s="14"/>
      <c r="B756" s="254"/>
      <c r="C756" s="255"/>
      <c r="D756" s="234" t="s">
        <v>205</v>
      </c>
      <c r="E756" s="256" t="s">
        <v>19</v>
      </c>
      <c r="F756" s="257" t="s">
        <v>1425</v>
      </c>
      <c r="G756" s="255"/>
      <c r="H756" s="256" t="s">
        <v>19</v>
      </c>
      <c r="I756" s="258"/>
      <c r="J756" s="255"/>
      <c r="K756" s="255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205</v>
      </c>
      <c r="AU756" s="263" t="s">
        <v>82</v>
      </c>
      <c r="AV756" s="14" t="s">
        <v>79</v>
      </c>
      <c r="AW756" s="14" t="s">
        <v>33</v>
      </c>
      <c r="AX756" s="14" t="s">
        <v>72</v>
      </c>
      <c r="AY756" s="263" t="s">
        <v>190</v>
      </c>
    </row>
    <row r="757" s="13" customFormat="1">
      <c r="A757" s="13"/>
      <c r="B757" s="232"/>
      <c r="C757" s="233"/>
      <c r="D757" s="234" t="s">
        <v>205</v>
      </c>
      <c r="E757" s="235" t="s">
        <v>19</v>
      </c>
      <c r="F757" s="236" t="s">
        <v>1426</v>
      </c>
      <c r="G757" s="233"/>
      <c r="H757" s="237">
        <v>18.236000000000001</v>
      </c>
      <c r="I757" s="238"/>
      <c r="J757" s="233"/>
      <c r="K757" s="233"/>
      <c r="L757" s="239"/>
      <c r="M757" s="240"/>
      <c r="N757" s="241"/>
      <c r="O757" s="241"/>
      <c r="P757" s="241"/>
      <c r="Q757" s="241"/>
      <c r="R757" s="241"/>
      <c r="S757" s="241"/>
      <c r="T757" s="24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3" t="s">
        <v>205</v>
      </c>
      <c r="AU757" s="243" t="s">
        <v>82</v>
      </c>
      <c r="AV757" s="13" t="s">
        <v>82</v>
      </c>
      <c r="AW757" s="13" t="s">
        <v>33</v>
      </c>
      <c r="AX757" s="13" t="s">
        <v>72</v>
      </c>
      <c r="AY757" s="243" t="s">
        <v>190</v>
      </c>
    </row>
    <row r="758" s="13" customFormat="1">
      <c r="A758" s="13"/>
      <c r="B758" s="232"/>
      <c r="C758" s="233"/>
      <c r="D758" s="234" t="s">
        <v>205</v>
      </c>
      <c r="E758" s="235" t="s">
        <v>19</v>
      </c>
      <c r="F758" s="236" t="s">
        <v>1427</v>
      </c>
      <c r="G758" s="233"/>
      <c r="H758" s="237">
        <v>-3.0880000000000001</v>
      </c>
      <c r="I758" s="238"/>
      <c r="J758" s="233"/>
      <c r="K758" s="233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205</v>
      </c>
      <c r="AU758" s="243" t="s">
        <v>82</v>
      </c>
      <c r="AV758" s="13" t="s">
        <v>82</v>
      </c>
      <c r="AW758" s="13" t="s">
        <v>33</v>
      </c>
      <c r="AX758" s="13" t="s">
        <v>72</v>
      </c>
      <c r="AY758" s="243" t="s">
        <v>190</v>
      </c>
    </row>
    <row r="759" s="14" customFormat="1">
      <c r="A759" s="14"/>
      <c r="B759" s="254"/>
      <c r="C759" s="255"/>
      <c r="D759" s="234" t="s">
        <v>205</v>
      </c>
      <c r="E759" s="256" t="s">
        <v>19</v>
      </c>
      <c r="F759" s="257" t="s">
        <v>1428</v>
      </c>
      <c r="G759" s="255"/>
      <c r="H759" s="256" t="s">
        <v>19</v>
      </c>
      <c r="I759" s="258"/>
      <c r="J759" s="255"/>
      <c r="K759" s="255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205</v>
      </c>
      <c r="AU759" s="263" t="s">
        <v>82</v>
      </c>
      <c r="AV759" s="14" t="s">
        <v>79</v>
      </c>
      <c r="AW759" s="14" t="s">
        <v>33</v>
      </c>
      <c r="AX759" s="14" t="s">
        <v>72</v>
      </c>
      <c r="AY759" s="263" t="s">
        <v>190</v>
      </c>
    </row>
    <row r="760" s="13" customFormat="1">
      <c r="A760" s="13"/>
      <c r="B760" s="232"/>
      <c r="C760" s="233"/>
      <c r="D760" s="234" t="s">
        <v>205</v>
      </c>
      <c r="E760" s="235" t="s">
        <v>19</v>
      </c>
      <c r="F760" s="236" t="s">
        <v>1429</v>
      </c>
      <c r="G760" s="233"/>
      <c r="H760" s="237">
        <v>73.164000000000001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205</v>
      </c>
      <c r="AU760" s="243" t="s">
        <v>82</v>
      </c>
      <c r="AV760" s="13" t="s">
        <v>82</v>
      </c>
      <c r="AW760" s="13" t="s">
        <v>33</v>
      </c>
      <c r="AX760" s="13" t="s">
        <v>72</v>
      </c>
      <c r="AY760" s="243" t="s">
        <v>190</v>
      </c>
    </row>
    <row r="761" s="13" customFormat="1">
      <c r="A761" s="13"/>
      <c r="B761" s="232"/>
      <c r="C761" s="233"/>
      <c r="D761" s="234" t="s">
        <v>205</v>
      </c>
      <c r="E761" s="235" t="s">
        <v>19</v>
      </c>
      <c r="F761" s="236" t="s">
        <v>1427</v>
      </c>
      <c r="G761" s="233"/>
      <c r="H761" s="237">
        <v>-3.0880000000000001</v>
      </c>
      <c r="I761" s="238"/>
      <c r="J761" s="233"/>
      <c r="K761" s="233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205</v>
      </c>
      <c r="AU761" s="243" t="s">
        <v>82</v>
      </c>
      <c r="AV761" s="13" t="s">
        <v>82</v>
      </c>
      <c r="AW761" s="13" t="s">
        <v>33</v>
      </c>
      <c r="AX761" s="13" t="s">
        <v>72</v>
      </c>
      <c r="AY761" s="243" t="s">
        <v>190</v>
      </c>
    </row>
    <row r="762" s="14" customFormat="1">
      <c r="A762" s="14"/>
      <c r="B762" s="254"/>
      <c r="C762" s="255"/>
      <c r="D762" s="234" t="s">
        <v>205</v>
      </c>
      <c r="E762" s="256" t="s">
        <v>19</v>
      </c>
      <c r="F762" s="257" t="s">
        <v>1430</v>
      </c>
      <c r="G762" s="255"/>
      <c r="H762" s="256" t="s">
        <v>19</v>
      </c>
      <c r="I762" s="258"/>
      <c r="J762" s="255"/>
      <c r="K762" s="255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205</v>
      </c>
      <c r="AU762" s="263" t="s">
        <v>82</v>
      </c>
      <c r="AV762" s="14" t="s">
        <v>79</v>
      </c>
      <c r="AW762" s="14" t="s">
        <v>33</v>
      </c>
      <c r="AX762" s="14" t="s">
        <v>72</v>
      </c>
      <c r="AY762" s="263" t="s">
        <v>190</v>
      </c>
    </row>
    <row r="763" s="13" customFormat="1">
      <c r="A763" s="13"/>
      <c r="B763" s="232"/>
      <c r="C763" s="233"/>
      <c r="D763" s="234" t="s">
        <v>205</v>
      </c>
      <c r="E763" s="235" t="s">
        <v>19</v>
      </c>
      <c r="F763" s="236" t="s">
        <v>1431</v>
      </c>
      <c r="G763" s="233"/>
      <c r="H763" s="237">
        <v>6.5960000000000001</v>
      </c>
      <c r="I763" s="238"/>
      <c r="J763" s="233"/>
      <c r="K763" s="233"/>
      <c r="L763" s="239"/>
      <c r="M763" s="240"/>
      <c r="N763" s="241"/>
      <c r="O763" s="241"/>
      <c r="P763" s="241"/>
      <c r="Q763" s="241"/>
      <c r="R763" s="241"/>
      <c r="S763" s="241"/>
      <c r="T763" s="24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3" t="s">
        <v>205</v>
      </c>
      <c r="AU763" s="243" t="s">
        <v>82</v>
      </c>
      <c r="AV763" s="13" t="s">
        <v>82</v>
      </c>
      <c r="AW763" s="13" t="s">
        <v>33</v>
      </c>
      <c r="AX763" s="13" t="s">
        <v>72</v>
      </c>
      <c r="AY763" s="243" t="s">
        <v>190</v>
      </c>
    </row>
    <row r="764" s="13" customFormat="1">
      <c r="A764" s="13"/>
      <c r="B764" s="232"/>
      <c r="C764" s="233"/>
      <c r="D764" s="234" t="s">
        <v>205</v>
      </c>
      <c r="E764" s="235" t="s">
        <v>19</v>
      </c>
      <c r="F764" s="236" t="s">
        <v>1432</v>
      </c>
      <c r="G764" s="233"/>
      <c r="H764" s="237">
        <v>-1.0800000000000001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205</v>
      </c>
      <c r="AU764" s="243" t="s">
        <v>82</v>
      </c>
      <c r="AV764" s="13" t="s">
        <v>82</v>
      </c>
      <c r="AW764" s="13" t="s">
        <v>33</v>
      </c>
      <c r="AX764" s="13" t="s">
        <v>72</v>
      </c>
      <c r="AY764" s="243" t="s">
        <v>190</v>
      </c>
    </row>
    <row r="765" s="14" customFormat="1">
      <c r="A765" s="14"/>
      <c r="B765" s="254"/>
      <c r="C765" s="255"/>
      <c r="D765" s="234" t="s">
        <v>205</v>
      </c>
      <c r="E765" s="256" t="s">
        <v>19</v>
      </c>
      <c r="F765" s="257" t="s">
        <v>1078</v>
      </c>
      <c r="G765" s="255"/>
      <c r="H765" s="256" t="s">
        <v>19</v>
      </c>
      <c r="I765" s="258"/>
      <c r="J765" s="255"/>
      <c r="K765" s="255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205</v>
      </c>
      <c r="AU765" s="263" t="s">
        <v>82</v>
      </c>
      <c r="AV765" s="14" t="s">
        <v>79</v>
      </c>
      <c r="AW765" s="14" t="s">
        <v>33</v>
      </c>
      <c r="AX765" s="14" t="s">
        <v>72</v>
      </c>
      <c r="AY765" s="263" t="s">
        <v>190</v>
      </c>
    </row>
    <row r="766" s="14" customFormat="1">
      <c r="A766" s="14"/>
      <c r="B766" s="254"/>
      <c r="C766" s="255"/>
      <c r="D766" s="234" t="s">
        <v>205</v>
      </c>
      <c r="E766" s="256" t="s">
        <v>19</v>
      </c>
      <c r="F766" s="257" t="s">
        <v>1433</v>
      </c>
      <c r="G766" s="255"/>
      <c r="H766" s="256" t="s">
        <v>19</v>
      </c>
      <c r="I766" s="258"/>
      <c r="J766" s="255"/>
      <c r="K766" s="255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205</v>
      </c>
      <c r="AU766" s="263" t="s">
        <v>82</v>
      </c>
      <c r="AV766" s="14" t="s">
        <v>79</v>
      </c>
      <c r="AW766" s="14" t="s">
        <v>33</v>
      </c>
      <c r="AX766" s="14" t="s">
        <v>72</v>
      </c>
      <c r="AY766" s="263" t="s">
        <v>190</v>
      </c>
    </row>
    <row r="767" s="13" customFormat="1">
      <c r="A767" s="13"/>
      <c r="B767" s="232"/>
      <c r="C767" s="233"/>
      <c r="D767" s="234" t="s">
        <v>205</v>
      </c>
      <c r="E767" s="235" t="s">
        <v>19</v>
      </c>
      <c r="F767" s="236" t="s">
        <v>1434</v>
      </c>
      <c r="G767" s="233"/>
      <c r="H767" s="237">
        <v>4.484</v>
      </c>
      <c r="I767" s="238"/>
      <c r="J767" s="233"/>
      <c r="K767" s="233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205</v>
      </c>
      <c r="AU767" s="243" t="s">
        <v>82</v>
      </c>
      <c r="AV767" s="13" t="s">
        <v>82</v>
      </c>
      <c r="AW767" s="13" t="s">
        <v>33</v>
      </c>
      <c r="AX767" s="13" t="s">
        <v>72</v>
      </c>
      <c r="AY767" s="243" t="s">
        <v>190</v>
      </c>
    </row>
    <row r="768" s="14" customFormat="1">
      <c r="A768" s="14"/>
      <c r="B768" s="254"/>
      <c r="C768" s="255"/>
      <c r="D768" s="234" t="s">
        <v>205</v>
      </c>
      <c r="E768" s="256" t="s">
        <v>19</v>
      </c>
      <c r="F768" s="257" t="s">
        <v>1435</v>
      </c>
      <c r="G768" s="255"/>
      <c r="H768" s="256" t="s">
        <v>19</v>
      </c>
      <c r="I768" s="258"/>
      <c r="J768" s="255"/>
      <c r="K768" s="255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205</v>
      </c>
      <c r="AU768" s="263" t="s">
        <v>82</v>
      </c>
      <c r="AV768" s="14" t="s">
        <v>79</v>
      </c>
      <c r="AW768" s="14" t="s">
        <v>33</v>
      </c>
      <c r="AX768" s="14" t="s">
        <v>72</v>
      </c>
      <c r="AY768" s="263" t="s">
        <v>190</v>
      </c>
    </row>
    <row r="769" s="13" customFormat="1">
      <c r="A769" s="13"/>
      <c r="B769" s="232"/>
      <c r="C769" s="233"/>
      <c r="D769" s="234" t="s">
        <v>205</v>
      </c>
      <c r="E769" s="235" t="s">
        <v>19</v>
      </c>
      <c r="F769" s="236" t="s">
        <v>1436</v>
      </c>
      <c r="G769" s="233"/>
      <c r="H769" s="237">
        <v>1.776</v>
      </c>
      <c r="I769" s="238"/>
      <c r="J769" s="233"/>
      <c r="K769" s="233"/>
      <c r="L769" s="239"/>
      <c r="M769" s="240"/>
      <c r="N769" s="241"/>
      <c r="O769" s="241"/>
      <c r="P769" s="241"/>
      <c r="Q769" s="241"/>
      <c r="R769" s="241"/>
      <c r="S769" s="241"/>
      <c r="T769" s="24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3" t="s">
        <v>205</v>
      </c>
      <c r="AU769" s="243" t="s">
        <v>82</v>
      </c>
      <c r="AV769" s="13" t="s">
        <v>82</v>
      </c>
      <c r="AW769" s="13" t="s">
        <v>33</v>
      </c>
      <c r="AX769" s="13" t="s">
        <v>72</v>
      </c>
      <c r="AY769" s="243" t="s">
        <v>190</v>
      </c>
    </row>
    <row r="770" s="14" customFormat="1">
      <c r="A770" s="14"/>
      <c r="B770" s="254"/>
      <c r="C770" s="255"/>
      <c r="D770" s="234" t="s">
        <v>205</v>
      </c>
      <c r="E770" s="256" t="s">
        <v>19</v>
      </c>
      <c r="F770" s="257" t="s">
        <v>1437</v>
      </c>
      <c r="G770" s="255"/>
      <c r="H770" s="256" t="s">
        <v>19</v>
      </c>
      <c r="I770" s="258"/>
      <c r="J770" s="255"/>
      <c r="K770" s="255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205</v>
      </c>
      <c r="AU770" s="263" t="s">
        <v>82</v>
      </c>
      <c r="AV770" s="14" t="s">
        <v>79</v>
      </c>
      <c r="AW770" s="14" t="s">
        <v>33</v>
      </c>
      <c r="AX770" s="14" t="s">
        <v>72</v>
      </c>
      <c r="AY770" s="263" t="s">
        <v>190</v>
      </c>
    </row>
    <row r="771" s="13" customFormat="1">
      <c r="A771" s="13"/>
      <c r="B771" s="232"/>
      <c r="C771" s="233"/>
      <c r="D771" s="234" t="s">
        <v>205</v>
      </c>
      <c r="E771" s="235" t="s">
        <v>19</v>
      </c>
      <c r="F771" s="236" t="s">
        <v>1438</v>
      </c>
      <c r="G771" s="233"/>
      <c r="H771" s="237">
        <v>2.2200000000000002</v>
      </c>
      <c r="I771" s="238"/>
      <c r="J771" s="233"/>
      <c r="K771" s="233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205</v>
      </c>
      <c r="AU771" s="243" t="s">
        <v>82</v>
      </c>
      <c r="AV771" s="13" t="s">
        <v>82</v>
      </c>
      <c r="AW771" s="13" t="s">
        <v>33</v>
      </c>
      <c r="AX771" s="13" t="s">
        <v>72</v>
      </c>
      <c r="AY771" s="243" t="s">
        <v>190</v>
      </c>
    </row>
    <row r="772" s="14" customFormat="1">
      <c r="A772" s="14"/>
      <c r="B772" s="254"/>
      <c r="C772" s="255"/>
      <c r="D772" s="234" t="s">
        <v>205</v>
      </c>
      <c r="E772" s="256" t="s">
        <v>19</v>
      </c>
      <c r="F772" s="257" t="s">
        <v>1439</v>
      </c>
      <c r="G772" s="255"/>
      <c r="H772" s="256" t="s">
        <v>19</v>
      </c>
      <c r="I772" s="258"/>
      <c r="J772" s="255"/>
      <c r="K772" s="255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205</v>
      </c>
      <c r="AU772" s="263" t="s">
        <v>82</v>
      </c>
      <c r="AV772" s="14" t="s">
        <v>79</v>
      </c>
      <c r="AW772" s="14" t="s">
        <v>33</v>
      </c>
      <c r="AX772" s="14" t="s">
        <v>72</v>
      </c>
      <c r="AY772" s="263" t="s">
        <v>190</v>
      </c>
    </row>
    <row r="773" s="13" customFormat="1">
      <c r="A773" s="13"/>
      <c r="B773" s="232"/>
      <c r="C773" s="233"/>
      <c r="D773" s="234" t="s">
        <v>205</v>
      </c>
      <c r="E773" s="235" t="s">
        <v>19</v>
      </c>
      <c r="F773" s="236" t="s">
        <v>1440</v>
      </c>
      <c r="G773" s="233"/>
      <c r="H773" s="237">
        <v>0.20699999999999999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205</v>
      </c>
      <c r="AU773" s="243" t="s">
        <v>82</v>
      </c>
      <c r="AV773" s="13" t="s">
        <v>82</v>
      </c>
      <c r="AW773" s="13" t="s">
        <v>33</v>
      </c>
      <c r="AX773" s="13" t="s">
        <v>72</v>
      </c>
      <c r="AY773" s="243" t="s">
        <v>190</v>
      </c>
    </row>
    <row r="774" s="14" customFormat="1">
      <c r="A774" s="14"/>
      <c r="B774" s="254"/>
      <c r="C774" s="255"/>
      <c r="D774" s="234" t="s">
        <v>205</v>
      </c>
      <c r="E774" s="256" t="s">
        <v>19</v>
      </c>
      <c r="F774" s="257" t="s">
        <v>1441</v>
      </c>
      <c r="G774" s="255"/>
      <c r="H774" s="256" t="s">
        <v>19</v>
      </c>
      <c r="I774" s="258"/>
      <c r="J774" s="255"/>
      <c r="K774" s="255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205</v>
      </c>
      <c r="AU774" s="263" t="s">
        <v>82</v>
      </c>
      <c r="AV774" s="14" t="s">
        <v>79</v>
      </c>
      <c r="AW774" s="14" t="s">
        <v>33</v>
      </c>
      <c r="AX774" s="14" t="s">
        <v>72</v>
      </c>
      <c r="AY774" s="263" t="s">
        <v>190</v>
      </c>
    </row>
    <row r="775" s="13" customFormat="1">
      <c r="A775" s="13"/>
      <c r="B775" s="232"/>
      <c r="C775" s="233"/>
      <c r="D775" s="234" t="s">
        <v>205</v>
      </c>
      <c r="E775" s="235" t="s">
        <v>19</v>
      </c>
      <c r="F775" s="236" t="s">
        <v>1442</v>
      </c>
      <c r="G775" s="233"/>
      <c r="H775" s="237">
        <v>1.776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205</v>
      </c>
      <c r="AU775" s="243" t="s">
        <v>82</v>
      </c>
      <c r="AV775" s="13" t="s">
        <v>82</v>
      </c>
      <c r="AW775" s="13" t="s">
        <v>33</v>
      </c>
      <c r="AX775" s="13" t="s">
        <v>72</v>
      </c>
      <c r="AY775" s="243" t="s">
        <v>190</v>
      </c>
    </row>
    <row r="776" s="14" customFormat="1">
      <c r="A776" s="14"/>
      <c r="B776" s="254"/>
      <c r="C776" s="255"/>
      <c r="D776" s="234" t="s">
        <v>205</v>
      </c>
      <c r="E776" s="256" t="s">
        <v>19</v>
      </c>
      <c r="F776" s="257" t="s">
        <v>1443</v>
      </c>
      <c r="G776" s="255"/>
      <c r="H776" s="256" t="s">
        <v>19</v>
      </c>
      <c r="I776" s="258"/>
      <c r="J776" s="255"/>
      <c r="K776" s="255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205</v>
      </c>
      <c r="AU776" s="263" t="s">
        <v>82</v>
      </c>
      <c r="AV776" s="14" t="s">
        <v>79</v>
      </c>
      <c r="AW776" s="14" t="s">
        <v>33</v>
      </c>
      <c r="AX776" s="14" t="s">
        <v>72</v>
      </c>
      <c r="AY776" s="263" t="s">
        <v>190</v>
      </c>
    </row>
    <row r="777" s="13" customFormat="1">
      <c r="A777" s="13"/>
      <c r="B777" s="232"/>
      <c r="C777" s="233"/>
      <c r="D777" s="234" t="s">
        <v>205</v>
      </c>
      <c r="E777" s="235" t="s">
        <v>19</v>
      </c>
      <c r="F777" s="236" t="s">
        <v>1444</v>
      </c>
      <c r="G777" s="233"/>
      <c r="H777" s="237">
        <v>1.8240000000000001</v>
      </c>
      <c r="I777" s="238"/>
      <c r="J777" s="233"/>
      <c r="K777" s="233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205</v>
      </c>
      <c r="AU777" s="243" t="s">
        <v>82</v>
      </c>
      <c r="AV777" s="13" t="s">
        <v>82</v>
      </c>
      <c r="AW777" s="13" t="s">
        <v>33</v>
      </c>
      <c r="AX777" s="13" t="s">
        <v>72</v>
      </c>
      <c r="AY777" s="243" t="s">
        <v>190</v>
      </c>
    </row>
    <row r="778" s="14" customFormat="1">
      <c r="A778" s="14"/>
      <c r="B778" s="254"/>
      <c r="C778" s="255"/>
      <c r="D778" s="234" t="s">
        <v>205</v>
      </c>
      <c r="E778" s="256" t="s">
        <v>19</v>
      </c>
      <c r="F778" s="257" t="s">
        <v>1430</v>
      </c>
      <c r="G778" s="255"/>
      <c r="H778" s="256" t="s">
        <v>19</v>
      </c>
      <c r="I778" s="258"/>
      <c r="J778" s="255"/>
      <c r="K778" s="255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205</v>
      </c>
      <c r="AU778" s="263" t="s">
        <v>82</v>
      </c>
      <c r="AV778" s="14" t="s">
        <v>79</v>
      </c>
      <c r="AW778" s="14" t="s">
        <v>33</v>
      </c>
      <c r="AX778" s="14" t="s">
        <v>72</v>
      </c>
      <c r="AY778" s="263" t="s">
        <v>190</v>
      </c>
    </row>
    <row r="779" s="13" customFormat="1">
      <c r="A779" s="13"/>
      <c r="B779" s="232"/>
      <c r="C779" s="233"/>
      <c r="D779" s="234" t="s">
        <v>205</v>
      </c>
      <c r="E779" s="235" t="s">
        <v>19</v>
      </c>
      <c r="F779" s="236" t="s">
        <v>1445</v>
      </c>
      <c r="G779" s="233"/>
      <c r="H779" s="237">
        <v>6.29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205</v>
      </c>
      <c r="AU779" s="243" t="s">
        <v>82</v>
      </c>
      <c r="AV779" s="13" t="s">
        <v>82</v>
      </c>
      <c r="AW779" s="13" t="s">
        <v>33</v>
      </c>
      <c r="AX779" s="13" t="s">
        <v>72</v>
      </c>
      <c r="AY779" s="243" t="s">
        <v>190</v>
      </c>
    </row>
    <row r="780" s="13" customFormat="1">
      <c r="A780" s="13"/>
      <c r="B780" s="232"/>
      <c r="C780" s="233"/>
      <c r="D780" s="234" t="s">
        <v>205</v>
      </c>
      <c r="E780" s="235" t="s">
        <v>19</v>
      </c>
      <c r="F780" s="236" t="s">
        <v>1446</v>
      </c>
      <c r="G780" s="233"/>
      <c r="H780" s="237">
        <v>-1.0800000000000001</v>
      </c>
      <c r="I780" s="238"/>
      <c r="J780" s="233"/>
      <c r="K780" s="233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205</v>
      </c>
      <c r="AU780" s="243" t="s">
        <v>82</v>
      </c>
      <c r="AV780" s="13" t="s">
        <v>82</v>
      </c>
      <c r="AW780" s="13" t="s">
        <v>33</v>
      </c>
      <c r="AX780" s="13" t="s">
        <v>72</v>
      </c>
      <c r="AY780" s="243" t="s">
        <v>190</v>
      </c>
    </row>
    <row r="781" s="14" customFormat="1">
      <c r="A781" s="14"/>
      <c r="B781" s="254"/>
      <c r="C781" s="255"/>
      <c r="D781" s="234" t="s">
        <v>205</v>
      </c>
      <c r="E781" s="256" t="s">
        <v>19</v>
      </c>
      <c r="F781" s="257" t="s">
        <v>1085</v>
      </c>
      <c r="G781" s="255"/>
      <c r="H781" s="256" t="s">
        <v>19</v>
      </c>
      <c r="I781" s="258"/>
      <c r="J781" s="255"/>
      <c r="K781" s="255"/>
      <c r="L781" s="259"/>
      <c r="M781" s="260"/>
      <c r="N781" s="261"/>
      <c r="O781" s="261"/>
      <c r="P781" s="261"/>
      <c r="Q781" s="261"/>
      <c r="R781" s="261"/>
      <c r="S781" s="261"/>
      <c r="T781" s="26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3" t="s">
        <v>205</v>
      </c>
      <c r="AU781" s="263" t="s">
        <v>82</v>
      </c>
      <c r="AV781" s="14" t="s">
        <v>79</v>
      </c>
      <c r="AW781" s="14" t="s">
        <v>33</v>
      </c>
      <c r="AX781" s="14" t="s">
        <v>72</v>
      </c>
      <c r="AY781" s="263" t="s">
        <v>190</v>
      </c>
    </row>
    <row r="782" s="14" customFormat="1">
      <c r="A782" s="14"/>
      <c r="B782" s="254"/>
      <c r="C782" s="255"/>
      <c r="D782" s="234" t="s">
        <v>205</v>
      </c>
      <c r="E782" s="256" t="s">
        <v>19</v>
      </c>
      <c r="F782" s="257" t="s">
        <v>1447</v>
      </c>
      <c r="G782" s="255"/>
      <c r="H782" s="256" t="s">
        <v>19</v>
      </c>
      <c r="I782" s="258"/>
      <c r="J782" s="255"/>
      <c r="K782" s="255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205</v>
      </c>
      <c r="AU782" s="263" t="s">
        <v>82</v>
      </c>
      <c r="AV782" s="14" t="s">
        <v>79</v>
      </c>
      <c r="AW782" s="14" t="s">
        <v>33</v>
      </c>
      <c r="AX782" s="14" t="s">
        <v>72</v>
      </c>
      <c r="AY782" s="263" t="s">
        <v>190</v>
      </c>
    </row>
    <row r="783" s="14" customFormat="1">
      <c r="A783" s="14"/>
      <c r="B783" s="254"/>
      <c r="C783" s="255"/>
      <c r="D783" s="234" t="s">
        <v>205</v>
      </c>
      <c r="E783" s="256" t="s">
        <v>19</v>
      </c>
      <c r="F783" s="257" t="s">
        <v>1448</v>
      </c>
      <c r="G783" s="255"/>
      <c r="H783" s="256" t="s">
        <v>19</v>
      </c>
      <c r="I783" s="258"/>
      <c r="J783" s="255"/>
      <c r="K783" s="255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205</v>
      </c>
      <c r="AU783" s="263" t="s">
        <v>82</v>
      </c>
      <c r="AV783" s="14" t="s">
        <v>79</v>
      </c>
      <c r="AW783" s="14" t="s">
        <v>33</v>
      </c>
      <c r="AX783" s="14" t="s">
        <v>72</v>
      </c>
      <c r="AY783" s="263" t="s">
        <v>190</v>
      </c>
    </row>
    <row r="784" s="14" customFormat="1">
      <c r="A784" s="14"/>
      <c r="B784" s="254"/>
      <c r="C784" s="255"/>
      <c r="D784" s="234" t="s">
        <v>205</v>
      </c>
      <c r="E784" s="256" t="s">
        <v>19</v>
      </c>
      <c r="F784" s="257" t="s">
        <v>1449</v>
      </c>
      <c r="G784" s="255"/>
      <c r="H784" s="256" t="s">
        <v>19</v>
      </c>
      <c r="I784" s="258"/>
      <c r="J784" s="255"/>
      <c r="K784" s="255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205</v>
      </c>
      <c r="AU784" s="263" t="s">
        <v>82</v>
      </c>
      <c r="AV784" s="14" t="s">
        <v>79</v>
      </c>
      <c r="AW784" s="14" t="s">
        <v>33</v>
      </c>
      <c r="AX784" s="14" t="s">
        <v>72</v>
      </c>
      <c r="AY784" s="263" t="s">
        <v>190</v>
      </c>
    </row>
    <row r="785" s="13" customFormat="1">
      <c r="A785" s="13"/>
      <c r="B785" s="232"/>
      <c r="C785" s="233"/>
      <c r="D785" s="234" t="s">
        <v>205</v>
      </c>
      <c r="E785" s="235" t="s">
        <v>19</v>
      </c>
      <c r="F785" s="236" t="s">
        <v>1450</v>
      </c>
      <c r="G785" s="233"/>
      <c r="H785" s="237">
        <v>17.501000000000001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205</v>
      </c>
      <c r="AU785" s="243" t="s">
        <v>82</v>
      </c>
      <c r="AV785" s="13" t="s">
        <v>82</v>
      </c>
      <c r="AW785" s="13" t="s">
        <v>33</v>
      </c>
      <c r="AX785" s="13" t="s">
        <v>72</v>
      </c>
      <c r="AY785" s="243" t="s">
        <v>190</v>
      </c>
    </row>
    <row r="786" s="13" customFormat="1">
      <c r="A786" s="13"/>
      <c r="B786" s="232"/>
      <c r="C786" s="233"/>
      <c r="D786" s="234" t="s">
        <v>205</v>
      </c>
      <c r="E786" s="235" t="s">
        <v>19</v>
      </c>
      <c r="F786" s="236" t="s">
        <v>1451</v>
      </c>
      <c r="G786" s="233"/>
      <c r="H786" s="237">
        <v>-1.544</v>
      </c>
      <c r="I786" s="238"/>
      <c r="J786" s="233"/>
      <c r="K786" s="233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205</v>
      </c>
      <c r="AU786" s="243" t="s">
        <v>82</v>
      </c>
      <c r="AV786" s="13" t="s">
        <v>82</v>
      </c>
      <c r="AW786" s="13" t="s">
        <v>33</v>
      </c>
      <c r="AX786" s="13" t="s">
        <v>72</v>
      </c>
      <c r="AY786" s="243" t="s">
        <v>190</v>
      </c>
    </row>
    <row r="787" s="14" customFormat="1">
      <c r="A787" s="14"/>
      <c r="B787" s="254"/>
      <c r="C787" s="255"/>
      <c r="D787" s="234" t="s">
        <v>205</v>
      </c>
      <c r="E787" s="256" t="s">
        <v>19</v>
      </c>
      <c r="F787" s="257" t="s">
        <v>1452</v>
      </c>
      <c r="G787" s="255"/>
      <c r="H787" s="256" t="s">
        <v>19</v>
      </c>
      <c r="I787" s="258"/>
      <c r="J787" s="255"/>
      <c r="K787" s="255"/>
      <c r="L787" s="259"/>
      <c r="M787" s="260"/>
      <c r="N787" s="261"/>
      <c r="O787" s="261"/>
      <c r="P787" s="261"/>
      <c r="Q787" s="261"/>
      <c r="R787" s="261"/>
      <c r="S787" s="261"/>
      <c r="T787" s="26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3" t="s">
        <v>205</v>
      </c>
      <c r="AU787" s="263" t="s">
        <v>82</v>
      </c>
      <c r="AV787" s="14" t="s">
        <v>79</v>
      </c>
      <c r="AW787" s="14" t="s">
        <v>33</v>
      </c>
      <c r="AX787" s="14" t="s">
        <v>72</v>
      </c>
      <c r="AY787" s="263" t="s">
        <v>190</v>
      </c>
    </row>
    <row r="788" s="13" customFormat="1">
      <c r="A788" s="13"/>
      <c r="B788" s="232"/>
      <c r="C788" s="233"/>
      <c r="D788" s="234" t="s">
        <v>205</v>
      </c>
      <c r="E788" s="235" t="s">
        <v>19</v>
      </c>
      <c r="F788" s="236" t="s">
        <v>1436</v>
      </c>
      <c r="G788" s="233"/>
      <c r="H788" s="237">
        <v>1.776</v>
      </c>
      <c r="I788" s="238"/>
      <c r="J788" s="233"/>
      <c r="K788" s="233"/>
      <c r="L788" s="239"/>
      <c r="M788" s="240"/>
      <c r="N788" s="241"/>
      <c r="O788" s="241"/>
      <c r="P788" s="241"/>
      <c r="Q788" s="241"/>
      <c r="R788" s="241"/>
      <c r="S788" s="241"/>
      <c r="T788" s="24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3" t="s">
        <v>205</v>
      </c>
      <c r="AU788" s="243" t="s">
        <v>82</v>
      </c>
      <c r="AV788" s="13" t="s">
        <v>82</v>
      </c>
      <c r="AW788" s="13" t="s">
        <v>33</v>
      </c>
      <c r="AX788" s="13" t="s">
        <v>72</v>
      </c>
      <c r="AY788" s="243" t="s">
        <v>190</v>
      </c>
    </row>
    <row r="789" s="14" customFormat="1">
      <c r="A789" s="14"/>
      <c r="B789" s="254"/>
      <c r="C789" s="255"/>
      <c r="D789" s="234" t="s">
        <v>205</v>
      </c>
      <c r="E789" s="256" t="s">
        <v>19</v>
      </c>
      <c r="F789" s="257" t="s">
        <v>1430</v>
      </c>
      <c r="G789" s="255"/>
      <c r="H789" s="256" t="s">
        <v>19</v>
      </c>
      <c r="I789" s="258"/>
      <c r="J789" s="255"/>
      <c r="K789" s="255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205</v>
      </c>
      <c r="AU789" s="263" t="s">
        <v>82</v>
      </c>
      <c r="AV789" s="14" t="s">
        <v>79</v>
      </c>
      <c r="AW789" s="14" t="s">
        <v>33</v>
      </c>
      <c r="AX789" s="14" t="s">
        <v>72</v>
      </c>
      <c r="AY789" s="263" t="s">
        <v>190</v>
      </c>
    </row>
    <row r="790" s="13" customFormat="1">
      <c r="A790" s="13"/>
      <c r="B790" s="232"/>
      <c r="C790" s="233"/>
      <c r="D790" s="234" t="s">
        <v>205</v>
      </c>
      <c r="E790" s="235" t="s">
        <v>19</v>
      </c>
      <c r="F790" s="236" t="s">
        <v>1453</v>
      </c>
      <c r="G790" s="233"/>
      <c r="H790" s="237">
        <v>6.29</v>
      </c>
      <c r="I790" s="238"/>
      <c r="J790" s="233"/>
      <c r="K790" s="233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205</v>
      </c>
      <c r="AU790" s="243" t="s">
        <v>82</v>
      </c>
      <c r="AV790" s="13" t="s">
        <v>82</v>
      </c>
      <c r="AW790" s="13" t="s">
        <v>33</v>
      </c>
      <c r="AX790" s="13" t="s">
        <v>72</v>
      </c>
      <c r="AY790" s="243" t="s">
        <v>190</v>
      </c>
    </row>
    <row r="791" s="13" customFormat="1">
      <c r="A791" s="13"/>
      <c r="B791" s="232"/>
      <c r="C791" s="233"/>
      <c r="D791" s="234" t="s">
        <v>205</v>
      </c>
      <c r="E791" s="235" t="s">
        <v>19</v>
      </c>
      <c r="F791" s="236" t="s">
        <v>1454</v>
      </c>
      <c r="G791" s="233"/>
      <c r="H791" s="237">
        <v>-1.0800000000000001</v>
      </c>
      <c r="I791" s="238"/>
      <c r="J791" s="233"/>
      <c r="K791" s="233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205</v>
      </c>
      <c r="AU791" s="243" t="s">
        <v>82</v>
      </c>
      <c r="AV791" s="13" t="s">
        <v>82</v>
      </c>
      <c r="AW791" s="13" t="s">
        <v>33</v>
      </c>
      <c r="AX791" s="13" t="s">
        <v>72</v>
      </c>
      <c r="AY791" s="243" t="s">
        <v>190</v>
      </c>
    </row>
    <row r="792" s="15" customFormat="1">
      <c r="A792" s="15"/>
      <c r="B792" s="264"/>
      <c r="C792" s="265"/>
      <c r="D792" s="234" t="s">
        <v>205</v>
      </c>
      <c r="E792" s="266" t="s">
        <v>19</v>
      </c>
      <c r="F792" s="267" t="s">
        <v>243</v>
      </c>
      <c r="G792" s="265"/>
      <c r="H792" s="268">
        <v>149.167</v>
      </c>
      <c r="I792" s="269"/>
      <c r="J792" s="265"/>
      <c r="K792" s="265"/>
      <c r="L792" s="270"/>
      <c r="M792" s="271"/>
      <c r="N792" s="272"/>
      <c r="O792" s="272"/>
      <c r="P792" s="272"/>
      <c r="Q792" s="272"/>
      <c r="R792" s="272"/>
      <c r="S792" s="272"/>
      <c r="T792" s="27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4" t="s">
        <v>205</v>
      </c>
      <c r="AU792" s="274" t="s">
        <v>82</v>
      </c>
      <c r="AV792" s="15" t="s">
        <v>197</v>
      </c>
      <c r="AW792" s="15" t="s">
        <v>33</v>
      </c>
      <c r="AX792" s="15" t="s">
        <v>79</v>
      </c>
      <c r="AY792" s="274" t="s">
        <v>190</v>
      </c>
    </row>
    <row r="793" s="2" customFormat="1" ht="24.15" customHeight="1">
      <c r="A793" s="40"/>
      <c r="B793" s="41"/>
      <c r="C793" s="214" t="s">
        <v>1455</v>
      </c>
      <c r="D793" s="214" t="s">
        <v>192</v>
      </c>
      <c r="E793" s="215" t="s">
        <v>1456</v>
      </c>
      <c r="F793" s="216" t="s">
        <v>1457</v>
      </c>
      <c r="G793" s="217" t="s">
        <v>214</v>
      </c>
      <c r="H793" s="218">
        <v>418.851</v>
      </c>
      <c r="I793" s="219"/>
      <c r="J793" s="220">
        <f>ROUND(I793*H793,2)</f>
        <v>0</v>
      </c>
      <c r="K793" s="216" t="s">
        <v>196</v>
      </c>
      <c r="L793" s="46"/>
      <c r="M793" s="221" t="s">
        <v>19</v>
      </c>
      <c r="N793" s="222" t="s">
        <v>43</v>
      </c>
      <c r="O793" s="86"/>
      <c r="P793" s="223">
        <f>O793*H793</f>
        <v>0</v>
      </c>
      <c r="Q793" s="223">
        <v>0.11396000000000001</v>
      </c>
      <c r="R793" s="223">
        <f>Q793*H793</f>
        <v>47.73225996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197</v>
      </c>
      <c r="AT793" s="225" t="s">
        <v>192</v>
      </c>
      <c r="AU793" s="225" t="s">
        <v>82</v>
      </c>
      <c r="AY793" s="19" t="s">
        <v>190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79</v>
      </c>
      <c r="BK793" s="226">
        <f>ROUND(I793*H793,2)</f>
        <v>0</v>
      </c>
      <c r="BL793" s="19" t="s">
        <v>197</v>
      </c>
      <c r="BM793" s="225" t="s">
        <v>1458</v>
      </c>
    </row>
    <row r="794" s="2" customFormat="1">
      <c r="A794" s="40"/>
      <c r="B794" s="41"/>
      <c r="C794" s="42"/>
      <c r="D794" s="227" t="s">
        <v>199</v>
      </c>
      <c r="E794" s="42"/>
      <c r="F794" s="228" t="s">
        <v>1459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199</v>
      </c>
      <c r="AU794" s="19" t="s">
        <v>82</v>
      </c>
    </row>
    <row r="795" s="14" customFormat="1">
      <c r="A795" s="14"/>
      <c r="B795" s="254"/>
      <c r="C795" s="255"/>
      <c r="D795" s="234" t="s">
        <v>205</v>
      </c>
      <c r="E795" s="256" t="s">
        <v>19</v>
      </c>
      <c r="F795" s="257" t="s">
        <v>1066</v>
      </c>
      <c r="G795" s="255"/>
      <c r="H795" s="256" t="s">
        <v>19</v>
      </c>
      <c r="I795" s="258"/>
      <c r="J795" s="255"/>
      <c r="K795" s="255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205</v>
      </c>
      <c r="AU795" s="263" t="s">
        <v>82</v>
      </c>
      <c r="AV795" s="14" t="s">
        <v>79</v>
      </c>
      <c r="AW795" s="14" t="s">
        <v>33</v>
      </c>
      <c r="AX795" s="14" t="s">
        <v>72</v>
      </c>
      <c r="AY795" s="263" t="s">
        <v>190</v>
      </c>
    </row>
    <row r="796" s="14" customFormat="1">
      <c r="A796" s="14"/>
      <c r="B796" s="254"/>
      <c r="C796" s="255"/>
      <c r="D796" s="234" t="s">
        <v>205</v>
      </c>
      <c r="E796" s="256" t="s">
        <v>19</v>
      </c>
      <c r="F796" s="257" t="s">
        <v>1460</v>
      </c>
      <c r="G796" s="255"/>
      <c r="H796" s="256" t="s">
        <v>19</v>
      </c>
      <c r="I796" s="258"/>
      <c r="J796" s="255"/>
      <c r="K796" s="255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205</v>
      </c>
      <c r="AU796" s="263" t="s">
        <v>82</v>
      </c>
      <c r="AV796" s="14" t="s">
        <v>79</v>
      </c>
      <c r="AW796" s="14" t="s">
        <v>33</v>
      </c>
      <c r="AX796" s="14" t="s">
        <v>72</v>
      </c>
      <c r="AY796" s="263" t="s">
        <v>190</v>
      </c>
    </row>
    <row r="797" s="13" customFormat="1">
      <c r="A797" s="13"/>
      <c r="B797" s="232"/>
      <c r="C797" s="233"/>
      <c r="D797" s="234" t="s">
        <v>205</v>
      </c>
      <c r="E797" s="235" t="s">
        <v>19</v>
      </c>
      <c r="F797" s="236" t="s">
        <v>1461</v>
      </c>
      <c r="G797" s="233"/>
      <c r="H797" s="237">
        <v>7.3330000000000002</v>
      </c>
      <c r="I797" s="238"/>
      <c r="J797" s="233"/>
      <c r="K797" s="233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205</v>
      </c>
      <c r="AU797" s="243" t="s">
        <v>82</v>
      </c>
      <c r="AV797" s="13" t="s">
        <v>82</v>
      </c>
      <c r="AW797" s="13" t="s">
        <v>33</v>
      </c>
      <c r="AX797" s="13" t="s">
        <v>72</v>
      </c>
      <c r="AY797" s="243" t="s">
        <v>190</v>
      </c>
    </row>
    <row r="798" s="13" customFormat="1">
      <c r="A798" s="13"/>
      <c r="B798" s="232"/>
      <c r="C798" s="233"/>
      <c r="D798" s="234" t="s">
        <v>205</v>
      </c>
      <c r="E798" s="235" t="s">
        <v>19</v>
      </c>
      <c r="F798" s="236" t="s">
        <v>1462</v>
      </c>
      <c r="G798" s="233"/>
      <c r="H798" s="237">
        <v>-0.35999999999999999</v>
      </c>
      <c r="I798" s="238"/>
      <c r="J798" s="233"/>
      <c r="K798" s="233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205</v>
      </c>
      <c r="AU798" s="243" t="s">
        <v>82</v>
      </c>
      <c r="AV798" s="13" t="s">
        <v>82</v>
      </c>
      <c r="AW798" s="13" t="s">
        <v>33</v>
      </c>
      <c r="AX798" s="13" t="s">
        <v>72</v>
      </c>
      <c r="AY798" s="243" t="s">
        <v>190</v>
      </c>
    </row>
    <row r="799" s="14" customFormat="1">
      <c r="A799" s="14"/>
      <c r="B799" s="254"/>
      <c r="C799" s="255"/>
      <c r="D799" s="234" t="s">
        <v>205</v>
      </c>
      <c r="E799" s="256" t="s">
        <v>19</v>
      </c>
      <c r="F799" s="257" t="s">
        <v>1463</v>
      </c>
      <c r="G799" s="255"/>
      <c r="H799" s="256" t="s">
        <v>19</v>
      </c>
      <c r="I799" s="258"/>
      <c r="J799" s="255"/>
      <c r="K799" s="255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205</v>
      </c>
      <c r="AU799" s="263" t="s">
        <v>82</v>
      </c>
      <c r="AV799" s="14" t="s">
        <v>79</v>
      </c>
      <c r="AW799" s="14" t="s">
        <v>33</v>
      </c>
      <c r="AX799" s="14" t="s">
        <v>72</v>
      </c>
      <c r="AY799" s="263" t="s">
        <v>190</v>
      </c>
    </row>
    <row r="800" s="13" customFormat="1">
      <c r="A800" s="13"/>
      <c r="B800" s="232"/>
      <c r="C800" s="233"/>
      <c r="D800" s="234" t="s">
        <v>205</v>
      </c>
      <c r="E800" s="235" t="s">
        <v>19</v>
      </c>
      <c r="F800" s="236" t="s">
        <v>1464</v>
      </c>
      <c r="G800" s="233"/>
      <c r="H800" s="237">
        <v>10.398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205</v>
      </c>
      <c r="AU800" s="243" t="s">
        <v>82</v>
      </c>
      <c r="AV800" s="13" t="s">
        <v>82</v>
      </c>
      <c r="AW800" s="13" t="s">
        <v>33</v>
      </c>
      <c r="AX800" s="13" t="s">
        <v>72</v>
      </c>
      <c r="AY800" s="243" t="s">
        <v>190</v>
      </c>
    </row>
    <row r="801" s="13" customFormat="1">
      <c r="A801" s="13"/>
      <c r="B801" s="232"/>
      <c r="C801" s="233"/>
      <c r="D801" s="234" t="s">
        <v>205</v>
      </c>
      <c r="E801" s="235" t="s">
        <v>19</v>
      </c>
      <c r="F801" s="236" t="s">
        <v>1462</v>
      </c>
      <c r="G801" s="233"/>
      <c r="H801" s="237">
        <v>-0.35999999999999999</v>
      </c>
      <c r="I801" s="238"/>
      <c r="J801" s="233"/>
      <c r="K801" s="233"/>
      <c r="L801" s="239"/>
      <c r="M801" s="240"/>
      <c r="N801" s="241"/>
      <c r="O801" s="241"/>
      <c r="P801" s="241"/>
      <c r="Q801" s="241"/>
      <c r="R801" s="241"/>
      <c r="S801" s="241"/>
      <c r="T801" s="24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3" t="s">
        <v>205</v>
      </c>
      <c r="AU801" s="243" t="s">
        <v>82</v>
      </c>
      <c r="AV801" s="13" t="s">
        <v>82</v>
      </c>
      <c r="AW801" s="13" t="s">
        <v>33</v>
      </c>
      <c r="AX801" s="13" t="s">
        <v>72</v>
      </c>
      <c r="AY801" s="243" t="s">
        <v>190</v>
      </c>
    </row>
    <row r="802" s="14" customFormat="1">
      <c r="A802" s="14"/>
      <c r="B802" s="254"/>
      <c r="C802" s="255"/>
      <c r="D802" s="234" t="s">
        <v>205</v>
      </c>
      <c r="E802" s="256" t="s">
        <v>19</v>
      </c>
      <c r="F802" s="257" t="s">
        <v>1465</v>
      </c>
      <c r="G802" s="255"/>
      <c r="H802" s="256" t="s">
        <v>19</v>
      </c>
      <c r="I802" s="258"/>
      <c r="J802" s="255"/>
      <c r="K802" s="255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205</v>
      </c>
      <c r="AU802" s="263" t="s">
        <v>82</v>
      </c>
      <c r="AV802" s="14" t="s">
        <v>79</v>
      </c>
      <c r="AW802" s="14" t="s">
        <v>33</v>
      </c>
      <c r="AX802" s="14" t="s">
        <v>72</v>
      </c>
      <c r="AY802" s="263" t="s">
        <v>190</v>
      </c>
    </row>
    <row r="803" s="13" customFormat="1">
      <c r="A803" s="13"/>
      <c r="B803" s="232"/>
      <c r="C803" s="233"/>
      <c r="D803" s="234" t="s">
        <v>205</v>
      </c>
      <c r="E803" s="235" t="s">
        <v>19</v>
      </c>
      <c r="F803" s="236" t="s">
        <v>1466</v>
      </c>
      <c r="G803" s="233"/>
      <c r="H803" s="237">
        <v>19.788</v>
      </c>
      <c r="I803" s="238"/>
      <c r="J803" s="233"/>
      <c r="K803" s="233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205</v>
      </c>
      <c r="AU803" s="243" t="s">
        <v>82</v>
      </c>
      <c r="AV803" s="13" t="s">
        <v>82</v>
      </c>
      <c r="AW803" s="13" t="s">
        <v>33</v>
      </c>
      <c r="AX803" s="13" t="s">
        <v>72</v>
      </c>
      <c r="AY803" s="243" t="s">
        <v>190</v>
      </c>
    </row>
    <row r="804" s="14" customFormat="1">
      <c r="A804" s="14"/>
      <c r="B804" s="254"/>
      <c r="C804" s="255"/>
      <c r="D804" s="234" t="s">
        <v>205</v>
      </c>
      <c r="E804" s="256" t="s">
        <v>19</v>
      </c>
      <c r="F804" s="257" t="s">
        <v>1467</v>
      </c>
      <c r="G804" s="255"/>
      <c r="H804" s="256" t="s">
        <v>19</v>
      </c>
      <c r="I804" s="258"/>
      <c r="J804" s="255"/>
      <c r="K804" s="255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205</v>
      </c>
      <c r="AU804" s="263" t="s">
        <v>82</v>
      </c>
      <c r="AV804" s="14" t="s">
        <v>79</v>
      </c>
      <c r="AW804" s="14" t="s">
        <v>33</v>
      </c>
      <c r="AX804" s="14" t="s">
        <v>72</v>
      </c>
      <c r="AY804" s="263" t="s">
        <v>190</v>
      </c>
    </row>
    <row r="805" s="13" customFormat="1">
      <c r="A805" s="13"/>
      <c r="B805" s="232"/>
      <c r="C805" s="233"/>
      <c r="D805" s="234" t="s">
        <v>205</v>
      </c>
      <c r="E805" s="235" t="s">
        <v>19</v>
      </c>
      <c r="F805" s="236" t="s">
        <v>1468</v>
      </c>
      <c r="G805" s="233"/>
      <c r="H805" s="237">
        <v>9.8940000000000001</v>
      </c>
      <c r="I805" s="238"/>
      <c r="J805" s="233"/>
      <c r="K805" s="233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205</v>
      </c>
      <c r="AU805" s="243" t="s">
        <v>82</v>
      </c>
      <c r="AV805" s="13" t="s">
        <v>82</v>
      </c>
      <c r="AW805" s="13" t="s">
        <v>33</v>
      </c>
      <c r="AX805" s="13" t="s">
        <v>72</v>
      </c>
      <c r="AY805" s="243" t="s">
        <v>190</v>
      </c>
    </row>
    <row r="806" s="14" customFormat="1">
      <c r="A806" s="14"/>
      <c r="B806" s="254"/>
      <c r="C806" s="255"/>
      <c r="D806" s="234" t="s">
        <v>205</v>
      </c>
      <c r="E806" s="256" t="s">
        <v>19</v>
      </c>
      <c r="F806" s="257" t="s">
        <v>1425</v>
      </c>
      <c r="G806" s="255"/>
      <c r="H806" s="256" t="s">
        <v>19</v>
      </c>
      <c r="I806" s="258"/>
      <c r="J806" s="255"/>
      <c r="K806" s="255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205</v>
      </c>
      <c r="AU806" s="263" t="s">
        <v>82</v>
      </c>
      <c r="AV806" s="14" t="s">
        <v>79</v>
      </c>
      <c r="AW806" s="14" t="s">
        <v>33</v>
      </c>
      <c r="AX806" s="14" t="s">
        <v>72</v>
      </c>
      <c r="AY806" s="263" t="s">
        <v>190</v>
      </c>
    </row>
    <row r="807" s="13" customFormat="1">
      <c r="A807" s="13"/>
      <c r="B807" s="232"/>
      <c r="C807" s="233"/>
      <c r="D807" s="234" t="s">
        <v>205</v>
      </c>
      <c r="E807" s="235" t="s">
        <v>19</v>
      </c>
      <c r="F807" s="236" t="s">
        <v>1469</v>
      </c>
      <c r="G807" s="233"/>
      <c r="H807" s="237">
        <v>12.028000000000001</v>
      </c>
      <c r="I807" s="238"/>
      <c r="J807" s="233"/>
      <c r="K807" s="233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205</v>
      </c>
      <c r="AU807" s="243" t="s">
        <v>82</v>
      </c>
      <c r="AV807" s="13" t="s">
        <v>82</v>
      </c>
      <c r="AW807" s="13" t="s">
        <v>33</v>
      </c>
      <c r="AX807" s="13" t="s">
        <v>72</v>
      </c>
      <c r="AY807" s="243" t="s">
        <v>190</v>
      </c>
    </row>
    <row r="808" s="14" customFormat="1">
      <c r="A808" s="14"/>
      <c r="B808" s="254"/>
      <c r="C808" s="255"/>
      <c r="D808" s="234" t="s">
        <v>205</v>
      </c>
      <c r="E808" s="256" t="s">
        <v>19</v>
      </c>
      <c r="F808" s="257" t="s">
        <v>1470</v>
      </c>
      <c r="G808" s="255"/>
      <c r="H808" s="256" t="s">
        <v>19</v>
      </c>
      <c r="I808" s="258"/>
      <c r="J808" s="255"/>
      <c r="K808" s="255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205</v>
      </c>
      <c r="AU808" s="263" t="s">
        <v>82</v>
      </c>
      <c r="AV808" s="14" t="s">
        <v>79</v>
      </c>
      <c r="AW808" s="14" t="s">
        <v>33</v>
      </c>
      <c r="AX808" s="14" t="s">
        <v>72</v>
      </c>
      <c r="AY808" s="263" t="s">
        <v>190</v>
      </c>
    </row>
    <row r="809" s="13" customFormat="1">
      <c r="A809" s="13"/>
      <c r="B809" s="232"/>
      <c r="C809" s="233"/>
      <c r="D809" s="234" t="s">
        <v>205</v>
      </c>
      <c r="E809" s="235" t="s">
        <v>19</v>
      </c>
      <c r="F809" s="236" t="s">
        <v>1471</v>
      </c>
      <c r="G809" s="233"/>
      <c r="H809" s="237">
        <v>25.452999999999999</v>
      </c>
      <c r="I809" s="238"/>
      <c r="J809" s="233"/>
      <c r="K809" s="233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205</v>
      </c>
      <c r="AU809" s="243" t="s">
        <v>82</v>
      </c>
      <c r="AV809" s="13" t="s">
        <v>82</v>
      </c>
      <c r="AW809" s="13" t="s">
        <v>33</v>
      </c>
      <c r="AX809" s="13" t="s">
        <v>72</v>
      </c>
      <c r="AY809" s="243" t="s">
        <v>190</v>
      </c>
    </row>
    <row r="810" s="14" customFormat="1">
      <c r="A810" s="14"/>
      <c r="B810" s="254"/>
      <c r="C810" s="255"/>
      <c r="D810" s="234" t="s">
        <v>205</v>
      </c>
      <c r="E810" s="256" t="s">
        <v>19</v>
      </c>
      <c r="F810" s="257" t="s">
        <v>1472</v>
      </c>
      <c r="G810" s="255"/>
      <c r="H810" s="256" t="s">
        <v>19</v>
      </c>
      <c r="I810" s="258"/>
      <c r="J810" s="255"/>
      <c r="K810" s="255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205</v>
      </c>
      <c r="AU810" s="263" t="s">
        <v>82</v>
      </c>
      <c r="AV810" s="14" t="s">
        <v>79</v>
      </c>
      <c r="AW810" s="14" t="s">
        <v>33</v>
      </c>
      <c r="AX810" s="14" t="s">
        <v>72</v>
      </c>
      <c r="AY810" s="263" t="s">
        <v>190</v>
      </c>
    </row>
    <row r="811" s="13" customFormat="1">
      <c r="A811" s="13"/>
      <c r="B811" s="232"/>
      <c r="C811" s="233"/>
      <c r="D811" s="234" t="s">
        <v>205</v>
      </c>
      <c r="E811" s="235" t="s">
        <v>19</v>
      </c>
      <c r="F811" s="236" t="s">
        <v>1473</v>
      </c>
      <c r="G811" s="233"/>
      <c r="H811" s="237">
        <v>14.356</v>
      </c>
      <c r="I811" s="238"/>
      <c r="J811" s="233"/>
      <c r="K811" s="233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205</v>
      </c>
      <c r="AU811" s="243" t="s">
        <v>82</v>
      </c>
      <c r="AV811" s="13" t="s">
        <v>82</v>
      </c>
      <c r="AW811" s="13" t="s">
        <v>33</v>
      </c>
      <c r="AX811" s="13" t="s">
        <v>72</v>
      </c>
      <c r="AY811" s="243" t="s">
        <v>190</v>
      </c>
    </row>
    <row r="812" s="14" customFormat="1">
      <c r="A812" s="14"/>
      <c r="B812" s="254"/>
      <c r="C812" s="255"/>
      <c r="D812" s="234" t="s">
        <v>205</v>
      </c>
      <c r="E812" s="256" t="s">
        <v>19</v>
      </c>
      <c r="F812" s="257" t="s">
        <v>1474</v>
      </c>
      <c r="G812" s="255"/>
      <c r="H812" s="256" t="s">
        <v>19</v>
      </c>
      <c r="I812" s="258"/>
      <c r="J812" s="255"/>
      <c r="K812" s="255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205</v>
      </c>
      <c r="AU812" s="263" t="s">
        <v>82</v>
      </c>
      <c r="AV812" s="14" t="s">
        <v>79</v>
      </c>
      <c r="AW812" s="14" t="s">
        <v>33</v>
      </c>
      <c r="AX812" s="14" t="s">
        <v>72</v>
      </c>
      <c r="AY812" s="263" t="s">
        <v>190</v>
      </c>
    </row>
    <row r="813" s="13" customFormat="1">
      <c r="A813" s="13"/>
      <c r="B813" s="232"/>
      <c r="C813" s="233"/>
      <c r="D813" s="234" t="s">
        <v>205</v>
      </c>
      <c r="E813" s="235" t="s">
        <v>19</v>
      </c>
      <c r="F813" s="236" t="s">
        <v>1475</v>
      </c>
      <c r="G813" s="233"/>
      <c r="H813" s="237">
        <v>18.003</v>
      </c>
      <c r="I813" s="238"/>
      <c r="J813" s="233"/>
      <c r="K813" s="233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205</v>
      </c>
      <c r="AU813" s="243" t="s">
        <v>82</v>
      </c>
      <c r="AV813" s="13" t="s">
        <v>82</v>
      </c>
      <c r="AW813" s="13" t="s">
        <v>33</v>
      </c>
      <c r="AX813" s="13" t="s">
        <v>72</v>
      </c>
      <c r="AY813" s="243" t="s">
        <v>190</v>
      </c>
    </row>
    <row r="814" s="13" customFormat="1">
      <c r="A814" s="13"/>
      <c r="B814" s="232"/>
      <c r="C814" s="233"/>
      <c r="D814" s="234" t="s">
        <v>205</v>
      </c>
      <c r="E814" s="235" t="s">
        <v>19</v>
      </c>
      <c r="F814" s="236" t="s">
        <v>1476</v>
      </c>
      <c r="G814" s="233"/>
      <c r="H814" s="237">
        <v>-1.9450000000000001</v>
      </c>
      <c r="I814" s="238"/>
      <c r="J814" s="233"/>
      <c r="K814" s="233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205</v>
      </c>
      <c r="AU814" s="243" t="s">
        <v>82</v>
      </c>
      <c r="AV814" s="13" t="s">
        <v>82</v>
      </c>
      <c r="AW814" s="13" t="s">
        <v>33</v>
      </c>
      <c r="AX814" s="13" t="s">
        <v>72</v>
      </c>
      <c r="AY814" s="243" t="s">
        <v>190</v>
      </c>
    </row>
    <row r="815" s="14" customFormat="1">
      <c r="A815" s="14"/>
      <c r="B815" s="254"/>
      <c r="C815" s="255"/>
      <c r="D815" s="234" t="s">
        <v>205</v>
      </c>
      <c r="E815" s="256" t="s">
        <v>19</v>
      </c>
      <c r="F815" s="257" t="s">
        <v>1078</v>
      </c>
      <c r="G815" s="255"/>
      <c r="H815" s="256" t="s">
        <v>19</v>
      </c>
      <c r="I815" s="258"/>
      <c r="J815" s="255"/>
      <c r="K815" s="255"/>
      <c r="L815" s="259"/>
      <c r="M815" s="260"/>
      <c r="N815" s="261"/>
      <c r="O815" s="261"/>
      <c r="P815" s="261"/>
      <c r="Q815" s="261"/>
      <c r="R815" s="261"/>
      <c r="S815" s="261"/>
      <c r="T815" s="26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3" t="s">
        <v>205</v>
      </c>
      <c r="AU815" s="263" t="s">
        <v>82</v>
      </c>
      <c r="AV815" s="14" t="s">
        <v>79</v>
      </c>
      <c r="AW815" s="14" t="s">
        <v>33</v>
      </c>
      <c r="AX815" s="14" t="s">
        <v>72</v>
      </c>
      <c r="AY815" s="263" t="s">
        <v>190</v>
      </c>
    </row>
    <row r="816" s="14" customFormat="1">
      <c r="A816" s="14"/>
      <c r="B816" s="254"/>
      <c r="C816" s="255"/>
      <c r="D816" s="234" t="s">
        <v>205</v>
      </c>
      <c r="E816" s="256" t="s">
        <v>19</v>
      </c>
      <c r="F816" s="257" t="s">
        <v>1477</v>
      </c>
      <c r="G816" s="255"/>
      <c r="H816" s="256" t="s">
        <v>19</v>
      </c>
      <c r="I816" s="258"/>
      <c r="J816" s="255"/>
      <c r="K816" s="255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205</v>
      </c>
      <c r="AU816" s="263" t="s">
        <v>82</v>
      </c>
      <c r="AV816" s="14" t="s">
        <v>79</v>
      </c>
      <c r="AW816" s="14" t="s">
        <v>33</v>
      </c>
      <c r="AX816" s="14" t="s">
        <v>72</v>
      </c>
      <c r="AY816" s="263" t="s">
        <v>190</v>
      </c>
    </row>
    <row r="817" s="13" customFormat="1">
      <c r="A817" s="13"/>
      <c r="B817" s="232"/>
      <c r="C817" s="233"/>
      <c r="D817" s="234" t="s">
        <v>205</v>
      </c>
      <c r="E817" s="235" t="s">
        <v>19</v>
      </c>
      <c r="F817" s="236" t="s">
        <v>1478</v>
      </c>
      <c r="G817" s="233"/>
      <c r="H817" s="237">
        <v>12.92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205</v>
      </c>
      <c r="AU817" s="243" t="s">
        <v>82</v>
      </c>
      <c r="AV817" s="13" t="s">
        <v>82</v>
      </c>
      <c r="AW817" s="13" t="s">
        <v>33</v>
      </c>
      <c r="AX817" s="13" t="s">
        <v>72</v>
      </c>
      <c r="AY817" s="243" t="s">
        <v>190</v>
      </c>
    </row>
    <row r="818" s="14" customFormat="1">
      <c r="A818" s="14"/>
      <c r="B818" s="254"/>
      <c r="C818" s="255"/>
      <c r="D818" s="234" t="s">
        <v>205</v>
      </c>
      <c r="E818" s="256" t="s">
        <v>19</v>
      </c>
      <c r="F818" s="257" t="s">
        <v>1479</v>
      </c>
      <c r="G818" s="255"/>
      <c r="H818" s="256" t="s">
        <v>19</v>
      </c>
      <c r="I818" s="258"/>
      <c r="J818" s="255"/>
      <c r="K818" s="255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205</v>
      </c>
      <c r="AU818" s="263" t="s">
        <v>82</v>
      </c>
      <c r="AV818" s="14" t="s">
        <v>79</v>
      </c>
      <c r="AW818" s="14" t="s">
        <v>33</v>
      </c>
      <c r="AX818" s="14" t="s">
        <v>72</v>
      </c>
      <c r="AY818" s="263" t="s">
        <v>190</v>
      </c>
    </row>
    <row r="819" s="13" customFormat="1">
      <c r="A819" s="13"/>
      <c r="B819" s="232"/>
      <c r="C819" s="233"/>
      <c r="D819" s="234" t="s">
        <v>205</v>
      </c>
      <c r="E819" s="235" t="s">
        <v>19</v>
      </c>
      <c r="F819" s="236" t="s">
        <v>1480</v>
      </c>
      <c r="G819" s="233"/>
      <c r="H819" s="237">
        <v>33.021999999999998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205</v>
      </c>
      <c r="AU819" s="243" t="s">
        <v>82</v>
      </c>
      <c r="AV819" s="13" t="s">
        <v>82</v>
      </c>
      <c r="AW819" s="13" t="s">
        <v>33</v>
      </c>
      <c r="AX819" s="13" t="s">
        <v>72</v>
      </c>
      <c r="AY819" s="243" t="s">
        <v>190</v>
      </c>
    </row>
    <row r="820" s="13" customFormat="1">
      <c r="A820" s="13"/>
      <c r="B820" s="232"/>
      <c r="C820" s="233"/>
      <c r="D820" s="234" t="s">
        <v>205</v>
      </c>
      <c r="E820" s="235" t="s">
        <v>19</v>
      </c>
      <c r="F820" s="236" t="s">
        <v>1481</v>
      </c>
      <c r="G820" s="233"/>
      <c r="H820" s="237">
        <v>19.265999999999998</v>
      </c>
      <c r="I820" s="238"/>
      <c r="J820" s="233"/>
      <c r="K820" s="233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205</v>
      </c>
      <c r="AU820" s="243" t="s">
        <v>82</v>
      </c>
      <c r="AV820" s="13" t="s">
        <v>82</v>
      </c>
      <c r="AW820" s="13" t="s">
        <v>33</v>
      </c>
      <c r="AX820" s="13" t="s">
        <v>72</v>
      </c>
      <c r="AY820" s="243" t="s">
        <v>190</v>
      </c>
    </row>
    <row r="821" s="13" customFormat="1">
      <c r="A821" s="13"/>
      <c r="B821" s="232"/>
      <c r="C821" s="233"/>
      <c r="D821" s="234" t="s">
        <v>205</v>
      </c>
      <c r="E821" s="235" t="s">
        <v>19</v>
      </c>
      <c r="F821" s="236" t="s">
        <v>1427</v>
      </c>
      <c r="G821" s="233"/>
      <c r="H821" s="237">
        <v>-3.0880000000000001</v>
      </c>
      <c r="I821" s="238"/>
      <c r="J821" s="233"/>
      <c r="K821" s="233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205</v>
      </c>
      <c r="AU821" s="243" t="s">
        <v>82</v>
      </c>
      <c r="AV821" s="13" t="s">
        <v>82</v>
      </c>
      <c r="AW821" s="13" t="s">
        <v>33</v>
      </c>
      <c r="AX821" s="13" t="s">
        <v>72</v>
      </c>
      <c r="AY821" s="243" t="s">
        <v>190</v>
      </c>
    </row>
    <row r="822" s="13" customFormat="1">
      <c r="A822" s="13"/>
      <c r="B822" s="232"/>
      <c r="C822" s="233"/>
      <c r="D822" s="234" t="s">
        <v>205</v>
      </c>
      <c r="E822" s="235" t="s">
        <v>19</v>
      </c>
      <c r="F822" s="236" t="s">
        <v>1482</v>
      </c>
      <c r="G822" s="233"/>
      <c r="H822" s="237">
        <v>-0.71999999999999997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205</v>
      </c>
      <c r="AU822" s="243" t="s">
        <v>82</v>
      </c>
      <c r="AV822" s="13" t="s">
        <v>82</v>
      </c>
      <c r="AW822" s="13" t="s">
        <v>33</v>
      </c>
      <c r="AX822" s="13" t="s">
        <v>72</v>
      </c>
      <c r="AY822" s="243" t="s">
        <v>190</v>
      </c>
    </row>
    <row r="823" s="14" customFormat="1">
      <c r="A823" s="14"/>
      <c r="B823" s="254"/>
      <c r="C823" s="255"/>
      <c r="D823" s="234" t="s">
        <v>205</v>
      </c>
      <c r="E823" s="256" t="s">
        <v>19</v>
      </c>
      <c r="F823" s="257" t="s">
        <v>1483</v>
      </c>
      <c r="G823" s="255"/>
      <c r="H823" s="256" t="s">
        <v>19</v>
      </c>
      <c r="I823" s="258"/>
      <c r="J823" s="255"/>
      <c r="K823" s="255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205</v>
      </c>
      <c r="AU823" s="263" t="s">
        <v>82</v>
      </c>
      <c r="AV823" s="14" t="s">
        <v>79</v>
      </c>
      <c r="AW823" s="14" t="s">
        <v>33</v>
      </c>
      <c r="AX823" s="14" t="s">
        <v>72</v>
      </c>
      <c r="AY823" s="263" t="s">
        <v>190</v>
      </c>
    </row>
    <row r="824" s="13" customFormat="1">
      <c r="A824" s="13"/>
      <c r="B824" s="232"/>
      <c r="C824" s="233"/>
      <c r="D824" s="234" t="s">
        <v>205</v>
      </c>
      <c r="E824" s="235" t="s">
        <v>19</v>
      </c>
      <c r="F824" s="236" t="s">
        <v>1484</v>
      </c>
      <c r="G824" s="233"/>
      <c r="H824" s="237">
        <v>54.530000000000001</v>
      </c>
      <c r="I824" s="238"/>
      <c r="J824" s="233"/>
      <c r="K824" s="233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205</v>
      </c>
      <c r="AU824" s="243" t="s">
        <v>82</v>
      </c>
      <c r="AV824" s="13" t="s">
        <v>82</v>
      </c>
      <c r="AW824" s="13" t="s">
        <v>33</v>
      </c>
      <c r="AX824" s="13" t="s">
        <v>72</v>
      </c>
      <c r="AY824" s="243" t="s">
        <v>190</v>
      </c>
    </row>
    <row r="825" s="13" customFormat="1">
      <c r="A825" s="13"/>
      <c r="B825" s="232"/>
      <c r="C825" s="233"/>
      <c r="D825" s="234" t="s">
        <v>205</v>
      </c>
      <c r="E825" s="235" t="s">
        <v>19</v>
      </c>
      <c r="F825" s="236" t="s">
        <v>1485</v>
      </c>
      <c r="G825" s="233"/>
      <c r="H825" s="237">
        <v>-5.2329999999999997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205</v>
      </c>
      <c r="AU825" s="243" t="s">
        <v>82</v>
      </c>
      <c r="AV825" s="13" t="s">
        <v>82</v>
      </c>
      <c r="AW825" s="13" t="s">
        <v>33</v>
      </c>
      <c r="AX825" s="13" t="s">
        <v>72</v>
      </c>
      <c r="AY825" s="243" t="s">
        <v>190</v>
      </c>
    </row>
    <row r="826" s="14" customFormat="1">
      <c r="A826" s="14"/>
      <c r="B826" s="254"/>
      <c r="C826" s="255"/>
      <c r="D826" s="234" t="s">
        <v>205</v>
      </c>
      <c r="E826" s="256" t="s">
        <v>19</v>
      </c>
      <c r="F826" s="257" t="s">
        <v>1486</v>
      </c>
      <c r="G826" s="255"/>
      <c r="H826" s="256" t="s">
        <v>19</v>
      </c>
      <c r="I826" s="258"/>
      <c r="J826" s="255"/>
      <c r="K826" s="255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205</v>
      </c>
      <c r="AU826" s="263" t="s">
        <v>82</v>
      </c>
      <c r="AV826" s="14" t="s">
        <v>79</v>
      </c>
      <c r="AW826" s="14" t="s">
        <v>33</v>
      </c>
      <c r="AX826" s="14" t="s">
        <v>72</v>
      </c>
      <c r="AY826" s="263" t="s">
        <v>190</v>
      </c>
    </row>
    <row r="827" s="13" customFormat="1">
      <c r="A827" s="13"/>
      <c r="B827" s="232"/>
      <c r="C827" s="233"/>
      <c r="D827" s="234" t="s">
        <v>205</v>
      </c>
      <c r="E827" s="235" t="s">
        <v>19</v>
      </c>
      <c r="F827" s="236" t="s">
        <v>1487</v>
      </c>
      <c r="G827" s="233"/>
      <c r="H827" s="237">
        <v>30.475999999999999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205</v>
      </c>
      <c r="AU827" s="243" t="s">
        <v>82</v>
      </c>
      <c r="AV827" s="13" t="s">
        <v>82</v>
      </c>
      <c r="AW827" s="13" t="s">
        <v>33</v>
      </c>
      <c r="AX827" s="13" t="s">
        <v>72</v>
      </c>
      <c r="AY827" s="243" t="s">
        <v>190</v>
      </c>
    </row>
    <row r="828" s="13" customFormat="1">
      <c r="A828" s="13"/>
      <c r="B828" s="232"/>
      <c r="C828" s="233"/>
      <c r="D828" s="234" t="s">
        <v>205</v>
      </c>
      <c r="E828" s="235" t="s">
        <v>19</v>
      </c>
      <c r="F828" s="236" t="s">
        <v>1488</v>
      </c>
      <c r="G828" s="233"/>
      <c r="H828" s="237">
        <v>-4.6319999999999997</v>
      </c>
      <c r="I828" s="238"/>
      <c r="J828" s="233"/>
      <c r="K828" s="233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205</v>
      </c>
      <c r="AU828" s="243" t="s">
        <v>82</v>
      </c>
      <c r="AV828" s="13" t="s">
        <v>82</v>
      </c>
      <c r="AW828" s="13" t="s">
        <v>33</v>
      </c>
      <c r="AX828" s="13" t="s">
        <v>72</v>
      </c>
      <c r="AY828" s="243" t="s">
        <v>190</v>
      </c>
    </row>
    <row r="829" s="14" customFormat="1">
      <c r="A829" s="14"/>
      <c r="B829" s="254"/>
      <c r="C829" s="255"/>
      <c r="D829" s="234" t="s">
        <v>205</v>
      </c>
      <c r="E829" s="256" t="s">
        <v>19</v>
      </c>
      <c r="F829" s="257" t="s">
        <v>1489</v>
      </c>
      <c r="G829" s="255"/>
      <c r="H829" s="256" t="s">
        <v>19</v>
      </c>
      <c r="I829" s="258"/>
      <c r="J829" s="255"/>
      <c r="K829" s="255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205</v>
      </c>
      <c r="AU829" s="263" t="s">
        <v>82</v>
      </c>
      <c r="AV829" s="14" t="s">
        <v>79</v>
      </c>
      <c r="AW829" s="14" t="s">
        <v>33</v>
      </c>
      <c r="AX829" s="14" t="s">
        <v>72</v>
      </c>
      <c r="AY829" s="263" t="s">
        <v>190</v>
      </c>
    </row>
    <row r="830" s="13" customFormat="1">
      <c r="A830" s="13"/>
      <c r="B830" s="232"/>
      <c r="C830" s="233"/>
      <c r="D830" s="234" t="s">
        <v>205</v>
      </c>
      <c r="E830" s="235" t="s">
        <v>19</v>
      </c>
      <c r="F830" s="236" t="s">
        <v>1490</v>
      </c>
      <c r="G830" s="233"/>
      <c r="H830" s="237">
        <v>104.5</v>
      </c>
      <c r="I830" s="238"/>
      <c r="J830" s="233"/>
      <c r="K830" s="233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205</v>
      </c>
      <c r="AU830" s="243" t="s">
        <v>82</v>
      </c>
      <c r="AV830" s="13" t="s">
        <v>82</v>
      </c>
      <c r="AW830" s="13" t="s">
        <v>33</v>
      </c>
      <c r="AX830" s="13" t="s">
        <v>72</v>
      </c>
      <c r="AY830" s="243" t="s">
        <v>190</v>
      </c>
    </row>
    <row r="831" s="13" customFormat="1">
      <c r="A831" s="13"/>
      <c r="B831" s="232"/>
      <c r="C831" s="233"/>
      <c r="D831" s="234" t="s">
        <v>205</v>
      </c>
      <c r="E831" s="235" t="s">
        <v>19</v>
      </c>
      <c r="F831" s="236" t="s">
        <v>1491</v>
      </c>
      <c r="G831" s="233"/>
      <c r="H831" s="237">
        <v>-19.699999999999999</v>
      </c>
      <c r="I831" s="238"/>
      <c r="J831" s="233"/>
      <c r="K831" s="233"/>
      <c r="L831" s="239"/>
      <c r="M831" s="240"/>
      <c r="N831" s="241"/>
      <c r="O831" s="241"/>
      <c r="P831" s="241"/>
      <c r="Q831" s="241"/>
      <c r="R831" s="241"/>
      <c r="S831" s="241"/>
      <c r="T831" s="24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3" t="s">
        <v>205</v>
      </c>
      <c r="AU831" s="243" t="s">
        <v>82</v>
      </c>
      <c r="AV831" s="13" t="s">
        <v>82</v>
      </c>
      <c r="AW831" s="13" t="s">
        <v>33</v>
      </c>
      <c r="AX831" s="13" t="s">
        <v>72</v>
      </c>
      <c r="AY831" s="243" t="s">
        <v>190</v>
      </c>
    </row>
    <row r="832" s="14" customFormat="1">
      <c r="A832" s="14"/>
      <c r="B832" s="254"/>
      <c r="C832" s="255"/>
      <c r="D832" s="234" t="s">
        <v>205</v>
      </c>
      <c r="E832" s="256" t="s">
        <v>19</v>
      </c>
      <c r="F832" s="257" t="s">
        <v>1492</v>
      </c>
      <c r="G832" s="255"/>
      <c r="H832" s="256" t="s">
        <v>19</v>
      </c>
      <c r="I832" s="258"/>
      <c r="J832" s="255"/>
      <c r="K832" s="255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205</v>
      </c>
      <c r="AU832" s="263" t="s">
        <v>82</v>
      </c>
      <c r="AV832" s="14" t="s">
        <v>79</v>
      </c>
      <c r="AW832" s="14" t="s">
        <v>33</v>
      </c>
      <c r="AX832" s="14" t="s">
        <v>72</v>
      </c>
      <c r="AY832" s="263" t="s">
        <v>190</v>
      </c>
    </row>
    <row r="833" s="13" customFormat="1">
      <c r="A833" s="13"/>
      <c r="B833" s="232"/>
      <c r="C833" s="233"/>
      <c r="D833" s="234" t="s">
        <v>205</v>
      </c>
      <c r="E833" s="235" t="s">
        <v>19</v>
      </c>
      <c r="F833" s="236" t="s">
        <v>1493</v>
      </c>
      <c r="G833" s="233"/>
      <c r="H833" s="237">
        <v>12.882</v>
      </c>
      <c r="I833" s="238"/>
      <c r="J833" s="233"/>
      <c r="K833" s="233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205</v>
      </c>
      <c r="AU833" s="243" t="s">
        <v>82</v>
      </c>
      <c r="AV833" s="13" t="s">
        <v>82</v>
      </c>
      <c r="AW833" s="13" t="s">
        <v>33</v>
      </c>
      <c r="AX833" s="13" t="s">
        <v>72</v>
      </c>
      <c r="AY833" s="243" t="s">
        <v>190</v>
      </c>
    </row>
    <row r="834" s="13" customFormat="1">
      <c r="A834" s="13"/>
      <c r="B834" s="232"/>
      <c r="C834" s="233"/>
      <c r="D834" s="234" t="s">
        <v>205</v>
      </c>
      <c r="E834" s="235" t="s">
        <v>19</v>
      </c>
      <c r="F834" s="236" t="s">
        <v>1462</v>
      </c>
      <c r="G834" s="233"/>
      <c r="H834" s="237">
        <v>-0.35999999999999999</v>
      </c>
      <c r="I834" s="238"/>
      <c r="J834" s="233"/>
      <c r="K834" s="233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205</v>
      </c>
      <c r="AU834" s="243" t="s">
        <v>82</v>
      </c>
      <c r="AV834" s="13" t="s">
        <v>82</v>
      </c>
      <c r="AW834" s="13" t="s">
        <v>33</v>
      </c>
      <c r="AX834" s="13" t="s">
        <v>72</v>
      </c>
      <c r="AY834" s="243" t="s">
        <v>190</v>
      </c>
    </row>
    <row r="835" s="14" customFormat="1">
      <c r="A835" s="14"/>
      <c r="B835" s="254"/>
      <c r="C835" s="255"/>
      <c r="D835" s="234" t="s">
        <v>205</v>
      </c>
      <c r="E835" s="256" t="s">
        <v>19</v>
      </c>
      <c r="F835" s="257" t="s">
        <v>1085</v>
      </c>
      <c r="G835" s="255"/>
      <c r="H835" s="256" t="s">
        <v>19</v>
      </c>
      <c r="I835" s="258"/>
      <c r="J835" s="255"/>
      <c r="K835" s="255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205</v>
      </c>
      <c r="AU835" s="263" t="s">
        <v>82</v>
      </c>
      <c r="AV835" s="14" t="s">
        <v>79</v>
      </c>
      <c r="AW835" s="14" t="s">
        <v>33</v>
      </c>
      <c r="AX835" s="14" t="s">
        <v>72</v>
      </c>
      <c r="AY835" s="263" t="s">
        <v>190</v>
      </c>
    </row>
    <row r="836" s="14" customFormat="1">
      <c r="A836" s="14"/>
      <c r="B836" s="254"/>
      <c r="C836" s="255"/>
      <c r="D836" s="234" t="s">
        <v>205</v>
      </c>
      <c r="E836" s="256" t="s">
        <v>19</v>
      </c>
      <c r="F836" s="257" t="s">
        <v>1494</v>
      </c>
      <c r="G836" s="255"/>
      <c r="H836" s="256" t="s">
        <v>19</v>
      </c>
      <c r="I836" s="258"/>
      <c r="J836" s="255"/>
      <c r="K836" s="255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205</v>
      </c>
      <c r="AU836" s="263" t="s">
        <v>82</v>
      </c>
      <c r="AV836" s="14" t="s">
        <v>79</v>
      </c>
      <c r="AW836" s="14" t="s">
        <v>33</v>
      </c>
      <c r="AX836" s="14" t="s">
        <v>72</v>
      </c>
      <c r="AY836" s="263" t="s">
        <v>190</v>
      </c>
    </row>
    <row r="837" s="13" customFormat="1">
      <c r="A837" s="13"/>
      <c r="B837" s="232"/>
      <c r="C837" s="233"/>
      <c r="D837" s="234" t="s">
        <v>205</v>
      </c>
      <c r="E837" s="235" t="s">
        <v>19</v>
      </c>
      <c r="F837" s="236" t="s">
        <v>1495</v>
      </c>
      <c r="G837" s="233"/>
      <c r="H837" s="237">
        <v>9.1199999999999992</v>
      </c>
      <c r="I837" s="238"/>
      <c r="J837" s="233"/>
      <c r="K837" s="233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205</v>
      </c>
      <c r="AU837" s="243" t="s">
        <v>82</v>
      </c>
      <c r="AV837" s="13" t="s">
        <v>82</v>
      </c>
      <c r="AW837" s="13" t="s">
        <v>33</v>
      </c>
      <c r="AX837" s="13" t="s">
        <v>72</v>
      </c>
      <c r="AY837" s="243" t="s">
        <v>190</v>
      </c>
    </row>
    <row r="838" s="14" customFormat="1">
      <c r="A838" s="14"/>
      <c r="B838" s="254"/>
      <c r="C838" s="255"/>
      <c r="D838" s="234" t="s">
        <v>205</v>
      </c>
      <c r="E838" s="256" t="s">
        <v>19</v>
      </c>
      <c r="F838" s="257" t="s">
        <v>1496</v>
      </c>
      <c r="G838" s="255"/>
      <c r="H838" s="256" t="s">
        <v>19</v>
      </c>
      <c r="I838" s="258"/>
      <c r="J838" s="255"/>
      <c r="K838" s="255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205</v>
      </c>
      <c r="AU838" s="263" t="s">
        <v>82</v>
      </c>
      <c r="AV838" s="14" t="s">
        <v>79</v>
      </c>
      <c r="AW838" s="14" t="s">
        <v>33</v>
      </c>
      <c r="AX838" s="14" t="s">
        <v>72</v>
      </c>
      <c r="AY838" s="263" t="s">
        <v>190</v>
      </c>
    </row>
    <row r="839" s="13" customFormat="1">
      <c r="A839" s="13"/>
      <c r="B839" s="232"/>
      <c r="C839" s="233"/>
      <c r="D839" s="234" t="s">
        <v>205</v>
      </c>
      <c r="E839" s="235" t="s">
        <v>19</v>
      </c>
      <c r="F839" s="236" t="s">
        <v>1497</v>
      </c>
      <c r="G839" s="233"/>
      <c r="H839" s="237">
        <v>25.84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205</v>
      </c>
      <c r="AU839" s="243" t="s">
        <v>82</v>
      </c>
      <c r="AV839" s="13" t="s">
        <v>82</v>
      </c>
      <c r="AW839" s="13" t="s">
        <v>33</v>
      </c>
      <c r="AX839" s="13" t="s">
        <v>72</v>
      </c>
      <c r="AY839" s="243" t="s">
        <v>190</v>
      </c>
    </row>
    <row r="840" s="14" customFormat="1">
      <c r="A840" s="14"/>
      <c r="B840" s="254"/>
      <c r="C840" s="255"/>
      <c r="D840" s="234" t="s">
        <v>205</v>
      </c>
      <c r="E840" s="256" t="s">
        <v>19</v>
      </c>
      <c r="F840" s="257" t="s">
        <v>1498</v>
      </c>
      <c r="G840" s="255"/>
      <c r="H840" s="256" t="s">
        <v>19</v>
      </c>
      <c r="I840" s="258"/>
      <c r="J840" s="255"/>
      <c r="K840" s="255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205</v>
      </c>
      <c r="AU840" s="263" t="s">
        <v>82</v>
      </c>
      <c r="AV840" s="14" t="s">
        <v>79</v>
      </c>
      <c r="AW840" s="14" t="s">
        <v>33</v>
      </c>
      <c r="AX840" s="14" t="s">
        <v>72</v>
      </c>
      <c r="AY840" s="263" t="s">
        <v>190</v>
      </c>
    </row>
    <row r="841" s="13" customFormat="1">
      <c r="A841" s="13"/>
      <c r="B841" s="232"/>
      <c r="C841" s="233"/>
      <c r="D841" s="234" t="s">
        <v>205</v>
      </c>
      <c r="E841" s="235" t="s">
        <v>19</v>
      </c>
      <c r="F841" s="236" t="s">
        <v>1499</v>
      </c>
      <c r="G841" s="233"/>
      <c r="H841" s="237">
        <v>12.92</v>
      </c>
      <c r="I841" s="238"/>
      <c r="J841" s="233"/>
      <c r="K841" s="233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205</v>
      </c>
      <c r="AU841" s="243" t="s">
        <v>82</v>
      </c>
      <c r="AV841" s="13" t="s">
        <v>82</v>
      </c>
      <c r="AW841" s="13" t="s">
        <v>33</v>
      </c>
      <c r="AX841" s="13" t="s">
        <v>72</v>
      </c>
      <c r="AY841" s="243" t="s">
        <v>190</v>
      </c>
    </row>
    <row r="842" s="13" customFormat="1">
      <c r="A842" s="13"/>
      <c r="B842" s="232"/>
      <c r="C842" s="233"/>
      <c r="D842" s="234" t="s">
        <v>205</v>
      </c>
      <c r="E842" s="235" t="s">
        <v>19</v>
      </c>
      <c r="F842" s="236" t="s">
        <v>1451</v>
      </c>
      <c r="G842" s="233"/>
      <c r="H842" s="237">
        <v>-1.544</v>
      </c>
      <c r="I842" s="238"/>
      <c r="J842" s="233"/>
      <c r="K842" s="233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205</v>
      </c>
      <c r="AU842" s="243" t="s">
        <v>82</v>
      </c>
      <c r="AV842" s="13" t="s">
        <v>82</v>
      </c>
      <c r="AW842" s="13" t="s">
        <v>33</v>
      </c>
      <c r="AX842" s="13" t="s">
        <v>72</v>
      </c>
      <c r="AY842" s="243" t="s">
        <v>190</v>
      </c>
    </row>
    <row r="843" s="14" customFormat="1">
      <c r="A843" s="14"/>
      <c r="B843" s="254"/>
      <c r="C843" s="255"/>
      <c r="D843" s="234" t="s">
        <v>205</v>
      </c>
      <c r="E843" s="256" t="s">
        <v>19</v>
      </c>
      <c r="F843" s="257" t="s">
        <v>1500</v>
      </c>
      <c r="G843" s="255"/>
      <c r="H843" s="256" t="s">
        <v>19</v>
      </c>
      <c r="I843" s="258"/>
      <c r="J843" s="255"/>
      <c r="K843" s="255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205</v>
      </c>
      <c r="AU843" s="263" t="s">
        <v>82</v>
      </c>
      <c r="AV843" s="14" t="s">
        <v>79</v>
      </c>
      <c r="AW843" s="14" t="s">
        <v>33</v>
      </c>
      <c r="AX843" s="14" t="s">
        <v>72</v>
      </c>
      <c r="AY843" s="263" t="s">
        <v>190</v>
      </c>
    </row>
    <row r="844" s="13" customFormat="1">
      <c r="A844" s="13"/>
      <c r="B844" s="232"/>
      <c r="C844" s="233"/>
      <c r="D844" s="234" t="s">
        <v>205</v>
      </c>
      <c r="E844" s="235" t="s">
        <v>19</v>
      </c>
      <c r="F844" s="236" t="s">
        <v>1501</v>
      </c>
      <c r="G844" s="233"/>
      <c r="H844" s="237">
        <v>18.239999999999998</v>
      </c>
      <c r="I844" s="238"/>
      <c r="J844" s="233"/>
      <c r="K844" s="233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205</v>
      </c>
      <c r="AU844" s="243" t="s">
        <v>82</v>
      </c>
      <c r="AV844" s="13" t="s">
        <v>82</v>
      </c>
      <c r="AW844" s="13" t="s">
        <v>33</v>
      </c>
      <c r="AX844" s="13" t="s">
        <v>72</v>
      </c>
      <c r="AY844" s="243" t="s">
        <v>190</v>
      </c>
    </row>
    <row r="845" s="13" customFormat="1">
      <c r="A845" s="13"/>
      <c r="B845" s="232"/>
      <c r="C845" s="233"/>
      <c r="D845" s="234" t="s">
        <v>205</v>
      </c>
      <c r="E845" s="235" t="s">
        <v>19</v>
      </c>
      <c r="F845" s="236" t="s">
        <v>1502</v>
      </c>
      <c r="G845" s="233"/>
      <c r="H845" s="237">
        <v>-0.35999999999999999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205</v>
      </c>
      <c r="AU845" s="243" t="s">
        <v>82</v>
      </c>
      <c r="AV845" s="13" t="s">
        <v>82</v>
      </c>
      <c r="AW845" s="13" t="s">
        <v>33</v>
      </c>
      <c r="AX845" s="13" t="s">
        <v>72</v>
      </c>
      <c r="AY845" s="243" t="s">
        <v>190</v>
      </c>
    </row>
    <row r="846" s="14" customFormat="1">
      <c r="A846" s="14"/>
      <c r="B846" s="254"/>
      <c r="C846" s="255"/>
      <c r="D846" s="234" t="s">
        <v>205</v>
      </c>
      <c r="E846" s="256" t="s">
        <v>19</v>
      </c>
      <c r="F846" s="257" t="s">
        <v>1503</v>
      </c>
      <c r="G846" s="255"/>
      <c r="H846" s="256" t="s">
        <v>19</v>
      </c>
      <c r="I846" s="258"/>
      <c r="J846" s="255"/>
      <c r="K846" s="255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205</v>
      </c>
      <c r="AU846" s="263" t="s">
        <v>82</v>
      </c>
      <c r="AV846" s="14" t="s">
        <v>79</v>
      </c>
      <c r="AW846" s="14" t="s">
        <v>33</v>
      </c>
      <c r="AX846" s="14" t="s">
        <v>72</v>
      </c>
      <c r="AY846" s="263" t="s">
        <v>190</v>
      </c>
    </row>
    <row r="847" s="13" customFormat="1">
      <c r="A847" s="13"/>
      <c r="B847" s="232"/>
      <c r="C847" s="233"/>
      <c r="D847" s="234" t="s">
        <v>205</v>
      </c>
      <c r="E847" s="235" t="s">
        <v>19</v>
      </c>
      <c r="F847" s="236" t="s">
        <v>1504</v>
      </c>
      <c r="G847" s="233"/>
      <c r="H847" s="237">
        <v>4.8639999999999999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205</v>
      </c>
      <c r="AU847" s="243" t="s">
        <v>82</v>
      </c>
      <c r="AV847" s="13" t="s">
        <v>82</v>
      </c>
      <c r="AW847" s="13" t="s">
        <v>33</v>
      </c>
      <c r="AX847" s="13" t="s">
        <v>72</v>
      </c>
      <c r="AY847" s="243" t="s">
        <v>190</v>
      </c>
    </row>
    <row r="848" s="14" customFormat="1">
      <c r="A848" s="14"/>
      <c r="B848" s="254"/>
      <c r="C848" s="255"/>
      <c r="D848" s="234" t="s">
        <v>205</v>
      </c>
      <c r="E848" s="256" t="s">
        <v>19</v>
      </c>
      <c r="F848" s="257" t="s">
        <v>1505</v>
      </c>
      <c r="G848" s="255"/>
      <c r="H848" s="256" t="s">
        <v>19</v>
      </c>
      <c r="I848" s="258"/>
      <c r="J848" s="255"/>
      <c r="K848" s="255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205</v>
      </c>
      <c r="AU848" s="263" t="s">
        <v>82</v>
      </c>
      <c r="AV848" s="14" t="s">
        <v>79</v>
      </c>
      <c r="AW848" s="14" t="s">
        <v>33</v>
      </c>
      <c r="AX848" s="14" t="s">
        <v>72</v>
      </c>
      <c r="AY848" s="263" t="s">
        <v>190</v>
      </c>
    </row>
    <row r="849" s="13" customFormat="1">
      <c r="A849" s="13"/>
      <c r="B849" s="232"/>
      <c r="C849" s="233"/>
      <c r="D849" s="234" t="s">
        <v>205</v>
      </c>
      <c r="E849" s="235" t="s">
        <v>19</v>
      </c>
      <c r="F849" s="236" t="s">
        <v>1506</v>
      </c>
      <c r="G849" s="233"/>
      <c r="H849" s="237">
        <v>1.3200000000000001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205</v>
      </c>
      <c r="AU849" s="243" t="s">
        <v>82</v>
      </c>
      <c r="AV849" s="13" t="s">
        <v>82</v>
      </c>
      <c r="AW849" s="13" t="s">
        <v>33</v>
      </c>
      <c r="AX849" s="13" t="s">
        <v>72</v>
      </c>
      <c r="AY849" s="243" t="s">
        <v>190</v>
      </c>
    </row>
    <row r="850" s="15" customFormat="1">
      <c r="A850" s="15"/>
      <c r="B850" s="264"/>
      <c r="C850" s="265"/>
      <c r="D850" s="234" t="s">
        <v>205</v>
      </c>
      <c r="E850" s="266" t="s">
        <v>19</v>
      </c>
      <c r="F850" s="267" t="s">
        <v>243</v>
      </c>
      <c r="G850" s="265"/>
      <c r="H850" s="268">
        <v>418.851</v>
      </c>
      <c r="I850" s="269"/>
      <c r="J850" s="265"/>
      <c r="K850" s="265"/>
      <c r="L850" s="270"/>
      <c r="M850" s="271"/>
      <c r="N850" s="272"/>
      <c r="O850" s="272"/>
      <c r="P850" s="272"/>
      <c r="Q850" s="272"/>
      <c r="R850" s="272"/>
      <c r="S850" s="272"/>
      <c r="T850" s="273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4" t="s">
        <v>205</v>
      </c>
      <c r="AU850" s="274" t="s">
        <v>82</v>
      </c>
      <c r="AV850" s="15" t="s">
        <v>197</v>
      </c>
      <c r="AW850" s="15" t="s">
        <v>33</v>
      </c>
      <c r="AX850" s="15" t="s">
        <v>79</v>
      </c>
      <c r="AY850" s="274" t="s">
        <v>190</v>
      </c>
    </row>
    <row r="851" s="2" customFormat="1" ht="21.75" customHeight="1">
      <c r="A851" s="40"/>
      <c r="B851" s="41"/>
      <c r="C851" s="214" t="s">
        <v>1507</v>
      </c>
      <c r="D851" s="214" t="s">
        <v>192</v>
      </c>
      <c r="E851" s="215" t="s">
        <v>1508</v>
      </c>
      <c r="F851" s="216" t="s">
        <v>1509</v>
      </c>
      <c r="G851" s="217" t="s">
        <v>214</v>
      </c>
      <c r="H851" s="218">
        <v>1.47</v>
      </c>
      <c r="I851" s="219"/>
      <c r="J851" s="220">
        <f>ROUND(I851*H851,2)</f>
        <v>0</v>
      </c>
      <c r="K851" s="216" t="s">
        <v>196</v>
      </c>
      <c r="L851" s="46"/>
      <c r="M851" s="221" t="s">
        <v>19</v>
      </c>
      <c r="N851" s="222" t="s">
        <v>43</v>
      </c>
      <c r="O851" s="86"/>
      <c r="P851" s="223">
        <f>O851*H851</f>
        <v>0</v>
      </c>
      <c r="Q851" s="223">
        <v>0.14482999999999999</v>
      </c>
      <c r="R851" s="223">
        <f>Q851*H851</f>
        <v>0.21290009999999998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197</v>
      </c>
      <c r="AT851" s="225" t="s">
        <v>192</v>
      </c>
      <c r="AU851" s="225" t="s">
        <v>82</v>
      </c>
      <c r="AY851" s="19" t="s">
        <v>190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79</v>
      </c>
      <c r="BK851" s="226">
        <f>ROUND(I851*H851,2)</f>
        <v>0</v>
      </c>
      <c r="BL851" s="19" t="s">
        <v>197</v>
      </c>
      <c r="BM851" s="225" t="s">
        <v>1510</v>
      </c>
    </row>
    <row r="852" s="2" customFormat="1">
      <c r="A852" s="40"/>
      <c r="B852" s="41"/>
      <c r="C852" s="42"/>
      <c r="D852" s="227" t="s">
        <v>199</v>
      </c>
      <c r="E852" s="42"/>
      <c r="F852" s="228" t="s">
        <v>1511</v>
      </c>
      <c r="G852" s="42"/>
      <c r="H852" s="42"/>
      <c r="I852" s="229"/>
      <c r="J852" s="42"/>
      <c r="K852" s="42"/>
      <c r="L852" s="46"/>
      <c r="M852" s="230"/>
      <c r="N852" s="231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199</v>
      </c>
      <c r="AU852" s="19" t="s">
        <v>82</v>
      </c>
    </row>
    <row r="853" s="14" customFormat="1">
      <c r="A853" s="14"/>
      <c r="B853" s="254"/>
      <c r="C853" s="255"/>
      <c r="D853" s="234" t="s">
        <v>205</v>
      </c>
      <c r="E853" s="256" t="s">
        <v>19</v>
      </c>
      <c r="F853" s="257" t="s">
        <v>1512</v>
      </c>
      <c r="G853" s="255"/>
      <c r="H853" s="256" t="s">
        <v>19</v>
      </c>
      <c r="I853" s="258"/>
      <c r="J853" s="255"/>
      <c r="K853" s="255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205</v>
      </c>
      <c r="AU853" s="263" t="s">
        <v>82</v>
      </c>
      <c r="AV853" s="14" t="s">
        <v>79</v>
      </c>
      <c r="AW853" s="14" t="s">
        <v>33</v>
      </c>
      <c r="AX853" s="14" t="s">
        <v>72</v>
      </c>
      <c r="AY853" s="263" t="s">
        <v>190</v>
      </c>
    </row>
    <row r="854" s="14" customFormat="1">
      <c r="A854" s="14"/>
      <c r="B854" s="254"/>
      <c r="C854" s="255"/>
      <c r="D854" s="234" t="s">
        <v>205</v>
      </c>
      <c r="E854" s="256" t="s">
        <v>19</v>
      </c>
      <c r="F854" s="257" t="s">
        <v>1350</v>
      </c>
      <c r="G854" s="255"/>
      <c r="H854" s="256" t="s">
        <v>19</v>
      </c>
      <c r="I854" s="258"/>
      <c r="J854" s="255"/>
      <c r="K854" s="255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205</v>
      </c>
      <c r="AU854" s="263" t="s">
        <v>82</v>
      </c>
      <c r="AV854" s="14" t="s">
        <v>79</v>
      </c>
      <c r="AW854" s="14" t="s">
        <v>33</v>
      </c>
      <c r="AX854" s="14" t="s">
        <v>72</v>
      </c>
      <c r="AY854" s="263" t="s">
        <v>190</v>
      </c>
    </row>
    <row r="855" s="13" customFormat="1">
      <c r="A855" s="13"/>
      <c r="B855" s="232"/>
      <c r="C855" s="233"/>
      <c r="D855" s="234" t="s">
        <v>205</v>
      </c>
      <c r="E855" s="235" t="s">
        <v>19</v>
      </c>
      <c r="F855" s="236" t="s">
        <v>1513</v>
      </c>
      <c r="G855" s="233"/>
      <c r="H855" s="237">
        <v>0.48999999999999999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205</v>
      </c>
      <c r="AU855" s="243" t="s">
        <v>82</v>
      </c>
      <c r="AV855" s="13" t="s">
        <v>82</v>
      </c>
      <c r="AW855" s="13" t="s">
        <v>33</v>
      </c>
      <c r="AX855" s="13" t="s">
        <v>72</v>
      </c>
      <c r="AY855" s="243" t="s">
        <v>190</v>
      </c>
    </row>
    <row r="856" s="14" customFormat="1">
      <c r="A856" s="14"/>
      <c r="B856" s="254"/>
      <c r="C856" s="255"/>
      <c r="D856" s="234" t="s">
        <v>205</v>
      </c>
      <c r="E856" s="256" t="s">
        <v>19</v>
      </c>
      <c r="F856" s="257" t="s">
        <v>1352</v>
      </c>
      <c r="G856" s="255"/>
      <c r="H856" s="256" t="s">
        <v>19</v>
      </c>
      <c r="I856" s="258"/>
      <c r="J856" s="255"/>
      <c r="K856" s="255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205</v>
      </c>
      <c r="AU856" s="263" t="s">
        <v>82</v>
      </c>
      <c r="AV856" s="14" t="s">
        <v>79</v>
      </c>
      <c r="AW856" s="14" t="s">
        <v>33</v>
      </c>
      <c r="AX856" s="14" t="s">
        <v>72</v>
      </c>
      <c r="AY856" s="263" t="s">
        <v>190</v>
      </c>
    </row>
    <row r="857" s="13" customFormat="1">
      <c r="A857" s="13"/>
      <c r="B857" s="232"/>
      <c r="C857" s="233"/>
      <c r="D857" s="234" t="s">
        <v>205</v>
      </c>
      <c r="E857" s="235" t="s">
        <v>19</v>
      </c>
      <c r="F857" s="236" t="s">
        <v>1513</v>
      </c>
      <c r="G857" s="233"/>
      <c r="H857" s="237">
        <v>0.48999999999999999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205</v>
      </c>
      <c r="AU857" s="243" t="s">
        <v>82</v>
      </c>
      <c r="AV857" s="13" t="s">
        <v>82</v>
      </c>
      <c r="AW857" s="13" t="s">
        <v>33</v>
      </c>
      <c r="AX857" s="13" t="s">
        <v>72</v>
      </c>
      <c r="AY857" s="243" t="s">
        <v>190</v>
      </c>
    </row>
    <row r="858" s="14" customFormat="1">
      <c r="A858" s="14"/>
      <c r="B858" s="254"/>
      <c r="C858" s="255"/>
      <c r="D858" s="234" t="s">
        <v>205</v>
      </c>
      <c r="E858" s="256" t="s">
        <v>19</v>
      </c>
      <c r="F858" s="257" t="s">
        <v>1514</v>
      </c>
      <c r="G858" s="255"/>
      <c r="H858" s="256" t="s">
        <v>19</v>
      </c>
      <c r="I858" s="258"/>
      <c r="J858" s="255"/>
      <c r="K858" s="255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205</v>
      </c>
      <c r="AU858" s="263" t="s">
        <v>82</v>
      </c>
      <c r="AV858" s="14" t="s">
        <v>79</v>
      </c>
      <c r="AW858" s="14" t="s">
        <v>33</v>
      </c>
      <c r="AX858" s="14" t="s">
        <v>72</v>
      </c>
      <c r="AY858" s="263" t="s">
        <v>190</v>
      </c>
    </row>
    <row r="859" s="13" customFormat="1">
      <c r="A859" s="13"/>
      <c r="B859" s="232"/>
      <c r="C859" s="233"/>
      <c r="D859" s="234" t="s">
        <v>205</v>
      </c>
      <c r="E859" s="235" t="s">
        <v>19</v>
      </c>
      <c r="F859" s="236" t="s">
        <v>1513</v>
      </c>
      <c r="G859" s="233"/>
      <c r="H859" s="237">
        <v>0.48999999999999999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205</v>
      </c>
      <c r="AU859" s="243" t="s">
        <v>82</v>
      </c>
      <c r="AV859" s="13" t="s">
        <v>82</v>
      </c>
      <c r="AW859" s="13" t="s">
        <v>33</v>
      </c>
      <c r="AX859" s="13" t="s">
        <v>72</v>
      </c>
      <c r="AY859" s="243" t="s">
        <v>190</v>
      </c>
    </row>
    <row r="860" s="15" customFormat="1">
      <c r="A860" s="15"/>
      <c r="B860" s="264"/>
      <c r="C860" s="265"/>
      <c r="D860" s="234" t="s">
        <v>205</v>
      </c>
      <c r="E860" s="266" t="s">
        <v>19</v>
      </c>
      <c r="F860" s="267" t="s">
        <v>243</v>
      </c>
      <c r="G860" s="265"/>
      <c r="H860" s="268">
        <v>1.47</v>
      </c>
      <c r="I860" s="269"/>
      <c r="J860" s="265"/>
      <c r="K860" s="265"/>
      <c r="L860" s="270"/>
      <c r="M860" s="271"/>
      <c r="N860" s="272"/>
      <c r="O860" s="272"/>
      <c r="P860" s="272"/>
      <c r="Q860" s="272"/>
      <c r="R860" s="272"/>
      <c r="S860" s="272"/>
      <c r="T860" s="27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4" t="s">
        <v>205</v>
      </c>
      <c r="AU860" s="274" t="s">
        <v>82</v>
      </c>
      <c r="AV860" s="15" t="s">
        <v>197</v>
      </c>
      <c r="AW860" s="15" t="s">
        <v>33</v>
      </c>
      <c r="AX860" s="15" t="s">
        <v>79</v>
      </c>
      <c r="AY860" s="274" t="s">
        <v>190</v>
      </c>
    </row>
    <row r="861" s="2" customFormat="1" ht="16.5" customHeight="1">
      <c r="A861" s="40"/>
      <c r="B861" s="41"/>
      <c r="C861" s="214" t="s">
        <v>1515</v>
      </c>
      <c r="D861" s="214" t="s">
        <v>192</v>
      </c>
      <c r="E861" s="215" t="s">
        <v>1516</v>
      </c>
      <c r="F861" s="216" t="s">
        <v>1517</v>
      </c>
      <c r="G861" s="217" t="s">
        <v>195</v>
      </c>
      <c r="H861" s="218">
        <v>21.702000000000002</v>
      </c>
      <c r="I861" s="219"/>
      <c r="J861" s="220">
        <f>ROUND(I861*H861,2)</f>
        <v>0</v>
      </c>
      <c r="K861" s="216" t="s">
        <v>196</v>
      </c>
      <c r="L861" s="46"/>
      <c r="M861" s="221" t="s">
        <v>19</v>
      </c>
      <c r="N861" s="222" t="s">
        <v>43</v>
      </c>
      <c r="O861" s="86"/>
      <c r="P861" s="223">
        <f>O861*H861</f>
        <v>0</v>
      </c>
      <c r="Q861" s="223">
        <v>2.5018899999999999</v>
      </c>
      <c r="R861" s="223">
        <f>Q861*H861</f>
        <v>54.296016780000002</v>
      </c>
      <c r="S861" s="223">
        <v>0</v>
      </c>
      <c r="T861" s="224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5" t="s">
        <v>197</v>
      </c>
      <c r="AT861" s="225" t="s">
        <v>192</v>
      </c>
      <c r="AU861" s="225" t="s">
        <v>82</v>
      </c>
      <c r="AY861" s="19" t="s">
        <v>190</v>
      </c>
      <c r="BE861" s="226">
        <f>IF(N861="základní",J861,0)</f>
        <v>0</v>
      </c>
      <c r="BF861" s="226">
        <f>IF(N861="snížená",J861,0)</f>
        <v>0</v>
      </c>
      <c r="BG861" s="226">
        <f>IF(N861="zákl. přenesená",J861,0)</f>
        <v>0</v>
      </c>
      <c r="BH861" s="226">
        <f>IF(N861="sníž. přenesená",J861,0)</f>
        <v>0</v>
      </c>
      <c r="BI861" s="226">
        <f>IF(N861="nulová",J861,0)</f>
        <v>0</v>
      </c>
      <c r="BJ861" s="19" t="s">
        <v>79</v>
      </c>
      <c r="BK861" s="226">
        <f>ROUND(I861*H861,2)</f>
        <v>0</v>
      </c>
      <c r="BL861" s="19" t="s">
        <v>197</v>
      </c>
      <c r="BM861" s="225" t="s">
        <v>1518</v>
      </c>
    </row>
    <row r="862" s="2" customFormat="1">
      <c r="A862" s="40"/>
      <c r="B862" s="41"/>
      <c r="C862" s="42"/>
      <c r="D862" s="227" t="s">
        <v>199</v>
      </c>
      <c r="E862" s="42"/>
      <c r="F862" s="228" t="s">
        <v>1519</v>
      </c>
      <c r="G862" s="42"/>
      <c r="H862" s="42"/>
      <c r="I862" s="229"/>
      <c r="J862" s="42"/>
      <c r="K862" s="42"/>
      <c r="L862" s="46"/>
      <c r="M862" s="230"/>
      <c r="N862" s="231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199</v>
      </c>
      <c r="AU862" s="19" t="s">
        <v>82</v>
      </c>
    </row>
    <row r="863" s="14" customFormat="1">
      <c r="A863" s="14"/>
      <c r="B863" s="254"/>
      <c r="C863" s="255"/>
      <c r="D863" s="234" t="s">
        <v>205</v>
      </c>
      <c r="E863" s="256" t="s">
        <v>19</v>
      </c>
      <c r="F863" s="257" t="s">
        <v>1520</v>
      </c>
      <c r="G863" s="255"/>
      <c r="H863" s="256" t="s">
        <v>19</v>
      </c>
      <c r="I863" s="258"/>
      <c r="J863" s="255"/>
      <c r="K863" s="255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205</v>
      </c>
      <c r="AU863" s="263" t="s">
        <v>82</v>
      </c>
      <c r="AV863" s="14" t="s">
        <v>79</v>
      </c>
      <c r="AW863" s="14" t="s">
        <v>33</v>
      </c>
      <c r="AX863" s="14" t="s">
        <v>72</v>
      </c>
      <c r="AY863" s="263" t="s">
        <v>190</v>
      </c>
    </row>
    <row r="864" s="13" customFormat="1">
      <c r="A864" s="13"/>
      <c r="B864" s="232"/>
      <c r="C864" s="233"/>
      <c r="D864" s="234" t="s">
        <v>205</v>
      </c>
      <c r="E864" s="235" t="s">
        <v>19</v>
      </c>
      <c r="F864" s="236" t="s">
        <v>1521</v>
      </c>
      <c r="G864" s="233"/>
      <c r="H864" s="237">
        <v>7.0720000000000001</v>
      </c>
      <c r="I864" s="238"/>
      <c r="J864" s="233"/>
      <c r="K864" s="233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205</v>
      </c>
      <c r="AU864" s="243" t="s">
        <v>82</v>
      </c>
      <c r="AV864" s="13" t="s">
        <v>82</v>
      </c>
      <c r="AW864" s="13" t="s">
        <v>33</v>
      </c>
      <c r="AX864" s="13" t="s">
        <v>72</v>
      </c>
      <c r="AY864" s="243" t="s">
        <v>190</v>
      </c>
    </row>
    <row r="865" s="14" customFormat="1">
      <c r="A865" s="14"/>
      <c r="B865" s="254"/>
      <c r="C865" s="255"/>
      <c r="D865" s="234" t="s">
        <v>205</v>
      </c>
      <c r="E865" s="256" t="s">
        <v>19</v>
      </c>
      <c r="F865" s="257" t="s">
        <v>1522</v>
      </c>
      <c r="G865" s="255"/>
      <c r="H865" s="256" t="s">
        <v>19</v>
      </c>
      <c r="I865" s="258"/>
      <c r="J865" s="255"/>
      <c r="K865" s="255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205</v>
      </c>
      <c r="AU865" s="263" t="s">
        <v>82</v>
      </c>
      <c r="AV865" s="14" t="s">
        <v>79</v>
      </c>
      <c r="AW865" s="14" t="s">
        <v>33</v>
      </c>
      <c r="AX865" s="14" t="s">
        <v>72</v>
      </c>
      <c r="AY865" s="263" t="s">
        <v>190</v>
      </c>
    </row>
    <row r="866" s="13" customFormat="1">
      <c r="A866" s="13"/>
      <c r="B866" s="232"/>
      <c r="C866" s="233"/>
      <c r="D866" s="234" t="s">
        <v>205</v>
      </c>
      <c r="E866" s="235" t="s">
        <v>19</v>
      </c>
      <c r="F866" s="236" t="s">
        <v>1523</v>
      </c>
      <c r="G866" s="233"/>
      <c r="H866" s="237">
        <v>14.630000000000001</v>
      </c>
      <c r="I866" s="238"/>
      <c r="J866" s="233"/>
      <c r="K866" s="233"/>
      <c r="L866" s="239"/>
      <c r="M866" s="240"/>
      <c r="N866" s="241"/>
      <c r="O866" s="241"/>
      <c r="P866" s="241"/>
      <c r="Q866" s="241"/>
      <c r="R866" s="241"/>
      <c r="S866" s="241"/>
      <c r="T866" s="24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3" t="s">
        <v>205</v>
      </c>
      <c r="AU866" s="243" t="s">
        <v>82</v>
      </c>
      <c r="AV866" s="13" t="s">
        <v>82</v>
      </c>
      <c r="AW866" s="13" t="s">
        <v>33</v>
      </c>
      <c r="AX866" s="13" t="s">
        <v>72</v>
      </c>
      <c r="AY866" s="243" t="s">
        <v>190</v>
      </c>
    </row>
    <row r="867" s="15" customFormat="1">
      <c r="A867" s="15"/>
      <c r="B867" s="264"/>
      <c r="C867" s="265"/>
      <c r="D867" s="234" t="s">
        <v>205</v>
      </c>
      <c r="E867" s="266" t="s">
        <v>19</v>
      </c>
      <c r="F867" s="267" t="s">
        <v>243</v>
      </c>
      <c r="G867" s="265"/>
      <c r="H867" s="268">
        <v>21.702000000000002</v>
      </c>
      <c r="I867" s="269"/>
      <c r="J867" s="265"/>
      <c r="K867" s="265"/>
      <c r="L867" s="270"/>
      <c r="M867" s="271"/>
      <c r="N867" s="272"/>
      <c r="O867" s="272"/>
      <c r="P867" s="272"/>
      <c r="Q867" s="272"/>
      <c r="R867" s="272"/>
      <c r="S867" s="272"/>
      <c r="T867" s="27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4" t="s">
        <v>205</v>
      </c>
      <c r="AU867" s="274" t="s">
        <v>82</v>
      </c>
      <c r="AV867" s="15" t="s">
        <v>197</v>
      </c>
      <c r="AW867" s="15" t="s">
        <v>33</v>
      </c>
      <c r="AX867" s="15" t="s">
        <v>79</v>
      </c>
      <c r="AY867" s="274" t="s">
        <v>190</v>
      </c>
    </row>
    <row r="868" s="2" customFormat="1" ht="16.5" customHeight="1">
      <c r="A868" s="40"/>
      <c r="B868" s="41"/>
      <c r="C868" s="214" t="s">
        <v>1524</v>
      </c>
      <c r="D868" s="214" t="s">
        <v>192</v>
      </c>
      <c r="E868" s="215" t="s">
        <v>1525</v>
      </c>
      <c r="F868" s="216" t="s">
        <v>1526</v>
      </c>
      <c r="G868" s="217" t="s">
        <v>214</v>
      </c>
      <c r="H868" s="218">
        <v>217.02000000000001</v>
      </c>
      <c r="I868" s="219"/>
      <c r="J868" s="220">
        <f>ROUND(I868*H868,2)</f>
        <v>0</v>
      </c>
      <c r="K868" s="216" t="s">
        <v>196</v>
      </c>
      <c r="L868" s="46"/>
      <c r="M868" s="221" t="s">
        <v>19</v>
      </c>
      <c r="N868" s="222" t="s">
        <v>43</v>
      </c>
      <c r="O868" s="86"/>
      <c r="P868" s="223">
        <f>O868*H868</f>
        <v>0</v>
      </c>
      <c r="Q868" s="223">
        <v>0.00142</v>
      </c>
      <c r="R868" s="223">
        <f>Q868*H868</f>
        <v>0.30816840000000001</v>
      </c>
      <c r="S868" s="223">
        <v>0</v>
      </c>
      <c r="T868" s="224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5" t="s">
        <v>197</v>
      </c>
      <c r="AT868" s="225" t="s">
        <v>192</v>
      </c>
      <c r="AU868" s="225" t="s">
        <v>82</v>
      </c>
      <c r="AY868" s="19" t="s">
        <v>190</v>
      </c>
      <c r="BE868" s="226">
        <f>IF(N868="základní",J868,0)</f>
        <v>0</v>
      </c>
      <c r="BF868" s="226">
        <f>IF(N868="snížená",J868,0)</f>
        <v>0</v>
      </c>
      <c r="BG868" s="226">
        <f>IF(N868="zákl. přenesená",J868,0)</f>
        <v>0</v>
      </c>
      <c r="BH868" s="226">
        <f>IF(N868="sníž. přenesená",J868,0)</f>
        <v>0</v>
      </c>
      <c r="BI868" s="226">
        <f>IF(N868="nulová",J868,0)</f>
        <v>0</v>
      </c>
      <c r="BJ868" s="19" t="s">
        <v>79</v>
      </c>
      <c r="BK868" s="226">
        <f>ROUND(I868*H868,2)</f>
        <v>0</v>
      </c>
      <c r="BL868" s="19" t="s">
        <v>197</v>
      </c>
      <c r="BM868" s="225" t="s">
        <v>1527</v>
      </c>
    </row>
    <row r="869" s="2" customFormat="1">
      <c r="A869" s="40"/>
      <c r="B869" s="41"/>
      <c r="C869" s="42"/>
      <c r="D869" s="227" t="s">
        <v>199</v>
      </c>
      <c r="E869" s="42"/>
      <c r="F869" s="228" t="s">
        <v>1528</v>
      </c>
      <c r="G869" s="42"/>
      <c r="H869" s="42"/>
      <c r="I869" s="229"/>
      <c r="J869" s="42"/>
      <c r="K869" s="42"/>
      <c r="L869" s="46"/>
      <c r="M869" s="230"/>
      <c r="N869" s="231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199</v>
      </c>
      <c r="AU869" s="19" t="s">
        <v>82</v>
      </c>
    </row>
    <row r="870" s="14" customFormat="1">
      <c r="A870" s="14"/>
      <c r="B870" s="254"/>
      <c r="C870" s="255"/>
      <c r="D870" s="234" t="s">
        <v>205</v>
      </c>
      <c r="E870" s="256" t="s">
        <v>19</v>
      </c>
      <c r="F870" s="257" t="s">
        <v>1520</v>
      </c>
      <c r="G870" s="255"/>
      <c r="H870" s="256" t="s">
        <v>19</v>
      </c>
      <c r="I870" s="258"/>
      <c r="J870" s="255"/>
      <c r="K870" s="255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205</v>
      </c>
      <c r="AU870" s="263" t="s">
        <v>82</v>
      </c>
      <c r="AV870" s="14" t="s">
        <v>79</v>
      </c>
      <c r="AW870" s="14" t="s">
        <v>33</v>
      </c>
      <c r="AX870" s="14" t="s">
        <v>72</v>
      </c>
      <c r="AY870" s="263" t="s">
        <v>190</v>
      </c>
    </row>
    <row r="871" s="13" customFormat="1">
      <c r="A871" s="13"/>
      <c r="B871" s="232"/>
      <c r="C871" s="233"/>
      <c r="D871" s="234" t="s">
        <v>205</v>
      </c>
      <c r="E871" s="235" t="s">
        <v>19</v>
      </c>
      <c r="F871" s="236" t="s">
        <v>1529</v>
      </c>
      <c r="G871" s="233"/>
      <c r="H871" s="237">
        <v>70.719999999999999</v>
      </c>
      <c r="I871" s="238"/>
      <c r="J871" s="233"/>
      <c r="K871" s="233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205</v>
      </c>
      <c r="AU871" s="243" t="s">
        <v>82</v>
      </c>
      <c r="AV871" s="13" t="s">
        <v>82</v>
      </c>
      <c r="AW871" s="13" t="s">
        <v>33</v>
      </c>
      <c r="AX871" s="13" t="s">
        <v>72</v>
      </c>
      <c r="AY871" s="243" t="s">
        <v>190</v>
      </c>
    </row>
    <row r="872" s="14" customFormat="1">
      <c r="A872" s="14"/>
      <c r="B872" s="254"/>
      <c r="C872" s="255"/>
      <c r="D872" s="234" t="s">
        <v>205</v>
      </c>
      <c r="E872" s="256" t="s">
        <v>19</v>
      </c>
      <c r="F872" s="257" t="s">
        <v>1522</v>
      </c>
      <c r="G872" s="255"/>
      <c r="H872" s="256" t="s">
        <v>19</v>
      </c>
      <c r="I872" s="258"/>
      <c r="J872" s="255"/>
      <c r="K872" s="255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205</v>
      </c>
      <c r="AU872" s="263" t="s">
        <v>82</v>
      </c>
      <c r="AV872" s="14" t="s">
        <v>79</v>
      </c>
      <c r="AW872" s="14" t="s">
        <v>33</v>
      </c>
      <c r="AX872" s="14" t="s">
        <v>72</v>
      </c>
      <c r="AY872" s="263" t="s">
        <v>190</v>
      </c>
    </row>
    <row r="873" s="13" customFormat="1">
      <c r="A873" s="13"/>
      <c r="B873" s="232"/>
      <c r="C873" s="233"/>
      <c r="D873" s="234" t="s">
        <v>205</v>
      </c>
      <c r="E873" s="235" t="s">
        <v>19</v>
      </c>
      <c r="F873" s="236" t="s">
        <v>1530</v>
      </c>
      <c r="G873" s="233"/>
      <c r="H873" s="237">
        <v>146.30000000000001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205</v>
      </c>
      <c r="AU873" s="243" t="s">
        <v>82</v>
      </c>
      <c r="AV873" s="13" t="s">
        <v>82</v>
      </c>
      <c r="AW873" s="13" t="s">
        <v>33</v>
      </c>
      <c r="AX873" s="13" t="s">
        <v>72</v>
      </c>
      <c r="AY873" s="243" t="s">
        <v>190</v>
      </c>
    </row>
    <row r="874" s="15" customFormat="1">
      <c r="A874" s="15"/>
      <c r="B874" s="264"/>
      <c r="C874" s="265"/>
      <c r="D874" s="234" t="s">
        <v>205</v>
      </c>
      <c r="E874" s="266" t="s">
        <v>19</v>
      </c>
      <c r="F874" s="267" t="s">
        <v>243</v>
      </c>
      <c r="G874" s="265"/>
      <c r="H874" s="268">
        <v>217.02000000000001</v>
      </c>
      <c r="I874" s="269"/>
      <c r="J874" s="265"/>
      <c r="K874" s="265"/>
      <c r="L874" s="270"/>
      <c r="M874" s="271"/>
      <c r="N874" s="272"/>
      <c r="O874" s="272"/>
      <c r="P874" s="272"/>
      <c r="Q874" s="272"/>
      <c r="R874" s="272"/>
      <c r="S874" s="272"/>
      <c r="T874" s="27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4" t="s">
        <v>205</v>
      </c>
      <c r="AU874" s="274" t="s">
        <v>82</v>
      </c>
      <c r="AV874" s="15" t="s">
        <v>197</v>
      </c>
      <c r="AW874" s="15" t="s">
        <v>33</v>
      </c>
      <c r="AX874" s="15" t="s">
        <v>79</v>
      </c>
      <c r="AY874" s="274" t="s">
        <v>190</v>
      </c>
    </row>
    <row r="875" s="2" customFormat="1" ht="16.5" customHeight="1">
      <c r="A875" s="40"/>
      <c r="B875" s="41"/>
      <c r="C875" s="214" t="s">
        <v>1531</v>
      </c>
      <c r="D875" s="214" t="s">
        <v>192</v>
      </c>
      <c r="E875" s="215" t="s">
        <v>1532</v>
      </c>
      <c r="F875" s="216" t="s">
        <v>1533</v>
      </c>
      <c r="G875" s="217" t="s">
        <v>214</v>
      </c>
      <c r="H875" s="218">
        <v>217.02000000000001</v>
      </c>
      <c r="I875" s="219"/>
      <c r="J875" s="220">
        <f>ROUND(I875*H875,2)</f>
        <v>0</v>
      </c>
      <c r="K875" s="216" t="s">
        <v>196</v>
      </c>
      <c r="L875" s="46"/>
      <c r="M875" s="221" t="s">
        <v>19</v>
      </c>
      <c r="N875" s="222" t="s">
        <v>43</v>
      </c>
      <c r="O875" s="86"/>
      <c r="P875" s="223">
        <f>O875*H875</f>
        <v>0</v>
      </c>
      <c r="Q875" s="223">
        <v>0</v>
      </c>
      <c r="R875" s="223">
        <f>Q875*H875</f>
        <v>0</v>
      </c>
      <c r="S875" s="223">
        <v>0</v>
      </c>
      <c r="T875" s="224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5" t="s">
        <v>197</v>
      </c>
      <c r="AT875" s="225" t="s">
        <v>192</v>
      </c>
      <c r="AU875" s="225" t="s">
        <v>82</v>
      </c>
      <c r="AY875" s="19" t="s">
        <v>190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9" t="s">
        <v>79</v>
      </c>
      <c r="BK875" s="226">
        <f>ROUND(I875*H875,2)</f>
        <v>0</v>
      </c>
      <c r="BL875" s="19" t="s">
        <v>197</v>
      </c>
      <c r="BM875" s="225" t="s">
        <v>1534</v>
      </c>
    </row>
    <row r="876" s="2" customFormat="1">
      <c r="A876" s="40"/>
      <c r="B876" s="41"/>
      <c r="C876" s="42"/>
      <c r="D876" s="227" t="s">
        <v>199</v>
      </c>
      <c r="E876" s="42"/>
      <c r="F876" s="228" t="s">
        <v>1535</v>
      </c>
      <c r="G876" s="42"/>
      <c r="H876" s="42"/>
      <c r="I876" s="229"/>
      <c r="J876" s="42"/>
      <c r="K876" s="42"/>
      <c r="L876" s="46"/>
      <c r="M876" s="230"/>
      <c r="N876" s="231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199</v>
      </c>
      <c r="AU876" s="19" t="s">
        <v>82</v>
      </c>
    </row>
    <row r="877" s="2" customFormat="1" ht="24.15" customHeight="1">
      <c r="A877" s="40"/>
      <c r="B877" s="41"/>
      <c r="C877" s="214" t="s">
        <v>1536</v>
      </c>
      <c r="D877" s="214" t="s">
        <v>192</v>
      </c>
      <c r="E877" s="215" t="s">
        <v>1537</v>
      </c>
      <c r="F877" s="216" t="s">
        <v>1538</v>
      </c>
      <c r="G877" s="217" t="s">
        <v>222</v>
      </c>
      <c r="H877" s="218">
        <v>3.2290000000000001</v>
      </c>
      <c r="I877" s="219"/>
      <c r="J877" s="220">
        <f>ROUND(I877*H877,2)</f>
        <v>0</v>
      </c>
      <c r="K877" s="216" t="s">
        <v>196</v>
      </c>
      <c r="L877" s="46"/>
      <c r="M877" s="221" t="s">
        <v>19</v>
      </c>
      <c r="N877" s="222" t="s">
        <v>43</v>
      </c>
      <c r="O877" s="86"/>
      <c r="P877" s="223">
        <f>O877*H877</f>
        <v>0</v>
      </c>
      <c r="Q877" s="223">
        <v>1.0508900000000001</v>
      </c>
      <c r="R877" s="223">
        <f>Q877*H877</f>
        <v>3.3933238100000005</v>
      </c>
      <c r="S877" s="223">
        <v>0</v>
      </c>
      <c r="T877" s="224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5" t="s">
        <v>197</v>
      </c>
      <c r="AT877" s="225" t="s">
        <v>192</v>
      </c>
      <c r="AU877" s="225" t="s">
        <v>82</v>
      </c>
      <c r="AY877" s="19" t="s">
        <v>190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9" t="s">
        <v>79</v>
      </c>
      <c r="BK877" s="226">
        <f>ROUND(I877*H877,2)</f>
        <v>0</v>
      </c>
      <c r="BL877" s="19" t="s">
        <v>197</v>
      </c>
      <c r="BM877" s="225" t="s">
        <v>1539</v>
      </c>
    </row>
    <row r="878" s="2" customFormat="1">
      <c r="A878" s="40"/>
      <c r="B878" s="41"/>
      <c r="C878" s="42"/>
      <c r="D878" s="227" t="s">
        <v>199</v>
      </c>
      <c r="E878" s="42"/>
      <c r="F878" s="228" t="s">
        <v>1540</v>
      </c>
      <c r="G878" s="42"/>
      <c r="H878" s="42"/>
      <c r="I878" s="229"/>
      <c r="J878" s="42"/>
      <c r="K878" s="42"/>
      <c r="L878" s="46"/>
      <c r="M878" s="230"/>
      <c r="N878" s="231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199</v>
      </c>
      <c r="AU878" s="19" t="s">
        <v>82</v>
      </c>
    </row>
    <row r="879" s="14" customFormat="1">
      <c r="A879" s="14"/>
      <c r="B879" s="254"/>
      <c r="C879" s="255"/>
      <c r="D879" s="234" t="s">
        <v>205</v>
      </c>
      <c r="E879" s="256" t="s">
        <v>19</v>
      </c>
      <c r="F879" s="257" t="s">
        <v>1541</v>
      </c>
      <c r="G879" s="255"/>
      <c r="H879" s="256" t="s">
        <v>19</v>
      </c>
      <c r="I879" s="258"/>
      <c r="J879" s="255"/>
      <c r="K879" s="255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205</v>
      </c>
      <c r="AU879" s="263" t="s">
        <v>82</v>
      </c>
      <c r="AV879" s="14" t="s">
        <v>79</v>
      </c>
      <c r="AW879" s="14" t="s">
        <v>33</v>
      </c>
      <c r="AX879" s="14" t="s">
        <v>72</v>
      </c>
      <c r="AY879" s="263" t="s">
        <v>190</v>
      </c>
    </row>
    <row r="880" s="14" customFormat="1">
      <c r="A880" s="14"/>
      <c r="B880" s="254"/>
      <c r="C880" s="255"/>
      <c r="D880" s="234" t="s">
        <v>205</v>
      </c>
      <c r="E880" s="256" t="s">
        <v>19</v>
      </c>
      <c r="F880" s="257" t="s">
        <v>1542</v>
      </c>
      <c r="G880" s="255"/>
      <c r="H880" s="256" t="s">
        <v>19</v>
      </c>
      <c r="I880" s="258"/>
      <c r="J880" s="255"/>
      <c r="K880" s="255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205</v>
      </c>
      <c r="AU880" s="263" t="s">
        <v>82</v>
      </c>
      <c r="AV880" s="14" t="s">
        <v>79</v>
      </c>
      <c r="AW880" s="14" t="s">
        <v>33</v>
      </c>
      <c r="AX880" s="14" t="s">
        <v>72</v>
      </c>
      <c r="AY880" s="263" t="s">
        <v>190</v>
      </c>
    </row>
    <row r="881" s="13" customFormat="1">
      <c r="A881" s="13"/>
      <c r="B881" s="232"/>
      <c r="C881" s="233"/>
      <c r="D881" s="234" t="s">
        <v>205</v>
      </c>
      <c r="E881" s="235" t="s">
        <v>19</v>
      </c>
      <c r="F881" s="236" t="s">
        <v>1543</v>
      </c>
      <c r="G881" s="233"/>
      <c r="H881" s="237">
        <v>3.2290000000000001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205</v>
      </c>
      <c r="AU881" s="243" t="s">
        <v>82</v>
      </c>
      <c r="AV881" s="13" t="s">
        <v>82</v>
      </c>
      <c r="AW881" s="13" t="s">
        <v>33</v>
      </c>
      <c r="AX881" s="13" t="s">
        <v>79</v>
      </c>
      <c r="AY881" s="243" t="s">
        <v>190</v>
      </c>
    </row>
    <row r="882" s="12" customFormat="1" ht="20.88" customHeight="1">
      <c r="A882" s="12"/>
      <c r="B882" s="198"/>
      <c r="C882" s="199"/>
      <c r="D882" s="200" t="s">
        <v>71</v>
      </c>
      <c r="E882" s="212" t="s">
        <v>1059</v>
      </c>
      <c r="F882" s="212" t="s">
        <v>1544</v>
      </c>
      <c r="G882" s="199"/>
      <c r="H882" s="199"/>
      <c r="I882" s="202"/>
      <c r="J882" s="213">
        <f>BK882</f>
        <v>0</v>
      </c>
      <c r="K882" s="199"/>
      <c r="L882" s="204"/>
      <c r="M882" s="205"/>
      <c r="N882" s="206"/>
      <c r="O882" s="206"/>
      <c r="P882" s="207">
        <f>SUM(P883:P964)</f>
        <v>0</v>
      </c>
      <c r="Q882" s="206"/>
      <c r="R882" s="207">
        <f>SUM(R883:R964)</f>
        <v>261.05737552999994</v>
      </c>
      <c r="S882" s="206"/>
      <c r="T882" s="208">
        <f>SUM(T883:T964)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09" t="s">
        <v>79</v>
      </c>
      <c r="AT882" s="210" t="s">
        <v>71</v>
      </c>
      <c r="AU882" s="210" t="s">
        <v>82</v>
      </c>
      <c r="AY882" s="209" t="s">
        <v>190</v>
      </c>
      <c r="BK882" s="211">
        <f>SUM(BK883:BK964)</f>
        <v>0</v>
      </c>
    </row>
    <row r="883" s="2" customFormat="1" ht="21.75" customHeight="1">
      <c r="A883" s="40"/>
      <c r="B883" s="41"/>
      <c r="C883" s="214" t="s">
        <v>1545</v>
      </c>
      <c r="D883" s="214" t="s">
        <v>192</v>
      </c>
      <c r="E883" s="215" t="s">
        <v>961</v>
      </c>
      <c r="F883" s="216" t="s">
        <v>962</v>
      </c>
      <c r="G883" s="217" t="s">
        <v>195</v>
      </c>
      <c r="H883" s="218">
        <v>47.063000000000002</v>
      </c>
      <c r="I883" s="219"/>
      <c r="J883" s="220">
        <f>ROUND(I883*H883,2)</f>
        <v>0</v>
      </c>
      <c r="K883" s="216" t="s">
        <v>196</v>
      </c>
      <c r="L883" s="46"/>
      <c r="M883" s="221" t="s">
        <v>19</v>
      </c>
      <c r="N883" s="222" t="s">
        <v>43</v>
      </c>
      <c r="O883" s="86"/>
      <c r="P883" s="223">
        <f>O883*H883</f>
        <v>0</v>
      </c>
      <c r="Q883" s="223">
        <v>2.5018699999999998</v>
      </c>
      <c r="R883" s="223">
        <f>Q883*H883</f>
        <v>117.74550780999999</v>
      </c>
      <c r="S883" s="223">
        <v>0</v>
      </c>
      <c r="T883" s="224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5" t="s">
        <v>197</v>
      </c>
      <c r="AT883" s="225" t="s">
        <v>192</v>
      </c>
      <c r="AU883" s="225" t="s">
        <v>207</v>
      </c>
      <c r="AY883" s="19" t="s">
        <v>190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9" t="s">
        <v>79</v>
      </c>
      <c r="BK883" s="226">
        <f>ROUND(I883*H883,2)</f>
        <v>0</v>
      </c>
      <c r="BL883" s="19" t="s">
        <v>197</v>
      </c>
      <c r="BM883" s="225" t="s">
        <v>1546</v>
      </c>
    </row>
    <row r="884" s="2" customFormat="1">
      <c r="A884" s="40"/>
      <c r="B884" s="41"/>
      <c r="C884" s="42"/>
      <c r="D884" s="227" t="s">
        <v>199</v>
      </c>
      <c r="E884" s="42"/>
      <c r="F884" s="228" t="s">
        <v>964</v>
      </c>
      <c r="G884" s="42"/>
      <c r="H884" s="42"/>
      <c r="I884" s="229"/>
      <c r="J884" s="42"/>
      <c r="K884" s="42"/>
      <c r="L884" s="46"/>
      <c r="M884" s="230"/>
      <c r="N884" s="231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199</v>
      </c>
      <c r="AU884" s="19" t="s">
        <v>207</v>
      </c>
    </row>
    <row r="885" s="2" customFormat="1">
      <c r="A885" s="40"/>
      <c r="B885" s="41"/>
      <c r="C885" s="42"/>
      <c r="D885" s="234" t="s">
        <v>680</v>
      </c>
      <c r="E885" s="42"/>
      <c r="F885" s="283" t="s">
        <v>965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680</v>
      </c>
      <c r="AU885" s="19" t="s">
        <v>207</v>
      </c>
    </row>
    <row r="886" s="14" customFormat="1">
      <c r="A886" s="14"/>
      <c r="B886" s="254"/>
      <c r="C886" s="255"/>
      <c r="D886" s="234" t="s">
        <v>205</v>
      </c>
      <c r="E886" s="256" t="s">
        <v>19</v>
      </c>
      <c r="F886" s="257" t="s">
        <v>1547</v>
      </c>
      <c r="G886" s="255"/>
      <c r="H886" s="256" t="s">
        <v>19</v>
      </c>
      <c r="I886" s="258"/>
      <c r="J886" s="255"/>
      <c r="K886" s="255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205</v>
      </c>
      <c r="AU886" s="263" t="s">
        <v>207</v>
      </c>
      <c r="AV886" s="14" t="s">
        <v>79</v>
      </c>
      <c r="AW886" s="14" t="s">
        <v>33</v>
      </c>
      <c r="AX886" s="14" t="s">
        <v>72</v>
      </c>
      <c r="AY886" s="263" t="s">
        <v>190</v>
      </c>
    </row>
    <row r="887" s="13" customFormat="1">
      <c r="A887" s="13"/>
      <c r="B887" s="232"/>
      <c r="C887" s="233"/>
      <c r="D887" s="234" t="s">
        <v>205</v>
      </c>
      <c r="E887" s="235" t="s">
        <v>19</v>
      </c>
      <c r="F887" s="236" t="s">
        <v>1548</v>
      </c>
      <c r="G887" s="233"/>
      <c r="H887" s="237">
        <v>4.2000000000000002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205</v>
      </c>
      <c r="AU887" s="243" t="s">
        <v>207</v>
      </c>
      <c r="AV887" s="13" t="s">
        <v>82</v>
      </c>
      <c r="AW887" s="13" t="s">
        <v>33</v>
      </c>
      <c r="AX887" s="13" t="s">
        <v>72</v>
      </c>
      <c r="AY887" s="243" t="s">
        <v>190</v>
      </c>
    </row>
    <row r="888" s="13" customFormat="1">
      <c r="A888" s="13"/>
      <c r="B888" s="232"/>
      <c r="C888" s="233"/>
      <c r="D888" s="234" t="s">
        <v>205</v>
      </c>
      <c r="E888" s="235" t="s">
        <v>19</v>
      </c>
      <c r="F888" s="236" t="s">
        <v>1548</v>
      </c>
      <c r="G888" s="233"/>
      <c r="H888" s="237">
        <v>4.2000000000000002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205</v>
      </c>
      <c r="AU888" s="243" t="s">
        <v>207</v>
      </c>
      <c r="AV888" s="13" t="s">
        <v>82</v>
      </c>
      <c r="AW888" s="13" t="s">
        <v>33</v>
      </c>
      <c r="AX888" s="13" t="s">
        <v>72</v>
      </c>
      <c r="AY888" s="243" t="s">
        <v>190</v>
      </c>
    </row>
    <row r="889" s="13" customFormat="1">
      <c r="A889" s="13"/>
      <c r="B889" s="232"/>
      <c r="C889" s="233"/>
      <c r="D889" s="234" t="s">
        <v>205</v>
      </c>
      <c r="E889" s="235" t="s">
        <v>19</v>
      </c>
      <c r="F889" s="236" t="s">
        <v>1549</v>
      </c>
      <c r="G889" s="233"/>
      <c r="H889" s="237">
        <v>6.2629999999999999</v>
      </c>
      <c r="I889" s="238"/>
      <c r="J889" s="233"/>
      <c r="K889" s="233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205</v>
      </c>
      <c r="AU889" s="243" t="s">
        <v>207</v>
      </c>
      <c r="AV889" s="13" t="s">
        <v>82</v>
      </c>
      <c r="AW889" s="13" t="s">
        <v>33</v>
      </c>
      <c r="AX889" s="13" t="s">
        <v>72</v>
      </c>
      <c r="AY889" s="243" t="s">
        <v>190</v>
      </c>
    </row>
    <row r="890" s="13" customFormat="1">
      <c r="A890" s="13"/>
      <c r="B890" s="232"/>
      <c r="C890" s="233"/>
      <c r="D890" s="234" t="s">
        <v>205</v>
      </c>
      <c r="E890" s="235" t="s">
        <v>19</v>
      </c>
      <c r="F890" s="236" t="s">
        <v>1550</v>
      </c>
      <c r="G890" s="233"/>
      <c r="H890" s="237">
        <v>10.800000000000001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205</v>
      </c>
      <c r="AU890" s="243" t="s">
        <v>207</v>
      </c>
      <c r="AV890" s="13" t="s">
        <v>82</v>
      </c>
      <c r="AW890" s="13" t="s">
        <v>33</v>
      </c>
      <c r="AX890" s="13" t="s">
        <v>72</v>
      </c>
      <c r="AY890" s="243" t="s">
        <v>190</v>
      </c>
    </row>
    <row r="891" s="13" customFormat="1">
      <c r="A891" s="13"/>
      <c r="B891" s="232"/>
      <c r="C891" s="233"/>
      <c r="D891" s="234" t="s">
        <v>205</v>
      </c>
      <c r="E891" s="235" t="s">
        <v>19</v>
      </c>
      <c r="F891" s="236" t="s">
        <v>1550</v>
      </c>
      <c r="G891" s="233"/>
      <c r="H891" s="237">
        <v>10.800000000000001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205</v>
      </c>
      <c r="AU891" s="243" t="s">
        <v>207</v>
      </c>
      <c r="AV891" s="13" t="s">
        <v>82</v>
      </c>
      <c r="AW891" s="13" t="s">
        <v>33</v>
      </c>
      <c r="AX891" s="13" t="s">
        <v>72</v>
      </c>
      <c r="AY891" s="243" t="s">
        <v>190</v>
      </c>
    </row>
    <row r="892" s="13" customFormat="1">
      <c r="A892" s="13"/>
      <c r="B892" s="232"/>
      <c r="C892" s="233"/>
      <c r="D892" s="234" t="s">
        <v>205</v>
      </c>
      <c r="E892" s="235" t="s">
        <v>19</v>
      </c>
      <c r="F892" s="236" t="s">
        <v>1550</v>
      </c>
      <c r="G892" s="233"/>
      <c r="H892" s="237">
        <v>10.800000000000001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205</v>
      </c>
      <c r="AU892" s="243" t="s">
        <v>207</v>
      </c>
      <c r="AV892" s="13" t="s">
        <v>82</v>
      </c>
      <c r="AW892" s="13" t="s">
        <v>33</v>
      </c>
      <c r="AX892" s="13" t="s">
        <v>72</v>
      </c>
      <c r="AY892" s="243" t="s">
        <v>190</v>
      </c>
    </row>
    <row r="893" s="15" customFormat="1">
      <c r="A893" s="15"/>
      <c r="B893" s="264"/>
      <c r="C893" s="265"/>
      <c r="D893" s="234" t="s">
        <v>205</v>
      </c>
      <c r="E893" s="266" t="s">
        <v>19</v>
      </c>
      <c r="F893" s="267" t="s">
        <v>243</v>
      </c>
      <c r="G893" s="265"/>
      <c r="H893" s="268">
        <v>47.063000000000002</v>
      </c>
      <c r="I893" s="269"/>
      <c r="J893" s="265"/>
      <c r="K893" s="265"/>
      <c r="L893" s="270"/>
      <c r="M893" s="271"/>
      <c r="N893" s="272"/>
      <c r="O893" s="272"/>
      <c r="P893" s="272"/>
      <c r="Q893" s="272"/>
      <c r="R893" s="272"/>
      <c r="S893" s="272"/>
      <c r="T893" s="27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4" t="s">
        <v>205</v>
      </c>
      <c r="AU893" s="274" t="s">
        <v>207</v>
      </c>
      <c r="AV893" s="15" t="s">
        <v>197</v>
      </c>
      <c r="AW893" s="15" t="s">
        <v>33</v>
      </c>
      <c r="AX893" s="15" t="s">
        <v>79</v>
      </c>
      <c r="AY893" s="274" t="s">
        <v>190</v>
      </c>
    </row>
    <row r="894" s="2" customFormat="1" ht="16.5" customHeight="1">
      <c r="A894" s="40"/>
      <c r="B894" s="41"/>
      <c r="C894" s="214" t="s">
        <v>1551</v>
      </c>
      <c r="D894" s="214" t="s">
        <v>192</v>
      </c>
      <c r="E894" s="215" t="s">
        <v>975</v>
      </c>
      <c r="F894" s="216" t="s">
        <v>976</v>
      </c>
      <c r="G894" s="217" t="s">
        <v>214</v>
      </c>
      <c r="H894" s="218">
        <v>49.176000000000002</v>
      </c>
      <c r="I894" s="219"/>
      <c r="J894" s="220">
        <f>ROUND(I894*H894,2)</f>
        <v>0</v>
      </c>
      <c r="K894" s="216" t="s">
        <v>196</v>
      </c>
      <c r="L894" s="46"/>
      <c r="M894" s="221" t="s">
        <v>19</v>
      </c>
      <c r="N894" s="222" t="s">
        <v>43</v>
      </c>
      <c r="O894" s="86"/>
      <c r="P894" s="223">
        <f>O894*H894</f>
        <v>0</v>
      </c>
      <c r="Q894" s="223">
        <v>0.00247</v>
      </c>
      <c r="R894" s="223">
        <f>Q894*H894</f>
        <v>0.12146472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197</v>
      </c>
      <c r="AT894" s="225" t="s">
        <v>192</v>
      </c>
      <c r="AU894" s="225" t="s">
        <v>207</v>
      </c>
      <c r="AY894" s="19" t="s">
        <v>190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79</v>
      </c>
      <c r="BK894" s="226">
        <f>ROUND(I894*H894,2)</f>
        <v>0</v>
      </c>
      <c r="BL894" s="19" t="s">
        <v>197</v>
      </c>
      <c r="BM894" s="225" t="s">
        <v>1552</v>
      </c>
    </row>
    <row r="895" s="2" customFormat="1">
      <c r="A895" s="40"/>
      <c r="B895" s="41"/>
      <c r="C895" s="42"/>
      <c r="D895" s="227" t="s">
        <v>199</v>
      </c>
      <c r="E895" s="42"/>
      <c r="F895" s="228" t="s">
        <v>978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199</v>
      </c>
      <c r="AU895" s="19" t="s">
        <v>207</v>
      </c>
    </row>
    <row r="896" s="14" customFormat="1">
      <c r="A896" s="14"/>
      <c r="B896" s="254"/>
      <c r="C896" s="255"/>
      <c r="D896" s="234" t="s">
        <v>205</v>
      </c>
      <c r="E896" s="256" t="s">
        <v>19</v>
      </c>
      <c r="F896" s="257" t="s">
        <v>1547</v>
      </c>
      <c r="G896" s="255"/>
      <c r="H896" s="256" t="s">
        <v>19</v>
      </c>
      <c r="I896" s="258"/>
      <c r="J896" s="255"/>
      <c r="K896" s="255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205</v>
      </c>
      <c r="AU896" s="263" t="s">
        <v>207</v>
      </c>
      <c r="AV896" s="14" t="s">
        <v>79</v>
      </c>
      <c r="AW896" s="14" t="s">
        <v>33</v>
      </c>
      <c r="AX896" s="14" t="s">
        <v>72</v>
      </c>
      <c r="AY896" s="263" t="s">
        <v>190</v>
      </c>
    </row>
    <row r="897" s="13" customFormat="1">
      <c r="A897" s="13"/>
      <c r="B897" s="232"/>
      <c r="C897" s="233"/>
      <c r="D897" s="234" t="s">
        <v>205</v>
      </c>
      <c r="E897" s="235" t="s">
        <v>19</v>
      </c>
      <c r="F897" s="236" t="s">
        <v>1553</v>
      </c>
      <c r="G897" s="233"/>
      <c r="H897" s="237">
        <v>6.8399999999999999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205</v>
      </c>
      <c r="AU897" s="243" t="s">
        <v>207</v>
      </c>
      <c r="AV897" s="13" t="s">
        <v>82</v>
      </c>
      <c r="AW897" s="13" t="s">
        <v>33</v>
      </c>
      <c r="AX897" s="13" t="s">
        <v>72</v>
      </c>
      <c r="AY897" s="243" t="s">
        <v>190</v>
      </c>
    </row>
    <row r="898" s="13" customFormat="1">
      <c r="A898" s="13"/>
      <c r="B898" s="232"/>
      <c r="C898" s="233"/>
      <c r="D898" s="234" t="s">
        <v>205</v>
      </c>
      <c r="E898" s="235" t="s">
        <v>19</v>
      </c>
      <c r="F898" s="236" t="s">
        <v>1554</v>
      </c>
      <c r="G898" s="233"/>
      <c r="H898" s="237">
        <v>6.4199999999999999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205</v>
      </c>
      <c r="AU898" s="243" t="s">
        <v>207</v>
      </c>
      <c r="AV898" s="13" t="s">
        <v>82</v>
      </c>
      <c r="AW898" s="13" t="s">
        <v>33</v>
      </c>
      <c r="AX898" s="13" t="s">
        <v>72</v>
      </c>
      <c r="AY898" s="243" t="s">
        <v>190</v>
      </c>
    </row>
    <row r="899" s="13" customFormat="1">
      <c r="A899" s="13"/>
      <c r="B899" s="232"/>
      <c r="C899" s="233"/>
      <c r="D899" s="234" t="s">
        <v>205</v>
      </c>
      <c r="E899" s="235" t="s">
        <v>19</v>
      </c>
      <c r="F899" s="236" t="s">
        <v>1555</v>
      </c>
      <c r="G899" s="233"/>
      <c r="H899" s="237">
        <v>7.5960000000000001</v>
      </c>
      <c r="I899" s="238"/>
      <c r="J899" s="233"/>
      <c r="K899" s="233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205</v>
      </c>
      <c r="AU899" s="243" t="s">
        <v>207</v>
      </c>
      <c r="AV899" s="13" t="s">
        <v>82</v>
      </c>
      <c r="AW899" s="13" t="s">
        <v>33</v>
      </c>
      <c r="AX899" s="13" t="s">
        <v>72</v>
      </c>
      <c r="AY899" s="243" t="s">
        <v>190</v>
      </c>
    </row>
    <row r="900" s="13" customFormat="1">
      <c r="A900" s="13"/>
      <c r="B900" s="232"/>
      <c r="C900" s="233"/>
      <c r="D900" s="234" t="s">
        <v>205</v>
      </c>
      <c r="E900" s="235" t="s">
        <v>19</v>
      </c>
      <c r="F900" s="236" t="s">
        <v>1556</v>
      </c>
      <c r="G900" s="233"/>
      <c r="H900" s="237">
        <v>9.0800000000000001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205</v>
      </c>
      <c r="AU900" s="243" t="s">
        <v>207</v>
      </c>
      <c r="AV900" s="13" t="s">
        <v>82</v>
      </c>
      <c r="AW900" s="13" t="s">
        <v>33</v>
      </c>
      <c r="AX900" s="13" t="s">
        <v>72</v>
      </c>
      <c r="AY900" s="243" t="s">
        <v>190</v>
      </c>
    </row>
    <row r="901" s="13" customFormat="1">
      <c r="A901" s="13"/>
      <c r="B901" s="232"/>
      <c r="C901" s="233"/>
      <c r="D901" s="234" t="s">
        <v>205</v>
      </c>
      <c r="E901" s="235" t="s">
        <v>19</v>
      </c>
      <c r="F901" s="236" t="s">
        <v>1556</v>
      </c>
      <c r="G901" s="233"/>
      <c r="H901" s="237">
        <v>9.0800000000000001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205</v>
      </c>
      <c r="AU901" s="243" t="s">
        <v>207</v>
      </c>
      <c r="AV901" s="13" t="s">
        <v>82</v>
      </c>
      <c r="AW901" s="13" t="s">
        <v>33</v>
      </c>
      <c r="AX901" s="13" t="s">
        <v>72</v>
      </c>
      <c r="AY901" s="243" t="s">
        <v>190</v>
      </c>
    </row>
    <row r="902" s="13" customFormat="1">
      <c r="A902" s="13"/>
      <c r="B902" s="232"/>
      <c r="C902" s="233"/>
      <c r="D902" s="234" t="s">
        <v>205</v>
      </c>
      <c r="E902" s="235" t="s">
        <v>19</v>
      </c>
      <c r="F902" s="236" t="s">
        <v>1557</v>
      </c>
      <c r="G902" s="233"/>
      <c r="H902" s="237">
        <v>10.16</v>
      </c>
      <c r="I902" s="238"/>
      <c r="J902" s="233"/>
      <c r="K902" s="233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205</v>
      </c>
      <c r="AU902" s="243" t="s">
        <v>207</v>
      </c>
      <c r="AV902" s="13" t="s">
        <v>82</v>
      </c>
      <c r="AW902" s="13" t="s">
        <v>33</v>
      </c>
      <c r="AX902" s="13" t="s">
        <v>72</v>
      </c>
      <c r="AY902" s="243" t="s">
        <v>190</v>
      </c>
    </row>
    <row r="903" s="15" customFormat="1">
      <c r="A903" s="15"/>
      <c r="B903" s="264"/>
      <c r="C903" s="265"/>
      <c r="D903" s="234" t="s">
        <v>205</v>
      </c>
      <c r="E903" s="266" t="s">
        <v>19</v>
      </c>
      <c r="F903" s="267" t="s">
        <v>243</v>
      </c>
      <c r="G903" s="265"/>
      <c r="H903" s="268">
        <v>49.176000000000002</v>
      </c>
      <c r="I903" s="269"/>
      <c r="J903" s="265"/>
      <c r="K903" s="265"/>
      <c r="L903" s="270"/>
      <c r="M903" s="271"/>
      <c r="N903" s="272"/>
      <c r="O903" s="272"/>
      <c r="P903" s="272"/>
      <c r="Q903" s="272"/>
      <c r="R903" s="272"/>
      <c r="S903" s="272"/>
      <c r="T903" s="27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4" t="s">
        <v>205</v>
      </c>
      <c r="AU903" s="274" t="s">
        <v>207</v>
      </c>
      <c r="AV903" s="15" t="s">
        <v>197</v>
      </c>
      <c r="AW903" s="15" t="s">
        <v>33</v>
      </c>
      <c r="AX903" s="15" t="s">
        <v>79</v>
      </c>
      <c r="AY903" s="274" t="s">
        <v>190</v>
      </c>
    </row>
    <row r="904" s="2" customFormat="1" ht="16.5" customHeight="1">
      <c r="A904" s="40"/>
      <c r="B904" s="41"/>
      <c r="C904" s="214" t="s">
        <v>1558</v>
      </c>
      <c r="D904" s="214" t="s">
        <v>192</v>
      </c>
      <c r="E904" s="215" t="s">
        <v>986</v>
      </c>
      <c r="F904" s="216" t="s">
        <v>987</v>
      </c>
      <c r="G904" s="217" t="s">
        <v>214</v>
      </c>
      <c r="H904" s="218">
        <v>49.176000000000002</v>
      </c>
      <c r="I904" s="219"/>
      <c r="J904" s="220">
        <f>ROUND(I904*H904,2)</f>
        <v>0</v>
      </c>
      <c r="K904" s="216" t="s">
        <v>196</v>
      </c>
      <c r="L904" s="46"/>
      <c r="M904" s="221" t="s">
        <v>19</v>
      </c>
      <c r="N904" s="222" t="s">
        <v>43</v>
      </c>
      <c r="O904" s="86"/>
      <c r="P904" s="223">
        <f>O904*H904</f>
        <v>0</v>
      </c>
      <c r="Q904" s="223">
        <v>0</v>
      </c>
      <c r="R904" s="223">
        <f>Q904*H904</f>
        <v>0</v>
      </c>
      <c r="S904" s="223">
        <v>0</v>
      </c>
      <c r="T904" s="224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5" t="s">
        <v>197</v>
      </c>
      <c r="AT904" s="225" t="s">
        <v>192</v>
      </c>
      <c r="AU904" s="225" t="s">
        <v>207</v>
      </c>
      <c r="AY904" s="19" t="s">
        <v>190</v>
      </c>
      <c r="BE904" s="226">
        <f>IF(N904="základní",J904,0)</f>
        <v>0</v>
      </c>
      <c r="BF904" s="226">
        <f>IF(N904="snížená",J904,0)</f>
        <v>0</v>
      </c>
      <c r="BG904" s="226">
        <f>IF(N904="zákl. přenesená",J904,0)</f>
        <v>0</v>
      </c>
      <c r="BH904" s="226">
        <f>IF(N904="sníž. přenesená",J904,0)</f>
        <v>0</v>
      </c>
      <c r="BI904" s="226">
        <f>IF(N904="nulová",J904,0)</f>
        <v>0</v>
      </c>
      <c r="BJ904" s="19" t="s">
        <v>79</v>
      </c>
      <c r="BK904" s="226">
        <f>ROUND(I904*H904,2)</f>
        <v>0</v>
      </c>
      <c r="BL904" s="19" t="s">
        <v>197</v>
      </c>
      <c r="BM904" s="225" t="s">
        <v>1559</v>
      </c>
    </row>
    <row r="905" s="2" customFormat="1">
      <c r="A905" s="40"/>
      <c r="B905" s="41"/>
      <c r="C905" s="42"/>
      <c r="D905" s="227" t="s">
        <v>199</v>
      </c>
      <c r="E905" s="42"/>
      <c r="F905" s="228" t="s">
        <v>989</v>
      </c>
      <c r="G905" s="42"/>
      <c r="H905" s="42"/>
      <c r="I905" s="229"/>
      <c r="J905" s="42"/>
      <c r="K905" s="42"/>
      <c r="L905" s="46"/>
      <c r="M905" s="230"/>
      <c r="N905" s="231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199</v>
      </c>
      <c r="AU905" s="19" t="s">
        <v>207</v>
      </c>
    </row>
    <row r="906" s="2" customFormat="1" ht="16.5" customHeight="1">
      <c r="A906" s="40"/>
      <c r="B906" s="41"/>
      <c r="C906" s="214" t="s">
        <v>1560</v>
      </c>
      <c r="D906" s="214" t="s">
        <v>192</v>
      </c>
      <c r="E906" s="215" t="s">
        <v>990</v>
      </c>
      <c r="F906" s="216" t="s">
        <v>991</v>
      </c>
      <c r="G906" s="217" t="s">
        <v>222</v>
      </c>
      <c r="H906" s="218">
        <v>6.9980000000000002</v>
      </c>
      <c r="I906" s="219"/>
      <c r="J906" s="220">
        <f>ROUND(I906*H906,2)</f>
        <v>0</v>
      </c>
      <c r="K906" s="216" t="s">
        <v>196</v>
      </c>
      <c r="L906" s="46"/>
      <c r="M906" s="221" t="s">
        <v>19</v>
      </c>
      <c r="N906" s="222" t="s">
        <v>43</v>
      </c>
      <c r="O906" s="86"/>
      <c r="P906" s="223">
        <f>O906*H906</f>
        <v>0</v>
      </c>
      <c r="Q906" s="223">
        <v>1.0606199999999999</v>
      </c>
      <c r="R906" s="223">
        <f>Q906*H906</f>
        <v>7.4222187599999998</v>
      </c>
      <c r="S906" s="223">
        <v>0</v>
      </c>
      <c r="T906" s="224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5" t="s">
        <v>197</v>
      </c>
      <c r="AT906" s="225" t="s">
        <v>192</v>
      </c>
      <c r="AU906" s="225" t="s">
        <v>207</v>
      </c>
      <c r="AY906" s="19" t="s">
        <v>190</v>
      </c>
      <c r="BE906" s="226">
        <f>IF(N906="základní",J906,0)</f>
        <v>0</v>
      </c>
      <c r="BF906" s="226">
        <f>IF(N906="snížená",J906,0)</f>
        <v>0</v>
      </c>
      <c r="BG906" s="226">
        <f>IF(N906="zákl. přenesená",J906,0)</f>
        <v>0</v>
      </c>
      <c r="BH906" s="226">
        <f>IF(N906="sníž. přenesená",J906,0)</f>
        <v>0</v>
      </c>
      <c r="BI906" s="226">
        <f>IF(N906="nulová",J906,0)</f>
        <v>0</v>
      </c>
      <c r="BJ906" s="19" t="s">
        <v>79</v>
      </c>
      <c r="BK906" s="226">
        <f>ROUND(I906*H906,2)</f>
        <v>0</v>
      </c>
      <c r="BL906" s="19" t="s">
        <v>197</v>
      </c>
      <c r="BM906" s="225" t="s">
        <v>1561</v>
      </c>
    </row>
    <row r="907" s="2" customFormat="1">
      <c r="A907" s="40"/>
      <c r="B907" s="41"/>
      <c r="C907" s="42"/>
      <c r="D907" s="227" t="s">
        <v>199</v>
      </c>
      <c r="E907" s="42"/>
      <c r="F907" s="228" t="s">
        <v>993</v>
      </c>
      <c r="G907" s="42"/>
      <c r="H907" s="42"/>
      <c r="I907" s="229"/>
      <c r="J907" s="42"/>
      <c r="K907" s="42"/>
      <c r="L907" s="46"/>
      <c r="M907" s="230"/>
      <c r="N907" s="231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199</v>
      </c>
      <c r="AU907" s="19" t="s">
        <v>207</v>
      </c>
    </row>
    <row r="908" s="14" customFormat="1">
      <c r="A908" s="14"/>
      <c r="B908" s="254"/>
      <c r="C908" s="255"/>
      <c r="D908" s="234" t="s">
        <v>205</v>
      </c>
      <c r="E908" s="256" t="s">
        <v>19</v>
      </c>
      <c r="F908" s="257" t="s">
        <v>1562</v>
      </c>
      <c r="G908" s="255"/>
      <c r="H908" s="256" t="s">
        <v>19</v>
      </c>
      <c r="I908" s="258"/>
      <c r="J908" s="255"/>
      <c r="K908" s="255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205</v>
      </c>
      <c r="AU908" s="263" t="s">
        <v>207</v>
      </c>
      <c r="AV908" s="14" t="s">
        <v>79</v>
      </c>
      <c r="AW908" s="14" t="s">
        <v>33</v>
      </c>
      <c r="AX908" s="14" t="s">
        <v>72</v>
      </c>
      <c r="AY908" s="263" t="s">
        <v>190</v>
      </c>
    </row>
    <row r="909" s="14" customFormat="1">
      <c r="A909" s="14"/>
      <c r="B909" s="254"/>
      <c r="C909" s="255"/>
      <c r="D909" s="234" t="s">
        <v>205</v>
      </c>
      <c r="E909" s="256" t="s">
        <v>19</v>
      </c>
      <c r="F909" s="257" t="s">
        <v>1563</v>
      </c>
      <c r="G909" s="255"/>
      <c r="H909" s="256" t="s">
        <v>19</v>
      </c>
      <c r="I909" s="258"/>
      <c r="J909" s="255"/>
      <c r="K909" s="255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205</v>
      </c>
      <c r="AU909" s="263" t="s">
        <v>207</v>
      </c>
      <c r="AV909" s="14" t="s">
        <v>79</v>
      </c>
      <c r="AW909" s="14" t="s">
        <v>33</v>
      </c>
      <c r="AX909" s="14" t="s">
        <v>72</v>
      </c>
      <c r="AY909" s="263" t="s">
        <v>190</v>
      </c>
    </row>
    <row r="910" s="13" customFormat="1">
      <c r="A910" s="13"/>
      <c r="B910" s="232"/>
      <c r="C910" s="233"/>
      <c r="D910" s="234" t="s">
        <v>205</v>
      </c>
      <c r="E910" s="235" t="s">
        <v>19</v>
      </c>
      <c r="F910" s="236" t="s">
        <v>1564</v>
      </c>
      <c r="G910" s="233"/>
      <c r="H910" s="237">
        <v>6.9980000000000002</v>
      </c>
      <c r="I910" s="238"/>
      <c r="J910" s="233"/>
      <c r="K910" s="233"/>
      <c r="L910" s="239"/>
      <c r="M910" s="240"/>
      <c r="N910" s="241"/>
      <c r="O910" s="241"/>
      <c r="P910" s="241"/>
      <c r="Q910" s="241"/>
      <c r="R910" s="241"/>
      <c r="S910" s="241"/>
      <c r="T910" s="24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3" t="s">
        <v>205</v>
      </c>
      <c r="AU910" s="243" t="s">
        <v>207</v>
      </c>
      <c r="AV910" s="13" t="s">
        <v>82</v>
      </c>
      <c r="AW910" s="13" t="s">
        <v>33</v>
      </c>
      <c r="AX910" s="13" t="s">
        <v>79</v>
      </c>
      <c r="AY910" s="243" t="s">
        <v>190</v>
      </c>
    </row>
    <row r="911" s="2" customFormat="1" ht="16.5" customHeight="1">
      <c r="A911" s="40"/>
      <c r="B911" s="41"/>
      <c r="C911" s="214" t="s">
        <v>1565</v>
      </c>
      <c r="D911" s="214" t="s">
        <v>192</v>
      </c>
      <c r="E911" s="215" t="s">
        <v>1018</v>
      </c>
      <c r="F911" s="216" t="s">
        <v>1019</v>
      </c>
      <c r="G911" s="217" t="s">
        <v>195</v>
      </c>
      <c r="H911" s="218">
        <v>50.908000000000001</v>
      </c>
      <c r="I911" s="219"/>
      <c r="J911" s="220">
        <f>ROUND(I911*H911,2)</f>
        <v>0</v>
      </c>
      <c r="K911" s="216" t="s">
        <v>196</v>
      </c>
      <c r="L911" s="46"/>
      <c r="M911" s="221" t="s">
        <v>19</v>
      </c>
      <c r="N911" s="222" t="s">
        <v>43</v>
      </c>
      <c r="O911" s="86"/>
      <c r="P911" s="223">
        <f>O911*H911</f>
        <v>0</v>
      </c>
      <c r="Q911" s="223">
        <v>2.5018699999999998</v>
      </c>
      <c r="R911" s="223">
        <f>Q911*H911</f>
        <v>127.36519795999999</v>
      </c>
      <c r="S911" s="223">
        <v>0</v>
      </c>
      <c r="T911" s="224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5" t="s">
        <v>197</v>
      </c>
      <c r="AT911" s="225" t="s">
        <v>192</v>
      </c>
      <c r="AU911" s="225" t="s">
        <v>207</v>
      </c>
      <c r="AY911" s="19" t="s">
        <v>190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9" t="s">
        <v>79</v>
      </c>
      <c r="BK911" s="226">
        <f>ROUND(I911*H911,2)</f>
        <v>0</v>
      </c>
      <c r="BL911" s="19" t="s">
        <v>197</v>
      </c>
      <c r="BM911" s="225" t="s">
        <v>1566</v>
      </c>
    </row>
    <row r="912" s="2" customFormat="1">
      <c r="A912" s="40"/>
      <c r="B912" s="41"/>
      <c r="C912" s="42"/>
      <c r="D912" s="227" t="s">
        <v>199</v>
      </c>
      <c r="E912" s="42"/>
      <c r="F912" s="228" t="s">
        <v>1021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199</v>
      </c>
      <c r="AU912" s="19" t="s">
        <v>207</v>
      </c>
    </row>
    <row r="913" s="2" customFormat="1">
      <c r="A913" s="40"/>
      <c r="B913" s="41"/>
      <c r="C913" s="42"/>
      <c r="D913" s="234" t="s">
        <v>680</v>
      </c>
      <c r="E913" s="42"/>
      <c r="F913" s="283" t="s">
        <v>965</v>
      </c>
      <c r="G913" s="42"/>
      <c r="H913" s="42"/>
      <c r="I913" s="229"/>
      <c r="J913" s="42"/>
      <c r="K913" s="42"/>
      <c r="L913" s="46"/>
      <c r="M913" s="230"/>
      <c r="N913" s="231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680</v>
      </c>
      <c r="AU913" s="19" t="s">
        <v>207</v>
      </c>
    </row>
    <row r="914" s="14" customFormat="1">
      <c r="A914" s="14"/>
      <c r="B914" s="254"/>
      <c r="C914" s="255"/>
      <c r="D914" s="234" t="s">
        <v>205</v>
      </c>
      <c r="E914" s="256" t="s">
        <v>19</v>
      </c>
      <c r="F914" s="257" t="s">
        <v>1567</v>
      </c>
      <c r="G914" s="255"/>
      <c r="H914" s="256" t="s">
        <v>19</v>
      </c>
      <c r="I914" s="258"/>
      <c r="J914" s="255"/>
      <c r="K914" s="255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205</v>
      </c>
      <c r="AU914" s="263" t="s">
        <v>207</v>
      </c>
      <c r="AV914" s="14" t="s">
        <v>79</v>
      </c>
      <c r="AW914" s="14" t="s">
        <v>33</v>
      </c>
      <c r="AX914" s="14" t="s">
        <v>72</v>
      </c>
      <c r="AY914" s="263" t="s">
        <v>190</v>
      </c>
    </row>
    <row r="915" s="14" customFormat="1">
      <c r="A915" s="14"/>
      <c r="B915" s="254"/>
      <c r="C915" s="255"/>
      <c r="D915" s="234" t="s">
        <v>205</v>
      </c>
      <c r="E915" s="256" t="s">
        <v>19</v>
      </c>
      <c r="F915" s="257" t="s">
        <v>1568</v>
      </c>
      <c r="G915" s="255"/>
      <c r="H915" s="256" t="s">
        <v>19</v>
      </c>
      <c r="I915" s="258"/>
      <c r="J915" s="255"/>
      <c r="K915" s="255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205</v>
      </c>
      <c r="AU915" s="263" t="s">
        <v>207</v>
      </c>
      <c r="AV915" s="14" t="s">
        <v>79</v>
      </c>
      <c r="AW915" s="14" t="s">
        <v>33</v>
      </c>
      <c r="AX915" s="14" t="s">
        <v>72</v>
      </c>
      <c r="AY915" s="263" t="s">
        <v>190</v>
      </c>
    </row>
    <row r="916" s="13" customFormat="1">
      <c r="A916" s="13"/>
      <c r="B916" s="232"/>
      <c r="C916" s="233"/>
      <c r="D916" s="234" t="s">
        <v>205</v>
      </c>
      <c r="E916" s="235" t="s">
        <v>19</v>
      </c>
      <c r="F916" s="236" t="s">
        <v>1569</v>
      </c>
      <c r="G916" s="233"/>
      <c r="H916" s="237">
        <v>3.665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205</v>
      </c>
      <c r="AU916" s="243" t="s">
        <v>207</v>
      </c>
      <c r="AV916" s="13" t="s">
        <v>82</v>
      </c>
      <c r="AW916" s="13" t="s">
        <v>33</v>
      </c>
      <c r="AX916" s="13" t="s">
        <v>72</v>
      </c>
      <c r="AY916" s="243" t="s">
        <v>190</v>
      </c>
    </row>
    <row r="917" s="13" customFormat="1">
      <c r="A917" s="13"/>
      <c r="B917" s="232"/>
      <c r="C917" s="233"/>
      <c r="D917" s="234" t="s">
        <v>205</v>
      </c>
      <c r="E917" s="235" t="s">
        <v>19</v>
      </c>
      <c r="F917" s="236" t="s">
        <v>1570</v>
      </c>
      <c r="G917" s="233"/>
      <c r="H917" s="237">
        <v>4.7610000000000001</v>
      </c>
      <c r="I917" s="238"/>
      <c r="J917" s="233"/>
      <c r="K917" s="233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205</v>
      </c>
      <c r="AU917" s="243" t="s">
        <v>207</v>
      </c>
      <c r="AV917" s="13" t="s">
        <v>82</v>
      </c>
      <c r="AW917" s="13" t="s">
        <v>33</v>
      </c>
      <c r="AX917" s="13" t="s">
        <v>72</v>
      </c>
      <c r="AY917" s="243" t="s">
        <v>190</v>
      </c>
    </row>
    <row r="918" s="13" customFormat="1">
      <c r="A918" s="13"/>
      <c r="B918" s="232"/>
      <c r="C918" s="233"/>
      <c r="D918" s="234" t="s">
        <v>205</v>
      </c>
      <c r="E918" s="235" t="s">
        <v>19</v>
      </c>
      <c r="F918" s="236" t="s">
        <v>1571</v>
      </c>
      <c r="G918" s="233"/>
      <c r="H918" s="237">
        <v>5.7050000000000001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205</v>
      </c>
      <c r="AU918" s="243" t="s">
        <v>207</v>
      </c>
      <c r="AV918" s="13" t="s">
        <v>82</v>
      </c>
      <c r="AW918" s="13" t="s">
        <v>33</v>
      </c>
      <c r="AX918" s="13" t="s">
        <v>72</v>
      </c>
      <c r="AY918" s="243" t="s">
        <v>190</v>
      </c>
    </row>
    <row r="919" s="13" customFormat="1">
      <c r="A919" s="13"/>
      <c r="B919" s="232"/>
      <c r="C919" s="233"/>
      <c r="D919" s="234" t="s">
        <v>205</v>
      </c>
      <c r="E919" s="235" t="s">
        <v>19</v>
      </c>
      <c r="F919" s="236" t="s">
        <v>1572</v>
      </c>
      <c r="G919" s="233"/>
      <c r="H919" s="237">
        <v>1.647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205</v>
      </c>
      <c r="AU919" s="243" t="s">
        <v>207</v>
      </c>
      <c r="AV919" s="13" t="s">
        <v>82</v>
      </c>
      <c r="AW919" s="13" t="s">
        <v>33</v>
      </c>
      <c r="AX919" s="13" t="s">
        <v>72</v>
      </c>
      <c r="AY919" s="243" t="s">
        <v>190</v>
      </c>
    </row>
    <row r="920" s="13" customFormat="1">
      <c r="A920" s="13"/>
      <c r="B920" s="232"/>
      <c r="C920" s="233"/>
      <c r="D920" s="234" t="s">
        <v>205</v>
      </c>
      <c r="E920" s="235" t="s">
        <v>19</v>
      </c>
      <c r="F920" s="236" t="s">
        <v>1573</v>
      </c>
      <c r="G920" s="233"/>
      <c r="H920" s="237">
        <v>10.458</v>
      </c>
      <c r="I920" s="238"/>
      <c r="J920" s="233"/>
      <c r="K920" s="233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205</v>
      </c>
      <c r="AU920" s="243" t="s">
        <v>207</v>
      </c>
      <c r="AV920" s="13" t="s">
        <v>82</v>
      </c>
      <c r="AW920" s="13" t="s">
        <v>33</v>
      </c>
      <c r="AX920" s="13" t="s">
        <v>72</v>
      </c>
      <c r="AY920" s="243" t="s">
        <v>190</v>
      </c>
    </row>
    <row r="921" s="13" customFormat="1">
      <c r="A921" s="13"/>
      <c r="B921" s="232"/>
      <c r="C921" s="233"/>
      <c r="D921" s="234" t="s">
        <v>205</v>
      </c>
      <c r="E921" s="235" t="s">
        <v>19</v>
      </c>
      <c r="F921" s="236" t="s">
        <v>1574</v>
      </c>
      <c r="G921" s="233"/>
      <c r="H921" s="237">
        <v>12.231999999999999</v>
      </c>
      <c r="I921" s="238"/>
      <c r="J921" s="233"/>
      <c r="K921" s="233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205</v>
      </c>
      <c r="AU921" s="243" t="s">
        <v>207</v>
      </c>
      <c r="AV921" s="13" t="s">
        <v>82</v>
      </c>
      <c r="AW921" s="13" t="s">
        <v>33</v>
      </c>
      <c r="AX921" s="13" t="s">
        <v>72</v>
      </c>
      <c r="AY921" s="243" t="s">
        <v>190</v>
      </c>
    </row>
    <row r="922" s="13" customFormat="1">
      <c r="A922" s="13"/>
      <c r="B922" s="232"/>
      <c r="C922" s="233"/>
      <c r="D922" s="234" t="s">
        <v>205</v>
      </c>
      <c r="E922" s="235" t="s">
        <v>19</v>
      </c>
      <c r="F922" s="236" t="s">
        <v>1575</v>
      </c>
      <c r="G922" s="233"/>
      <c r="H922" s="237">
        <v>12.44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205</v>
      </c>
      <c r="AU922" s="243" t="s">
        <v>207</v>
      </c>
      <c r="AV922" s="13" t="s">
        <v>82</v>
      </c>
      <c r="AW922" s="13" t="s">
        <v>33</v>
      </c>
      <c r="AX922" s="13" t="s">
        <v>72</v>
      </c>
      <c r="AY922" s="243" t="s">
        <v>190</v>
      </c>
    </row>
    <row r="923" s="15" customFormat="1">
      <c r="A923" s="15"/>
      <c r="B923" s="264"/>
      <c r="C923" s="265"/>
      <c r="D923" s="234" t="s">
        <v>205</v>
      </c>
      <c r="E923" s="266" t="s">
        <v>19</v>
      </c>
      <c r="F923" s="267" t="s">
        <v>243</v>
      </c>
      <c r="G923" s="265"/>
      <c r="H923" s="268">
        <v>50.908000000000001</v>
      </c>
      <c r="I923" s="269"/>
      <c r="J923" s="265"/>
      <c r="K923" s="265"/>
      <c r="L923" s="270"/>
      <c r="M923" s="271"/>
      <c r="N923" s="272"/>
      <c r="O923" s="272"/>
      <c r="P923" s="272"/>
      <c r="Q923" s="272"/>
      <c r="R923" s="272"/>
      <c r="S923" s="272"/>
      <c r="T923" s="273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4" t="s">
        <v>205</v>
      </c>
      <c r="AU923" s="274" t="s">
        <v>207</v>
      </c>
      <c r="AV923" s="15" t="s">
        <v>197</v>
      </c>
      <c r="AW923" s="15" t="s">
        <v>33</v>
      </c>
      <c r="AX923" s="15" t="s">
        <v>79</v>
      </c>
      <c r="AY923" s="274" t="s">
        <v>190</v>
      </c>
    </row>
    <row r="924" s="2" customFormat="1" ht="16.5" customHeight="1">
      <c r="A924" s="40"/>
      <c r="B924" s="41"/>
      <c r="C924" s="214" t="s">
        <v>1576</v>
      </c>
      <c r="D924" s="214" t="s">
        <v>192</v>
      </c>
      <c r="E924" s="215" t="s">
        <v>1027</v>
      </c>
      <c r="F924" s="216" t="s">
        <v>1028</v>
      </c>
      <c r="G924" s="217" t="s">
        <v>214</v>
      </c>
      <c r="H924" s="218">
        <v>284.44200000000001</v>
      </c>
      <c r="I924" s="219"/>
      <c r="J924" s="220">
        <f>ROUND(I924*H924,2)</f>
        <v>0</v>
      </c>
      <c r="K924" s="216" t="s">
        <v>196</v>
      </c>
      <c r="L924" s="46"/>
      <c r="M924" s="221" t="s">
        <v>19</v>
      </c>
      <c r="N924" s="222" t="s">
        <v>43</v>
      </c>
      <c r="O924" s="86"/>
      <c r="P924" s="223">
        <f>O924*H924</f>
        <v>0</v>
      </c>
      <c r="Q924" s="223">
        <v>0.00346</v>
      </c>
      <c r="R924" s="223">
        <f>Q924*H924</f>
        <v>0.98416932000000001</v>
      </c>
      <c r="S924" s="223">
        <v>0</v>
      </c>
      <c r="T924" s="224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5" t="s">
        <v>197</v>
      </c>
      <c r="AT924" s="225" t="s">
        <v>192</v>
      </c>
      <c r="AU924" s="225" t="s">
        <v>207</v>
      </c>
      <c r="AY924" s="19" t="s">
        <v>190</v>
      </c>
      <c r="BE924" s="226">
        <f>IF(N924="základní",J924,0)</f>
        <v>0</v>
      </c>
      <c r="BF924" s="226">
        <f>IF(N924="snížená",J924,0)</f>
        <v>0</v>
      </c>
      <c r="BG924" s="226">
        <f>IF(N924="zákl. přenesená",J924,0)</f>
        <v>0</v>
      </c>
      <c r="BH924" s="226">
        <f>IF(N924="sníž. přenesená",J924,0)</f>
        <v>0</v>
      </c>
      <c r="BI924" s="226">
        <f>IF(N924="nulová",J924,0)</f>
        <v>0</v>
      </c>
      <c r="BJ924" s="19" t="s">
        <v>79</v>
      </c>
      <c r="BK924" s="226">
        <f>ROUND(I924*H924,2)</f>
        <v>0</v>
      </c>
      <c r="BL924" s="19" t="s">
        <v>197</v>
      </c>
      <c r="BM924" s="225" t="s">
        <v>1577</v>
      </c>
    </row>
    <row r="925" s="2" customFormat="1">
      <c r="A925" s="40"/>
      <c r="B925" s="41"/>
      <c r="C925" s="42"/>
      <c r="D925" s="227" t="s">
        <v>199</v>
      </c>
      <c r="E925" s="42"/>
      <c r="F925" s="228" t="s">
        <v>1030</v>
      </c>
      <c r="G925" s="42"/>
      <c r="H925" s="42"/>
      <c r="I925" s="229"/>
      <c r="J925" s="42"/>
      <c r="K925" s="42"/>
      <c r="L925" s="46"/>
      <c r="M925" s="230"/>
      <c r="N925" s="231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199</v>
      </c>
      <c r="AU925" s="19" t="s">
        <v>207</v>
      </c>
    </row>
    <row r="926" s="14" customFormat="1">
      <c r="A926" s="14"/>
      <c r="B926" s="254"/>
      <c r="C926" s="255"/>
      <c r="D926" s="234" t="s">
        <v>205</v>
      </c>
      <c r="E926" s="256" t="s">
        <v>19</v>
      </c>
      <c r="F926" s="257" t="s">
        <v>1567</v>
      </c>
      <c r="G926" s="255"/>
      <c r="H926" s="256" t="s">
        <v>19</v>
      </c>
      <c r="I926" s="258"/>
      <c r="J926" s="255"/>
      <c r="K926" s="255"/>
      <c r="L926" s="259"/>
      <c r="M926" s="260"/>
      <c r="N926" s="261"/>
      <c r="O926" s="261"/>
      <c r="P926" s="261"/>
      <c r="Q926" s="261"/>
      <c r="R926" s="261"/>
      <c r="S926" s="261"/>
      <c r="T926" s="26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3" t="s">
        <v>205</v>
      </c>
      <c r="AU926" s="263" t="s">
        <v>207</v>
      </c>
      <c r="AV926" s="14" t="s">
        <v>79</v>
      </c>
      <c r="AW926" s="14" t="s">
        <v>33</v>
      </c>
      <c r="AX926" s="14" t="s">
        <v>72</v>
      </c>
      <c r="AY926" s="263" t="s">
        <v>190</v>
      </c>
    </row>
    <row r="927" s="14" customFormat="1">
      <c r="A927" s="14"/>
      <c r="B927" s="254"/>
      <c r="C927" s="255"/>
      <c r="D927" s="234" t="s">
        <v>205</v>
      </c>
      <c r="E927" s="256" t="s">
        <v>19</v>
      </c>
      <c r="F927" s="257" t="s">
        <v>1568</v>
      </c>
      <c r="G927" s="255"/>
      <c r="H927" s="256" t="s">
        <v>19</v>
      </c>
      <c r="I927" s="258"/>
      <c r="J927" s="255"/>
      <c r="K927" s="255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205</v>
      </c>
      <c r="AU927" s="263" t="s">
        <v>207</v>
      </c>
      <c r="AV927" s="14" t="s">
        <v>79</v>
      </c>
      <c r="AW927" s="14" t="s">
        <v>33</v>
      </c>
      <c r="AX927" s="14" t="s">
        <v>72</v>
      </c>
      <c r="AY927" s="263" t="s">
        <v>190</v>
      </c>
    </row>
    <row r="928" s="13" customFormat="1">
      <c r="A928" s="13"/>
      <c r="B928" s="232"/>
      <c r="C928" s="233"/>
      <c r="D928" s="234" t="s">
        <v>205</v>
      </c>
      <c r="E928" s="235" t="s">
        <v>19</v>
      </c>
      <c r="F928" s="236" t="s">
        <v>1578</v>
      </c>
      <c r="G928" s="233"/>
      <c r="H928" s="237">
        <v>24.43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205</v>
      </c>
      <c r="AU928" s="243" t="s">
        <v>207</v>
      </c>
      <c r="AV928" s="13" t="s">
        <v>82</v>
      </c>
      <c r="AW928" s="13" t="s">
        <v>33</v>
      </c>
      <c r="AX928" s="13" t="s">
        <v>72</v>
      </c>
      <c r="AY928" s="243" t="s">
        <v>190</v>
      </c>
    </row>
    <row r="929" s="13" customFormat="1">
      <c r="A929" s="13"/>
      <c r="B929" s="232"/>
      <c r="C929" s="233"/>
      <c r="D929" s="234" t="s">
        <v>205</v>
      </c>
      <c r="E929" s="235" t="s">
        <v>19</v>
      </c>
      <c r="F929" s="236" t="s">
        <v>1579</v>
      </c>
      <c r="G929" s="233"/>
      <c r="H929" s="237">
        <v>0.73299999999999998</v>
      </c>
      <c r="I929" s="238"/>
      <c r="J929" s="233"/>
      <c r="K929" s="233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205</v>
      </c>
      <c r="AU929" s="243" t="s">
        <v>207</v>
      </c>
      <c r="AV929" s="13" t="s">
        <v>82</v>
      </c>
      <c r="AW929" s="13" t="s">
        <v>33</v>
      </c>
      <c r="AX929" s="13" t="s">
        <v>72</v>
      </c>
      <c r="AY929" s="243" t="s">
        <v>190</v>
      </c>
    </row>
    <row r="930" s="13" customFormat="1">
      <c r="A930" s="13"/>
      <c r="B930" s="232"/>
      <c r="C930" s="233"/>
      <c r="D930" s="234" t="s">
        <v>205</v>
      </c>
      <c r="E930" s="235" t="s">
        <v>19</v>
      </c>
      <c r="F930" s="236" t="s">
        <v>1580</v>
      </c>
      <c r="G930" s="233"/>
      <c r="H930" s="237">
        <v>31.739999999999998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205</v>
      </c>
      <c r="AU930" s="243" t="s">
        <v>207</v>
      </c>
      <c r="AV930" s="13" t="s">
        <v>82</v>
      </c>
      <c r="AW930" s="13" t="s">
        <v>33</v>
      </c>
      <c r="AX930" s="13" t="s">
        <v>72</v>
      </c>
      <c r="AY930" s="243" t="s">
        <v>190</v>
      </c>
    </row>
    <row r="931" s="13" customFormat="1">
      <c r="A931" s="13"/>
      <c r="B931" s="232"/>
      <c r="C931" s="233"/>
      <c r="D931" s="234" t="s">
        <v>205</v>
      </c>
      <c r="E931" s="235" t="s">
        <v>19</v>
      </c>
      <c r="F931" s="236" t="s">
        <v>1581</v>
      </c>
      <c r="G931" s="233"/>
      <c r="H931" s="237">
        <v>0.52500000000000002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205</v>
      </c>
      <c r="AU931" s="243" t="s">
        <v>207</v>
      </c>
      <c r="AV931" s="13" t="s">
        <v>82</v>
      </c>
      <c r="AW931" s="13" t="s">
        <v>33</v>
      </c>
      <c r="AX931" s="13" t="s">
        <v>72</v>
      </c>
      <c r="AY931" s="243" t="s">
        <v>190</v>
      </c>
    </row>
    <row r="932" s="13" customFormat="1">
      <c r="A932" s="13"/>
      <c r="B932" s="232"/>
      <c r="C932" s="233"/>
      <c r="D932" s="234" t="s">
        <v>205</v>
      </c>
      <c r="E932" s="235" t="s">
        <v>19</v>
      </c>
      <c r="F932" s="236" t="s">
        <v>1582</v>
      </c>
      <c r="G932" s="233"/>
      <c r="H932" s="237">
        <v>38.036000000000001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205</v>
      </c>
      <c r="AU932" s="243" t="s">
        <v>207</v>
      </c>
      <c r="AV932" s="13" t="s">
        <v>82</v>
      </c>
      <c r="AW932" s="13" t="s">
        <v>33</v>
      </c>
      <c r="AX932" s="13" t="s">
        <v>72</v>
      </c>
      <c r="AY932" s="243" t="s">
        <v>190</v>
      </c>
    </row>
    <row r="933" s="13" customFormat="1">
      <c r="A933" s="13"/>
      <c r="B933" s="232"/>
      <c r="C933" s="233"/>
      <c r="D933" s="234" t="s">
        <v>205</v>
      </c>
      <c r="E933" s="235" t="s">
        <v>19</v>
      </c>
      <c r="F933" s="236" t="s">
        <v>1583</v>
      </c>
      <c r="G933" s="233"/>
      <c r="H933" s="237">
        <v>0.51300000000000001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205</v>
      </c>
      <c r="AU933" s="243" t="s">
        <v>207</v>
      </c>
      <c r="AV933" s="13" t="s">
        <v>82</v>
      </c>
      <c r="AW933" s="13" t="s">
        <v>33</v>
      </c>
      <c r="AX933" s="13" t="s">
        <v>72</v>
      </c>
      <c r="AY933" s="243" t="s">
        <v>190</v>
      </c>
    </row>
    <row r="934" s="13" customFormat="1">
      <c r="A934" s="13"/>
      <c r="B934" s="232"/>
      <c r="C934" s="233"/>
      <c r="D934" s="234" t="s">
        <v>205</v>
      </c>
      <c r="E934" s="235" t="s">
        <v>19</v>
      </c>
      <c r="F934" s="236" t="s">
        <v>1584</v>
      </c>
      <c r="G934" s="233"/>
      <c r="H934" s="237">
        <v>8.2349999999999994</v>
      </c>
      <c r="I934" s="238"/>
      <c r="J934" s="233"/>
      <c r="K934" s="233"/>
      <c r="L934" s="239"/>
      <c r="M934" s="240"/>
      <c r="N934" s="241"/>
      <c r="O934" s="241"/>
      <c r="P934" s="241"/>
      <c r="Q934" s="241"/>
      <c r="R934" s="241"/>
      <c r="S934" s="241"/>
      <c r="T934" s="24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3" t="s">
        <v>205</v>
      </c>
      <c r="AU934" s="243" t="s">
        <v>207</v>
      </c>
      <c r="AV934" s="13" t="s">
        <v>82</v>
      </c>
      <c r="AW934" s="13" t="s">
        <v>33</v>
      </c>
      <c r="AX934" s="13" t="s">
        <v>72</v>
      </c>
      <c r="AY934" s="243" t="s">
        <v>190</v>
      </c>
    </row>
    <row r="935" s="13" customFormat="1">
      <c r="A935" s="13"/>
      <c r="B935" s="232"/>
      <c r="C935" s="233"/>
      <c r="D935" s="234" t="s">
        <v>205</v>
      </c>
      <c r="E935" s="235" t="s">
        <v>19</v>
      </c>
      <c r="F935" s="236" t="s">
        <v>1585</v>
      </c>
      <c r="G935" s="233"/>
      <c r="H935" s="237">
        <v>52.289999999999999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205</v>
      </c>
      <c r="AU935" s="243" t="s">
        <v>207</v>
      </c>
      <c r="AV935" s="13" t="s">
        <v>82</v>
      </c>
      <c r="AW935" s="13" t="s">
        <v>33</v>
      </c>
      <c r="AX935" s="13" t="s">
        <v>72</v>
      </c>
      <c r="AY935" s="243" t="s">
        <v>190</v>
      </c>
    </row>
    <row r="936" s="13" customFormat="1">
      <c r="A936" s="13"/>
      <c r="B936" s="232"/>
      <c r="C936" s="233"/>
      <c r="D936" s="234" t="s">
        <v>205</v>
      </c>
      <c r="E936" s="235" t="s">
        <v>19</v>
      </c>
      <c r="F936" s="236" t="s">
        <v>1586</v>
      </c>
      <c r="G936" s="233"/>
      <c r="H936" s="237">
        <v>0.90600000000000003</v>
      </c>
      <c r="I936" s="238"/>
      <c r="J936" s="233"/>
      <c r="K936" s="233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205</v>
      </c>
      <c r="AU936" s="243" t="s">
        <v>207</v>
      </c>
      <c r="AV936" s="13" t="s">
        <v>82</v>
      </c>
      <c r="AW936" s="13" t="s">
        <v>33</v>
      </c>
      <c r="AX936" s="13" t="s">
        <v>72</v>
      </c>
      <c r="AY936" s="243" t="s">
        <v>190</v>
      </c>
    </row>
    <row r="937" s="13" customFormat="1">
      <c r="A937" s="13"/>
      <c r="B937" s="232"/>
      <c r="C937" s="233"/>
      <c r="D937" s="234" t="s">
        <v>205</v>
      </c>
      <c r="E937" s="235" t="s">
        <v>19</v>
      </c>
      <c r="F937" s="236" t="s">
        <v>1587</v>
      </c>
      <c r="G937" s="233"/>
      <c r="H937" s="237">
        <v>61.159999999999997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205</v>
      </c>
      <c r="AU937" s="243" t="s">
        <v>207</v>
      </c>
      <c r="AV937" s="13" t="s">
        <v>82</v>
      </c>
      <c r="AW937" s="13" t="s">
        <v>33</v>
      </c>
      <c r="AX937" s="13" t="s">
        <v>72</v>
      </c>
      <c r="AY937" s="243" t="s">
        <v>190</v>
      </c>
    </row>
    <row r="938" s="13" customFormat="1">
      <c r="A938" s="13"/>
      <c r="B938" s="232"/>
      <c r="C938" s="233"/>
      <c r="D938" s="234" t="s">
        <v>205</v>
      </c>
      <c r="E938" s="235" t="s">
        <v>19</v>
      </c>
      <c r="F938" s="236" t="s">
        <v>1588</v>
      </c>
      <c r="G938" s="233"/>
      <c r="H938" s="237">
        <v>1.1859999999999999</v>
      </c>
      <c r="I938" s="238"/>
      <c r="J938" s="233"/>
      <c r="K938" s="233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205</v>
      </c>
      <c r="AU938" s="243" t="s">
        <v>207</v>
      </c>
      <c r="AV938" s="13" t="s">
        <v>82</v>
      </c>
      <c r="AW938" s="13" t="s">
        <v>33</v>
      </c>
      <c r="AX938" s="13" t="s">
        <v>72</v>
      </c>
      <c r="AY938" s="243" t="s">
        <v>190</v>
      </c>
    </row>
    <row r="939" s="13" customFormat="1">
      <c r="A939" s="13"/>
      <c r="B939" s="232"/>
      <c r="C939" s="233"/>
      <c r="D939" s="234" t="s">
        <v>205</v>
      </c>
      <c r="E939" s="235" t="s">
        <v>19</v>
      </c>
      <c r="F939" s="236" t="s">
        <v>1589</v>
      </c>
      <c r="G939" s="233"/>
      <c r="H939" s="237">
        <v>62.200000000000003</v>
      </c>
      <c r="I939" s="238"/>
      <c r="J939" s="233"/>
      <c r="K939" s="233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205</v>
      </c>
      <c r="AU939" s="243" t="s">
        <v>207</v>
      </c>
      <c r="AV939" s="13" t="s">
        <v>82</v>
      </c>
      <c r="AW939" s="13" t="s">
        <v>33</v>
      </c>
      <c r="AX939" s="13" t="s">
        <v>72</v>
      </c>
      <c r="AY939" s="243" t="s">
        <v>190</v>
      </c>
    </row>
    <row r="940" s="13" customFormat="1">
      <c r="A940" s="13"/>
      <c r="B940" s="232"/>
      <c r="C940" s="233"/>
      <c r="D940" s="234" t="s">
        <v>205</v>
      </c>
      <c r="E940" s="235" t="s">
        <v>19</v>
      </c>
      <c r="F940" s="236" t="s">
        <v>1590</v>
      </c>
      <c r="G940" s="233"/>
      <c r="H940" s="237">
        <v>2.488</v>
      </c>
      <c r="I940" s="238"/>
      <c r="J940" s="233"/>
      <c r="K940" s="233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205</v>
      </c>
      <c r="AU940" s="243" t="s">
        <v>207</v>
      </c>
      <c r="AV940" s="13" t="s">
        <v>82</v>
      </c>
      <c r="AW940" s="13" t="s">
        <v>33</v>
      </c>
      <c r="AX940" s="13" t="s">
        <v>72</v>
      </c>
      <c r="AY940" s="243" t="s">
        <v>190</v>
      </c>
    </row>
    <row r="941" s="15" customFormat="1">
      <c r="A941" s="15"/>
      <c r="B941" s="264"/>
      <c r="C941" s="265"/>
      <c r="D941" s="234" t="s">
        <v>205</v>
      </c>
      <c r="E941" s="266" t="s">
        <v>19</v>
      </c>
      <c r="F941" s="267" t="s">
        <v>243</v>
      </c>
      <c r="G941" s="265"/>
      <c r="H941" s="268">
        <v>284.44200000000001</v>
      </c>
      <c r="I941" s="269"/>
      <c r="J941" s="265"/>
      <c r="K941" s="265"/>
      <c r="L941" s="270"/>
      <c r="M941" s="271"/>
      <c r="N941" s="272"/>
      <c r="O941" s="272"/>
      <c r="P941" s="272"/>
      <c r="Q941" s="272"/>
      <c r="R941" s="272"/>
      <c r="S941" s="272"/>
      <c r="T941" s="273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4" t="s">
        <v>205</v>
      </c>
      <c r="AU941" s="274" t="s">
        <v>207</v>
      </c>
      <c r="AV941" s="15" t="s">
        <v>197</v>
      </c>
      <c r="AW941" s="15" t="s">
        <v>33</v>
      </c>
      <c r="AX941" s="15" t="s">
        <v>79</v>
      </c>
      <c r="AY941" s="274" t="s">
        <v>190</v>
      </c>
    </row>
    <row r="942" s="2" customFormat="1" ht="16.5" customHeight="1">
      <c r="A942" s="40"/>
      <c r="B942" s="41"/>
      <c r="C942" s="214" t="s">
        <v>1591</v>
      </c>
      <c r="D942" s="214" t="s">
        <v>192</v>
      </c>
      <c r="E942" s="215" t="s">
        <v>1036</v>
      </c>
      <c r="F942" s="216" t="s">
        <v>1037</v>
      </c>
      <c r="G942" s="217" t="s">
        <v>214</v>
      </c>
      <c r="H942" s="218">
        <v>284.44200000000001</v>
      </c>
      <c r="I942" s="219"/>
      <c r="J942" s="220">
        <f>ROUND(I942*H942,2)</f>
        <v>0</v>
      </c>
      <c r="K942" s="216" t="s">
        <v>196</v>
      </c>
      <c r="L942" s="46"/>
      <c r="M942" s="221" t="s">
        <v>19</v>
      </c>
      <c r="N942" s="222" t="s">
        <v>43</v>
      </c>
      <c r="O942" s="86"/>
      <c r="P942" s="223">
        <f>O942*H942</f>
        <v>0</v>
      </c>
      <c r="Q942" s="223">
        <v>0</v>
      </c>
      <c r="R942" s="223">
        <f>Q942*H942</f>
        <v>0</v>
      </c>
      <c r="S942" s="223">
        <v>0</v>
      </c>
      <c r="T942" s="224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197</v>
      </c>
      <c r="AT942" s="225" t="s">
        <v>192</v>
      </c>
      <c r="AU942" s="225" t="s">
        <v>207</v>
      </c>
      <c r="AY942" s="19" t="s">
        <v>190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79</v>
      </c>
      <c r="BK942" s="226">
        <f>ROUND(I942*H942,2)</f>
        <v>0</v>
      </c>
      <c r="BL942" s="19" t="s">
        <v>197</v>
      </c>
      <c r="BM942" s="225" t="s">
        <v>1592</v>
      </c>
    </row>
    <row r="943" s="2" customFormat="1">
      <c r="A943" s="40"/>
      <c r="B943" s="41"/>
      <c r="C943" s="42"/>
      <c r="D943" s="227" t="s">
        <v>199</v>
      </c>
      <c r="E943" s="42"/>
      <c r="F943" s="228" t="s">
        <v>1039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199</v>
      </c>
      <c r="AU943" s="19" t="s">
        <v>207</v>
      </c>
    </row>
    <row r="944" s="2" customFormat="1" ht="33" customHeight="1">
      <c r="A944" s="40"/>
      <c r="B944" s="41"/>
      <c r="C944" s="214" t="s">
        <v>1593</v>
      </c>
      <c r="D944" s="214" t="s">
        <v>192</v>
      </c>
      <c r="E944" s="215" t="s">
        <v>1041</v>
      </c>
      <c r="F944" s="216" t="s">
        <v>1042</v>
      </c>
      <c r="G944" s="217" t="s">
        <v>222</v>
      </c>
      <c r="H944" s="218">
        <v>6.9980000000000002</v>
      </c>
      <c r="I944" s="219"/>
      <c r="J944" s="220">
        <f>ROUND(I944*H944,2)</f>
        <v>0</v>
      </c>
      <c r="K944" s="216" t="s">
        <v>196</v>
      </c>
      <c r="L944" s="46"/>
      <c r="M944" s="221" t="s">
        <v>19</v>
      </c>
      <c r="N944" s="222" t="s">
        <v>43</v>
      </c>
      <c r="O944" s="86"/>
      <c r="P944" s="223">
        <f>O944*H944</f>
        <v>0</v>
      </c>
      <c r="Q944" s="223">
        <v>1.0593999999999999</v>
      </c>
      <c r="R944" s="223">
        <f>Q944*H944</f>
        <v>7.4136811999999992</v>
      </c>
      <c r="S944" s="223">
        <v>0</v>
      </c>
      <c r="T944" s="224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5" t="s">
        <v>197</v>
      </c>
      <c r="AT944" s="225" t="s">
        <v>192</v>
      </c>
      <c r="AU944" s="225" t="s">
        <v>207</v>
      </c>
      <c r="AY944" s="19" t="s">
        <v>190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9" t="s">
        <v>79</v>
      </c>
      <c r="BK944" s="226">
        <f>ROUND(I944*H944,2)</f>
        <v>0</v>
      </c>
      <c r="BL944" s="19" t="s">
        <v>197</v>
      </c>
      <c r="BM944" s="225" t="s">
        <v>1594</v>
      </c>
    </row>
    <row r="945" s="2" customFormat="1">
      <c r="A945" s="40"/>
      <c r="B945" s="41"/>
      <c r="C945" s="42"/>
      <c r="D945" s="227" t="s">
        <v>199</v>
      </c>
      <c r="E945" s="42"/>
      <c r="F945" s="228" t="s">
        <v>1044</v>
      </c>
      <c r="G945" s="42"/>
      <c r="H945" s="42"/>
      <c r="I945" s="229"/>
      <c r="J945" s="42"/>
      <c r="K945" s="42"/>
      <c r="L945" s="46"/>
      <c r="M945" s="230"/>
      <c r="N945" s="231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199</v>
      </c>
      <c r="AU945" s="19" t="s">
        <v>207</v>
      </c>
    </row>
    <row r="946" s="14" customFormat="1">
      <c r="A946" s="14"/>
      <c r="B946" s="254"/>
      <c r="C946" s="255"/>
      <c r="D946" s="234" t="s">
        <v>205</v>
      </c>
      <c r="E946" s="256" t="s">
        <v>19</v>
      </c>
      <c r="F946" s="257" t="s">
        <v>1562</v>
      </c>
      <c r="G946" s="255"/>
      <c r="H946" s="256" t="s">
        <v>19</v>
      </c>
      <c r="I946" s="258"/>
      <c r="J946" s="255"/>
      <c r="K946" s="255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205</v>
      </c>
      <c r="AU946" s="263" t="s">
        <v>207</v>
      </c>
      <c r="AV946" s="14" t="s">
        <v>79</v>
      </c>
      <c r="AW946" s="14" t="s">
        <v>33</v>
      </c>
      <c r="AX946" s="14" t="s">
        <v>72</v>
      </c>
      <c r="AY946" s="263" t="s">
        <v>190</v>
      </c>
    </row>
    <row r="947" s="14" customFormat="1">
      <c r="A947" s="14"/>
      <c r="B947" s="254"/>
      <c r="C947" s="255"/>
      <c r="D947" s="234" t="s">
        <v>205</v>
      </c>
      <c r="E947" s="256" t="s">
        <v>19</v>
      </c>
      <c r="F947" s="257" t="s">
        <v>1563</v>
      </c>
      <c r="G947" s="255"/>
      <c r="H947" s="256" t="s">
        <v>19</v>
      </c>
      <c r="I947" s="258"/>
      <c r="J947" s="255"/>
      <c r="K947" s="255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205</v>
      </c>
      <c r="AU947" s="263" t="s">
        <v>207</v>
      </c>
      <c r="AV947" s="14" t="s">
        <v>79</v>
      </c>
      <c r="AW947" s="14" t="s">
        <v>33</v>
      </c>
      <c r="AX947" s="14" t="s">
        <v>72</v>
      </c>
      <c r="AY947" s="263" t="s">
        <v>190</v>
      </c>
    </row>
    <row r="948" s="13" customFormat="1">
      <c r="A948" s="13"/>
      <c r="B948" s="232"/>
      <c r="C948" s="233"/>
      <c r="D948" s="234" t="s">
        <v>205</v>
      </c>
      <c r="E948" s="235" t="s">
        <v>19</v>
      </c>
      <c r="F948" s="236" t="s">
        <v>1564</v>
      </c>
      <c r="G948" s="233"/>
      <c r="H948" s="237">
        <v>6.9980000000000002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205</v>
      </c>
      <c r="AU948" s="243" t="s">
        <v>207</v>
      </c>
      <c r="AV948" s="13" t="s">
        <v>82</v>
      </c>
      <c r="AW948" s="13" t="s">
        <v>33</v>
      </c>
      <c r="AX948" s="13" t="s">
        <v>79</v>
      </c>
      <c r="AY948" s="243" t="s">
        <v>190</v>
      </c>
    </row>
    <row r="949" s="2" customFormat="1" ht="24.15" customHeight="1">
      <c r="A949" s="40"/>
      <c r="B949" s="41"/>
      <c r="C949" s="214" t="s">
        <v>1595</v>
      </c>
      <c r="D949" s="214" t="s">
        <v>192</v>
      </c>
      <c r="E949" s="215" t="s">
        <v>1596</v>
      </c>
      <c r="F949" s="216" t="s">
        <v>1597</v>
      </c>
      <c r="G949" s="217" t="s">
        <v>214</v>
      </c>
      <c r="H949" s="218">
        <v>8.1519999999999992</v>
      </c>
      <c r="I949" s="219"/>
      <c r="J949" s="220">
        <f>ROUND(I949*H949,2)</f>
        <v>0</v>
      </c>
      <c r="K949" s="216" t="s">
        <v>196</v>
      </c>
      <c r="L949" s="46"/>
      <c r="M949" s="221" t="s">
        <v>19</v>
      </c>
      <c r="N949" s="222" t="s">
        <v>43</v>
      </c>
      <c r="O949" s="86"/>
      <c r="P949" s="223">
        <f>O949*H949</f>
        <v>0</v>
      </c>
      <c r="Q949" s="223">
        <v>0.00063000000000000003</v>
      </c>
      <c r="R949" s="223">
        <f>Q949*H949</f>
        <v>0.0051357599999999996</v>
      </c>
      <c r="S949" s="223">
        <v>0</v>
      </c>
      <c r="T949" s="224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5" t="s">
        <v>197</v>
      </c>
      <c r="AT949" s="225" t="s">
        <v>192</v>
      </c>
      <c r="AU949" s="225" t="s">
        <v>207</v>
      </c>
      <c r="AY949" s="19" t="s">
        <v>190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9" t="s">
        <v>79</v>
      </c>
      <c r="BK949" s="226">
        <f>ROUND(I949*H949,2)</f>
        <v>0</v>
      </c>
      <c r="BL949" s="19" t="s">
        <v>197</v>
      </c>
      <c r="BM949" s="225" t="s">
        <v>1598</v>
      </c>
    </row>
    <row r="950" s="2" customFormat="1">
      <c r="A950" s="40"/>
      <c r="B950" s="41"/>
      <c r="C950" s="42"/>
      <c r="D950" s="227" t="s">
        <v>199</v>
      </c>
      <c r="E950" s="42"/>
      <c r="F950" s="228" t="s">
        <v>1599</v>
      </c>
      <c r="G950" s="42"/>
      <c r="H950" s="42"/>
      <c r="I950" s="229"/>
      <c r="J950" s="42"/>
      <c r="K950" s="42"/>
      <c r="L950" s="46"/>
      <c r="M950" s="230"/>
      <c r="N950" s="231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199</v>
      </c>
      <c r="AU950" s="19" t="s">
        <v>207</v>
      </c>
    </row>
    <row r="951" s="14" customFormat="1">
      <c r="A951" s="14"/>
      <c r="B951" s="254"/>
      <c r="C951" s="255"/>
      <c r="D951" s="234" t="s">
        <v>205</v>
      </c>
      <c r="E951" s="256" t="s">
        <v>19</v>
      </c>
      <c r="F951" s="257" t="s">
        <v>1600</v>
      </c>
      <c r="G951" s="255"/>
      <c r="H951" s="256" t="s">
        <v>19</v>
      </c>
      <c r="I951" s="258"/>
      <c r="J951" s="255"/>
      <c r="K951" s="255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205</v>
      </c>
      <c r="AU951" s="263" t="s">
        <v>207</v>
      </c>
      <c r="AV951" s="14" t="s">
        <v>79</v>
      </c>
      <c r="AW951" s="14" t="s">
        <v>33</v>
      </c>
      <c r="AX951" s="14" t="s">
        <v>72</v>
      </c>
      <c r="AY951" s="263" t="s">
        <v>190</v>
      </c>
    </row>
    <row r="952" s="14" customFormat="1">
      <c r="A952" s="14"/>
      <c r="B952" s="254"/>
      <c r="C952" s="255"/>
      <c r="D952" s="234" t="s">
        <v>205</v>
      </c>
      <c r="E952" s="256" t="s">
        <v>19</v>
      </c>
      <c r="F952" s="257" t="s">
        <v>1601</v>
      </c>
      <c r="G952" s="255"/>
      <c r="H952" s="256" t="s">
        <v>19</v>
      </c>
      <c r="I952" s="258"/>
      <c r="J952" s="255"/>
      <c r="K952" s="255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205</v>
      </c>
      <c r="AU952" s="263" t="s">
        <v>207</v>
      </c>
      <c r="AV952" s="14" t="s">
        <v>79</v>
      </c>
      <c r="AW952" s="14" t="s">
        <v>33</v>
      </c>
      <c r="AX952" s="14" t="s">
        <v>72</v>
      </c>
      <c r="AY952" s="263" t="s">
        <v>190</v>
      </c>
    </row>
    <row r="953" s="13" customFormat="1">
      <c r="A953" s="13"/>
      <c r="B953" s="232"/>
      <c r="C953" s="233"/>
      <c r="D953" s="234" t="s">
        <v>205</v>
      </c>
      <c r="E953" s="235" t="s">
        <v>19</v>
      </c>
      <c r="F953" s="236" t="s">
        <v>1602</v>
      </c>
      <c r="G953" s="233"/>
      <c r="H953" s="237">
        <v>0.41999999999999998</v>
      </c>
      <c r="I953" s="238"/>
      <c r="J953" s="233"/>
      <c r="K953" s="233"/>
      <c r="L953" s="239"/>
      <c r="M953" s="240"/>
      <c r="N953" s="241"/>
      <c r="O953" s="241"/>
      <c r="P953" s="241"/>
      <c r="Q953" s="241"/>
      <c r="R953" s="241"/>
      <c r="S953" s="241"/>
      <c r="T953" s="24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3" t="s">
        <v>205</v>
      </c>
      <c r="AU953" s="243" t="s">
        <v>207</v>
      </c>
      <c r="AV953" s="13" t="s">
        <v>82</v>
      </c>
      <c r="AW953" s="13" t="s">
        <v>33</v>
      </c>
      <c r="AX953" s="13" t="s">
        <v>72</v>
      </c>
      <c r="AY953" s="243" t="s">
        <v>190</v>
      </c>
    </row>
    <row r="954" s="13" customFormat="1">
      <c r="A954" s="13"/>
      <c r="B954" s="232"/>
      <c r="C954" s="233"/>
      <c r="D954" s="234" t="s">
        <v>205</v>
      </c>
      <c r="E954" s="235" t="s">
        <v>19</v>
      </c>
      <c r="F954" s="236" t="s">
        <v>1602</v>
      </c>
      <c r="G954" s="233"/>
      <c r="H954" s="237">
        <v>0.41999999999999998</v>
      </c>
      <c r="I954" s="238"/>
      <c r="J954" s="233"/>
      <c r="K954" s="233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205</v>
      </c>
      <c r="AU954" s="243" t="s">
        <v>207</v>
      </c>
      <c r="AV954" s="13" t="s">
        <v>82</v>
      </c>
      <c r="AW954" s="13" t="s">
        <v>33</v>
      </c>
      <c r="AX954" s="13" t="s">
        <v>72</v>
      </c>
      <c r="AY954" s="243" t="s">
        <v>190</v>
      </c>
    </row>
    <row r="955" s="13" customFormat="1">
      <c r="A955" s="13"/>
      <c r="B955" s="232"/>
      <c r="C955" s="233"/>
      <c r="D955" s="234" t="s">
        <v>205</v>
      </c>
      <c r="E955" s="235" t="s">
        <v>19</v>
      </c>
      <c r="F955" s="236" t="s">
        <v>1603</v>
      </c>
      <c r="G955" s="233"/>
      <c r="H955" s="237">
        <v>0.81000000000000005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205</v>
      </c>
      <c r="AU955" s="243" t="s">
        <v>207</v>
      </c>
      <c r="AV955" s="13" t="s">
        <v>82</v>
      </c>
      <c r="AW955" s="13" t="s">
        <v>33</v>
      </c>
      <c r="AX955" s="13" t="s">
        <v>72</v>
      </c>
      <c r="AY955" s="243" t="s">
        <v>190</v>
      </c>
    </row>
    <row r="956" s="13" customFormat="1">
      <c r="A956" s="13"/>
      <c r="B956" s="232"/>
      <c r="C956" s="233"/>
      <c r="D956" s="234" t="s">
        <v>205</v>
      </c>
      <c r="E956" s="235" t="s">
        <v>19</v>
      </c>
      <c r="F956" s="236" t="s">
        <v>1604</v>
      </c>
      <c r="G956" s="233"/>
      <c r="H956" s="237">
        <v>1.0800000000000001</v>
      </c>
      <c r="I956" s="238"/>
      <c r="J956" s="233"/>
      <c r="K956" s="233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205</v>
      </c>
      <c r="AU956" s="243" t="s">
        <v>207</v>
      </c>
      <c r="AV956" s="13" t="s">
        <v>82</v>
      </c>
      <c r="AW956" s="13" t="s">
        <v>33</v>
      </c>
      <c r="AX956" s="13" t="s">
        <v>72</v>
      </c>
      <c r="AY956" s="243" t="s">
        <v>190</v>
      </c>
    </row>
    <row r="957" s="13" customFormat="1">
      <c r="A957" s="13"/>
      <c r="B957" s="232"/>
      <c r="C957" s="233"/>
      <c r="D957" s="234" t="s">
        <v>205</v>
      </c>
      <c r="E957" s="235" t="s">
        <v>19</v>
      </c>
      <c r="F957" s="236" t="s">
        <v>1604</v>
      </c>
      <c r="G957" s="233"/>
      <c r="H957" s="237">
        <v>1.0800000000000001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205</v>
      </c>
      <c r="AU957" s="243" t="s">
        <v>207</v>
      </c>
      <c r="AV957" s="13" t="s">
        <v>82</v>
      </c>
      <c r="AW957" s="13" t="s">
        <v>33</v>
      </c>
      <c r="AX957" s="13" t="s">
        <v>72</v>
      </c>
      <c r="AY957" s="243" t="s">
        <v>190</v>
      </c>
    </row>
    <row r="958" s="14" customFormat="1">
      <c r="A958" s="14"/>
      <c r="B958" s="254"/>
      <c r="C958" s="255"/>
      <c r="D958" s="234" t="s">
        <v>205</v>
      </c>
      <c r="E958" s="256" t="s">
        <v>19</v>
      </c>
      <c r="F958" s="257" t="s">
        <v>1605</v>
      </c>
      <c r="G958" s="255"/>
      <c r="H958" s="256" t="s">
        <v>19</v>
      </c>
      <c r="I958" s="258"/>
      <c r="J958" s="255"/>
      <c r="K958" s="255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205</v>
      </c>
      <c r="AU958" s="263" t="s">
        <v>207</v>
      </c>
      <c r="AV958" s="14" t="s">
        <v>79</v>
      </c>
      <c r="AW958" s="14" t="s">
        <v>33</v>
      </c>
      <c r="AX958" s="14" t="s">
        <v>72</v>
      </c>
      <c r="AY958" s="263" t="s">
        <v>190</v>
      </c>
    </row>
    <row r="959" s="13" customFormat="1">
      <c r="A959" s="13"/>
      <c r="B959" s="232"/>
      <c r="C959" s="233"/>
      <c r="D959" s="234" t="s">
        <v>205</v>
      </c>
      <c r="E959" s="235" t="s">
        <v>19</v>
      </c>
      <c r="F959" s="236" t="s">
        <v>1606</v>
      </c>
      <c r="G959" s="233"/>
      <c r="H959" s="237">
        <v>0.42499999999999999</v>
      </c>
      <c r="I959" s="238"/>
      <c r="J959" s="233"/>
      <c r="K959" s="233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205</v>
      </c>
      <c r="AU959" s="243" t="s">
        <v>207</v>
      </c>
      <c r="AV959" s="13" t="s">
        <v>82</v>
      </c>
      <c r="AW959" s="13" t="s">
        <v>33</v>
      </c>
      <c r="AX959" s="13" t="s">
        <v>72</v>
      </c>
      <c r="AY959" s="243" t="s">
        <v>190</v>
      </c>
    </row>
    <row r="960" s="13" customFormat="1">
      <c r="A960" s="13"/>
      <c r="B960" s="232"/>
      <c r="C960" s="233"/>
      <c r="D960" s="234" t="s">
        <v>205</v>
      </c>
      <c r="E960" s="235" t="s">
        <v>19</v>
      </c>
      <c r="F960" s="236" t="s">
        <v>1607</v>
      </c>
      <c r="G960" s="233"/>
      <c r="H960" s="237">
        <v>0.52700000000000002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205</v>
      </c>
      <c r="AU960" s="243" t="s">
        <v>207</v>
      </c>
      <c r="AV960" s="13" t="s">
        <v>82</v>
      </c>
      <c r="AW960" s="13" t="s">
        <v>33</v>
      </c>
      <c r="AX960" s="13" t="s">
        <v>72</v>
      </c>
      <c r="AY960" s="243" t="s">
        <v>190</v>
      </c>
    </row>
    <row r="961" s="13" customFormat="1">
      <c r="A961" s="13"/>
      <c r="B961" s="232"/>
      <c r="C961" s="233"/>
      <c r="D961" s="234" t="s">
        <v>205</v>
      </c>
      <c r="E961" s="235" t="s">
        <v>19</v>
      </c>
      <c r="F961" s="236" t="s">
        <v>1608</v>
      </c>
      <c r="G961" s="233"/>
      <c r="H961" s="237">
        <v>0.94399999999999995</v>
      </c>
      <c r="I961" s="238"/>
      <c r="J961" s="233"/>
      <c r="K961" s="233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205</v>
      </c>
      <c r="AU961" s="243" t="s">
        <v>207</v>
      </c>
      <c r="AV961" s="13" t="s">
        <v>82</v>
      </c>
      <c r="AW961" s="13" t="s">
        <v>33</v>
      </c>
      <c r="AX961" s="13" t="s">
        <v>72</v>
      </c>
      <c r="AY961" s="243" t="s">
        <v>190</v>
      </c>
    </row>
    <row r="962" s="13" customFormat="1">
      <c r="A962" s="13"/>
      <c r="B962" s="232"/>
      <c r="C962" s="233"/>
      <c r="D962" s="234" t="s">
        <v>205</v>
      </c>
      <c r="E962" s="235" t="s">
        <v>19</v>
      </c>
      <c r="F962" s="236" t="s">
        <v>1609</v>
      </c>
      <c r="G962" s="233"/>
      <c r="H962" s="237">
        <v>1.1859999999999999</v>
      </c>
      <c r="I962" s="238"/>
      <c r="J962" s="233"/>
      <c r="K962" s="233"/>
      <c r="L962" s="239"/>
      <c r="M962" s="240"/>
      <c r="N962" s="241"/>
      <c r="O962" s="241"/>
      <c r="P962" s="241"/>
      <c r="Q962" s="241"/>
      <c r="R962" s="241"/>
      <c r="S962" s="241"/>
      <c r="T962" s="24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3" t="s">
        <v>205</v>
      </c>
      <c r="AU962" s="243" t="s">
        <v>207</v>
      </c>
      <c r="AV962" s="13" t="s">
        <v>82</v>
      </c>
      <c r="AW962" s="13" t="s">
        <v>33</v>
      </c>
      <c r="AX962" s="13" t="s">
        <v>72</v>
      </c>
      <c r="AY962" s="243" t="s">
        <v>190</v>
      </c>
    </row>
    <row r="963" s="13" customFormat="1">
      <c r="A963" s="13"/>
      <c r="B963" s="232"/>
      <c r="C963" s="233"/>
      <c r="D963" s="234" t="s">
        <v>205</v>
      </c>
      <c r="E963" s="235" t="s">
        <v>19</v>
      </c>
      <c r="F963" s="236" t="s">
        <v>1610</v>
      </c>
      <c r="G963" s="233"/>
      <c r="H963" s="237">
        <v>1.26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205</v>
      </c>
      <c r="AU963" s="243" t="s">
        <v>207</v>
      </c>
      <c r="AV963" s="13" t="s">
        <v>82</v>
      </c>
      <c r="AW963" s="13" t="s">
        <v>33</v>
      </c>
      <c r="AX963" s="13" t="s">
        <v>72</v>
      </c>
      <c r="AY963" s="243" t="s">
        <v>190</v>
      </c>
    </row>
    <row r="964" s="15" customFormat="1">
      <c r="A964" s="15"/>
      <c r="B964" s="264"/>
      <c r="C964" s="265"/>
      <c r="D964" s="234" t="s">
        <v>205</v>
      </c>
      <c r="E964" s="266" t="s">
        <v>19</v>
      </c>
      <c r="F964" s="267" t="s">
        <v>243</v>
      </c>
      <c r="G964" s="265"/>
      <c r="H964" s="268">
        <v>8.1519999999999992</v>
      </c>
      <c r="I964" s="269"/>
      <c r="J964" s="265"/>
      <c r="K964" s="265"/>
      <c r="L964" s="270"/>
      <c r="M964" s="271"/>
      <c r="N964" s="272"/>
      <c r="O964" s="272"/>
      <c r="P964" s="272"/>
      <c r="Q964" s="272"/>
      <c r="R964" s="272"/>
      <c r="S964" s="272"/>
      <c r="T964" s="27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4" t="s">
        <v>205</v>
      </c>
      <c r="AU964" s="274" t="s">
        <v>207</v>
      </c>
      <c r="AV964" s="15" t="s">
        <v>197</v>
      </c>
      <c r="AW964" s="15" t="s">
        <v>33</v>
      </c>
      <c r="AX964" s="15" t="s">
        <v>79</v>
      </c>
      <c r="AY964" s="274" t="s">
        <v>190</v>
      </c>
    </row>
    <row r="965" s="12" customFormat="1" ht="22.8" customHeight="1">
      <c r="A965" s="12"/>
      <c r="B965" s="198"/>
      <c r="C965" s="199"/>
      <c r="D965" s="200" t="s">
        <v>71</v>
      </c>
      <c r="E965" s="212" t="s">
        <v>197</v>
      </c>
      <c r="F965" s="212" t="s">
        <v>494</v>
      </c>
      <c r="G965" s="199"/>
      <c r="H965" s="199"/>
      <c r="I965" s="202"/>
      <c r="J965" s="213">
        <f>BK965</f>
        <v>0</v>
      </c>
      <c r="K965" s="199"/>
      <c r="L965" s="204"/>
      <c r="M965" s="205"/>
      <c r="N965" s="206"/>
      <c r="O965" s="206"/>
      <c r="P965" s="207">
        <f>P966+SUM(P967:P1224)</f>
        <v>0</v>
      </c>
      <c r="Q965" s="206"/>
      <c r="R965" s="207">
        <f>R966+SUM(R967:R1224)</f>
        <v>1692.0241040599999</v>
      </c>
      <c r="S965" s="206"/>
      <c r="T965" s="208">
        <f>T966+SUM(T967:T1224)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9" t="s">
        <v>79</v>
      </c>
      <c r="AT965" s="210" t="s">
        <v>71</v>
      </c>
      <c r="AU965" s="210" t="s">
        <v>79</v>
      </c>
      <c r="AY965" s="209" t="s">
        <v>190</v>
      </c>
      <c r="BK965" s="211">
        <f>BK966+SUM(BK967:BK1224)</f>
        <v>0</v>
      </c>
    </row>
    <row r="966" s="2" customFormat="1" ht="24.15" customHeight="1">
      <c r="A966" s="40"/>
      <c r="B966" s="41"/>
      <c r="C966" s="214" t="s">
        <v>1611</v>
      </c>
      <c r="D966" s="214" t="s">
        <v>192</v>
      </c>
      <c r="E966" s="215" t="s">
        <v>1612</v>
      </c>
      <c r="F966" s="216" t="s">
        <v>1613</v>
      </c>
      <c r="G966" s="217" t="s">
        <v>195</v>
      </c>
      <c r="H966" s="218">
        <v>613.78999999999996</v>
      </c>
      <c r="I966" s="219"/>
      <c r="J966" s="220">
        <f>ROUND(I966*H966,2)</f>
        <v>0</v>
      </c>
      <c r="K966" s="216" t="s">
        <v>196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2.5020099999999998</v>
      </c>
      <c r="R966" s="223">
        <f>Q966*H966</f>
        <v>1535.7087178999998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197</v>
      </c>
      <c r="AT966" s="225" t="s">
        <v>192</v>
      </c>
      <c r="AU966" s="225" t="s">
        <v>82</v>
      </c>
      <c r="AY966" s="19" t="s">
        <v>190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79</v>
      </c>
      <c r="BK966" s="226">
        <f>ROUND(I966*H966,2)</f>
        <v>0</v>
      </c>
      <c r="BL966" s="19" t="s">
        <v>197</v>
      </c>
      <c r="BM966" s="225" t="s">
        <v>1614</v>
      </c>
    </row>
    <row r="967" s="2" customFormat="1">
      <c r="A967" s="40"/>
      <c r="B967" s="41"/>
      <c r="C967" s="42"/>
      <c r="D967" s="227" t="s">
        <v>199</v>
      </c>
      <c r="E967" s="42"/>
      <c r="F967" s="228" t="s">
        <v>1615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199</v>
      </c>
      <c r="AU967" s="19" t="s">
        <v>82</v>
      </c>
    </row>
    <row r="968" s="14" customFormat="1">
      <c r="A968" s="14"/>
      <c r="B968" s="254"/>
      <c r="C968" s="255"/>
      <c r="D968" s="234" t="s">
        <v>205</v>
      </c>
      <c r="E968" s="256" t="s">
        <v>19</v>
      </c>
      <c r="F968" s="257" t="s">
        <v>1616</v>
      </c>
      <c r="G968" s="255"/>
      <c r="H968" s="256" t="s">
        <v>19</v>
      </c>
      <c r="I968" s="258"/>
      <c r="J968" s="255"/>
      <c r="K968" s="255"/>
      <c r="L968" s="259"/>
      <c r="M968" s="260"/>
      <c r="N968" s="261"/>
      <c r="O968" s="261"/>
      <c r="P968" s="261"/>
      <c r="Q968" s="261"/>
      <c r="R968" s="261"/>
      <c r="S968" s="261"/>
      <c r="T968" s="26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3" t="s">
        <v>205</v>
      </c>
      <c r="AU968" s="263" t="s">
        <v>82</v>
      </c>
      <c r="AV968" s="14" t="s">
        <v>79</v>
      </c>
      <c r="AW968" s="14" t="s">
        <v>33</v>
      </c>
      <c r="AX968" s="14" t="s">
        <v>72</v>
      </c>
      <c r="AY968" s="263" t="s">
        <v>190</v>
      </c>
    </row>
    <row r="969" s="14" customFormat="1">
      <c r="A969" s="14"/>
      <c r="B969" s="254"/>
      <c r="C969" s="255"/>
      <c r="D969" s="234" t="s">
        <v>205</v>
      </c>
      <c r="E969" s="256" t="s">
        <v>19</v>
      </c>
      <c r="F969" s="257" t="s">
        <v>1617</v>
      </c>
      <c r="G969" s="255"/>
      <c r="H969" s="256" t="s">
        <v>19</v>
      </c>
      <c r="I969" s="258"/>
      <c r="J969" s="255"/>
      <c r="K969" s="255"/>
      <c r="L969" s="259"/>
      <c r="M969" s="260"/>
      <c r="N969" s="261"/>
      <c r="O969" s="261"/>
      <c r="P969" s="261"/>
      <c r="Q969" s="261"/>
      <c r="R969" s="261"/>
      <c r="S969" s="261"/>
      <c r="T969" s="26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3" t="s">
        <v>205</v>
      </c>
      <c r="AU969" s="263" t="s">
        <v>82</v>
      </c>
      <c r="AV969" s="14" t="s">
        <v>79</v>
      </c>
      <c r="AW969" s="14" t="s">
        <v>33</v>
      </c>
      <c r="AX969" s="14" t="s">
        <v>72</v>
      </c>
      <c r="AY969" s="263" t="s">
        <v>190</v>
      </c>
    </row>
    <row r="970" s="13" customFormat="1">
      <c r="A970" s="13"/>
      <c r="B970" s="232"/>
      <c r="C970" s="233"/>
      <c r="D970" s="234" t="s">
        <v>205</v>
      </c>
      <c r="E970" s="235" t="s">
        <v>19</v>
      </c>
      <c r="F970" s="236" t="s">
        <v>1618</v>
      </c>
      <c r="G970" s="233"/>
      <c r="H970" s="237">
        <v>39.661000000000001</v>
      </c>
      <c r="I970" s="238"/>
      <c r="J970" s="233"/>
      <c r="K970" s="233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205</v>
      </c>
      <c r="AU970" s="243" t="s">
        <v>82</v>
      </c>
      <c r="AV970" s="13" t="s">
        <v>82</v>
      </c>
      <c r="AW970" s="13" t="s">
        <v>33</v>
      </c>
      <c r="AX970" s="13" t="s">
        <v>72</v>
      </c>
      <c r="AY970" s="243" t="s">
        <v>190</v>
      </c>
    </row>
    <row r="971" s="13" customFormat="1">
      <c r="A971" s="13"/>
      <c r="B971" s="232"/>
      <c r="C971" s="233"/>
      <c r="D971" s="234" t="s">
        <v>205</v>
      </c>
      <c r="E971" s="235" t="s">
        <v>19</v>
      </c>
      <c r="F971" s="236" t="s">
        <v>1619</v>
      </c>
      <c r="G971" s="233"/>
      <c r="H971" s="237">
        <v>38.146999999999998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205</v>
      </c>
      <c r="AU971" s="243" t="s">
        <v>82</v>
      </c>
      <c r="AV971" s="13" t="s">
        <v>82</v>
      </c>
      <c r="AW971" s="13" t="s">
        <v>33</v>
      </c>
      <c r="AX971" s="13" t="s">
        <v>72</v>
      </c>
      <c r="AY971" s="243" t="s">
        <v>190</v>
      </c>
    </row>
    <row r="972" s="14" customFormat="1">
      <c r="A972" s="14"/>
      <c r="B972" s="254"/>
      <c r="C972" s="255"/>
      <c r="D972" s="234" t="s">
        <v>205</v>
      </c>
      <c r="E972" s="256" t="s">
        <v>19</v>
      </c>
      <c r="F972" s="257" t="s">
        <v>1620</v>
      </c>
      <c r="G972" s="255"/>
      <c r="H972" s="256" t="s">
        <v>19</v>
      </c>
      <c r="I972" s="258"/>
      <c r="J972" s="255"/>
      <c r="K972" s="255"/>
      <c r="L972" s="259"/>
      <c r="M972" s="260"/>
      <c r="N972" s="261"/>
      <c r="O972" s="261"/>
      <c r="P972" s="261"/>
      <c r="Q972" s="261"/>
      <c r="R972" s="261"/>
      <c r="S972" s="261"/>
      <c r="T972" s="26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3" t="s">
        <v>205</v>
      </c>
      <c r="AU972" s="263" t="s">
        <v>82</v>
      </c>
      <c r="AV972" s="14" t="s">
        <v>79</v>
      </c>
      <c r="AW972" s="14" t="s">
        <v>33</v>
      </c>
      <c r="AX972" s="14" t="s">
        <v>72</v>
      </c>
      <c r="AY972" s="263" t="s">
        <v>190</v>
      </c>
    </row>
    <row r="973" s="13" customFormat="1">
      <c r="A973" s="13"/>
      <c r="B973" s="232"/>
      <c r="C973" s="233"/>
      <c r="D973" s="234" t="s">
        <v>205</v>
      </c>
      <c r="E973" s="235" t="s">
        <v>19</v>
      </c>
      <c r="F973" s="236" t="s">
        <v>1621</v>
      </c>
      <c r="G973" s="233"/>
      <c r="H973" s="237">
        <v>256.56799999999998</v>
      </c>
      <c r="I973" s="238"/>
      <c r="J973" s="233"/>
      <c r="K973" s="233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205</v>
      </c>
      <c r="AU973" s="243" t="s">
        <v>82</v>
      </c>
      <c r="AV973" s="13" t="s">
        <v>82</v>
      </c>
      <c r="AW973" s="13" t="s">
        <v>33</v>
      </c>
      <c r="AX973" s="13" t="s">
        <v>72</v>
      </c>
      <c r="AY973" s="243" t="s">
        <v>190</v>
      </c>
    </row>
    <row r="974" s="13" customFormat="1">
      <c r="A974" s="13"/>
      <c r="B974" s="232"/>
      <c r="C974" s="233"/>
      <c r="D974" s="234" t="s">
        <v>205</v>
      </c>
      <c r="E974" s="235" t="s">
        <v>19</v>
      </c>
      <c r="F974" s="236" t="s">
        <v>1622</v>
      </c>
      <c r="G974" s="233"/>
      <c r="H974" s="237">
        <v>-51.872</v>
      </c>
      <c r="I974" s="238"/>
      <c r="J974" s="233"/>
      <c r="K974" s="233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205</v>
      </c>
      <c r="AU974" s="243" t="s">
        <v>82</v>
      </c>
      <c r="AV974" s="13" t="s">
        <v>82</v>
      </c>
      <c r="AW974" s="13" t="s">
        <v>33</v>
      </c>
      <c r="AX974" s="13" t="s">
        <v>72</v>
      </c>
      <c r="AY974" s="243" t="s">
        <v>190</v>
      </c>
    </row>
    <row r="975" s="13" customFormat="1">
      <c r="A975" s="13"/>
      <c r="B975" s="232"/>
      <c r="C975" s="233"/>
      <c r="D975" s="234" t="s">
        <v>205</v>
      </c>
      <c r="E975" s="235" t="s">
        <v>19</v>
      </c>
      <c r="F975" s="236" t="s">
        <v>1623</v>
      </c>
      <c r="G975" s="233"/>
      <c r="H975" s="237">
        <v>-2.1560000000000001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205</v>
      </c>
      <c r="AU975" s="243" t="s">
        <v>82</v>
      </c>
      <c r="AV975" s="13" t="s">
        <v>82</v>
      </c>
      <c r="AW975" s="13" t="s">
        <v>33</v>
      </c>
      <c r="AX975" s="13" t="s">
        <v>72</v>
      </c>
      <c r="AY975" s="243" t="s">
        <v>190</v>
      </c>
    </row>
    <row r="976" s="13" customFormat="1">
      <c r="A976" s="13"/>
      <c r="B976" s="232"/>
      <c r="C976" s="233"/>
      <c r="D976" s="234" t="s">
        <v>205</v>
      </c>
      <c r="E976" s="235" t="s">
        <v>19</v>
      </c>
      <c r="F976" s="236" t="s">
        <v>1624</v>
      </c>
      <c r="G976" s="233"/>
      <c r="H976" s="237">
        <v>-8.1479999999999997</v>
      </c>
      <c r="I976" s="238"/>
      <c r="J976" s="233"/>
      <c r="K976" s="233"/>
      <c r="L976" s="239"/>
      <c r="M976" s="240"/>
      <c r="N976" s="241"/>
      <c r="O976" s="241"/>
      <c r="P976" s="241"/>
      <c r="Q976" s="241"/>
      <c r="R976" s="241"/>
      <c r="S976" s="241"/>
      <c r="T976" s="24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3" t="s">
        <v>205</v>
      </c>
      <c r="AU976" s="243" t="s">
        <v>82</v>
      </c>
      <c r="AV976" s="13" t="s">
        <v>82</v>
      </c>
      <c r="AW976" s="13" t="s">
        <v>33</v>
      </c>
      <c r="AX976" s="13" t="s">
        <v>72</v>
      </c>
      <c r="AY976" s="243" t="s">
        <v>190</v>
      </c>
    </row>
    <row r="977" s="13" customFormat="1">
      <c r="A977" s="13"/>
      <c r="B977" s="232"/>
      <c r="C977" s="233"/>
      <c r="D977" s="234" t="s">
        <v>205</v>
      </c>
      <c r="E977" s="235" t="s">
        <v>19</v>
      </c>
      <c r="F977" s="236" t="s">
        <v>1625</v>
      </c>
      <c r="G977" s="233"/>
      <c r="H977" s="237">
        <v>-0.34000000000000002</v>
      </c>
      <c r="I977" s="238"/>
      <c r="J977" s="233"/>
      <c r="K977" s="233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205</v>
      </c>
      <c r="AU977" s="243" t="s">
        <v>82</v>
      </c>
      <c r="AV977" s="13" t="s">
        <v>82</v>
      </c>
      <c r="AW977" s="13" t="s">
        <v>33</v>
      </c>
      <c r="AX977" s="13" t="s">
        <v>72</v>
      </c>
      <c r="AY977" s="243" t="s">
        <v>190</v>
      </c>
    </row>
    <row r="978" s="13" customFormat="1">
      <c r="A978" s="13"/>
      <c r="B978" s="232"/>
      <c r="C978" s="233"/>
      <c r="D978" s="234" t="s">
        <v>205</v>
      </c>
      <c r="E978" s="235" t="s">
        <v>19</v>
      </c>
      <c r="F978" s="236" t="s">
        <v>1626</v>
      </c>
      <c r="G978" s="233"/>
      <c r="H978" s="237">
        <v>-0.89600000000000002</v>
      </c>
      <c r="I978" s="238"/>
      <c r="J978" s="233"/>
      <c r="K978" s="233"/>
      <c r="L978" s="239"/>
      <c r="M978" s="240"/>
      <c r="N978" s="241"/>
      <c r="O978" s="241"/>
      <c r="P978" s="241"/>
      <c r="Q978" s="241"/>
      <c r="R978" s="241"/>
      <c r="S978" s="241"/>
      <c r="T978" s="24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3" t="s">
        <v>205</v>
      </c>
      <c r="AU978" s="243" t="s">
        <v>82</v>
      </c>
      <c r="AV978" s="13" t="s">
        <v>82</v>
      </c>
      <c r="AW978" s="13" t="s">
        <v>33</v>
      </c>
      <c r="AX978" s="13" t="s">
        <v>72</v>
      </c>
      <c r="AY978" s="243" t="s">
        <v>190</v>
      </c>
    </row>
    <row r="979" s="13" customFormat="1">
      <c r="A979" s="13"/>
      <c r="B979" s="232"/>
      <c r="C979" s="233"/>
      <c r="D979" s="234" t="s">
        <v>205</v>
      </c>
      <c r="E979" s="235" t="s">
        <v>19</v>
      </c>
      <c r="F979" s="236" t="s">
        <v>1627</v>
      </c>
      <c r="G979" s="233"/>
      <c r="H979" s="237">
        <v>-3.6400000000000001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205</v>
      </c>
      <c r="AU979" s="243" t="s">
        <v>82</v>
      </c>
      <c r="AV979" s="13" t="s">
        <v>82</v>
      </c>
      <c r="AW979" s="13" t="s">
        <v>33</v>
      </c>
      <c r="AX979" s="13" t="s">
        <v>72</v>
      </c>
      <c r="AY979" s="243" t="s">
        <v>190</v>
      </c>
    </row>
    <row r="980" s="16" customFormat="1">
      <c r="A980" s="16"/>
      <c r="B980" s="286"/>
      <c r="C980" s="287"/>
      <c r="D980" s="234" t="s">
        <v>205</v>
      </c>
      <c r="E980" s="288" t="s">
        <v>19</v>
      </c>
      <c r="F980" s="289" t="s">
        <v>914</v>
      </c>
      <c r="G980" s="287"/>
      <c r="H980" s="290">
        <v>267.32400000000001</v>
      </c>
      <c r="I980" s="291"/>
      <c r="J980" s="287"/>
      <c r="K980" s="287"/>
      <c r="L980" s="292"/>
      <c r="M980" s="293"/>
      <c r="N980" s="294"/>
      <c r="O980" s="294"/>
      <c r="P980" s="294"/>
      <c r="Q980" s="294"/>
      <c r="R980" s="294"/>
      <c r="S980" s="294"/>
      <c r="T980" s="295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96" t="s">
        <v>205</v>
      </c>
      <c r="AU980" s="296" t="s">
        <v>82</v>
      </c>
      <c r="AV980" s="16" t="s">
        <v>207</v>
      </c>
      <c r="AW980" s="16" t="s">
        <v>33</v>
      </c>
      <c r="AX980" s="16" t="s">
        <v>72</v>
      </c>
      <c r="AY980" s="296" t="s">
        <v>190</v>
      </c>
    </row>
    <row r="981" s="14" customFormat="1">
      <c r="A981" s="14"/>
      <c r="B981" s="254"/>
      <c r="C981" s="255"/>
      <c r="D981" s="234" t="s">
        <v>205</v>
      </c>
      <c r="E981" s="256" t="s">
        <v>19</v>
      </c>
      <c r="F981" s="257" t="s">
        <v>1520</v>
      </c>
      <c r="G981" s="255"/>
      <c r="H981" s="256" t="s">
        <v>19</v>
      </c>
      <c r="I981" s="258"/>
      <c r="J981" s="255"/>
      <c r="K981" s="255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205</v>
      </c>
      <c r="AU981" s="263" t="s">
        <v>82</v>
      </c>
      <c r="AV981" s="14" t="s">
        <v>79</v>
      </c>
      <c r="AW981" s="14" t="s">
        <v>33</v>
      </c>
      <c r="AX981" s="14" t="s">
        <v>72</v>
      </c>
      <c r="AY981" s="263" t="s">
        <v>190</v>
      </c>
    </row>
    <row r="982" s="14" customFormat="1">
      <c r="A982" s="14"/>
      <c r="B982" s="254"/>
      <c r="C982" s="255"/>
      <c r="D982" s="234" t="s">
        <v>205</v>
      </c>
      <c r="E982" s="256" t="s">
        <v>19</v>
      </c>
      <c r="F982" s="257" t="s">
        <v>1617</v>
      </c>
      <c r="G982" s="255"/>
      <c r="H982" s="256" t="s">
        <v>19</v>
      </c>
      <c r="I982" s="258"/>
      <c r="J982" s="255"/>
      <c r="K982" s="255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205</v>
      </c>
      <c r="AU982" s="263" t="s">
        <v>82</v>
      </c>
      <c r="AV982" s="14" t="s">
        <v>79</v>
      </c>
      <c r="AW982" s="14" t="s">
        <v>33</v>
      </c>
      <c r="AX982" s="14" t="s">
        <v>72</v>
      </c>
      <c r="AY982" s="263" t="s">
        <v>190</v>
      </c>
    </row>
    <row r="983" s="13" customFormat="1">
      <c r="A983" s="13"/>
      <c r="B983" s="232"/>
      <c r="C983" s="233"/>
      <c r="D983" s="234" t="s">
        <v>205</v>
      </c>
      <c r="E983" s="235" t="s">
        <v>19</v>
      </c>
      <c r="F983" s="236" t="s">
        <v>1618</v>
      </c>
      <c r="G983" s="233"/>
      <c r="H983" s="237">
        <v>39.661000000000001</v>
      </c>
      <c r="I983" s="238"/>
      <c r="J983" s="233"/>
      <c r="K983" s="233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205</v>
      </c>
      <c r="AU983" s="243" t="s">
        <v>82</v>
      </c>
      <c r="AV983" s="13" t="s">
        <v>82</v>
      </c>
      <c r="AW983" s="13" t="s">
        <v>33</v>
      </c>
      <c r="AX983" s="13" t="s">
        <v>72</v>
      </c>
      <c r="AY983" s="243" t="s">
        <v>190</v>
      </c>
    </row>
    <row r="984" s="13" customFormat="1">
      <c r="A984" s="13"/>
      <c r="B984" s="232"/>
      <c r="C984" s="233"/>
      <c r="D984" s="234" t="s">
        <v>205</v>
      </c>
      <c r="E984" s="235" t="s">
        <v>19</v>
      </c>
      <c r="F984" s="236" t="s">
        <v>1619</v>
      </c>
      <c r="G984" s="233"/>
      <c r="H984" s="237">
        <v>38.146999999999998</v>
      </c>
      <c r="I984" s="238"/>
      <c r="J984" s="233"/>
      <c r="K984" s="233"/>
      <c r="L984" s="239"/>
      <c r="M984" s="240"/>
      <c r="N984" s="241"/>
      <c r="O984" s="241"/>
      <c r="P984" s="241"/>
      <c r="Q984" s="241"/>
      <c r="R984" s="241"/>
      <c r="S984" s="241"/>
      <c r="T984" s="24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3" t="s">
        <v>205</v>
      </c>
      <c r="AU984" s="243" t="s">
        <v>82</v>
      </c>
      <c r="AV984" s="13" t="s">
        <v>82</v>
      </c>
      <c r="AW984" s="13" t="s">
        <v>33</v>
      </c>
      <c r="AX984" s="13" t="s">
        <v>72</v>
      </c>
      <c r="AY984" s="243" t="s">
        <v>190</v>
      </c>
    </row>
    <row r="985" s="14" customFormat="1">
      <c r="A985" s="14"/>
      <c r="B985" s="254"/>
      <c r="C985" s="255"/>
      <c r="D985" s="234" t="s">
        <v>205</v>
      </c>
      <c r="E985" s="256" t="s">
        <v>19</v>
      </c>
      <c r="F985" s="257" t="s">
        <v>1628</v>
      </c>
      <c r="G985" s="255"/>
      <c r="H985" s="256" t="s">
        <v>19</v>
      </c>
      <c r="I985" s="258"/>
      <c r="J985" s="255"/>
      <c r="K985" s="255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205</v>
      </c>
      <c r="AU985" s="263" t="s">
        <v>82</v>
      </c>
      <c r="AV985" s="14" t="s">
        <v>79</v>
      </c>
      <c r="AW985" s="14" t="s">
        <v>33</v>
      </c>
      <c r="AX985" s="14" t="s">
        <v>72</v>
      </c>
      <c r="AY985" s="263" t="s">
        <v>190</v>
      </c>
    </row>
    <row r="986" s="13" customFormat="1">
      <c r="A986" s="13"/>
      <c r="B986" s="232"/>
      <c r="C986" s="233"/>
      <c r="D986" s="234" t="s">
        <v>205</v>
      </c>
      <c r="E986" s="235" t="s">
        <v>19</v>
      </c>
      <c r="F986" s="236" t="s">
        <v>1629</v>
      </c>
      <c r="G986" s="233"/>
      <c r="H986" s="237">
        <v>27.120000000000001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205</v>
      </c>
      <c r="AU986" s="243" t="s">
        <v>82</v>
      </c>
      <c r="AV986" s="13" t="s">
        <v>82</v>
      </c>
      <c r="AW986" s="13" t="s">
        <v>33</v>
      </c>
      <c r="AX986" s="13" t="s">
        <v>72</v>
      </c>
      <c r="AY986" s="243" t="s">
        <v>190</v>
      </c>
    </row>
    <row r="987" s="14" customFormat="1">
      <c r="A987" s="14"/>
      <c r="B987" s="254"/>
      <c r="C987" s="255"/>
      <c r="D987" s="234" t="s">
        <v>205</v>
      </c>
      <c r="E987" s="256" t="s">
        <v>19</v>
      </c>
      <c r="F987" s="257" t="s">
        <v>1630</v>
      </c>
      <c r="G987" s="255"/>
      <c r="H987" s="256" t="s">
        <v>19</v>
      </c>
      <c r="I987" s="258"/>
      <c r="J987" s="255"/>
      <c r="K987" s="255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205</v>
      </c>
      <c r="AU987" s="263" t="s">
        <v>82</v>
      </c>
      <c r="AV987" s="14" t="s">
        <v>79</v>
      </c>
      <c r="AW987" s="14" t="s">
        <v>33</v>
      </c>
      <c r="AX987" s="14" t="s">
        <v>72</v>
      </c>
      <c r="AY987" s="263" t="s">
        <v>190</v>
      </c>
    </row>
    <row r="988" s="13" customFormat="1">
      <c r="A988" s="13"/>
      <c r="B988" s="232"/>
      <c r="C988" s="233"/>
      <c r="D988" s="234" t="s">
        <v>205</v>
      </c>
      <c r="E988" s="235" t="s">
        <v>19</v>
      </c>
      <c r="F988" s="236" t="s">
        <v>1631</v>
      </c>
      <c r="G988" s="233"/>
      <c r="H988" s="237">
        <v>-0.25800000000000001</v>
      </c>
      <c r="I988" s="238"/>
      <c r="J988" s="233"/>
      <c r="K988" s="233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205</v>
      </c>
      <c r="AU988" s="243" t="s">
        <v>82</v>
      </c>
      <c r="AV988" s="13" t="s">
        <v>82</v>
      </c>
      <c r="AW988" s="13" t="s">
        <v>33</v>
      </c>
      <c r="AX988" s="13" t="s">
        <v>72</v>
      </c>
      <c r="AY988" s="243" t="s">
        <v>190</v>
      </c>
    </row>
    <row r="989" s="14" customFormat="1">
      <c r="A989" s="14"/>
      <c r="B989" s="254"/>
      <c r="C989" s="255"/>
      <c r="D989" s="234" t="s">
        <v>205</v>
      </c>
      <c r="E989" s="256" t="s">
        <v>19</v>
      </c>
      <c r="F989" s="257" t="s">
        <v>1620</v>
      </c>
      <c r="G989" s="255"/>
      <c r="H989" s="256" t="s">
        <v>19</v>
      </c>
      <c r="I989" s="258"/>
      <c r="J989" s="255"/>
      <c r="K989" s="255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205</v>
      </c>
      <c r="AU989" s="263" t="s">
        <v>82</v>
      </c>
      <c r="AV989" s="14" t="s">
        <v>79</v>
      </c>
      <c r="AW989" s="14" t="s">
        <v>33</v>
      </c>
      <c r="AX989" s="14" t="s">
        <v>72</v>
      </c>
      <c r="AY989" s="263" t="s">
        <v>190</v>
      </c>
    </row>
    <row r="990" s="13" customFormat="1">
      <c r="A990" s="13"/>
      <c r="B990" s="232"/>
      <c r="C990" s="233"/>
      <c r="D990" s="234" t="s">
        <v>205</v>
      </c>
      <c r="E990" s="235" t="s">
        <v>19</v>
      </c>
      <c r="F990" s="236" t="s">
        <v>1621</v>
      </c>
      <c r="G990" s="233"/>
      <c r="H990" s="237">
        <v>256.56799999999998</v>
      </c>
      <c r="I990" s="238"/>
      <c r="J990" s="233"/>
      <c r="K990" s="233"/>
      <c r="L990" s="239"/>
      <c r="M990" s="240"/>
      <c r="N990" s="241"/>
      <c r="O990" s="241"/>
      <c r="P990" s="241"/>
      <c r="Q990" s="241"/>
      <c r="R990" s="241"/>
      <c r="S990" s="241"/>
      <c r="T990" s="24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3" t="s">
        <v>205</v>
      </c>
      <c r="AU990" s="243" t="s">
        <v>82</v>
      </c>
      <c r="AV990" s="13" t="s">
        <v>82</v>
      </c>
      <c r="AW990" s="13" t="s">
        <v>33</v>
      </c>
      <c r="AX990" s="13" t="s">
        <v>72</v>
      </c>
      <c r="AY990" s="243" t="s">
        <v>190</v>
      </c>
    </row>
    <row r="991" s="13" customFormat="1">
      <c r="A991" s="13"/>
      <c r="B991" s="232"/>
      <c r="C991" s="233"/>
      <c r="D991" s="234" t="s">
        <v>205</v>
      </c>
      <c r="E991" s="235" t="s">
        <v>19</v>
      </c>
      <c r="F991" s="236" t="s">
        <v>1632</v>
      </c>
      <c r="G991" s="233"/>
      <c r="H991" s="237">
        <v>-73.567999999999998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205</v>
      </c>
      <c r="AU991" s="243" t="s">
        <v>82</v>
      </c>
      <c r="AV991" s="13" t="s">
        <v>82</v>
      </c>
      <c r="AW991" s="13" t="s">
        <v>33</v>
      </c>
      <c r="AX991" s="13" t="s">
        <v>72</v>
      </c>
      <c r="AY991" s="243" t="s">
        <v>190</v>
      </c>
    </row>
    <row r="992" s="13" customFormat="1">
      <c r="A992" s="13"/>
      <c r="B992" s="232"/>
      <c r="C992" s="233"/>
      <c r="D992" s="234" t="s">
        <v>205</v>
      </c>
      <c r="E992" s="235" t="s">
        <v>19</v>
      </c>
      <c r="F992" s="236" t="s">
        <v>1633</v>
      </c>
      <c r="G992" s="233"/>
      <c r="H992" s="237">
        <v>-17.228000000000002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205</v>
      </c>
      <c r="AU992" s="243" t="s">
        <v>82</v>
      </c>
      <c r="AV992" s="13" t="s">
        <v>82</v>
      </c>
      <c r="AW992" s="13" t="s">
        <v>33</v>
      </c>
      <c r="AX992" s="13" t="s">
        <v>72</v>
      </c>
      <c r="AY992" s="243" t="s">
        <v>190</v>
      </c>
    </row>
    <row r="993" s="13" customFormat="1">
      <c r="A993" s="13"/>
      <c r="B993" s="232"/>
      <c r="C993" s="233"/>
      <c r="D993" s="234" t="s">
        <v>205</v>
      </c>
      <c r="E993" s="235" t="s">
        <v>19</v>
      </c>
      <c r="F993" s="236" t="s">
        <v>1625</v>
      </c>
      <c r="G993" s="233"/>
      <c r="H993" s="237">
        <v>-0.34000000000000002</v>
      </c>
      <c r="I993" s="238"/>
      <c r="J993" s="233"/>
      <c r="K993" s="233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205</v>
      </c>
      <c r="AU993" s="243" t="s">
        <v>82</v>
      </c>
      <c r="AV993" s="13" t="s">
        <v>82</v>
      </c>
      <c r="AW993" s="13" t="s">
        <v>33</v>
      </c>
      <c r="AX993" s="13" t="s">
        <v>72</v>
      </c>
      <c r="AY993" s="243" t="s">
        <v>190</v>
      </c>
    </row>
    <row r="994" s="13" customFormat="1">
      <c r="A994" s="13"/>
      <c r="B994" s="232"/>
      <c r="C994" s="233"/>
      <c r="D994" s="234" t="s">
        <v>205</v>
      </c>
      <c r="E994" s="235" t="s">
        <v>19</v>
      </c>
      <c r="F994" s="236" t="s">
        <v>1626</v>
      </c>
      <c r="G994" s="233"/>
      <c r="H994" s="237">
        <v>-0.89600000000000002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205</v>
      </c>
      <c r="AU994" s="243" t="s">
        <v>82</v>
      </c>
      <c r="AV994" s="13" t="s">
        <v>82</v>
      </c>
      <c r="AW994" s="13" t="s">
        <v>33</v>
      </c>
      <c r="AX994" s="13" t="s">
        <v>72</v>
      </c>
      <c r="AY994" s="243" t="s">
        <v>190</v>
      </c>
    </row>
    <row r="995" s="13" customFormat="1">
      <c r="A995" s="13"/>
      <c r="B995" s="232"/>
      <c r="C995" s="233"/>
      <c r="D995" s="234" t="s">
        <v>205</v>
      </c>
      <c r="E995" s="235" t="s">
        <v>19</v>
      </c>
      <c r="F995" s="236" t="s">
        <v>1627</v>
      </c>
      <c r="G995" s="233"/>
      <c r="H995" s="237">
        <v>-3.6400000000000001</v>
      </c>
      <c r="I995" s="238"/>
      <c r="J995" s="233"/>
      <c r="K995" s="233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205</v>
      </c>
      <c r="AU995" s="243" t="s">
        <v>82</v>
      </c>
      <c r="AV995" s="13" t="s">
        <v>82</v>
      </c>
      <c r="AW995" s="13" t="s">
        <v>33</v>
      </c>
      <c r="AX995" s="13" t="s">
        <v>72</v>
      </c>
      <c r="AY995" s="243" t="s">
        <v>190</v>
      </c>
    </row>
    <row r="996" s="14" customFormat="1">
      <c r="A996" s="14"/>
      <c r="B996" s="254"/>
      <c r="C996" s="255"/>
      <c r="D996" s="234" t="s">
        <v>205</v>
      </c>
      <c r="E996" s="256" t="s">
        <v>19</v>
      </c>
      <c r="F996" s="257" t="s">
        <v>1630</v>
      </c>
      <c r="G996" s="255"/>
      <c r="H996" s="256" t="s">
        <v>19</v>
      </c>
      <c r="I996" s="258"/>
      <c r="J996" s="255"/>
      <c r="K996" s="255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205</v>
      </c>
      <c r="AU996" s="263" t="s">
        <v>82</v>
      </c>
      <c r="AV996" s="14" t="s">
        <v>79</v>
      </c>
      <c r="AW996" s="14" t="s">
        <v>33</v>
      </c>
      <c r="AX996" s="14" t="s">
        <v>72</v>
      </c>
      <c r="AY996" s="263" t="s">
        <v>190</v>
      </c>
    </row>
    <row r="997" s="13" customFormat="1">
      <c r="A997" s="13"/>
      <c r="B997" s="232"/>
      <c r="C997" s="233"/>
      <c r="D997" s="234" t="s">
        <v>205</v>
      </c>
      <c r="E997" s="235" t="s">
        <v>19</v>
      </c>
      <c r="F997" s="236" t="s">
        <v>1634</v>
      </c>
      <c r="G997" s="233"/>
      <c r="H997" s="237">
        <v>-0.20599999999999999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205</v>
      </c>
      <c r="AU997" s="243" t="s">
        <v>82</v>
      </c>
      <c r="AV997" s="13" t="s">
        <v>82</v>
      </c>
      <c r="AW997" s="13" t="s">
        <v>33</v>
      </c>
      <c r="AX997" s="13" t="s">
        <v>72</v>
      </c>
      <c r="AY997" s="243" t="s">
        <v>190</v>
      </c>
    </row>
    <row r="998" s="16" customFormat="1">
      <c r="A998" s="16"/>
      <c r="B998" s="286"/>
      <c r="C998" s="287"/>
      <c r="D998" s="234" t="s">
        <v>205</v>
      </c>
      <c r="E998" s="288" t="s">
        <v>19</v>
      </c>
      <c r="F998" s="289" t="s">
        <v>914</v>
      </c>
      <c r="G998" s="287"/>
      <c r="H998" s="290">
        <v>265.36000000000001</v>
      </c>
      <c r="I998" s="291"/>
      <c r="J998" s="287"/>
      <c r="K998" s="287"/>
      <c r="L998" s="292"/>
      <c r="M998" s="293"/>
      <c r="N998" s="294"/>
      <c r="O998" s="294"/>
      <c r="P998" s="294"/>
      <c r="Q998" s="294"/>
      <c r="R998" s="294"/>
      <c r="S998" s="294"/>
      <c r="T998" s="295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96" t="s">
        <v>205</v>
      </c>
      <c r="AU998" s="296" t="s">
        <v>82</v>
      </c>
      <c r="AV998" s="16" t="s">
        <v>207</v>
      </c>
      <c r="AW998" s="16" t="s">
        <v>33</v>
      </c>
      <c r="AX998" s="16" t="s">
        <v>72</v>
      </c>
      <c r="AY998" s="296" t="s">
        <v>190</v>
      </c>
    </row>
    <row r="999" s="14" customFormat="1">
      <c r="A999" s="14"/>
      <c r="B999" s="254"/>
      <c r="C999" s="255"/>
      <c r="D999" s="234" t="s">
        <v>205</v>
      </c>
      <c r="E999" s="256" t="s">
        <v>19</v>
      </c>
      <c r="F999" s="257" t="s">
        <v>1522</v>
      </c>
      <c r="G999" s="255"/>
      <c r="H999" s="256" t="s">
        <v>19</v>
      </c>
      <c r="I999" s="258"/>
      <c r="J999" s="255"/>
      <c r="K999" s="255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205</v>
      </c>
      <c r="AU999" s="263" t="s">
        <v>82</v>
      </c>
      <c r="AV999" s="14" t="s">
        <v>79</v>
      </c>
      <c r="AW999" s="14" t="s">
        <v>33</v>
      </c>
      <c r="AX999" s="14" t="s">
        <v>72</v>
      </c>
      <c r="AY999" s="263" t="s">
        <v>190</v>
      </c>
    </row>
    <row r="1000" s="14" customFormat="1">
      <c r="A1000" s="14"/>
      <c r="B1000" s="254"/>
      <c r="C1000" s="255"/>
      <c r="D1000" s="234" t="s">
        <v>205</v>
      </c>
      <c r="E1000" s="256" t="s">
        <v>19</v>
      </c>
      <c r="F1000" s="257" t="s">
        <v>1617</v>
      </c>
      <c r="G1000" s="255"/>
      <c r="H1000" s="256" t="s">
        <v>19</v>
      </c>
      <c r="I1000" s="258"/>
      <c r="J1000" s="255"/>
      <c r="K1000" s="255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205</v>
      </c>
      <c r="AU1000" s="263" t="s">
        <v>82</v>
      </c>
      <c r="AV1000" s="14" t="s">
        <v>79</v>
      </c>
      <c r="AW1000" s="14" t="s">
        <v>33</v>
      </c>
      <c r="AX1000" s="14" t="s">
        <v>72</v>
      </c>
      <c r="AY1000" s="263" t="s">
        <v>190</v>
      </c>
    </row>
    <row r="1001" s="13" customFormat="1">
      <c r="A1001" s="13"/>
      <c r="B1001" s="232"/>
      <c r="C1001" s="233"/>
      <c r="D1001" s="234" t="s">
        <v>205</v>
      </c>
      <c r="E1001" s="235" t="s">
        <v>19</v>
      </c>
      <c r="F1001" s="236" t="s">
        <v>1635</v>
      </c>
      <c r="G1001" s="233"/>
      <c r="H1001" s="237">
        <v>29.817</v>
      </c>
      <c r="I1001" s="238"/>
      <c r="J1001" s="233"/>
      <c r="K1001" s="233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205</v>
      </c>
      <c r="AU1001" s="243" t="s">
        <v>82</v>
      </c>
      <c r="AV1001" s="13" t="s">
        <v>82</v>
      </c>
      <c r="AW1001" s="13" t="s">
        <v>33</v>
      </c>
      <c r="AX1001" s="13" t="s">
        <v>72</v>
      </c>
      <c r="AY1001" s="243" t="s">
        <v>190</v>
      </c>
    </row>
    <row r="1002" s="14" customFormat="1">
      <c r="A1002" s="14"/>
      <c r="B1002" s="254"/>
      <c r="C1002" s="255"/>
      <c r="D1002" s="234" t="s">
        <v>205</v>
      </c>
      <c r="E1002" s="256" t="s">
        <v>19</v>
      </c>
      <c r="F1002" s="257" t="s">
        <v>1630</v>
      </c>
      <c r="G1002" s="255"/>
      <c r="H1002" s="256" t="s">
        <v>19</v>
      </c>
      <c r="I1002" s="258"/>
      <c r="J1002" s="255"/>
      <c r="K1002" s="255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205</v>
      </c>
      <c r="AU1002" s="263" t="s">
        <v>82</v>
      </c>
      <c r="AV1002" s="14" t="s">
        <v>79</v>
      </c>
      <c r="AW1002" s="14" t="s">
        <v>33</v>
      </c>
      <c r="AX1002" s="14" t="s">
        <v>72</v>
      </c>
      <c r="AY1002" s="263" t="s">
        <v>190</v>
      </c>
    </row>
    <row r="1003" s="13" customFormat="1">
      <c r="A1003" s="13"/>
      <c r="B1003" s="232"/>
      <c r="C1003" s="233"/>
      <c r="D1003" s="234" t="s">
        <v>205</v>
      </c>
      <c r="E1003" s="235" t="s">
        <v>19</v>
      </c>
      <c r="F1003" s="236" t="s">
        <v>1636</v>
      </c>
      <c r="G1003" s="233"/>
      <c r="H1003" s="237">
        <v>-0.309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205</v>
      </c>
      <c r="AU1003" s="243" t="s">
        <v>82</v>
      </c>
      <c r="AV1003" s="13" t="s">
        <v>82</v>
      </c>
      <c r="AW1003" s="13" t="s">
        <v>33</v>
      </c>
      <c r="AX1003" s="13" t="s">
        <v>72</v>
      </c>
      <c r="AY1003" s="243" t="s">
        <v>190</v>
      </c>
    </row>
    <row r="1004" s="14" customFormat="1">
      <c r="A1004" s="14"/>
      <c r="B1004" s="254"/>
      <c r="C1004" s="255"/>
      <c r="D1004" s="234" t="s">
        <v>205</v>
      </c>
      <c r="E1004" s="256" t="s">
        <v>19</v>
      </c>
      <c r="F1004" s="257" t="s">
        <v>1620</v>
      </c>
      <c r="G1004" s="255"/>
      <c r="H1004" s="256" t="s">
        <v>19</v>
      </c>
      <c r="I1004" s="258"/>
      <c r="J1004" s="255"/>
      <c r="K1004" s="255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205</v>
      </c>
      <c r="AU1004" s="263" t="s">
        <v>82</v>
      </c>
      <c r="AV1004" s="14" t="s">
        <v>79</v>
      </c>
      <c r="AW1004" s="14" t="s">
        <v>33</v>
      </c>
      <c r="AX1004" s="14" t="s">
        <v>72</v>
      </c>
      <c r="AY1004" s="263" t="s">
        <v>190</v>
      </c>
    </row>
    <row r="1005" s="13" customFormat="1">
      <c r="A1005" s="13"/>
      <c r="B1005" s="232"/>
      <c r="C1005" s="233"/>
      <c r="D1005" s="234" t="s">
        <v>205</v>
      </c>
      <c r="E1005" s="235" t="s">
        <v>19</v>
      </c>
      <c r="F1005" s="236" t="s">
        <v>1637</v>
      </c>
      <c r="G1005" s="233"/>
      <c r="H1005" s="237">
        <v>72.995999999999995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205</v>
      </c>
      <c r="AU1005" s="243" t="s">
        <v>82</v>
      </c>
      <c r="AV1005" s="13" t="s">
        <v>82</v>
      </c>
      <c r="AW1005" s="13" t="s">
        <v>33</v>
      </c>
      <c r="AX1005" s="13" t="s">
        <v>72</v>
      </c>
      <c r="AY1005" s="243" t="s">
        <v>190</v>
      </c>
    </row>
    <row r="1006" s="13" customFormat="1">
      <c r="A1006" s="13"/>
      <c r="B1006" s="232"/>
      <c r="C1006" s="233"/>
      <c r="D1006" s="234" t="s">
        <v>205</v>
      </c>
      <c r="E1006" s="235" t="s">
        <v>19</v>
      </c>
      <c r="F1006" s="236" t="s">
        <v>1638</v>
      </c>
      <c r="G1006" s="233"/>
      <c r="H1006" s="237">
        <v>-20.626000000000001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205</v>
      </c>
      <c r="AU1006" s="243" t="s">
        <v>82</v>
      </c>
      <c r="AV1006" s="13" t="s">
        <v>82</v>
      </c>
      <c r="AW1006" s="13" t="s">
        <v>33</v>
      </c>
      <c r="AX1006" s="13" t="s">
        <v>72</v>
      </c>
      <c r="AY1006" s="243" t="s">
        <v>190</v>
      </c>
    </row>
    <row r="1007" s="13" customFormat="1">
      <c r="A1007" s="13"/>
      <c r="B1007" s="232"/>
      <c r="C1007" s="233"/>
      <c r="D1007" s="234" t="s">
        <v>205</v>
      </c>
      <c r="E1007" s="235" t="s">
        <v>19</v>
      </c>
      <c r="F1007" s="236" t="s">
        <v>1625</v>
      </c>
      <c r="G1007" s="233"/>
      <c r="H1007" s="237">
        <v>-0.34000000000000002</v>
      </c>
      <c r="I1007" s="238"/>
      <c r="J1007" s="233"/>
      <c r="K1007" s="233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205</v>
      </c>
      <c r="AU1007" s="243" t="s">
        <v>82</v>
      </c>
      <c r="AV1007" s="13" t="s">
        <v>82</v>
      </c>
      <c r="AW1007" s="13" t="s">
        <v>33</v>
      </c>
      <c r="AX1007" s="13" t="s">
        <v>72</v>
      </c>
      <c r="AY1007" s="243" t="s">
        <v>190</v>
      </c>
    </row>
    <row r="1008" s="13" customFormat="1">
      <c r="A1008" s="13"/>
      <c r="B1008" s="232"/>
      <c r="C1008" s="233"/>
      <c r="D1008" s="234" t="s">
        <v>205</v>
      </c>
      <c r="E1008" s="235" t="s">
        <v>19</v>
      </c>
      <c r="F1008" s="236" t="s">
        <v>1639</v>
      </c>
      <c r="G1008" s="233"/>
      <c r="H1008" s="237">
        <v>-0.432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205</v>
      </c>
      <c r="AU1008" s="243" t="s">
        <v>82</v>
      </c>
      <c r="AV1008" s="13" t="s">
        <v>82</v>
      </c>
      <c r="AW1008" s="13" t="s">
        <v>33</v>
      </c>
      <c r="AX1008" s="13" t="s">
        <v>72</v>
      </c>
      <c r="AY1008" s="243" t="s">
        <v>190</v>
      </c>
    </row>
    <row r="1009" s="16" customFormat="1">
      <c r="A1009" s="16"/>
      <c r="B1009" s="286"/>
      <c r="C1009" s="287"/>
      <c r="D1009" s="234" t="s">
        <v>205</v>
      </c>
      <c r="E1009" s="288" t="s">
        <v>19</v>
      </c>
      <c r="F1009" s="289" t="s">
        <v>914</v>
      </c>
      <c r="G1009" s="287"/>
      <c r="H1009" s="290">
        <v>81.105999999999995</v>
      </c>
      <c r="I1009" s="291"/>
      <c r="J1009" s="287"/>
      <c r="K1009" s="287"/>
      <c r="L1009" s="292"/>
      <c r="M1009" s="293"/>
      <c r="N1009" s="294"/>
      <c r="O1009" s="294"/>
      <c r="P1009" s="294"/>
      <c r="Q1009" s="294"/>
      <c r="R1009" s="294"/>
      <c r="S1009" s="294"/>
      <c r="T1009" s="295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96" t="s">
        <v>205</v>
      </c>
      <c r="AU1009" s="296" t="s">
        <v>82</v>
      </c>
      <c r="AV1009" s="16" t="s">
        <v>207</v>
      </c>
      <c r="AW1009" s="16" t="s">
        <v>33</v>
      </c>
      <c r="AX1009" s="16" t="s">
        <v>72</v>
      </c>
      <c r="AY1009" s="296" t="s">
        <v>190</v>
      </c>
    </row>
    <row r="1010" s="15" customFormat="1">
      <c r="A1010" s="15"/>
      <c r="B1010" s="264"/>
      <c r="C1010" s="265"/>
      <c r="D1010" s="234" t="s">
        <v>205</v>
      </c>
      <c r="E1010" s="266" t="s">
        <v>19</v>
      </c>
      <c r="F1010" s="267" t="s">
        <v>243</v>
      </c>
      <c r="G1010" s="265"/>
      <c r="H1010" s="268">
        <v>613.78999999999996</v>
      </c>
      <c r="I1010" s="269"/>
      <c r="J1010" s="265"/>
      <c r="K1010" s="265"/>
      <c r="L1010" s="270"/>
      <c r="M1010" s="271"/>
      <c r="N1010" s="272"/>
      <c r="O1010" s="272"/>
      <c r="P1010" s="272"/>
      <c r="Q1010" s="272"/>
      <c r="R1010" s="272"/>
      <c r="S1010" s="272"/>
      <c r="T1010" s="273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4" t="s">
        <v>205</v>
      </c>
      <c r="AU1010" s="274" t="s">
        <v>82</v>
      </c>
      <c r="AV1010" s="15" t="s">
        <v>197</v>
      </c>
      <c r="AW1010" s="15" t="s">
        <v>33</v>
      </c>
      <c r="AX1010" s="15" t="s">
        <v>79</v>
      </c>
      <c r="AY1010" s="274" t="s">
        <v>190</v>
      </c>
    </row>
    <row r="1011" s="2" customFormat="1" ht="24.15" customHeight="1">
      <c r="A1011" s="40"/>
      <c r="B1011" s="41"/>
      <c r="C1011" s="214" t="s">
        <v>1640</v>
      </c>
      <c r="D1011" s="214" t="s">
        <v>192</v>
      </c>
      <c r="E1011" s="215" t="s">
        <v>1641</v>
      </c>
      <c r="F1011" s="216" t="s">
        <v>1642</v>
      </c>
      <c r="G1011" s="217" t="s">
        <v>195</v>
      </c>
      <c r="H1011" s="218">
        <v>0.064000000000000001</v>
      </c>
      <c r="I1011" s="219"/>
      <c r="J1011" s="220">
        <f>ROUND(I1011*H1011,2)</f>
        <v>0</v>
      </c>
      <c r="K1011" s="216" t="s">
        <v>196</v>
      </c>
      <c r="L1011" s="46"/>
      <c r="M1011" s="221" t="s">
        <v>19</v>
      </c>
      <c r="N1011" s="222" t="s">
        <v>43</v>
      </c>
      <c r="O1011" s="86"/>
      <c r="P1011" s="223">
        <f>O1011*H1011</f>
        <v>0</v>
      </c>
      <c r="Q1011" s="223">
        <v>2.5020099999999998</v>
      </c>
      <c r="R1011" s="223">
        <f>Q1011*H1011</f>
        <v>0.16012863999999999</v>
      </c>
      <c r="S1011" s="223">
        <v>0</v>
      </c>
      <c r="T1011" s="224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25" t="s">
        <v>197</v>
      </c>
      <c r="AT1011" s="225" t="s">
        <v>192</v>
      </c>
      <c r="AU1011" s="225" t="s">
        <v>82</v>
      </c>
      <c r="AY1011" s="19" t="s">
        <v>190</v>
      </c>
      <c r="BE1011" s="226">
        <f>IF(N1011="základní",J1011,0)</f>
        <v>0</v>
      </c>
      <c r="BF1011" s="226">
        <f>IF(N1011="snížená",J1011,0)</f>
        <v>0</v>
      </c>
      <c r="BG1011" s="226">
        <f>IF(N1011="zákl. přenesená",J1011,0)</f>
        <v>0</v>
      </c>
      <c r="BH1011" s="226">
        <f>IF(N1011="sníž. přenesená",J1011,0)</f>
        <v>0</v>
      </c>
      <c r="BI1011" s="226">
        <f>IF(N1011="nulová",J1011,0)</f>
        <v>0</v>
      </c>
      <c r="BJ1011" s="19" t="s">
        <v>79</v>
      </c>
      <c r="BK1011" s="226">
        <f>ROUND(I1011*H1011,2)</f>
        <v>0</v>
      </c>
      <c r="BL1011" s="19" t="s">
        <v>197</v>
      </c>
      <c r="BM1011" s="225" t="s">
        <v>1643</v>
      </c>
    </row>
    <row r="1012" s="2" customFormat="1">
      <c r="A1012" s="40"/>
      <c r="B1012" s="41"/>
      <c r="C1012" s="42"/>
      <c r="D1012" s="227" t="s">
        <v>199</v>
      </c>
      <c r="E1012" s="42"/>
      <c r="F1012" s="228" t="s">
        <v>1644</v>
      </c>
      <c r="G1012" s="42"/>
      <c r="H1012" s="42"/>
      <c r="I1012" s="229"/>
      <c r="J1012" s="42"/>
      <c r="K1012" s="42"/>
      <c r="L1012" s="46"/>
      <c r="M1012" s="230"/>
      <c r="N1012" s="231"/>
      <c r="O1012" s="86"/>
      <c r="P1012" s="86"/>
      <c r="Q1012" s="86"/>
      <c r="R1012" s="86"/>
      <c r="S1012" s="86"/>
      <c r="T1012" s="87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199</v>
      </c>
      <c r="AU1012" s="19" t="s">
        <v>82</v>
      </c>
    </row>
    <row r="1013" s="14" customFormat="1">
      <c r="A1013" s="14"/>
      <c r="B1013" s="254"/>
      <c r="C1013" s="255"/>
      <c r="D1013" s="234" t="s">
        <v>205</v>
      </c>
      <c r="E1013" s="256" t="s">
        <v>19</v>
      </c>
      <c r="F1013" s="257" t="s">
        <v>1645</v>
      </c>
      <c r="G1013" s="255"/>
      <c r="H1013" s="256" t="s">
        <v>19</v>
      </c>
      <c r="I1013" s="258"/>
      <c r="J1013" s="255"/>
      <c r="K1013" s="255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205</v>
      </c>
      <c r="AU1013" s="263" t="s">
        <v>82</v>
      </c>
      <c r="AV1013" s="14" t="s">
        <v>79</v>
      </c>
      <c r="AW1013" s="14" t="s">
        <v>33</v>
      </c>
      <c r="AX1013" s="14" t="s">
        <v>72</v>
      </c>
      <c r="AY1013" s="263" t="s">
        <v>190</v>
      </c>
    </row>
    <row r="1014" s="13" customFormat="1">
      <c r="A1014" s="13"/>
      <c r="B1014" s="232"/>
      <c r="C1014" s="233"/>
      <c r="D1014" s="234" t="s">
        <v>205</v>
      </c>
      <c r="E1014" s="235" t="s">
        <v>19</v>
      </c>
      <c r="F1014" s="236" t="s">
        <v>1646</v>
      </c>
      <c r="G1014" s="233"/>
      <c r="H1014" s="237">
        <v>0.064000000000000001</v>
      </c>
      <c r="I1014" s="238"/>
      <c r="J1014" s="233"/>
      <c r="K1014" s="233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205</v>
      </c>
      <c r="AU1014" s="243" t="s">
        <v>82</v>
      </c>
      <c r="AV1014" s="13" t="s">
        <v>82</v>
      </c>
      <c r="AW1014" s="13" t="s">
        <v>33</v>
      </c>
      <c r="AX1014" s="13" t="s">
        <v>79</v>
      </c>
      <c r="AY1014" s="243" t="s">
        <v>190</v>
      </c>
    </row>
    <row r="1015" s="2" customFormat="1" ht="21.75" customHeight="1">
      <c r="A1015" s="40"/>
      <c r="B1015" s="41"/>
      <c r="C1015" s="214" t="s">
        <v>1647</v>
      </c>
      <c r="D1015" s="214" t="s">
        <v>192</v>
      </c>
      <c r="E1015" s="215" t="s">
        <v>1648</v>
      </c>
      <c r="F1015" s="216" t="s">
        <v>1649</v>
      </c>
      <c r="G1015" s="217" t="s">
        <v>214</v>
      </c>
      <c r="H1015" s="218">
        <v>1889.231</v>
      </c>
      <c r="I1015" s="219"/>
      <c r="J1015" s="220">
        <f>ROUND(I1015*H1015,2)</f>
        <v>0</v>
      </c>
      <c r="K1015" s="216" t="s">
        <v>196</v>
      </c>
      <c r="L1015" s="46"/>
      <c r="M1015" s="221" t="s">
        <v>19</v>
      </c>
      <c r="N1015" s="222" t="s">
        <v>43</v>
      </c>
      <c r="O1015" s="86"/>
      <c r="P1015" s="223">
        <f>O1015*H1015</f>
        <v>0</v>
      </c>
      <c r="Q1015" s="223">
        <v>0.0053299999999999997</v>
      </c>
      <c r="R1015" s="223">
        <f>Q1015*H1015</f>
        <v>10.06960123</v>
      </c>
      <c r="S1015" s="223">
        <v>0</v>
      </c>
      <c r="T1015" s="224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197</v>
      </c>
      <c r="AT1015" s="225" t="s">
        <v>192</v>
      </c>
      <c r="AU1015" s="225" t="s">
        <v>82</v>
      </c>
      <c r="AY1015" s="19" t="s">
        <v>190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79</v>
      </c>
      <c r="BK1015" s="226">
        <f>ROUND(I1015*H1015,2)</f>
        <v>0</v>
      </c>
      <c r="BL1015" s="19" t="s">
        <v>197</v>
      </c>
      <c r="BM1015" s="225" t="s">
        <v>1650</v>
      </c>
    </row>
    <row r="1016" s="2" customFormat="1">
      <c r="A1016" s="40"/>
      <c r="B1016" s="41"/>
      <c r="C1016" s="42"/>
      <c r="D1016" s="227" t="s">
        <v>199</v>
      </c>
      <c r="E1016" s="42"/>
      <c r="F1016" s="228" t="s">
        <v>1651</v>
      </c>
      <c r="G1016" s="42"/>
      <c r="H1016" s="42"/>
      <c r="I1016" s="229"/>
      <c r="J1016" s="42"/>
      <c r="K1016" s="42"/>
      <c r="L1016" s="46"/>
      <c r="M1016" s="230"/>
      <c r="N1016" s="231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199</v>
      </c>
      <c r="AU1016" s="19" t="s">
        <v>82</v>
      </c>
    </row>
    <row r="1017" s="14" customFormat="1">
      <c r="A1017" s="14"/>
      <c r="B1017" s="254"/>
      <c r="C1017" s="255"/>
      <c r="D1017" s="234" t="s">
        <v>205</v>
      </c>
      <c r="E1017" s="256" t="s">
        <v>19</v>
      </c>
      <c r="F1017" s="257" t="s">
        <v>1616</v>
      </c>
      <c r="G1017" s="255"/>
      <c r="H1017" s="256" t="s">
        <v>19</v>
      </c>
      <c r="I1017" s="258"/>
      <c r="J1017" s="255"/>
      <c r="K1017" s="255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205</v>
      </c>
      <c r="AU1017" s="263" t="s">
        <v>82</v>
      </c>
      <c r="AV1017" s="14" t="s">
        <v>79</v>
      </c>
      <c r="AW1017" s="14" t="s">
        <v>33</v>
      </c>
      <c r="AX1017" s="14" t="s">
        <v>72</v>
      </c>
      <c r="AY1017" s="263" t="s">
        <v>190</v>
      </c>
    </row>
    <row r="1018" s="14" customFormat="1">
      <c r="A1018" s="14"/>
      <c r="B1018" s="254"/>
      <c r="C1018" s="255"/>
      <c r="D1018" s="234" t="s">
        <v>205</v>
      </c>
      <c r="E1018" s="256" t="s">
        <v>19</v>
      </c>
      <c r="F1018" s="257" t="s">
        <v>1620</v>
      </c>
      <c r="G1018" s="255"/>
      <c r="H1018" s="256" t="s">
        <v>19</v>
      </c>
      <c r="I1018" s="258"/>
      <c r="J1018" s="255"/>
      <c r="K1018" s="255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205</v>
      </c>
      <c r="AU1018" s="263" t="s">
        <v>82</v>
      </c>
      <c r="AV1018" s="14" t="s">
        <v>79</v>
      </c>
      <c r="AW1018" s="14" t="s">
        <v>33</v>
      </c>
      <c r="AX1018" s="14" t="s">
        <v>72</v>
      </c>
      <c r="AY1018" s="263" t="s">
        <v>190</v>
      </c>
    </row>
    <row r="1019" s="13" customFormat="1">
      <c r="A1019" s="13"/>
      <c r="B1019" s="232"/>
      <c r="C1019" s="233"/>
      <c r="D1019" s="234" t="s">
        <v>205</v>
      </c>
      <c r="E1019" s="235" t="s">
        <v>19</v>
      </c>
      <c r="F1019" s="236" t="s">
        <v>1652</v>
      </c>
      <c r="G1019" s="233"/>
      <c r="H1019" s="237">
        <v>35.881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205</v>
      </c>
      <c r="AU1019" s="243" t="s">
        <v>82</v>
      </c>
      <c r="AV1019" s="13" t="s">
        <v>82</v>
      </c>
      <c r="AW1019" s="13" t="s">
        <v>33</v>
      </c>
      <c r="AX1019" s="13" t="s">
        <v>72</v>
      </c>
      <c r="AY1019" s="243" t="s">
        <v>190</v>
      </c>
    </row>
    <row r="1020" s="13" customFormat="1">
      <c r="A1020" s="13"/>
      <c r="B1020" s="232"/>
      <c r="C1020" s="233"/>
      <c r="D1020" s="234" t="s">
        <v>205</v>
      </c>
      <c r="E1020" s="235" t="s">
        <v>19</v>
      </c>
      <c r="F1020" s="236" t="s">
        <v>1653</v>
      </c>
      <c r="G1020" s="233"/>
      <c r="H1020" s="237">
        <v>33.817999999999998</v>
      </c>
      <c r="I1020" s="238"/>
      <c r="J1020" s="233"/>
      <c r="K1020" s="233"/>
      <c r="L1020" s="239"/>
      <c r="M1020" s="240"/>
      <c r="N1020" s="241"/>
      <c r="O1020" s="241"/>
      <c r="P1020" s="241"/>
      <c r="Q1020" s="241"/>
      <c r="R1020" s="241"/>
      <c r="S1020" s="241"/>
      <c r="T1020" s="24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3" t="s">
        <v>205</v>
      </c>
      <c r="AU1020" s="243" t="s">
        <v>82</v>
      </c>
      <c r="AV1020" s="13" t="s">
        <v>82</v>
      </c>
      <c r="AW1020" s="13" t="s">
        <v>33</v>
      </c>
      <c r="AX1020" s="13" t="s">
        <v>72</v>
      </c>
      <c r="AY1020" s="243" t="s">
        <v>190</v>
      </c>
    </row>
    <row r="1021" s="13" customFormat="1">
      <c r="A1021" s="13"/>
      <c r="B1021" s="232"/>
      <c r="C1021" s="233"/>
      <c r="D1021" s="234" t="s">
        <v>205</v>
      </c>
      <c r="E1021" s="235" t="s">
        <v>19</v>
      </c>
      <c r="F1021" s="236" t="s">
        <v>1654</v>
      </c>
      <c r="G1021" s="233"/>
      <c r="H1021" s="237">
        <v>73.632000000000005</v>
      </c>
      <c r="I1021" s="238"/>
      <c r="J1021" s="233"/>
      <c r="K1021" s="233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205</v>
      </c>
      <c r="AU1021" s="243" t="s">
        <v>82</v>
      </c>
      <c r="AV1021" s="13" t="s">
        <v>82</v>
      </c>
      <c r="AW1021" s="13" t="s">
        <v>33</v>
      </c>
      <c r="AX1021" s="13" t="s">
        <v>72</v>
      </c>
      <c r="AY1021" s="243" t="s">
        <v>190</v>
      </c>
    </row>
    <row r="1022" s="13" customFormat="1">
      <c r="A1022" s="13"/>
      <c r="B1022" s="232"/>
      <c r="C1022" s="233"/>
      <c r="D1022" s="234" t="s">
        <v>205</v>
      </c>
      <c r="E1022" s="235" t="s">
        <v>19</v>
      </c>
      <c r="F1022" s="236" t="s">
        <v>1655</v>
      </c>
      <c r="G1022" s="233"/>
      <c r="H1022" s="237">
        <v>275.30599999999998</v>
      </c>
      <c r="I1022" s="238"/>
      <c r="J1022" s="233"/>
      <c r="K1022" s="233"/>
      <c r="L1022" s="239"/>
      <c r="M1022" s="240"/>
      <c r="N1022" s="241"/>
      <c r="O1022" s="241"/>
      <c r="P1022" s="241"/>
      <c r="Q1022" s="241"/>
      <c r="R1022" s="241"/>
      <c r="S1022" s="241"/>
      <c r="T1022" s="24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3" t="s">
        <v>205</v>
      </c>
      <c r="AU1022" s="243" t="s">
        <v>82</v>
      </c>
      <c r="AV1022" s="13" t="s">
        <v>82</v>
      </c>
      <c r="AW1022" s="13" t="s">
        <v>33</v>
      </c>
      <c r="AX1022" s="13" t="s">
        <v>72</v>
      </c>
      <c r="AY1022" s="243" t="s">
        <v>190</v>
      </c>
    </row>
    <row r="1023" s="13" customFormat="1">
      <c r="A1023" s="13"/>
      <c r="B1023" s="232"/>
      <c r="C1023" s="233"/>
      <c r="D1023" s="234" t="s">
        <v>205</v>
      </c>
      <c r="E1023" s="235" t="s">
        <v>19</v>
      </c>
      <c r="F1023" s="236" t="s">
        <v>1656</v>
      </c>
      <c r="G1023" s="233"/>
      <c r="H1023" s="237">
        <v>395.24000000000001</v>
      </c>
      <c r="I1023" s="238"/>
      <c r="J1023" s="233"/>
      <c r="K1023" s="233"/>
      <c r="L1023" s="239"/>
      <c r="M1023" s="240"/>
      <c r="N1023" s="241"/>
      <c r="O1023" s="241"/>
      <c r="P1023" s="241"/>
      <c r="Q1023" s="241"/>
      <c r="R1023" s="241"/>
      <c r="S1023" s="241"/>
      <c r="T1023" s="24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3" t="s">
        <v>205</v>
      </c>
      <c r="AU1023" s="243" t="s">
        <v>82</v>
      </c>
      <c r="AV1023" s="13" t="s">
        <v>82</v>
      </c>
      <c r="AW1023" s="13" t="s">
        <v>33</v>
      </c>
      <c r="AX1023" s="13" t="s">
        <v>72</v>
      </c>
      <c r="AY1023" s="243" t="s">
        <v>190</v>
      </c>
    </row>
    <row r="1024" s="13" customFormat="1">
      <c r="A1024" s="13"/>
      <c r="B1024" s="232"/>
      <c r="C1024" s="233"/>
      <c r="D1024" s="234" t="s">
        <v>205</v>
      </c>
      <c r="E1024" s="235" t="s">
        <v>19</v>
      </c>
      <c r="F1024" s="236" t="s">
        <v>1657</v>
      </c>
      <c r="G1024" s="233"/>
      <c r="H1024" s="237">
        <v>-165.255</v>
      </c>
      <c r="I1024" s="238"/>
      <c r="J1024" s="233"/>
      <c r="K1024" s="233"/>
      <c r="L1024" s="239"/>
      <c r="M1024" s="240"/>
      <c r="N1024" s="241"/>
      <c r="O1024" s="241"/>
      <c r="P1024" s="241"/>
      <c r="Q1024" s="241"/>
      <c r="R1024" s="241"/>
      <c r="S1024" s="241"/>
      <c r="T1024" s="24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3" t="s">
        <v>205</v>
      </c>
      <c r="AU1024" s="243" t="s">
        <v>82</v>
      </c>
      <c r="AV1024" s="13" t="s">
        <v>82</v>
      </c>
      <c r="AW1024" s="13" t="s">
        <v>33</v>
      </c>
      <c r="AX1024" s="13" t="s">
        <v>72</v>
      </c>
      <c r="AY1024" s="243" t="s">
        <v>190</v>
      </c>
    </row>
    <row r="1025" s="13" customFormat="1">
      <c r="A1025" s="13"/>
      <c r="B1025" s="232"/>
      <c r="C1025" s="233"/>
      <c r="D1025" s="234" t="s">
        <v>205</v>
      </c>
      <c r="E1025" s="235" t="s">
        <v>19</v>
      </c>
      <c r="F1025" s="236" t="s">
        <v>1658</v>
      </c>
      <c r="G1025" s="233"/>
      <c r="H1025" s="237">
        <v>96.724999999999994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205</v>
      </c>
      <c r="AU1025" s="243" t="s">
        <v>82</v>
      </c>
      <c r="AV1025" s="13" t="s">
        <v>82</v>
      </c>
      <c r="AW1025" s="13" t="s">
        <v>33</v>
      </c>
      <c r="AX1025" s="13" t="s">
        <v>72</v>
      </c>
      <c r="AY1025" s="243" t="s">
        <v>190</v>
      </c>
    </row>
    <row r="1026" s="13" customFormat="1">
      <c r="A1026" s="13"/>
      <c r="B1026" s="232"/>
      <c r="C1026" s="233"/>
      <c r="D1026" s="234" t="s">
        <v>205</v>
      </c>
      <c r="E1026" s="235" t="s">
        <v>19</v>
      </c>
      <c r="F1026" s="236" t="s">
        <v>1659</v>
      </c>
      <c r="G1026" s="233"/>
      <c r="H1026" s="237">
        <v>5.46</v>
      </c>
      <c r="I1026" s="238"/>
      <c r="J1026" s="233"/>
      <c r="K1026" s="233"/>
      <c r="L1026" s="239"/>
      <c r="M1026" s="240"/>
      <c r="N1026" s="241"/>
      <c r="O1026" s="241"/>
      <c r="P1026" s="241"/>
      <c r="Q1026" s="241"/>
      <c r="R1026" s="241"/>
      <c r="S1026" s="241"/>
      <c r="T1026" s="24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3" t="s">
        <v>205</v>
      </c>
      <c r="AU1026" s="243" t="s">
        <v>82</v>
      </c>
      <c r="AV1026" s="13" t="s">
        <v>82</v>
      </c>
      <c r="AW1026" s="13" t="s">
        <v>33</v>
      </c>
      <c r="AX1026" s="13" t="s">
        <v>72</v>
      </c>
      <c r="AY1026" s="243" t="s">
        <v>190</v>
      </c>
    </row>
    <row r="1027" s="13" customFormat="1">
      <c r="A1027" s="13"/>
      <c r="B1027" s="232"/>
      <c r="C1027" s="233"/>
      <c r="D1027" s="234" t="s">
        <v>205</v>
      </c>
      <c r="E1027" s="235" t="s">
        <v>19</v>
      </c>
      <c r="F1027" s="236" t="s">
        <v>1660</v>
      </c>
      <c r="G1027" s="233"/>
      <c r="H1027" s="237">
        <v>45.240000000000002</v>
      </c>
      <c r="I1027" s="238"/>
      <c r="J1027" s="233"/>
      <c r="K1027" s="233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205</v>
      </c>
      <c r="AU1027" s="243" t="s">
        <v>82</v>
      </c>
      <c r="AV1027" s="13" t="s">
        <v>82</v>
      </c>
      <c r="AW1027" s="13" t="s">
        <v>33</v>
      </c>
      <c r="AX1027" s="13" t="s">
        <v>72</v>
      </c>
      <c r="AY1027" s="243" t="s">
        <v>190</v>
      </c>
    </row>
    <row r="1028" s="13" customFormat="1">
      <c r="A1028" s="13"/>
      <c r="B1028" s="232"/>
      <c r="C1028" s="233"/>
      <c r="D1028" s="234" t="s">
        <v>205</v>
      </c>
      <c r="E1028" s="235" t="s">
        <v>19</v>
      </c>
      <c r="F1028" s="236" t="s">
        <v>1661</v>
      </c>
      <c r="G1028" s="233"/>
      <c r="H1028" s="237">
        <v>23.399999999999999</v>
      </c>
      <c r="I1028" s="238"/>
      <c r="J1028" s="233"/>
      <c r="K1028" s="233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205</v>
      </c>
      <c r="AU1028" s="243" t="s">
        <v>82</v>
      </c>
      <c r="AV1028" s="13" t="s">
        <v>82</v>
      </c>
      <c r="AW1028" s="13" t="s">
        <v>33</v>
      </c>
      <c r="AX1028" s="13" t="s">
        <v>72</v>
      </c>
      <c r="AY1028" s="243" t="s">
        <v>190</v>
      </c>
    </row>
    <row r="1029" s="13" customFormat="1">
      <c r="A1029" s="13"/>
      <c r="B1029" s="232"/>
      <c r="C1029" s="233"/>
      <c r="D1029" s="234" t="s">
        <v>205</v>
      </c>
      <c r="E1029" s="235" t="s">
        <v>19</v>
      </c>
      <c r="F1029" s="236" t="s">
        <v>1662</v>
      </c>
      <c r="G1029" s="233"/>
      <c r="H1029" s="237">
        <v>49.979999999999997</v>
      </c>
      <c r="I1029" s="238"/>
      <c r="J1029" s="233"/>
      <c r="K1029" s="233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205</v>
      </c>
      <c r="AU1029" s="243" t="s">
        <v>82</v>
      </c>
      <c r="AV1029" s="13" t="s">
        <v>82</v>
      </c>
      <c r="AW1029" s="13" t="s">
        <v>33</v>
      </c>
      <c r="AX1029" s="13" t="s">
        <v>72</v>
      </c>
      <c r="AY1029" s="243" t="s">
        <v>190</v>
      </c>
    </row>
    <row r="1030" s="16" customFormat="1">
      <c r="A1030" s="16"/>
      <c r="B1030" s="286"/>
      <c r="C1030" s="287"/>
      <c r="D1030" s="234" t="s">
        <v>205</v>
      </c>
      <c r="E1030" s="288" t="s">
        <v>19</v>
      </c>
      <c r="F1030" s="289" t="s">
        <v>914</v>
      </c>
      <c r="G1030" s="287"/>
      <c r="H1030" s="290">
        <v>869.42700000000002</v>
      </c>
      <c r="I1030" s="291"/>
      <c r="J1030" s="287"/>
      <c r="K1030" s="287"/>
      <c r="L1030" s="292"/>
      <c r="M1030" s="293"/>
      <c r="N1030" s="294"/>
      <c r="O1030" s="294"/>
      <c r="P1030" s="294"/>
      <c r="Q1030" s="294"/>
      <c r="R1030" s="294"/>
      <c r="S1030" s="294"/>
      <c r="T1030" s="295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96" t="s">
        <v>205</v>
      </c>
      <c r="AU1030" s="296" t="s">
        <v>82</v>
      </c>
      <c r="AV1030" s="16" t="s">
        <v>207</v>
      </c>
      <c r="AW1030" s="16" t="s">
        <v>33</v>
      </c>
      <c r="AX1030" s="16" t="s">
        <v>72</v>
      </c>
      <c r="AY1030" s="296" t="s">
        <v>190</v>
      </c>
    </row>
    <row r="1031" s="14" customFormat="1">
      <c r="A1031" s="14"/>
      <c r="B1031" s="254"/>
      <c r="C1031" s="255"/>
      <c r="D1031" s="234" t="s">
        <v>205</v>
      </c>
      <c r="E1031" s="256" t="s">
        <v>19</v>
      </c>
      <c r="F1031" s="257" t="s">
        <v>1520</v>
      </c>
      <c r="G1031" s="255"/>
      <c r="H1031" s="256" t="s">
        <v>19</v>
      </c>
      <c r="I1031" s="258"/>
      <c r="J1031" s="255"/>
      <c r="K1031" s="255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205</v>
      </c>
      <c r="AU1031" s="263" t="s">
        <v>82</v>
      </c>
      <c r="AV1031" s="14" t="s">
        <v>79</v>
      </c>
      <c r="AW1031" s="14" t="s">
        <v>33</v>
      </c>
      <c r="AX1031" s="14" t="s">
        <v>72</v>
      </c>
      <c r="AY1031" s="263" t="s">
        <v>190</v>
      </c>
    </row>
    <row r="1032" s="14" customFormat="1">
      <c r="A1032" s="14"/>
      <c r="B1032" s="254"/>
      <c r="C1032" s="255"/>
      <c r="D1032" s="234" t="s">
        <v>205</v>
      </c>
      <c r="E1032" s="256" t="s">
        <v>19</v>
      </c>
      <c r="F1032" s="257" t="s">
        <v>1628</v>
      </c>
      <c r="G1032" s="255"/>
      <c r="H1032" s="256" t="s">
        <v>19</v>
      </c>
      <c r="I1032" s="258"/>
      <c r="J1032" s="255"/>
      <c r="K1032" s="255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205</v>
      </c>
      <c r="AU1032" s="263" t="s">
        <v>82</v>
      </c>
      <c r="AV1032" s="14" t="s">
        <v>79</v>
      </c>
      <c r="AW1032" s="14" t="s">
        <v>33</v>
      </c>
      <c r="AX1032" s="14" t="s">
        <v>72</v>
      </c>
      <c r="AY1032" s="263" t="s">
        <v>190</v>
      </c>
    </row>
    <row r="1033" s="13" customFormat="1">
      <c r="A1033" s="13"/>
      <c r="B1033" s="232"/>
      <c r="C1033" s="233"/>
      <c r="D1033" s="234" t="s">
        <v>205</v>
      </c>
      <c r="E1033" s="235" t="s">
        <v>19</v>
      </c>
      <c r="F1033" s="236" t="s">
        <v>1663</v>
      </c>
      <c r="G1033" s="233"/>
      <c r="H1033" s="237">
        <v>97.266000000000005</v>
      </c>
      <c r="I1033" s="238"/>
      <c r="J1033" s="233"/>
      <c r="K1033" s="233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205</v>
      </c>
      <c r="AU1033" s="243" t="s">
        <v>82</v>
      </c>
      <c r="AV1033" s="13" t="s">
        <v>82</v>
      </c>
      <c r="AW1033" s="13" t="s">
        <v>33</v>
      </c>
      <c r="AX1033" s="13" t="s">
        <v>72</v>
      </c>
      <c r="AY1033" s="243" t="s">
        <v>190</v>
      </c>
    </row>
    <row r="1034" s="14" customFormat="1">
      <c r="A1034" s="14"/>
      <c r="B1034" s="254"/>
      <c r="C1034" s="255"/>
      <c r="D1034" s="234" t="s">
        <v>205</v>
      </c>
      <c r="E1034" s="256" t="s">
        <v>19</v>
      </c>
      <c r="F1034" s="257" t="s">
        <v>1620</v>
      </c>
      <c r="G1034" s="255"/>
      <c r="H1034" s="256" t="s">
        <v>19</v>
      </c>
      <c r="I1034" s="258"/>
      <c r="J1034" s="255"/>
      <c r="K1034" s="255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205</v>
      </c>
      <c r="AU1034" s="263" t="s">
        <v>82</v>
      </c>
      <c r="AV1034" s="14" t="s">
        <v>79</v>
      </c>
      <c r="AW1034" s="14" t="s">
        <v>33</v>
      </c>
      <c r="AX1034" s="14" t="s">
        <v>72</v>
      </c>
      <c r="AY1034" s="263" t="s">
        <v>190</v>
      </c>
    </row>
    <row r="1035" s="13" customFormat="1">
      <c r="A1035" s="13"/>
      <c r="B1035" s="232"/>
      <c r="C1035" s="233"/>
      <c r="D1035" s="234" t="s">
        <v>205</v>
      </c>
      <c r="E1035" s="235" t="s">
        <v>19</v>
      </c>
      <c r="F1035" s="236" t="s">
        <v>1664</v>
      </c>
      <c r="G1035" s="233"/>
      <c r="H1035" s="237">
        <v>150.096</v>
      </c>
      <c r="I1035" s="238"/>
      <c r="J1035" s="233"/>
      <c r="K1035" s="233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205</v>
      </c>
      <c r="AU1035" s="243" t="s">
        <v>82</v>
      </c>
      <c r="AV1035" s="13" t="s">
        <v>82</v>
      </c>
      <c r="AW1035" s="13" t="s">
        <v>33</v>
      </c>
      <c r="AX1035" s="13" t="s">
        <v>72</v>
      </c>
      <c r="AY1035" s="243" t="s">
        <v>190</v>
      </c>
    </row>
    <row r="1036" s="13" customFormat="1">
      <c r="A1036" s="13"/>
      <c r="B1036" s="232"/>
      <c r="C1036" s="233"/>
      <c r="D1036" s="234" t="s">
        <v>205</v>
      </c>
      <c r="E1036" s="235" t="s">
        <v>19</v>
      </c>
      <c r="F1036" s="236" t="s">
        <v>1665</v>
      </c>
      <c r="G1036" s="233"/>
      <c r="H1036" s="237">
        <v>22.850000000000001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205</v>
      </c>
      <c r="AU1036" s="243" t="s">
        <v>82</v>
      </c>
      <c r="AV1036" s="13" t="s">
        <v>82</v>
      </c>
      <c r="AW1036" s="13" t="s">
        <v>33</v>
      </c>
      <c r="AX1036" s="13" t="s">
        <v>72</v>
      </c>
      <c r="AY1036" s="243" t="s">
        <v>190</v>
      </c>
    </row>
    <row r="1037" s="13" customFormat="1">
      <c r="A1037" s="13"/>
      <c r="B1037" s="232"/>
      <c r="C1037" s="233"/>
      <c r="D1037" s="234" t="s">
        <v>205</v>
      </c>
      <c r="E1037" s="235" t="s">
        <v>19</v>
      </c>
      <c r="F1037" s="236" t="s">
        <v>1666</v>
      </c>
      <c r="G1037" s="233"/>
      <c r="H1037" s="237">
        <v>-2.2000000000000002</v>
      </c>
      <c r="I1037" s="238"/>
      <c r="J1037" s="233"/>
      <c r="K1037" s="233"/>
      <c r="L1037" s="239"/>
      <c r="M1037" s="240"/>
      <c r="N1037" s="241"/>
      <c r="O1037" s="241"/>
      <c r="P1037" s="241"/>
      <c r="Q1037" s="241"/>
      <c r="R1037" s="241"/>
      <c r="S1037" s="241"/>
      <c r="T1037" s="24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3" t="s">
        <v>205</v>
      </c>
      <c r="AU1037" s="243" t="s">
        <v>82</v>
      </c>
      <c r="AV1037" s="13" t="s">
        <v>82</v>
      </c>
      <c r="AW1037" s="13" t="s">
        <v>33</v>
      </c>
      <c r="AX1037" s="13" t="s">
        <v>72</v>
      </c>
      <c r="AY1037" s="243" t="s">
        <v>190</v>
      </c>
    </row>
    <row r="1038" s="13" customFormat="1">
      <c r="A1038" s="13"/>
      <c r="B1038" s="232"/>
      <c r="C1038" s="233"/>
      <c r="D1038" s="234" t="s">
        <v>205</v>
      </c>
      <c r="E1038" s="235" t="s">
        <v>19</v>
      </c>
      <c r="F1038" s="236" t="s">
        <v>1667</v>
      </c>
      <c r="G1038" s="233"/>
      <c r="H1038" s="237">
        <v>452.19</v>
      </c>
      <c r="I1038" s="238"/>
      <c r="J1038" s="233"/>
      <c r="K1038" s="233"/>
      <c r="L1038" s="239"/>
      <c r="M1038" s="240"/>
      <c r="N1038" s="241"/>
      <c r="O1038" s="241"/>
      <c r="P1038" s="241"/>
      <c r="Q1038" s="241"/>
      <c r="R1038" s="241"/>
      <c r="S1038" s="241"/>
      <c r="T1038" s="24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3" t="s">
        <v>205</v>
      </c>
      <c r="AU1038" s="243" t="s">
        <v>82</v>
      </c>
      <c r="AV1038" s="13" t="s">
        <v>82</v>
      </c>
      <c r="AW1038" s="13" t="s">
        <v>33</v>
      </c>
      <c r="AX1038" s="13" t="s">
        <v>72</v>
      </c>
      <c r="AY1038" s="243" t="s">
        <v>190</v>
      </c>
    </row>
    <row r="1039" s="13" customFormat="1">
      <c r="A1039" s="13"/>
      <c r="B1039" s="232"/>
      <c r="C1039" s="233"/>
      <c r="D1039" s="234" t="s">
        <v>205</v>
      </c>
      <c r="E1039" s="235" t="s">
        <v>19</v>
      </c>
      <c r="F1039" s="236" t="s">
        <v>1668</v>
      </c>
      <c r="G1039" s="233"/>
      <c r="H1039" s="237">
        <v>-97.019999999999996</v>
      </c>
      <c r="I1039" s="238"/>
      <c r="J1039" s="233"/>
      <c r="K1039" s="233"/>
      <c r="L1039" s="239"/>
      <c r="M1039" s="240"/>
      <c r="N1039" s="241"/>
      <c r="O1039" s="241"/>
      <c r="P1039" s="241"/>
      <c r="Q1039" s="241"/>
      <c r="R1039" s="241"/>
      <c r="S1039" s="241"/>
      <c r="T1039" s="24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3" t="s">
        <v>205</v>
      </c>
      <c r="AU1039" s="243" t="s">
        <v>82</v>
      </c>
      <c r="AV1039" s="13" t="s">
        <v>82</v>
      </c>
      <c r="AW1039" s="13" t="s">
        <v>33</v>
      </c>
      <c r="AX1039" s="13" t="s">
        <v>72</v>
      </c>
      <c r="AY1039" s="243" t="s">
        <v>190</v>
      </c>
    </row>
    <row r="1040" s="13" customFormat="1">
      <c r="A1040" s="13"/>
      <c r="B1040" s="232"/>
      <c r="C1040" s="233"/>
      <c r="D1040" s="234" t="s">
        <v>205</v>
      </c>
      <c r="E1040" s="235" t="s">
        <v>19</v>
      </c>
      <c r="F1040" s="236" t="s">
        <v>1669</v>
      </c>
      <c r="G1040" s="233"/>
      <c r="H1040" s="237">
        <v>-27.84</v>
      </c>
      <c r="I1040" s="238"/>
      <c r="J1040" s="233"/>
      <c r="K1040" s="233"/>
      <c r="L1040" s="239"/>
      <c r="M1040" s="240"/>
      <c r="N1040" s="241"/>
      <c r="O1040" s="241"/>
      <c r="P1040" s="241"/>
      <c r="Q1040" s="241"/>
      <c r="R1040" s="241"/>
      <c r="S1040" s="241"/>
      <c r="T1040" s="24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3" t="s">
        <v>205</v>
      </c>
      <c r="AU1040" s="243" t="s">
        <v>82</v>
      </c>
      <c r="AV1040" s="13" t="s">
        <v>82</v>
      </c>
      <c r="AW1040" s="13" t="s">
        <v>33</v>
      </c>
      <c r="AX1040" s="13" t="s">
        <v>72</v>
      </c>
      <c r="AY1040" s="243" t="s">
        <v>190</v>
      </c>
    </row>
    <row r="1041" s="13" customFormat="1">
      <c r="A1041" s="13"/>
      <c r="B1041" s="232"/>
      <c r="C1041" s="233"/>
      <c r="D1041" s="234" t="s">
        <v>205</v>
      </c>
      <c r="E1041" s="235" t="s">
        <v>19</v>
      </c>
      <c r="F1041" s="236" t="s">
        <v>1670</v>
      </c>
      <c r="G1041" s="233"/>
      <c r="H1041" s="237">
        <v>47.600000000000001</v>
      </c>
      <c r="I1041" s="238"/>
      <c r="J1041" s="233"/>
      <c r="K1041" s="233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205</v>
      </c>
      <c r="AU1041" s="243" t="s">
        <v>82</v>
      </c>
      <c r="AV1041" s="13" t="s">
        <v>82</v>
      </c>
      <c r="AW1041" s="13" t="s">
        <v>33</v>
      </c>
      <c r="AX1041" s="13" t="s">
        <v>72</v>
      </c>
      <c r="AY1041" s="243" t="s">
        <v>190</v>
      </c>
    </row>
    <row r="1042" s="13" customFormat="1">
      <c r="A1042" s="13"/>
      <c r="B1042" s="232"/>
      <c r="C1042" s="233"/>
      <c r="D1042" s="234" t="s">
        <v>205</v>
      </c>
      <c r="E1042" s="235" t="s">
        <v>19</v>
      </c>
      <c r="F1042" s="236" t="s">
        <v>1660</v>
      </c>
      <c r="G1042" s="233"/>
      <c r="H1042" s="237">
        <v>45.240000000000002</v>
      </c>
      <c r="I1042" s="238"/>
      <c r="J1042" s="233"/>
      <c r="K1042" s="233"/>
      <c r="L1042" s="239"/>
      <c r="M1042" s="240"/>
      <c r="N1042" s="241"/>
      <c r="O1042" s="241"/>
      <c r="P1042" s="241"/>
      <c r="Q1042" s="241"/>
      <c r="R1042" s="241"/>
      <c r="S1042" s="241"/>
      <c r="T1042" s="24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3" t="s">
        <v>205</v>
      </c>
      <c r="AU1042" s="243" t="s">
        <v>82</v>
      </c>
      <c r="AV1042" s="13" t="s">
        <v>82</v>
      </c>
      <c r="AW1042" s="13" t="s">
        <v>33</v>
      </c>
      <c r="AX1042" s="13" t="s">
        <v>72</v>
      </c>
      <c r="AY1042" s="243" t="s">
        <v>190</v>
      </c>
    </row>
    <row r="1043" s="16" customFormat="1">
      <c r="A1043" s="16"/>
      <c r="B1043" s="286"/>
      <c r="C1043" s="287"/>
      <c r="D1043" s="234" t="s">
        <v>205</v>
      </c>
      <c r="E1043" s="288" t="s">
        <v>19</v>
      </c>
      <c r="F1043" s="289" t="s">
        <v>914</v>
      </c>
      <c r="G1043" s="287"/>
      <c r="H1043" s="290">
        <v>688.18200000000002</v>
      </c>
      <c r="I1043" s="291"/>
      <c r="J1043" s="287"/>
      <c r="K1043" s="287"/>
      <c r="L1043" s="292"/>
      <c r="M1043" s="293"/>
      <c r="N1043" s="294"/>
      <c r="O1043" s="294"/>
      <c r="P1043" s="294"/>
      <c r="Q1043" s="294"/>
      <c r="R1043" s="294"/>
      <c r="S1043" s="294"/>
      <c r="T1043" s="295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96" t="s">
        <v>205</v>
      </c>
      <c r="AU1043" s="296" t="s">
        <v>82</v>
      </c>
      <c r="AV1043" s="16" t="s">
        <v>207</v>
      </c>
      <c r="AW1043" s="16" t="s">
        <v>33</v>
      </c>
      <c r="AX1043" s="16" t="s">
        <v>72</v>
      </c>
      <c r="AY1043" s="296" t="s">
        <v>190</v>
      </c>
    </row>
    <row r="1044" s="14" customFormat="1">
      <c r="A1044" s="14"/>
      <c r="B1044" s="254"/>
      <c r="C1044" s="255"/>
      <c r="D1044" s="234" t="s">
        <v>205</v>
      </c>
      <c r="E1044" s="256" t="s">
        <v>19</v>
      </c>
      <c r="F1044" s="257" t="s">
        <v>1522</v>
      </c>
      <c r="G1044" s="255"/>
      <c r="H1044" s="256" t="s">
        <v>19</v>
      </c>
      <c r="I1044" s="258"/>
      <c r="J1044" s="255"/>
      <c r="K1044" s="255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205</v>
      </c>
      <c r="AU1044" s="263" t="s">
        <v>82</v>
      </c>
      <c r="AV1044" s="14" t="s">
        <v>79</v>
      </c>
      <c r="AW1044" s="14" t="s">
        <v>33</v>
      </c>
      <c r="AX1044" s="14" t="s">
        <v>72</v>
      </c>
      <c r="AY1044" s="263" t="s">
        <v>190</v>
      </c>
    </row>
    <row r="1045" s="14" customFormat="1">
      <c r="A1045" s="14"/>
      <c r="B1045" s="254"/>
      <c r="C1045" s="255"/>
      <c r="D1045" s="234" t="s">
        <v>205</v>
      </c>
      <c r="E1045" s="256" t="s">
        <v>19</v>
      </c>
      <c r="F1045" s="257" t="s">
        <v>1620</v>
      </c>
      <c r="G1045" s="255"/>
      <c r="H1045" s="256" t="s">
        <v>19</v>
      </c>
      <c r="I1045" s="258"/>
      <c r="J1045" s="255"/>
      <c r="K1045" s="255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3" t="s">
        <v>205</v>
      </c>
      <c r="AU1045" s="263" t="s">
        <v>82</v>
      </c>
      <c r="AV1045" s="14" t="s">
        <v>79</v>
      </c>
      <c r="AW1045" s="14" t="s">
        <v>33</v>
      </c>
      <c r="AX1045" s="14" t="s">
        <v>72</v>
      </c>
      <c r="AY1045" s="263" t="s">
        <v>190</v>
      </c>
    </row>
    <row r="1046" s="13" customFormat="1">
      <c r="A1046" s="13"/>
      <c r="B1046" s="232"/>
      <c r="C1046" s="233"/>
      <c r="D1046" s="234" t="s">
        <v>205</v>
      </c>
      <c r="E1046" s="235" t="s">
        <v>19</v>
      </c>
      <c r="F1046" s="236" t="s">
        <v>1671</v>
      </c>
      <c r="G1046" s="233"/>
      <c r="H1046" s="237">
        <v>229.60900000000001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205</v>
      </c>
      <c r="AU1046" s="243" t="s">
        <v>82</v>
      </c>
      <c r="AV1046" s="13" t="s">
        <v>82</v>
      </c>
      <c r="AW1046" s="13" t="s">
        <v>33</v>
      </c>
      <c r="AX1046" s="13" t="s">
        <v>72</v>
      </c>
      <c r="AY1046" s="243" t="s">
        <v>190</v>
      </c>
    </row>
    <row r="1047" s="13" customFormat="1">
      <c r="A1047" s="13"/>
      <c r="B1047" s="232"/>
      <c r="C1047" s="233"/>
      <c r="D1047" s="234" t="s">
        <v>205</v>
      </c>
      <c r="E1047" s="235" t="s">
        <v>19</v>
      </c>
      <c r="F1047" s="236" t="s">
        <v>1672</v>
      </c>
      <c r="G1047" s="233"/>
      <c r="H1047" s="237">
        <v>-2.1600000000000001</v>
      </c>
      <c r="I1047" s="238"/>
      <c r="J1047" s="233"/>
      <c r="K1047" s="233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205</v>
      </c>
      <c r="AU1047" s="243" t="s">
        <v>82</v>
      </c>
      <c r="AV1047" s="13" t="s">
        <v>82</v>
      </c>
      <c r="AW1047" s="13" t="s">
        <v>33</v>
      </c>
      <c r="AX1047" s="13" t="s">
        <v>72</v>
      </c>
      <c r="AY1047" s="243" t="s">
        <v>190</v>
      </c>
    </row>
    <row r="1048" s="16" customFormat="1">
      <c r="A1048" s="16"/>
      <c r="B1048" s="286"/>
      <c r="C1048" s="287"/>
      <c r="D1048" s="234" t="s">
        <v>205</v>
      </c>
      <c r="E1048" s="288" t="s">
        <v>19</v>
      </c>
      <c r="F1048" s="289" t="s">
        <v>914</v>
      </c>
      <c r="G1048" s="287"/>
      <c r="H1048" s="290">
        <v>227.44900000000001</v>
      </c>
      <c r="I1048" s="291"/>
      <c r="J1048" s="287"/>
      <c r="K1048" s="287"/>
      <c r="L1048" s="292"/>
      <c r="M1048" s="293"/>
      <c r="N1048" s="294"/>
      <c r="O1048" s="294"/>
      <c r="P1048" s="294"/>
      <c r="Q1048" s="294"/>
      <c r="R1048" s="294"/>
      <c r="S1048" s="294"/>
      <c r="T1048" s="295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96" t="s">
        <v>205</v>
      </c>
      <c r="AU1048" s="296" t="s">
        <v>82</v>
      </c>
      <c r="AV1048" s="16" t="s">
        <v>207</v>
      </c>
      <c r="AW1048" s="16" t="s">
        <v>33</v>
      </c>
      <c r="AX1048" s="16" t="s">
        <v>72</v>
      </c>
      <c r="AY1048" s="296" t="s">
        <v>190</v>
      </c>
    </row>
    <row r="1049" s="14" customFormat="1">
      <c r="A1049" s="14"/>
      <c r="B1049" s="254"/>
      <c r="C1049" s="255"/>
      <c r="D1049" s="234" t="s">
        <v>205</v>
      </c>
      <c r="E1049" s="256" t="s">
        <v>19</v>
      </c>
      <c r="F1049" s="257" t="s">
        <v>1673</v>
      </c>
      <c r="G1049" s="255"/>
      <c r="H1049" s="256" t="s">
        <v>19</v>
      </c>
      <c r="I1049" s="258"/>
      <c r="J1049" s="255"/>
      <c r="K1049" s="255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205</v>
      </c>
      <c r="AU1049" s="263" t="s">
        <v>82</v>
      </c>
      <c r="AV1049" s="14" t="s">
        <v>79</v>
      </c>
      <c r="AW1049" s="14" t="s">
        <v>33</v>
      </c>
      <c r="AX1049" s="14" t="s">
        <v>72</v>
      </c>
      <c r="AY1049" s="263" t="s">
        <v>190</v>
      </c>
    </row>
    <row r="1050" s="14" customFormat="1">
      <c r="A1050" s="14"/>
      <c r="B1050" s="254"/>
      <c r="C1050" s="255"/>
      <c r="D1050" s="234" t="s">
        <v>205</v>
      </c>
      <c r="E1050" s="256" t="s">
        <v>19</v>
      </c>
      <c r="F1050" s="257" t="s">
        <v>1616</v>
      </c>
      <c r="G1050" s="255"/>
      <c r="H1050" s="256" t="s">
        <v>19</v>
      </c>
      <c r="I1050" s="258"/>
      <c r="J1050" s="255"/>
      <c r="K1050" s="255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205</v>
      </c>
      <c r="AU1050" s="263" t="s">
        <v>82</v>
      </c>
      <c r="AV1050" s="14" t="s">
        <v>79</v>
      </c>
      <c r="AW1050" s="14" t="s">
        <v>33</v>
      </c>
      <c r="AX1050" s="14" t="s">
        <v>72</v>
      </c>
      <c r="AY1050" s="263" t="s">
        <v>190</v>
      </c>
    </row>
    <row r="1051" s="14" customFormat="1">
      <c r="A1051" s="14"/>
      <c r="B1051" s="254"/>
      <c r="C1051" s="255"/>
      <c r="D1051" s="234" t="s">
        <v>205</v>
      </c>
      <c r="E1051" s="256" t="s">
        <v>19</v>
      </c>
      <c r="F1051" s="257" t="s">
        <v>1620</v>
      </c>
      <c r="G1051" s="255"/>
      <c r="H1051" s="256" t="s">
        <v>19</v>
      </c>
      <c r="I1051" s="258"/>
      <c r="J1051" s="255"/>
      <c r="K1051" s="255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205</v>
      </c>
      <c r="AU1051" s="263" t="s">
        <v>82</v>
      </c>
      <c r="AV1051" s="14" t="s">
        <v>79</v>
      </c>
      <c r="AW1051" s="14" t="s">
        <v>33</v>
      </c>
      <c r="AX1051" s="14" t="s">
        <v>72</v>
      </c>
      <c r="AY1051" s="263" t="s">
        <v>190</v>
      </c>
    </row>
    <row r="1052" s="13" customFormat="1">
      <c r="A1052" s="13"/>
      <c r="B1052" s="232"/>
      <c r="C1052" s="233"/>
      <c r="D1052" s="234" t="s">
        <v>205</v>
      </c>
      <c r="E1052" s="235" t="s">
        <v>19</v>
      </c>
      <c r="F1052" s="236" t="s">
        <v>1674</v>
      </c>
      <c r="G1052" s="233"/>
      <c r="H1052" s="237">
        <v>30.544</v>
      </c>
      <c r="I1052" s="238"/>
      <c r="J1052" s="233"/>
      <c r="K1052" s="233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205</v>
      </c>
      <c r="AU1052" s="243" t="s">
        <v>82</v>
      </c>
      <c r="AV1052" s="13" t="s">
        <v>82</v>
      </c>
      <c r="AW1052" s="13" t="s">
        <v>33</v>
      </c>
      <c r="AX1052" s="13" t="s">
        <v>72</v>
      </c>
      <c r="AY1052" s="243" t="s">
        <v>190</v>
      </c>
    </row>
    <row r="1053" s="13" customFormat="1">
      <c r="A1053" s="13"/>
      <c r="B1053" s="232"/>
      <c r="C1053" s="233"/>
      <c r="D1053" s="234" t="s">
        <v>205</v>
      </c>
      <c r="E1053" s="235" t="s">
        <v>19</v>
      </c>
      <c r="F1053" s="236" t="s">
        <v>1675</v>
      </c>
      <c r="G1053" s="233"/>
      <c r="H1053" s="237">
        <v>-7.7119999999999997</v>
      </c>
      <c r="I1053" s="238"/>
      <c r="J1053" s="233"/>
      <c r="K1053" s="233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205</v>
      </c>
      <c r="AU1053" s="243" t="s">
        <v>82</v>
      </c>
      <c r="AV1053" s="13" t="s">
        <v>82</v>
      </c>
      <c r="AW1053" s="13" t="s">
        <v>33</v>
      </c>
      <c r="AX1053" s="13" t="s">
        <v>72</v>
      </c>
      <c r="AY1053" s="243" t="s">
        <v>190</v>
      </c>
    </row>
    <row r="1054" s="13" customFormat="1">
      <c r="A1054" s="13"/>
      <c r="B1054" s="232"/>
      <c r="C1054" s="233"/>
      <c r="D1054" s="234" t="s">
        <v>205</v>
      </c>
      <c r="E1054" s="235" t="s">
        <v>19</v>
      </c>
      <c r="F1054" s="236" t="s">
        <v>1676</v>
      </c>
      <c r="G1054" s="233"/>
      <c r="H1054" s="237">
        <v>3.6400000000000001</v>
      </c>
      <c r="I1054" s="238"/>
      <c r="J1054" s="233"/>
      <c r="K1054" s="233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205</v>
      </c>
      <c r="AU1054" s="243" t="s">
        <v>82</v>
      </c>
      <c r="AV1054" s="13" t="s">
        <v>82</v>
      </c>
      <c r="AW1054" s="13" t="s">
        <v>33</v>
      </c>
      <c r="AX1054" s="13" t="s">
        <v>72</v>
      </c>
      <c r="AY1054" s="243" t="s">
        <v>190</v>
      </c>
    </row>
    <row r="1055" s="13" customFormat="1">
      <c r="A1055" s="13"/>
      <c r="B1055" s="232"/>
      <c r="C1055" s="233"/>
      <c r="D1055" s="234" t="s">
        <v>205</v>
      </c>
      <c r="E1055" s="235" t="s">
        <v>19</v>
      </c>
      <c r="F1055" s="236" t="s">
        <v>1677</v>
      </c>
      <c r="G1055" s="233"/>
      <c r="H1055" s="237">
        <v>5.2999999999999998</v>
      </c>
      <c r="I1055" s="238"/>
      <c r="J1055" s="233"/>
      <c r="K1055" s="233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205</v>
      </c>
      <c r="AU1055" s="243" t="s">
        <v>82</v>
      </c>
      <c r="AV1055" s="13" t="s">
        <v>82</v>
      </c>
      <c r="AW1055" s="13" t="s">
        <v>33</v>
      </c>
      <c r="AX1055" s="13" t="s">
        <v>72</v>
      </c>
      <c r="AY1055" s="243" t="s">
        <v>190</v>
      </c>
    </row>
    <row r="1056" s="13" customFormat="1">
      <c r="A1056" s="13"/>
      <c r="B1056" s="232"/>
      <c r="C1056" s="233"/>
      <c r="D1056" s="234" t="s">
        <v>205</v>
      </c>
      <c r="E1056" s="235" t="s">
        <v>19</v>
      </c>
      <c r="F1056" s="236" t="s">
        <v>1678</v>
      </c>
      <c r="G1056" s="233"/>
      <c r="H1056" s="237">
        <v>1.0800000000000001</v>
      </c>
      <c r="I1056" s="238"/>
      <c r="J1056" s="233"/>
      <c r="K1056" s="233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205</v>
      </c>
      <c r="AU1056" s="243" t="s">
        <v>82</v>
      </c>
      <c r="AV1056" s="13" t="s">
        <v>82</v>
      </c>
      <c r="AW1056" s="13" t="s">
        <v>33</v>
      </c>
      <c r="AX1056" s="13" t="s">
        <v>72</v>
      </c>
      <c r="AY1056" s="243" t="s">
        <v>190</v>
      </c>
    </row>
    <row r="1057" s="13" customFormat="1">
      <c r="A1057" s="13"/>
      <c r="B1057" s="232"/>
      <c r="C1057" s="233"/>
      <c r="D1057" s="234" t="s">
        <v>205</v>
      </c>
      <c r="E1057" s="235" t="s">
        <v>19</v>
      </c>
      <c r="F1057" s="236" t="s">
        <v>1679</v>
      </c>
      <c r="G1057" s="233"/>
      <c r="H1057" s="237">
        <v>1.76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205</v>
      </c>
      <c r="AU1057" s="243" t="s">
        <v>82</v>
      </c>
      <c r="AV1057" s="13" t="s">
        <v>82</v>
      </c>
      <c r="AW1057" s="13" t="s">
        <v>33</v>
      </c>
      <c r="AX1057" s="13" t="s">
        <v>72</v>
      </c>
      <c r="AY1057" s="243" t="s">
        <v>190</v>
      </c>
    </row>
    <row r="1058" s="13" customFormat="1">
      <c r="A1058" s="13"/>
      <c r="B1058" s="232"/>
      <c r="C1058" s="233"/>
      <c r="D1058" s="234" t="s">
        <v>205</v>
      </c>
      <c r="E1058" s="235" t="s">
        <v>19</v>
      </c>
      <c r="F1058" s="236" t="s">
        <v>1680</v>
      </c>
      <c r="G1058" s="233"/>
      <c r="H1058" s="237">
        <v>3.7200000000000002</v>
      </c>
      <c r="I1058" s="238"/>
      <c r="J1058" s="233"/>
      <c r="K1058" s="233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3" t="s">
        <v>205</v>
      </c>
      <c r="AU1058" s="243" t="s">
        <v>82</v>
      </c>
      <c r="AV1058" s="13" t="s">
        <v>82</v>
      </c>
      <c r="AW1058" s="13" t="s">
        <v>33</v>
      </c>
      <c r="AX1058" s="13" t="s">
        <v>72</v>
      </c>
      <c r="AY1058" s="243" t="s">
        <v>190</v>
      </c>
    </row>
    <row r="1059" s="16" customFormat="1">
      <c r="A1059" s="16"/>
      <c r="B1059" s="286"/>
      <c r="C1059" s="287"/>
      <c r="D1059" s="234" t="s">
        <v>205</v>
      </c>
      <c r="E1059" s="288" t="s">
        <v>19</v>
      </c>
      <c r="F1059" s="289" t="s">
        <v>914</v>
      </c>
      <c r="G1059" s="287"/>
      <c r="H1059" s="290">
        <v>38.332000000000001</v>
      </c>
      <c r="I1059" s="291"/>
      <c r="J1059" s="287"/>
      <c r="K1059" s="287"/>
      <c r="L1059" s="292"/>
      <c r="M1059" s="293"/>
      <c r="N1059" s="294"/>
      <c r="O1059" s="294"/>
      <c r="P1059" s="294"/>
      <c r="Q1059" s="294"/>
      <c r="R1059" s="294"/>
      <c r="S1059" s="294"/>
      <c r="T1059" s="295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96" t="s">
        <v>205</v>
      </c>
      <c r="AU1059" s="296" t="s">
        <v>82</v>
      </c>
      <c r="AV1059" s="16" t="s">
        <v>207</v>
      </c>
      <c r="AW1059" s="16" t="s">
        <v>33</v>
      </c>
      <c r="AX1059" s="16" t="s">
        <v>72</v>
      </c>
      <c r="AY1059" s="296" t="s">
        <v>190</v>
      </c>
    </row>
    <row r="1060" s="14" customFormat="1">
      <c r="A1060" s="14"/>
      <c r="B1060" s="254"/>
      <c r="C1060" s="255"/>
      <c r="D1060" s="234" t="s">
        <v>205</v>
      </c>
      <c r="E1060" s="256" t="s">
        <v>19</v>
      </c>
      <c r="F1060" s="257" t="s">
        <v>1520</v>
      </c>
      <c r="G1060" s="255"/>
      <c r="H1060" s="256" t="s">
        <v>19</v>
      </c>
      <c r="I1060" s="258"/>
      <c r="J1060" s="255"/>
      <c r="K1060" s="255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3" t="s">
        <v>205</v>
      </c>
      <c r="AU1060" s="263" t="s">
        <v>82</v>
      </c>
      <c r="AV1060" s="14" t="s">
        <v>79</v>
      </c>
      <c r="AW1060" s="14" t="s">
        <v>33</v>
      </c>
      <c r="AX1060" s="14" t="s">
        <v>72</v>
      </c>
      <c r="AY1060" s="263" t="s">
        <v>190</v>
      </c>
    </row>
    <row r="1061" s="14" customFormat="1">
      <c r="A1061" s="14"/>
      <c r="B1061" s="254"/>
      <c r="C1061" s="255"/>
      <c r="D1061" s="234" t="s">
        <v>205</v>
      </c>
      <c r="E1061" s="256" t="s">
        <v>19</v>
      </c>
      <c r="F1061" s="257" t="s">
        <v>1628</v>
      </c>
      <c r="G1061" s="255"/>
      <c r="H1061" s="256" t="s">
        <v>19</v>
      </c>
      <c r="I1061" s="258"/>
      <c r="J1061" s="255"/>
      <c r="K1061" s="255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205</v>
      </c>
      <c r="AU1061" s="263" t="s">
        <v>82</v>
      </c>
      <c r="AV1061" s="14" t="s">
        <v>79</v>
      </c>
      <c r="AW1061" s="14" t="s">
        <v>33</v>
      </c>
      <c r="AX1061" s="14" t="s">
        <v>72</v>
      </c>
      <c r="AY1061" s="263" t="s">
        <v>190</v>
      </c>
    </row>
    <row r="1062" s="13" customFormat="1">
      <c r="A1062" s="13"/>
      <c r="B1062" s="232"/>
      <c r="C1062" s="233"/>
      <c r="D1062" s="234" t="s">
        <v>205</v>
      </c>
      <c r="E1062" s="235" t="s">
        <v>19</v>
      </c>
      <c r="F1062" s="236" t="s">
        <v>1681</v>
      </c>
      <c r="G1062" s="233"/>
      <c r="H1062" s="237">
        <v>3.2679999999999998</v>
      </c>
      <c r="I1062" s="238"/>
      <c r="J1062" s="233"/>
      <c r="K1062" s="233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205</v>
      </c>
      <c r="AU1062" s="243" t="s">
        <v>82</v>
      </c>
      <c r="AV1062" s="13" t="s">
        <v>82</v>
      </c>
      <c r="AW1062" s="13" t="s">
        <v>33</v>
      </c>
      <c r="AX1062" s="13" t="s">
        <v>72</v>
      </c>
      <c r="AY1062" s="243" t="s">
        <v>190</v>
      </c>
    </row>
    <row r="1063" s="13" customFormat="1">
      <c r="A1063" s="13"/>
      <c r="B1063" s="232"/>
      <c r="C1063" s="233"/>
      <c r="D1063" s="234" t="s">
        <v>205</v>
      </c>
      <c r="E1063" s="235" t="s">
        <v>19</v>
      </c>
      <c r="F1063" s="236" t="s">
        <v>1682</v>
      </c>
      <c r="G1063" s="233"/>
      <c r="H1063" s="237">
        <v>1.484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205</v>
      </c>
      <c r="AU1063" s="243" t="s">
        <v>82</v>
      </c>
      <c r="AV1063" s="13" t="s">
        <v>82</v>
      </c>
      <c r="AW1063" s="13" t="s">
        <v>33</v>
      </c>
      <c r="AX1063" s="13" t="s">
        <v>72</v>
      </c>
      <c r="AY1063" s="243" t="s">
        <v>190</v>
      </c>
    </row>
    <row r="1064" s="14" customFormat="1">
      <c r="A1064" s="14"/>
      <c r="B1064" s="254"/>
      <c r="C1064" s="255"/>
      <c r="D1064" s="234" t="s">
        <v>205</v>
      </c>
      <c r="E1064" s="256" t="s">
        <v>19</v>
      </c>
      <c r="F1064" s="257" t="s">
        <v>1630</v>
      </c>
      <c r="G1064" s="255"/>
      <c r="H1064" s="256" t="s">
        <v>19</v>
      </c>
      <c r="I1064" s="258"/>
      <c r="J1064" s="255"/>
      <c r="K1064" s="255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205</v>
      </c>
      <c r="AU1064" s="263" t="s">
        <v>82</v>
      </c>
      <c r="AV1064" s="14" t="s">
        <v>79</v>
      </c>
      <c r="AW1064" s="14" t="s">
        <v>33</v>
      </c>
      <c r="AX1064" s="14" t="s">
        <v>72</v>
      </c>
      <c r="AY1064" s="263" t="s">
        <v>190</v>
      </c>
    </row>
    <row r="1065" s="13" customFormat="1">
      <c r="A1065" s="13"/>
      <c r="B1065" s="232"/>
      <c r="C1065" s="233"/>
      <c r="D1065" s="234" t="s">
        <v>205</v>
      </c>
      <c r="E1065" s="235" t="s">
        <v>19</v>
      </c>
      <c r="F1065" s="236" t="s">
        <v>1683</v>
      </c>
      <c r="G1065" s="233"/>
      <c r="H1065" s="237">
        <v>0.90000000000000002</v>
      </c>
      <c r="I1065" s="238"/>
      <c r="J1065" s="233"/>
      <c r="K1065" s="233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205</v>
      </c>
      <c r="AU1065" s="243" t="s">
        <v>82</v>
      </c>
      <c r="AV1065" s="13" t="s">
        <v>82</v>
      </c>
      <c r="AW1065" s="13" t="s">
        <v>33</v>
      </c>
      <c r="AX1065" s="13" t="s">
        <v>72</v>
      </c>
      <c r="AY1065" s="243" t="s">
        <v>190</v>
      </c>
    </row>
    <row r="1066" s="14" customFormat="1">
      <c r="A1066" s="14"/>
      <c r="B1066" s="254"/>
      <c r="C1066" s="255"/>
      <c r="D1066" s="234" t="s">
        <v>205</v>
      </c>
      <c r="E1066" s="256" t="s">
        <v>19</v>
      </c>
      <c r="F1066" s="257" t="s">
        <v>1620</v>
      </c>
      <c r="G1066" s="255"/>
      <c r="H1066" s="256" t="s">
        <v>19</v>
      </c>
      <c r="I1066" s="258"/>
      <c r="J1066" s="255"/>
      <c r="K1066" s="255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205</v>
      </c>
      <c r="AU1066" s="263" t="s">
        <v>82</v>
      </c>
      <c r="AV1066" s="14" t="s">
        <v>79</v>
      </c>
      <c r="AW1066" s="14" t="s">
        <v>33</v>
      </c>
      <c r="AX1066" s="14" t="s">
        <v>72</v>
      </c>
      <c r="AY1066" s="263" t="s">
        <v>190</v>
      </c>
    </row>
    <row r="1067" s="13" customFormat="1">
      <c r="A1067" s="13"/>
      <c r="B1067" s="232"/>
      <c r="C1067" s="233"/>
      <c r="D1067" s="234" t="s">
        <v>205</v>
      </c>
      <c r="E1067" s="235" t="s">
        <v>19</v>
      </c>
      <c r="F1067" s="236" t="s">
        <v>1674</v>
      </c>
      <c r="G1067" s="233"/>
      <c r="H1067" s="237">
        <v>30.544</v>
      </c>
      <c r="I1067" s="238"/>
      <c r="J1067" s="233"/>
      <c r="K1067" s="233"/>
      <c r="L1067" s="239"/>
      <c r="M1067" s="240"/>
      <c r="N1067" s="241"/>
      <c r="O1067" s="241"/>
      <c r="P1067" s="241"/>
      <c r="Q1067" s="241"/>
      <c r="R1067" s="241"/>
      <c r="S1067" s="241"/>
      <c r="T1067" s="24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3" t="s">
        <v>205</v>
      </c>
      <c r="AU1067" s="243" t="s">
        <v>82</v>
      </c>
      <c r="AV1067" s="13" t="s">
        <v>82</v>
      </c>
      <c r="AW1067" s="13" t="s">
        <v>33</v>
      </c>
      <c r="AX1067" s="13" t="s">
        <v>72</v>
      </c>
      <c r="AY1067" s="243" t="s">
        <v>190</v>
      </c>
    </row>
    <row r="1068" s="13" customFormat="1">
      <c r="A1068" s="13"/>
      <c r="B1068" s="232"/>
      <c r="C1068" s="233"/>
      <c r="D1068" s="234" t="s">
        <v>205</v>
      </c>
      <c r="E1068" s="235" t="s">
        <v>19</v>
      </c>
      <c r="F1068" s="236" t="s">
        <v>1684</v>
      </c>
      <c r="G1068" s="233"/>
      <c r="H1068" s="237">
        <v>-10.326000000000001</v>
      </c>
      <c r="I1068" s="238"/>
      <c r="J1068" s="233"/>
      <c r="K1068" s="233"/>
      <c r="L1068" s="239"/>
      <c r="M1068" s="240"/>
      <c r="N1068" s="241"/>
      <c r="O1068" s="241"/>
      <c r="P1068" s="241"/>
      <c r="Q1068" s="241"/>
      <c r="R1068" s="241"/>
      <c r="S1068" s="241"/>
      <c r="T1068" s="24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3" t="s">
        <v>205</v>
      </c>
      <c r="AU1068" s="243" t="s">
        <v>82</v>
      </c>
      <c r="AV1068" s="13" t="s">
        <v>82</v>
      </c>
      <c r="AW1068" s="13" t="s">
        <v>33</v>
      </c>
      <c r="AX1068" s="13" t="s">
        <v>72</v>
      </c>
      <c r="AY1068" s="243" t="s">
        <v>190</v>
      </c>
    </row>
    <row r="1069" s="13" customFormat="1">
      <c r="A1069" s="13"/>
      <c r="B1069" s="232"/>
      <c r="C1069" s="233"/>
      <c r="D1069" s="234" t="s">
        <v>205</v>
      </c>
      <c r="E1069" s="235" t="s">
        <v>19</v>
      </c>
      <c r="F1069" s="236" t="s">
        <v>1685</v>
      </c>
      <c r="G1069" s="233"/>
      <c r="H1069" s="237">
        <v>10.560000000000001</v>
      </c>
      <c r="I1069" s="238"/>
      <c r="J1069" s="233"/>
      <c r="K1069" s="233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205</v>
      </c>
      <c r="AU1069" s="243" t="s">
        <v>82</v>
      </c>
      <c r="AV1069" s="13" t="s">
        <v>82</v>
      </c>
      <c r="AW1069" s="13" t="s">
        <v>33</v>
      </c>
      <c r="AX1069" s="13" t="s">
        <v>72</v>
      </c>
      <c r="AY1069" s="243" t="s">
        <v>190</v>
      </c>
    </row>
    <row r="1070" s="13" customFormat="1">
      <c r="A1070" s="13"/>
      <c r="B1070" s="232"/>
      <c r="C1070" s="233"/>
      <c r="D1070" s="234" t="s">
        <v>205</v>
      </c>
      <c r="E1070" s="235" t="s">
        <v>19</v>
      </c>
      <c r="F1070" s="236" t="s">
        <v>1678</v>
      </c>
      <c r="G1070" s="233"/>
      <c r="H1070" s="237">
        <v>1.0800000000000001</v>
      </c>
      <c r="I1070" s="238"/>
      <c r="J1070" s="233"/>
      <c r="K1070" s="233"/>
      <c r="L1070" s="239"/>
      <c r="M1070" s="240"/>
      <c r="N1070" s="241"/>
      <c r="O1070" s="241"/>
      <c r="P1070" s="241"/>
      <c r="Q1070" s="241"/>
      <c r="R1070" s="241"/>
      <c r="S1070" s="241"/>
      <c r="T1070" s="24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3" t="s">
        <v>205</v>
      </c>
      <c r="AU1070" s="243" t="s">
        <v>82</v>
      </c>
      <c r="AV1070" s="13" t="s">
        <v>82</v>
      </c>
      <c r="AW1070" s="13" t="s">
        <v>33</v>
      </c>
      <c r="AX1070" s="13" t="s">
        <v>72</v>
      </c>
      <c r="AY1070" s="243" t="s">
        <v>190</v>
      </c>
    </row>
    <row r="1071" s="13" customFormat="1">
      <c r="A1071" s="13"/>
      <c r="B1071" s="232"/>
      <c r="C1071" s="233"/>
      <c r="D1071" s="234" t="s">
        <v>205</v>
      </c>
      <c r="E1071" s="235" t="s">
        <v>19</v>
      </c>
      <c r="F1071" s="236" t="s">
        <v>1679</v>
      </c>
      <c r="G1071" s="233"/>
      <c r="H1071" s="237">
        <v>1.76</v>
      </c>
      <c r="I1071" s="238"/>
      <c r="J1071" s="233"/>
      <c r="K1071" s="233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205</v>
      </c>
      <c r="AU1071" s="243" t="s">
        <v>82</v>
      </c>
      <c r="AV1071" s="13" t="s">
        <v>82</v>
      </c>
      <c r="AW1071" s="13" t="s">
        <v>33</v>
      </c>
      <c r="AX1071" s="13" t="s">
        <v>72</v>
      </c>
      <c r="AY1071" s="243" t="s">
        <v>190</v>
      </c>
    </row>
    <row r="1072" s="13" customFormat="1">
      <c r="A1072" s="13"/>
      <c r="B1072" s="232"/>
      <c r="C1072" s="233"/>
      <c r="D1072" s="234" t="s">
        <v>205</v>
      </c>
      <c r="E1072" s="235" t="s">
        <v>19</v>
      </c>
      <c r="F1072" s="236" t="s">
        <v>1680</v>
      </c>
      <c r="G1072" s="233"/>
      <c r="H1072" s="237">
        <v>3.7200000000000002</v>
      </c>
      <c r="I1072" s="238"/>
      <c r="J1072" s="233"/>
      <c r="K1072" s="233"/>
      <c r="L1072" s="239"/>
      <c r="M1072" s="240"/>
      <c r="N1072" s="241"/>
      <c r="O1072" s="241"/>
      <c r="P1072" s="241"/>
      <c r="Q1072" s="241"/>
      <c r="R1072" s="241"/>
      <c r="S1072" s="241"/>
      <c r="T1072" s="24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3" t="s">
        <v>205</v>
      </c>
      <c r="AU1072" s="243" t="s">
        <v>82</v>
      </c>
      <c r="AV1072" s="13" t="s">
        <v>82</v>
      </c>
      <c r="AW1072" s="13" t="s">
        <v>33</v>
      </c>
      <c r="AX1072" s="13" t="s">
        <v>72</v>
      </c>
      <c r="AY1072" s="243" t="s">
        <v>190</v>
      </c>
    </row>
    <row r="1073" s="14" customFormat="1">
      <c r="A1073" s="14"/>
      <c r="B1073" s="254"/>
      <c r="C1073" s="255"/>
      <c r="D1073" s="234" t="s">
        <v>205</v>
      </c>
      <c r="E1073" s="256" t="s">
        <v>19</v>
      </c>
      <c r="F1073" s="257" t="s">
        <v>1630</v>
      </c>
      <c r="G1073" s="255"/>
      <c r="H1073" s="256" t="s">
        <v>19</v>
      </c>
      <c r="I1073" s="258"/>
      <c r="J1073" s="255"/>
      <c r="K1073" s="255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205</v>
      </c>
      <c r="AU1073" s="263" t="s">
        <v>82</v>
      </c>
      <c r="AV1073" s="14" t="s">
        <v>79</v>
      </c>
      <c r="AW1073" s="14" t="s">
        <v>33</v>
      </c>
      <c r="AX1073" s="14" t="s">
        <v>72</v>
      </c>
      <c r="AY1073" s="263" t="s">
        <v>190</v>
      </c>
    </row>
    <row r="1074" s="13" customFormat="1">
      <c r="A1074" s="13"/>
      <c r="B1074" s="232"/>
      <c r="C1074" s="233"/>
      <c r="D1074" s="234" t="s">
        <v>205</v>
      </c>
      <c r="E1074" s="235" t="s">
        <v>19</v>
      </c>
      <c r="F1074" s="236" t="s">
        <v>1686</v>
      </c>
      <c r="G1074" s="233"/>
      <c r="H1074" s="237">
        <v>0.71999999999999997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205</v>
      </c>
      <c r="AU1074" s="243" t="s">
        <v>82</v>
      </c>
      <c r="AV1074" s="13" t="s">
        <v>82</v>
      </c>
      <c r="AW1074" s="13" t="s">
        <v>33</v>
      </c>
      <c r="AX1074" s="13" t="s">
        <v>72</v>
      </c>
      <c r="AY1074" s="243" t="s">
        <v>190</v>
      </c>
    </row>
    <row r="1075" s="16" customFormat="1">
      <c r="A1075" s="16"/>
      <c r="B1075" s="286"/>
      <c r="C1075" s="287"/>
      <c r="D1075" s="234" t="s">
        <v>205</v>
      </c>
      <c r="E1075" s="288" t="s">
        <v>19</v>
      </c>
      <c r="F1075" s="289" t="s">
        <v>914</v>
      </c>
      <c r="G1075" s="287"/>
      <c r="H1075" s="290">
        <v>43.710000000000001</v>
      </c>
      <c r="I1075" s="291"/>
      <c r="J1075" s="287"/>
      <c r="K1075" s="287"/>
      <c r="L1075" s="292"/>
      <c r="M1075" s="293"/>
      <c r="N1075" s="294"/>
      <c r="O1075" s="294"/>
      <c r="P1075" s="294"/>
      <c r="Q1075" s="294"/>
      <c r="R1075" s="294"/>
      <c r="S1075" s="294"/>
      <c r="T1075" s="295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96" t="s">
        <v>205</v>
      </c>
      <c r="AU1075" s="296" t="s">
        <v>82</v>
      </c>
      <c r="AV1075" s="16" t="s">
        <v>207</v>
      </c>
      <c r="AW1075" s="16" t="s">
        <v>33</v>
      </c>
      <c r="AX1075" s="16" t="s">
        <v>72</v>
      </c>
      <c r="AY1075" s="296" t="s">
        <v>190</v>
      </c>
    </row>
    <row r="1076" s="14" customFormat="1">
      <c r="A1076" s="14"/>
      <c r="B1076" s="254"/>
      <c r="C1076" s="255"/>
      <c r="D1076" s="234" t="s">
        <v>205</v>
      </c>
      <c r="E1076" s="256" t="s">
        <v>19</v>
      </c>
      <c r="F1076" s="257" t="s">
        <v>1522</v>
      </c>
      <c r="G1076" s="255"/>
      <c r="H1076" s="256" t="s">
        <v>19</v>
      </c>
      <c r="I1076" s="258"/>
      <c r="J1076" s="255"/>
      <c r="K1076" s="255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205</v>
      </c>
      <c r="AU1076" s="263" t="s">
        <v>82</v>
      </c>
      <c r="AV1076" s="14" t="s">
        <v>79</v>
      </c>
      <c r="AW1076" s="14" t="s">
        <v>33</v>
      </c>
      <c r="AX1076" s="14" t="s">
        <v>72</v>
      </c>
      <c r="AY1076" s="263" t="s">
        <v>190</v>
      </c>
    </row>
    <row r="1077" s="14" customFormat="1">
      <c r="A1077" s="14"/>
      <c r="B1077" s="254"/>
      <c r="C1077" s="255"/>
      <c r="D1077" s="234" t="s">
        <v>205</v>
      </c>
      <c r="E1077" s="256" t="s">
        <v>19</v>
      </c>
      <c r="F1077" s="257" t="s">
        <v>1620</v>
      </c>
      <c r="G1077" s="255"/>
      <c r="H1077" s="256" t="s">
        <v>19</v>
      </c>
      <c r="I1077" s="258"/>
      <c r="J1077" s="255"/>
      <c r="K1077" s="255"/>
      <c r="L1077" s="259"/>
      <c r="M1077" s="260"/>
      <c r="N1077" s="261"/>
      <c r="O1077" s="261"/>
      <c r="P1077" s="261"/>
      <c r="Q1077" s="261"/>
      <c r="R1077" s="261"/>
      <c r="S1077" s="261"/>
      <c r="T1077" s="26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3" t="s">
        <v>205</v>
      </c>
      <c r="AU1077" s="263" t="s">
        <v>82</v>
      </c>
      <c r="AV1077" s="14" t="s">
        <v>79</v>
      </c>
      <c r="AW1077" s="14" t="s">
        <v>33</v>
      </c>
      <c r="AX1077" s="14" t="s">
        <v>72</v>
      </c>
      <c r="AY1077" s="263" t="s">
        <v>190</v>
      </c>
    </row>
    <row r="1078" s="13" customFormat="1">
      <c r="A1078" s="13"/>
      <c r="B1078" s="232"/>
      <c r="C1078" s="233"/>
      <c r="D1078" s="234" t="s">
        <v>205</v>
      </c>
      <c r="E1078" s="235" t="s">
        <v>19</v>
      </c>
      <c r="F1078" s="236" t="s">
        <v>1687</v>
      </c>
      <c r="G1078" s="233"/>
      <c r="H1078" s="237">
        <v>15.560000000000001</v>
      </c>
      <c r="I1078" s="238"/>
      <c r="J1078" s="233"/>
      <c r="K1078" s="233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3" t="s">
        <v>205</v>
      </c>
      <c r="AU1078" s="243" t="s">
        <v>82</v>
      </c>
      <c r="AV1078" s="13" t="s">
        <v>82</v>
      </c>
      <c r="AW1078" s="13" t="s">
        <v>33</v>
      </c>
      <c r="AX1078" s="13" t="s">
        <v>72</v>
      </c>
      <c r="AY1078" s="243" t="s">
        <v>190</v>
      </c>
    </row>
    <row r="1079" s="13" customFormat="1">
      <c r="A1079" s="13"/>
      <c r="B1079" s="232"/>
      <c r="C1079" s="233"/>
      <c r="D1079" s="234" t="s">
        <v>205</v>
      </c>
      <c r="E1079" s="235" t="s">
        <v>19</v>
      </c>
      <c r="F1079" s="236" t="s">
        <v>1688</v>
      </c>
      <c r="G1079" s="233"/>
      <c r="H1079" s="237">
        <v>-4.0999999999999996</v>
      </c>
      <c r="I1079" s="238"/>
      <c r="J1079" s="233"/>
      <c r="K1079" s="233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205</v>
      </c>
      <c r="AU1079" s="243" t="s">
        <v>82</v>
      </c>
      <c r="AV1079" s="13" t="s">
        <v>82</v>
      </c>
      <c r="AW1079" s="13" t="s">
        <v>33</v>
      </c>
      <c r="AX1079" s="13" t="s">
        <v>72</v>
      </c>
      <c r="AY1079" s="243" t="s">
        <v>190</v>
      </c>
    </row>
    <row r="1080" s="13" customFormat="1">
      <c r="A1080" s="13"/>
      <c r="B1080" s="232"/>
      <c r="C1080" s="233"/>
      <c r="D1080" s="234" t="s">
        <v>205</v>
      </c>
      <c r="E1080" s="235" t="s">
        <v>19</v>
      </c>
      <c r="F1080" s="236" t="s">
        <v>1678</v>
      </c>
      <c r="G1080" s="233"/>
      <c r="H1080" s="237">
        <v>1.0800000000000001</v>
      </c>
      <c r="I1080" s="238"/>
      <c r="J1080" s="233"/>
      <c r="K1080" s="233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205</v>
      </c>
      <c r="AU1080" s="243" t="s">
        <v>82</v>
      </c>
      <c r="AV1080" s="13" t="s">
        <v>82</v>
      </c>
      <c r="AW1080" s="13" t="s">
        <v>33</v>
      </c>
      <c r="AX1080" s="13" t="s">
        <v>72</v>
      </c>
      <c r="AY1080" s="243" t="s">
        <v>190</v>
      </c>
    </row>
    <row r="1081" s="13" customFormat="1">
      <c r="A1081" s="13"/>
      <c r="B1081" s="232"/>
      <c r="C1081" s="233"/>
      <c r="D1081" s="234" t="s">
        <v>205</v>
      </c>
      <c r="E1081" s="235" t="s">
        <v>19</v>
      </c>
      <c r="F1081" s="236" t="s">
        <v>1689</v>
      </c>
      <c r="G1081" s="233"/>
      <c r="H1081" s="237">
        <v>1.2</v>
      </c>
      <c r="I1081" s="238"/>
      <c r="J1081" s="233"/>
      <c r="K1081" s="233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205</v>
      </c>
      <c r="AU1081" s="243" t="s">
        <v>82</v>
      </c>
      <c r="AV1081" s="13" t="s">
        <v>82</v>
      </c>
      <c r="AW1081" s="13" t="s">
        <v>33</v>
      </c>
      <c r="AX1081" s="13" t="s">
        <v>72</v>
      </c>
      <c r="AY1081" s="243" t="s">
        <v>190</v>
      </c>
    </row>
    <row r="1082" s="16" customFormat="1">
      <c r="A1082" s="16"/>
      <c r="B1082" s="286"/>
      <c r="C1082" s="287"/>
      <c r="D1082" s="234" t="s">
        <v>205</v>
      </c>
      <c r="E1082" s="288" t="s">
        <v>19</v>
      </c>
      <c r="F1082" s="289" t="s">
        <v>914</v>
      </c>
      <c r="G1082" s="287"/>
      <c r="H1082" s="290">
        <v>13.74</v>
      </c>
      <c r="I1082" s="291"/>
      <c r="J1082" s="287"/>
      <c r="K1082" s="287"/>
      <c r="L1082" s="292"/>
      <c r="M1082" s="293"/>
      <c r="N1082" s="294"/>
      <c r="O1082" s="294"/>
      <c r="P1082" s="294"/>
      <c r="Q1082" s="294"/>
      <c r="R1082" s="294"/>
      <c r="S1082" s="294"/>
      <c r="T1082" s="295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96" t="s">
        <v>205</v>
      </c>
      <c r="AU1082" s="296" t="s">
        <v>82</v>
      </c>
      <c r="AV1082" s="16" t="s">
        <v>207</v>
      </c>
      <c r="AW1082" s="16" t="s">
        <v>33</v>
      </c>
      <c r="AX1082" s="16" t="s">
        <v>72</v>
      </c>
      <c r="AY1082" s="296" t="s">
        <v>190</v>
      </c>
    </row>
    <row r="1083" s="14" customFormat="1">
      <c r="A1083" s="14"/>
      <c r="B1083" s="254"/>
      <c r="C1083" s="255"/>
      <c r="D1083" s="234" t="s">
        <v>205</v>
      </c>
      <c r="E1083" s="256" t="s">
        <v>19</v>
      </c>
      <c r="F1083" s="257" t="s">
        <v>1690</v>
      </c>
      <c r="G1083" s="255"/>
      <c r="H1083" s="256" t="s">
        <v>19</v>
      </c>
      <c r="I1083" s="258"/>
      <c r="J1083" s="255"/>
      <c r="K1083" s="255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205</v>
      </c>
      <c r="AU1083" s="263" t="s">
        <v>82</v>
      </c>
      <c r="AV1083" s="14" t="s">
        <v>79</v>
      </c>
      <c r="AW1083" s="14" t="s">
        <v>33</v>
      </c>
      <c r="AX1083" s="14" t="s">
        <v>72</v>
      </c>
      <c r="AY1083" s="263" t="s">
        <v>190</v>
      </c>
    </row>
    <row r="1084" s="14" customFormat="1">
      <c r="A1084" s="14"/>
      <c r="B1084" s="254"/>
      <c r="C1084" s="255"/>
      <c r="D1084" s="234" t="s">
        <v>205</v>
      </c>
      <c r="E1084" s="256" t="s">
        <v>19</v>
      </c>
      <c r="F1084" s="257" t="s">
        <v>1126</v>
      </c>
      <c r="G1084" s="255"/>
      <c r="H1084" s="256" t="s">
        <v>19</v>
      </c>
      <c r="I1084" s="258"/>
      <c r="J1084" s="255"/>
      <c r="K1084" s="255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205</v>
      </c>
      <c r="AU1084" s="263" t="s">
        <v>82</v>
      </c>
      <c r="AV1084" s="14" t="s">
        <v>79</v>
      </c>
      <c r="AW1084" s="14" t="s">
        <v>33</v>
      </c>
      <c r="AX1084" s="14" t="s">
        <v>72</v>
      </c>
      <c r="AY1084" s="263" t="s">
        <v>190</v>
      </c>
    </row>
    <row r="1085" s="13" customFormat="1">
      <c r="A1085" s="13"/>
      <c r="B1085" s="232"/>
      <c r="C1085" s="233"/>
      <c r="D1085" s="234" t="s">
        <v>205</v>
      </c>
      <c r="E1085" s="235" t="s">
        <v>19</v>
      </c>
      <c r="F1085" s="236" t="s">
        <v>1691</v>
      </c>
      <c r="G1085" s="233"/>
      <c r="H1085" s="237">
        <v>0.47999999999999998</v>
      </c>
      <c r="I1085" s="238"/>
      <c r="J1085" s="233"/>
      <c r="K1085" s="233"/>
      <c r="L1085" s="239"/>
      <c r="M1085" s="240"/>
      <c r="N1085" s="241"/>
      <c r="O1085" s="241"/>
      <c r="P1085" s="241"/>
      <c r="Q1085" s="241"/>
      <c r="R1085" s="241"/>
      <c r="S1085" s="241"/>
      <c r="T1085" s="24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3" t="s">
        <v>205</v>
      </c>
      <c r="AU1085" s="243" t="s">
        <v>82</v>
      </c>
      <c r="AV1085" s="13" t="s">
        <v>82</v>
      </c>
      <c r="AW1085" s="13" t="s">
        <v>33</v>
      </c>
      <c r="AX1085" s="13" t="s">
        <v>72</v>
      </c>
      <c r="AY1085" s="243" t="s">
        <v>190</v>
      </c>
    </row>
    <row r="1086" s="13" customFormat="1">
      <c r="A1086" s="13"/>
      <c r="B1086" s="232"/>
      <c r="C1086" s="233"/>
      <c r="D1086" s="234" t="s">
        <v>205</v>
      </c>
      <c r="E1086" s="235" t="s">
        <v>19</v>
      </c>
      <c r="F1086" s="236" t="s">
        <v>1692</v>
      </c>
      <c r="G1086" s="233"/>
      <c r="H1086" s="237">
        <v>0.47999999999999998</v>
      </c>
      <c r="I1086" s="238"/>
      <c r="J1086" s="233"/>
      <c r="K1086" s="233"/>
      <c r="L1086" s="239"/>
      <c r="M1086" s="240"/>
      <c r="N1086" s="241"/>
      <c r="O1086" s="241"/>
      <c r="P1086" s="241"/>
      <c r="Q1086" s="241"/>
      <c r="R1086" s="241"/>
      <c r="S1086" s="241"/>
      <c r="T1086" s="24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3" t="s">
        <v>205</v>
      </c>
      <c r="AU1086" s="243" t="s">
        <v>82</v>
      </c>
      <c r="AV1086" s="13" t="s">
        <v>82</v>
      </c>
      <c r="AW1086" s="13" t="s">
        <v>33</v>
      </c>
      <c r="AX1086" s="13" t="s">
        <v>72</v>
      </c>
      <c r="AY1086" s="243" t="s">
        <v>190</v>
      </c>
    </row>
    <row r="1087" s="13" customFormat="1">
      <c r="A1087" s="13"/>
      <c r="B1087" s="232"/>
      <c r="C1087" s="233"/>
      <c r="D1087" s="234" t="s">
        <v>205</v>
      </c>
      <c r="E1087" s="235" t="s">
        <v>19</v>
      </c>
      <c r="F1087" s="236" t="s">
        <v>1693</v>
      </c>
      <c r="G1087" s="233"/>
      <c r="H1087" s="237">
        <v>0.59999999999999998</v>
      </c>
      <c r="I1087" s="238"/>
      <c r="J1087" s="233"/>
      <c r="K1087" s="233"/>
      <c r="L1087" s="239"/>
      <c r="M1087" s="240"/>
      <c r="N1087" s="241"/>
      <c r="O1087" s="241"/>
      <c r="P1087" s="241"/>
      <c r="Q1087" s="241"/>
      <c r="R1087" s="241"/>
      <c r="S1087" s="241"/>
      <c r="T1087" s="24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3" t="s">
        <v>205</v>
      </c>
      <c r="AU1087" s="243" t="s">
        <v>82</v>
      </c>
      <c r="AV1087" s="13" t="s">
        <v>82</v>
      </c>
      <c r="AW1087" s="13" t="s">
        <v>33</v>
      </c>
      <c r="AX1087" s="13" t="s">
        <v>72</v>
      </c>
      <c r="AY1087" s="243" t="s">
        <v>190</v>
      </c>
    </row>
    <row r="1088" s="13" customFormat="1">
      <c r="A1088" s="13"/>
      <c r="B1088" s="232"/>
      <c r="C1088" s="233"/>
      <c r="D1088" s="234" t="s">
        <v>205</v>
      </c>
      <c r="E1088" s="235" t="s">
        <v>19</v>
      </c>
      <c r="F1088" s="236" t="s">
        <v>1694</v>
      </c>
      <c r="G1088" s="233"/>
      <c r="H1088" s="237">
        <v>0.71999999999999997</v>
      </c>
      <c r="I1088" s="238"/>
      <c r="J1088" s="233"/>
      <c r="K1088" s="233"/>
      <c r="L1088" s="239"/>
      <c r="M1088" s="240"/>
      <c r="N1088" s="241"/>
      <c r="O1088" s="241"/>
      <c r="P1088" s="241"/>
      <c r="Q1088" s="241"/>
      <c r="R1088" s="241"/>
      <c r="S1088" s="241"/>
      <c r="T1088" s="24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3" t="s">
        <v>205</v>
      </c>
      <c r="AU1088" s="243" t="s">
        <v>82</v>
      </c>
      <c r="AV1088" s="13" t="s">
        <v>82</v>
      </c>
      <c r="AW1088" s="13" t="s">
        <v>33</v>
      </c>
      <c r="AX1088" s="13" t="s">
        <v>72</v>
      </c>
      <c r="AY1088" s="243" t="s">
        <v>190</v>
      </c>
    </row>
    <row r="1089" s="13" customFormat="1">
      <c r="A1089" s="13"/>
      <c r="B1089" s="232"/>
      <c r="C1089" s="233"/>
      <c r="D1089" s="234" t="s">
        <v>205</v>
      </c>
      <c r="E1089" s="235" t="s">
        <v>19</v>
      </c>
      <c r="F1089" s="236" t="s">
        <v>1695</v>
      </c>
      <c r="G1089" s="233"/>
      <c r="H1089" s="237">
        <v>0.56000000000000005</v>
      </c>
      <c r="I1089" s="238"/>
      <c r="J1089" s="233"/>
      <c r="K1089" s="233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205</v>
      </c>
      <c r="AU1089" s="243" t="s">
        <v>82</v>
      </c>
      <c r="AV1089" s="13" t="s">
        <v>82</v>
      </c>
      <c r="AW1089" s="13" t="s">
        <v>33</v>
      </c>
      <c r="AX1089" s="13" t="s">
        <v>72</v>
      </c>
      <c r="AY1089" s="243" t="s">
        <v>190</v>
      </c>
    </row>
    <row r="1090" s="16" customFormat="1">
      <c r="A1090" s="16"/>
      <c r="B1090" s="286"/>
      <c r="C1090" s="287"/>
      <c r="D1090" s="234" t="s">
        <v>205</v>
      </c>
      <c r="E1090" s="288" t="s">
        <v>19</v>
      </c>
      <c r="F1090" s="289" t="s">
        <v>914</v>
      </c>
      <c r="G1090" s="287"/>
      <c r="H1090" s="290">
        <v>2.8399999999999999</v>
      </c>
      <c r="I1090" s="291"/>
      <c r="J1090" s="287"/>
      <c r="K1090" s="287"/>
      <c r="L1090" s="292"/>
      <c r="M1090" s="293"/>
      <c r="N1090" s="294"/>
      <c r="O1090" s="294"/>
      <c r="P1090" s="294"/>
      <c r="Q1090" s="294"/>
      <c r="R1090" s="294"/>
      <c r="S1090" s="294"/>
      <c r="T1090" s="295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96" t="s">
        <v>205</v>
      </c>
      <c r="AU1090" s="296" t="s">
        <v>82</v>
      </c>
      <c r="AV1090" s="16" t="s">
        <v>207</v>
      </c>
      <c r="AW1090" s="16" t="s">
        <v>33</v>
      </c>
      <c r="AX1090" s="16" t="s">
        <v>72</v>
      </c>
      <c r="AY1090" s="296" t="s">
        <v>190</v>
      </c>
    </row>
    <row r="1091" s="14" customFormat="1">
      <c r="A1091" s="14"/>
      <c r="B1091" s="254"/>
      <c r="C1091" s="255"/>
      <c r="D1091" s="234" t="s">
        <v>205</v>
      </c>
      <c r="E1091" s="256" t="s">
        <v>19</v>
      </c>
      <c r="F1091" s="257" t="s">
        <v>1147</v>
      </c>
      <c r="G1091" s="255"/>
      <c r="H1091" s="256" t="s">
        <v>19</v>
      </c>
      <c r="I1091" s="258"/>
      <c r="J1091" s="255"/>
      <c r="K1091" s="255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205</v>
      </c>
      <c r="AU1091" s="263" t="s">
        <v>82</v>
      </c>
      <c r="AV1091" s="14" t="s">
        <v>79</v>
      </c>
      <c r="AW1091" s="14" t="s">
        <v>33</v>
      </c>
      <c r="AX1091" s="14" t="s">
        <v>72</v>
      </c>
      <c r="AY1091" s="263" t="s">
        <v>190</v>
      </c>
    </row>
    <row r="1092" s="13" customFormat="1">
      <c r="A1092" s="13"/>
      <c r="B1092" s="232"/>
      <c r="C1092" s="233"/>
      <c r="D1092" s="234" t="s">
        <v>205</v>
      </c>
      <c r="E1092" s="235" t="s">
        <v>19</v>
      </c>
      <c r="F1092" s="236" t="s">
        <v>1691</v>
      </c>
      <c r="G1092" s="233"/>
      <c r="H1092" s="237">
        <v>0.47999999999999998</v>
      </c>
      <c r="I1092" s="238"/>
      <c r="J1092" s="233"/>
      <c r="K1092" s="233"/>
      <c r="L1092" s="239"/>
      <c r="M1092" s="240"/>
      <c r="N1092" s="241"/>
      <c r="O1092" s="241"/>
      <c r="P1092" s="241"/>
      <c r="Q1092" s="241"/>
      <c r="R1092" s="241"/>
      <c r="S1092" s="241"/>
      <c r="T1092" s="24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3" t="s">
        <v>205</v>
      </c>
      <c r="AU1092" s="243" t="s">
        <v>82</v>
      </c>
      <c r="AV1092" s="13" t="s">
        <v>82</v>
      </c>
      <c r="AW1092" s="13" t="s">
        <v>33</v>
      </c>
      <c r="AX1092" s="13" t="s">
        <v>72</v>
      </c>
      <c r="AY1092" s="243" t="s">
        <v>190</v>
      </c>
    </row>
    <row r="1093" s="13" customFormat="1">
      <c r="A1093" s="13"/>
      <c r="B1093" s="232"/>
      <c r="C1093" s="233"/>
      <c r="D1093" s="234" t="s">
        <v>205</v>
      </c>
      <c r="E1093" s="235" t="s">
        <v>19</v>
      </c>
      <c r="F1093" s="236" t="s">
        <v>1692</v>
      </c>
      <c r="G1093" s="233"/>
      <c r="H1093" s="237">
        <v>0.47999999999999998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205</v>
      </c>
      <c r="AU1093" s="243" t="s">
        <v>82</v>
      </c>
      <c r="AV1093" s="13" t="s">
        <v>82</v>
      </c>
      <c r="AW1093" s="13" t="s">
        <v>33</v>
      </c>
      <c r="AX1093" s="13" t="s">
        <v>72</v>
      </c>
      <c r="AY1093" s="243" t="s">
        <v>190</v>
      </c>
    </row>
    <row r="1094" s="13" customFormat="1">
      <c r="A1094" s="13"/>
      <c r="B1094" s="232"/>
      <c r="C1094" s="233"/>
      <c r="D1094" s="234" t="s">
        <v>205</v>
      </c>
      <c r="E1094" s="235" t="s">
        <v>19</v>
      </c>
      <c r="F1094" s="236" t="s">
        <v>1696</v>
      </c>
      <c r="G1094" s="233"/>
      <c r="H1094" s="237">
        <v>0.80000000000000004</v>
      </c>
      <c r="I1094" s="238"/>
      <c r="J1094" s="233"/>
      <c r="K1094" s="233"/>
      <c r="L1094" s="239"/>
      <c r="M1094" s="240"/>
      <c r="N1094" s="241"/>
      <c r="O1094" s="241"/>
      <c r="P1094" s="241"/>
      <c r="Q1094" s="241"/>
      <c r="R1094" s="241"/>
      <c r="S1094" s="241"/>
      <c r="T1094" s="24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3" t="s">
        <v>205</v>
      </c>
      <c r="AU1094" s="243" t="s">
        <v>82</v>
      </c>
      <c r="AV1094" s="13" t="s">
        <v>82</v>
      </c>
      <c r="AW1094" s="13" t="s">
        <v>33</v>
      </c>
      <c r="AX1094" s="13" t="s">
        <v>72</v>
      </c>
      <c r="AY1094" s="243" t="s">
        <v>190</v>
      </c>
    </row>
    <row r="1095" s="13" customFormat="1">
      <c r="A1095" s="13"/>
      <c r="B1095" s="232"/>
      <c r="C1095" s="233"/>
      <c r="D1095" s="234" t="s">
        <v>205</v>
      </c>
      <c r="E1095" s="235" t="s">
        <v>19</v>
      </c>
      <c r="F1095" s="236" t="s">
        <v>1693</v>
      </c>
      <c r="G1095" s="233"/>
      <c r="H1095" s="237">
        <v>0.59999999999999998</v>
      </c>
      <c r="I1095" s="238"/>
      <c r="J1095" s="233"/>
      <c r="K1095" s="233"/>
      <c r="L1095" s="239"/>
      <c r="M1095" s="240"/>
      <c r="N1095" s="241"/>
      <c r="O1095" s="241"/>
      <c r="P1095" s="241"/>
      <c r="Q1095" s="241"/>
      <c r="R1095" s="241"/>
      <c r="S1095" s="241"/>
      <c r="T1095" s="24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3" t="s">
        <v>205</v>
      </c>
      <c r="AU1095" s="243" t="s">
        <v>82</v>
      </c>
      <c r="AV1095" s="13" t="s">
        <v>82</v>
      </c>
      <c r="AW1095" s="13" t="s">
        <v>33</v>
      </c>
      <c r="AX1095" s="13" t="s">
        <v>72</v>
      </c>
      <c r="AY1095" s="243" t="s">
        <v>190</v>
      </c>
    </row>
    <row r="1096" s="13" customFormat="1">
      <c r="A1096" s="13"/>
      <c r="B1096" s="232"/>
      <c r="C1096" s="233"/>
      <c r="D1096" s="234" t="s">
        <v>205</v>
      </c>
      <c r="E1096" s="235" t="s">
        <v>19</v>
      </c>
      <c r="F1096" s="236" t="s">
        <v>1697</v>
      </c>
      <c r="G1096" s="233"/>
      <c r="H1096" s="237">
        <v>0.69999999999999996</v>
      </c>
      <c r="I1096" s="238"/>
      <c r="J1096" s="233"/>
      <c r="K1096" s="233"/>
      <c r="L1096" s="239"/>
      <c r="M1096" s="240"/>
      <c r="N1096" s="241"/>
      <c r="O1096" s="241"/>
      <c r="P1096" s="241"/>
      <c r="Q1096" s="241"/>
      <c r="R1096" s="241"/>
      <c r="S1096" s="241"/>
      <c r="T1096" s="24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3" t="s">
        <v>205</v>
      </c>
      <c r="AU1096" s="243" t="s">
        <v>82</v>
      </c>
      <c r="AV1096" s="13" t="s">
        <v>82</v>
      </c>
      <c r="AW1096" s="13" t="s">
        <v>33</v>
      </c>
      <c r="AX1096" s="13" t="s">
        <v>72</v>
      </c>
      <c r="AY1096" s="243" t="s">
        <v>190</v>
      </c>
    </row>
    <row r="1097" s="13" customFormat="1">
      <c r="A1097" s="13"/>
      <c r="B1097" s="232"/>
      <c r="C1097" s="233"/>
      <c r="D1097" s="234" t="s">
        <v>205</v>
      </c>
      <c r="E1097" s="235" t="s">
        <v>19</v>
      </c>
      <c r="F1097" s="236" t="s">
        <v>1698</v>
      </c>
      <c r="G1097" s="233"/>
      <c r="H1097" s="237">
        <v>0.47999999999999998</v>
      </c>
      <c r="I1097" s="238"/>
      <c r="J1097" s="233"/>
      <c r="K1097" s="233"/>
      <c r="L1097" s="239"/>
      <c r="M1097" s="240"/>
      <c r="N1097" s="241"/>
      <c r="O1097" s="241"/>
      <c r="P1097" s="241"/>
      <c r="Q1097" s="241"/>
      <c r="R1097" s="241"/>
      <c r="S1097" s="241"/>
      <c r="T1097" s="24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3" t="s">
        <v>205</v>
      </c>
      <c r="AU1097" s="243" t="s">
        <v>82</v>
      </c>
      <c r="AV1097" s="13" t="s">
        <v>82</v>
      </c>
      <c r="AW1097" s="13" t="s">
        <v>33</v>
      </c>
      <c r="AX1097" s="13" t="s">
        <v>72</v>
      </c>
      <c r="AY1097" s="243" t="s">
        <v>190</v>
      </c>
    </row>
    <row r="1098" s="13" customFormat="1">
      <c r="A1098" s="13"/>
      <c r="B1098" s="232"/>
      <c r="C1098" s="233"/>
      <c r="D1098" s="234" t="s">
        <v>205</v>
      </c>
      <c r="E1098" s="235" t="s">
        <v>19</v>
      </c>
      <c r="F1098" s="236" t="s">
        <v>1699</v>
      </c>
      <c r="G1098" s="233"/>
      <c r="H1098" s="237">
        <v>0.57999999999999996</v>
      </c>
      <c r="I1098" s="238"/>
      <c r="J1098" s="233"/>
      <c r="K1098" s="233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205</v>
      </c>
      <c r="AU1098" s="243" t="s">
        <v>82</v>
      </c>
      <c r="AV1098" s="13" t="s">
        <v>82</v>
      </c>
      <c r="AW1098" s="13" t="s">
        <v>33</v>
      </c>
      <c r="AX1098" s="13" t="s">
        <v>72</v>
      </c>
      <c r="AY1098" s="243" t="s">
        <v>190</v>
      </c>
    </row>
    <row r="1099" s="16" customFormat="1">
      <c r="A1099" s="16"/>
      <c r="B1099" s="286"/>
      <c r="C1099" s="287"/>
      <c r="D1099" s="234" t="s">
        <v>205</v>
      </c>
      <c r="E1099" s="288" t="s">
        <v>19</v>
      </c>
      <c r="F1099" s="289" t="s">
        <v>914</v>
      </c>
      <c r="G1099" s="287"/>
      <c r="H1099" s="290">
        <v>4.1200000000000001</v>
      </c>
      <c r="I1099" s="291"/>
      <c r="J1099" s="287"/>
      <c r="K1099" s="287"/>
      <c r="L1099" s="292"/>
      <c r="M1099" s="293"/>
      <c r="N1099" s="294"/>
      <c r="O1099" s="294"/>
      <c r="P1099" s="294"/>
      <c r="Q1099" s="294"/>
      <c r="R1099" s="294"/>
      <c r="S1099" s="294"/>
      <c r="T1099" s="295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96" t="s">
        <v>205</v>
      </c>
      <c r="AU1099" s="296" t="s">
        <v>82</v>
      </c>
      <c r="AV1099" s="16" t="s">
        <v>207</v>
      </c>
      <c r="AW1099" s="16" t="s">
        <v>33</v>
      </c>
      <c r="AX1099" s="16" t="s">
        <v>72</v>
      </c>
      <c r="AY1099" s="296" t="s">
        <v>190</v>
      </c>
    </row>
    <row r="1100" s="14" customFormat="1">
      <c r="A1100" s="14"/>
      <c r="B1100" s="254"/>
      <c r="C1100" s="255"/>
      <c r="D1100" s="234" t="s">
        <v>205</v>
      </c>
      <c r="E1100" s="256" t="s">
        <v>19</v>
      </c>
      <c r="F1100" s="257" t="s">
        <v>1159</v>
      </c>
      <c r="G1100" s="255"/>
      <c r="H1100" s="256" t="s">
        <v>19</v>
      </c>
      <c r="I1100" s="258"/>
      <c r="J1100" s="255"/>
      <c r="K1100" s="255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205</v>
      </c>
      <c r="AU1100" s="263" t="s">
        <v>82</v>
      </c>
      <c r="AV1100" s="14" t="s">
        <v>79</v>
      </c>
      <c r="AW1100" s="14" t="s">
        <v>33</v>
      </c>
      <c r="AX1100" s="14" t="s">
        <v>72</v>
      </c>
      <c r="AY1100" s="263" t="s">
        <v>190</v>
      </c>
    </row>
    <row r="1101" s="13" customFormat="1">
      <c r="A1101" s="13"/>
      <c r="B1101" s="232"/>
      <c r="C1101" s="233"/>
      <c r="D1101" s="234" t="s">
        <v>205</v>
      </c>
      <c r="E1101" s="235" t="s">
        <v>19</v>
      </c>
      <c r="F1101" s="236" t="s">
        <v>1700</v>
      </c>
      <c r="G1101" s="233"/>
      <c r="H1101" s="237">
        <v>0.32000000000000001</v>
      </c>
      <c r="I1101" s="238"/>
      <c r="J1101" s="233"/>
      <c r="K1101" s="233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205</v>
      </c>
      <c r="AU1101" s="243" t="s">
        <v>82</v>
      </c>
      <c r="AV1101" s="13" t="s">
        <v>82</v>
      </c>
      <c r="AW1101" s="13" t="s">
        <v>33</v>
      </c>
      <c r="AX1101" s="13" t="s">
        <v>72</v>
      </c>
      <c r="AY1101" s="243" t="s">
        <v>190</v>
      </c>
    </row>
    <row r="1102" s="13" customFormat="1">
      <c r="A1102" s="13"/>
      <c r="B1102" s="232"/>
      <c r="C1102" s="233"/>
      <c r="D1102" s="234" t="s">
        <v>205</v>
      </c>
      <c r="E1102" s="235" t="s">
        <v>19</v>
      </c>
      <c r="F1102" s="236" t="s">
        <v>1701</v>
      </c>
      <c r="G1102" s="233"/>
      <c r="H1102" s="237">
        <v>0.79100000000000004</v>
      </c>
      <c r="I1102" s="238"/>
      <c r="J1102" s="233"/>
      <c r="K1102" s="233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205</v>
      </c>
      <c r="AU1102" s="243" t="s">
        <v>82</v>
      </c>
      <c r="AV1102" s="13" t="s">
        <v>82</v>
      </c>
      <c r="AW1102" s="13" t="s">
        <v>33</v>
      </c>
      <c r="AX1102" s="13" t="s">
        <v>72</v>
      </c>
      <c r="AY1102" s="243" t="s">
        <v>190</v>
      </c>
    </row>
    <row r="1103" s="16" customFormat="1">
      <c r="A1103" s="16"/>
      <c r="B1103" s="286"/>
      <c r="C1103" s="287"/>
      <c r="D1103" s="234" t="s">
        <v>205</v>
      </c>
      <c r="E1103" s="288" t="s">
        <v>19</v>
      </c>
      <c r="F1103" s="289" t="s">
        <v>914</v>
      </c>
      <c r="G1103" s="287"/>
      <c r="H1103" s="290">
        <v>1.111</v>
      </c>
      <c r="I1103" s="291"/>
      <c r="J1103" s="287"/>
      <c r="K1103" s="287"/>
      <c r="L1103" s="292"/>
      <c r="M1103" s="293"/>
      <c r="N1103" s="294"/>
      <c r="O1103" s="294"/>
      <c r="P1103" s="294"/>
      <c r="Q1103" s="294"/>
      <c r="R1103" s="294"/>
      <c r="S1103" s="294"/>
      <c r="T1103" s="295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96" t="s">
        <v>205</v>
      </c>
      <c r="AU1103" s="296" t="s">
        <v>82</v>
      </c>
      <c r="AV1103" s="16" t="s">
        <v>207</v>
      </c>
      <c r="AW1103" s="16" t="s">
        <v>33</v>
      </c>
      <c r="AX1103" s="16" t="s">
        <v>72</v>
      </c>
      <c r="AY1103" s="296" t="s">
        <v>190</v>
      </c>
    </row>
    <row r="1104" s="14" customFormat="1">
      <c r="A1104" s="14"/>
      <c r="B1104" s="254"/>
      <c r="C1104" s="255"/>
      <c r="D1104" s="234" t="s">
        <v>205</v>
      </c>
      <c r="E1104" s="256" t="s">
        <v>19</v>
      </c>
      <c r="F1104" s="257" t="s">
        <v>1702</v>
      </c>
      <c r="G1104" s="255"/>
      <c r="H1104" s="256" t="s">
        <v>19</v>
      </c>
      <c r="I1104" s="258"/>
      <c r="J1104" s="255"/>
      <c r="K1104" s="255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205</v>
      </c>
      <c r="AU1104" s="263" t="s">
        <v>82</v>
      </c>
      <c r="AV1104" s="14" t="s">
        <v>79</v>
      </c>
      <c r="AW1104" s="14" t="s">
        <v>33</v>
      </c>
      <c r="AX1104" s="14" t="s">
        <v>72</v>
      </c>
      <c r="AY1104" s="263" t="s">
        <v>190</v>
      </c>
    </row>
    <row r="1105" s="13" customFormat="1">
      <c r="A1105" s="13"/>
      <c r="B1105" s="232"/>
      <c r="C1105" s="233"/>
      <c r="D1105" s="234" t="s">
        <v>205</v>
      </c>
      <c r="E1105" s="235" t="s">
        <v>19</v>
      </c>
      <c r="F1105" s="236" t="s">
        <v>1703</v>
      </c>
      <c r="G1105" s="233"/>
      <c r="H1105" s="237">
        <v>0.32000000000000001</v>
      </c>
      <c r="I1105" s="238"/>
      <c r="J1105" s="233"/>
      <c r="K1105" s="233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205</v>
      </c>
      <c r="AU1105" s="243" t="s">
        <v>82</v>
      </c>
      <c r="AV1105" s="13" t="s">
        <v>82</v>
      </c>
      <c r="AW1105" s="13" t="s">
        <v>33</v>
      </c>
      <c r="AX1105" s="13" t="s">
        <v>72</v>
      </c>
      <c r="AY1105" s="243" t="s">
        <v>190</v>
      </c>
    </row>
    <row r="1106" s="15" customFormat="1">
      <c r="A1106" s="15"/>
      <c r="B1106" s="264"/>
      <c r="C1106" s="265"/>
      <c r="D1106" s="234" t="s">
        <v>205</v>
      </c>
      <c r="E1106" s="266" t="s">
        <v>19</v>
      </c>
      <c r="F1106" s="267" t="s">
        <v>243</v>
      </c>
      <c r="G1106" s="265"/>
      <c r="H1106" s="268">
        <v>1889.231</v>
      </c>
      <c r="I1106" s="269"/>
      <c r="J1106" s="265"/>
      <c r="K1106" s="265"/>
      <c r="L1106" s="270"/>
      <c r="M1106" s="271"/>
      <c r="N1106" s="272"/>
      <c r="O1106" s="272"/>
      <c r="P1106" s="272"/>
      <c r="Q1106" s="272"/>
      <c r="R1106" s="272"/>
      <c r="S1106" s="272"/>
      <c r="T1106" s="273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4" t="s">
        <v>205</v>
      </c>
      <c r="AU1106" s="274" t="s">
        <v>82</v>
      </c>
      <c r="AV1106" s="15" t="s">
        <v>197</v>
      </c>
      <c r="AW1106" s="15" t="s">
        <v>33</v>
      </c>
      <c r="AX1106" s="15" t="s">
        <v>79</v>
      </c>
      <c r="AY1106" s="274" t="s">
        <v>190</v>
      </c>
    </row>
    <row r="1107" s="2" customFormat="1" ht="24.15" customHeight="1">
      <c r="A1107" s="40"/>
      <c r="B1107" s="41"/>
      <c r="C1107" s="214" t="s">
        <v>1704</v>
      </c>
      <c r="D1107" s="214" t="s">
        <v>192</v>
      </c>
      <c r="E1107" s="215" t="s">
        <v>1705</v>
      </c>
      <c r="F1107" s="216" t="s">
        <v>1706</v>
      </c>
      <c r="G1107" s="217" t="s">
        <v>214</v>
      </c>
      <c r="H1107" s="218">
        <v>1889.231</v>
      </c>
      <c r="I1107" s="219"/>
      <c r="J1107" s="220">
        <f>ROUND(I1107*H1107,2)</f>
        <v>0</v>
      </c>
      <c r="K1107" s="216" t="s">
        <v>196</v>
      </c>
      <c r="L1107" s="46"/>
      <c r="M1107" s="221" t="s">
        <v>19</v>
      </c>
      <c r="N1107" s="222" t="s">
        <v>43</v>
      </c>
      <c r="O1107" s="86"/>
      <c r="P1107" s="223">
        <f>O1107*H1107</f>
        <v>0</v>
      </c>
      <c r="Q1107" s="223">
        <v>0</v>
      </c>
      <c r="R1107" s="223">
        <f>Q1107*H1107</f>
        <v>0</v>
      </c>
      <c r="S1107" s="223">
        <v>0</v>
      </c>
      <c r="T1107" s="224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197</v>
      </c>
      <c r="AT1107" s="225" t="s">
        <v>192</v>
      </c>
      <c r="AU1107" s="225" t="s">
        <v>82</v>
      </c>
      <c r="AY1107" s="19" t="s">
        <v>190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79</v>
      </c>
      <c r="BK1107" s="226">
        <f>ROUND(I1107*H1107,2)</f>
        <v>0</v>
      </c>
      <c r="BL1107" s="19" t="s">
        <v>197</v>
      </c>
      <c r="BM1107" s="225" t="s">
        <v>1707</v>
      </c>
    </row>
    <row r="1108" s="2" customFormat="1">
      <c r="A1108" s="40"/>
      <c r="B1108" s="41"/>
      <c r="C1108" s="42"/>
      <c r="D1108" s="227" t="s">
        <v>199</v>
      </c>
      <c r="E1108" s="42"/>
      <c r="F1108" s="228" t="s">
        <v>1708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199</v>
      </c>
      <c r="AU1108" s="19" t="s">
        <v>82</v>
      </c>
    </row>
    <row r="1109" s="2" customFormat="1" ht="21.75" customHeight="1">
      <c r="A1109" s="40"/>
      <c r="B1109" s="41"/>
      <c r="C1109" s="214" t="s">
        <v>1709</v>
      </c>
      <c r="D1109" s="214" t="s">
        <v>192</v>
      </c>
      <c r="E1109" s="215" t="s">
        <v>1710</v>
      </c>
      <c r="F1109" s="216" t="s">
        <v>1711</v>
      </c>
      <c r="G1109" s="217" t="s">
        <v>214</v>
      </c>
      <c r="H1109" s="218">
        <v>605.01400000000001</v>
      </c>
      <c r="I1109" s="219"/>
      <c r="J1109" s="220">
        <f>ROUND(I1109*H1109,2)</f>
        <v>0</v>
      </c>
      <c r="K1109" s="216" t="s">
        <v>196</v>
      </c>
      <c r="L1109" s="46"/>
      <c r="M1109" s="221" t="s">
        <v>19</v>
      </c>
      <c r="N1109" s="222" t="s">
        <v>43</v>
      </c>
      <c r="O1109" s="86"/>
      <c r="P1109" s="223">
        <f>O1109*H1109</f>
        <v>0</v>
      </c>
      <c r="Q1109" s="223">
        <v>0.0055199999999999997</v>
      </c>
      <c r="R1109" s="223">
        <f>Q1109*H1109</f>
        <v>3.3396772800000001</v>
      </c>
      <c r="S1109" s="223">
        <v>0</v>
      </c>
      <c r="T1109" s="224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5" t="s">
        <v>197</v>
      </c>
      <c r="AT1109" s="225" t="s">
        <v>192</v>
      </c>
      <c r="AU1109" s="225" t="s">
        <v>82</v>
      </c>
      <c r="AY1109" s="19" t="s">
        <v>190</v>
      </c>
      <c r="BE1109" s="226">
        <f>IF(N1109="základní",J1109,0)</f>
        <v>0</v>
      </c>
      <c r="BF1109" s="226">
        <f>IF(N1109="snížená",J1109,0)</f>
        <v>0</v>
      </c>
      <c r="BG1109" s="226">
        <f>IF(N1109="zákl. přenesená",J1109,0)</f>
        <v>0</v>
      </c>
      <c r="BH1109" s="226">
        <f>IF(N1109="sníž. přenesená",J1109,0)</f>
        <v>0</v>
      </c>
      <c r="BI1109" s="226">
        <f>IF(N1109="nulová",J1109,0)</f>
        <v>0</v>
      </c>
      <c r="BJ1109" s="19" t="s">
        <v>79</v>
      </c>
      <c r="BK1109" s="226">
        <f>ROUND(I1109*H1109,2)</f>
        <v>0</v>
      </c>
      <c r="BL1109" s="19" t="s">
        <v>197</v>
      </c>
      <c r="BM1109" s="225" t="s">
        <v>1712</v>
      </c>
    </row>
    <row r="1110" s="2" customFormat="1">
      <c r="A1110" s="40"/>
      <c r="B1110" s="41"/>
      <c r="C1110" s="42"/>
      <c r="D1110" s="227" t="s">
        <v>199</v>
      </c>
      <c r="E1110" s="42"/>
      <c r="F1110" s="228" t="s">
        <v>1713</v>
      </c>
      <c r="G1110" s="42"/>
      <c r="H1110" s="42"/>
      <c r="I1110" s="229"/>
      <c r="J1110" s="42"/>
      <c r="K1110" s="42"/>
      <c r="L1110" s="46"/>
      <c r="M1110" s="230"/>
      <c r="N1110" s="231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199</v>
      </c>
      <c r="AU1110" s="19" t="s">
        <v>82</v>
      </c>
    </row>
    <row r="1111" s="14" customFormat="1">
      <c r="A1111" s="14"/>
      <c r="B1111" s="254"/>
      <c r="C1111" s="255"/>
      <c r="D1111" s="234" t="s">
        <v>205</v>
      </c>
      <c r="E1111" s="256" t="s">
        <v>19</v>
      </c>
      <c r="F1111" s="257" t="s">
        <v>1616</v>
      </c>
      <c r="G1111" s="255"/>
      <c r="H1111" s="256" t="s">
        <v>19</v>
      </c>
      <c r="I1111" s="258"/>
      <c r="J1111" s="255"/>
      <c r="K1111" s="255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205</v>
      </c>
      <c r="AU1111" s="263" t="s">
        <v>82</v>
      </c>
      <c r="AV1111" s="14" t="s">
        <v>79</v>
      </c>
      <c r="AW1111" s="14" t="s">
        <v>33</v>
      </c>
      <c r="AX1111" s="14" t="s">
        <v>72</v>
      </c>
      <c r="AY1111" s="263" t="s">
        <v>190</v>
      </c>
    </row>
    <row r="1112" s="14" customFormat="1">
      <c r="A1112" s="14"/>
      <c r="B1112" s="254"/>
      <c r="C1112" s="255"/>
      <c r="D1112" s="234" t="s">
        <v>205</v>
      </c>
      <c r="E1112" s="256" t="s">
        <v>19</v>
      </c>
      <c r="F1112" s="257" t="s">
        <v>1617</v>
      </c>
      <c r="G1112" s="255"/>
      <c r="H1112" s="256" t="s">
        <v>19</v>
      </c>
      <c r="I1112" s="258"/>
      <c r="J1112" s="255"/>
      <c r="K1112" s="255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205</v>
      </c>
      <c r="AU1112" s="263" t="s">
        <v>82</v>
      </c>
      <c r="AV1112" s="14" t="s">
        <v>79</v>
      </c>
      <c r="AW1112" s="14" t="s">
        <v>33</v>
      </c>
      <c r="AX1112" s="14" t="s">
        <v>72</v>
      </c>
      <c r="AY1112" s="263" t="s">
        <v>190</v>
      </c>
    </row>
    <row r="1113" s="13" customFormat="1">
      <c r="A1113" s="13"/>
      <c r="B1113" s="232"/>
      <c r="C1113" s="233"/>
      <c r="D1113" s="234" t="s">
        <v>205</v>
      </c>
      <c r="E1113" s="235" t="s">
        <v>19</v>
      </c>
      <c r="F1113" s="236" t="s">
        <v>1714</v>
      </c>
      <c r="G1113" s="233"/>
      <c r="H1113" s="237">
        <v>120.83199999999999</v>
      </c>
      <c r="I1113" s="238"/>
      <c r="J1113" s="233"/>
      <c r="K1113" s="233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205</v>
      </c>
      <c r="AU1113" s="243" t="s">
        <v>82</v>
      </c>
      <c r="AV1113" s="13" t="s">
        <v>82</v>
      </c>
      <c r="AW1113" s="13" t="s">
        <v>33</v>
      </c>
      <c r="AX1113" s="13" t="s">
        <v>72</v>
      </c>
      <c r="AY1113" s="243" t="s">
        <v>190</v>
      </c>
    </row>
    <row r="1114" s="13" customFormat="1">
      <c r="A1114" s="13"/>
      <c r="B1114" s="232"/>
      <c r="C1114" s="233"/>
      <c r="D1114" s="234" t="s">
        <v>205</v>
      </c>
      <c r="E1114" s="235" t="s">
        <v>19</v>
      </c>
      <c r="F1114" s="236" t="s">
        <v>1715</v>
      </c>
      <c r="G1114" s="233"/>
      <c r="H1114" s="237">
        <v>115.596</v>
      </c>
      <c r="I1114" s="238"/>
      <c r="J1114" s="233"/>
      <c r="K1114" s="233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205</v>
      </c>
      <c r="AU1114" s="243" t="s">
        <v>82</v>
      </c>
      <c r="AV1114" s="13" t="s">
        <v>82</v>
      </c>
      <c r="AW1114" s="13" t="s">
        <v>33</v>
      </c>
      <c r="AX1114" s="13" t="s">
        <v>72</v>
      </c>
      <c r="AY1114" s="243" t="s">
        <v>190</v>
      </c>
    </row>
    <row r="1115" s="16" customFormat="1">
      <c r="A1115" s="16"/>
      <c r="B1115" s="286"/>
      <c r="C1115" s="287"/>
      <c r="D1115" s="234" t="s">
        <v>205</v>
      </c>
      <c r="E1115" s="288" t="s">
        <v>19</v>
      </c>
      <c r="F1115" s="289" t="s">
        <v>914</v>
      </c>
      <c r="G1115" s="287"/>
      <c r="H1115" s="290">
        <v>236.428</v>
      </c>
      <c r="I1115" s="291"/>
      <c r="J1115" s="287"/>
      <c r="K1115" s="287"/>
      <c r="L1115" s="292"/>
      <c r="M1115" s="293"/>
      <c r="N1115" s="294"/>
      <c r="O1115" s="294"/>
      <c r="P1115" s="294"/>
      <c r="Q1115" s="294"/>
      <c r="R1115" s="294"/>
      <c r="S1115" s="294"/>
      <c r="T1115" s="295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96" t="s">
        <v>205</v>
      </c>
      <c r="AU1115" s="296" t="s">
        <v>82</v>
      </c>
      <c r="AV1115" s="16" t="s">
        <v>207</v>
      </c>
      <c r="AW1115" s="16" t="s">
        <v>33</v>
      </c>
      <c r="AX1115" s="16" t="s">
        <v>72</v>
      </c>
      <c r="AY1115" s="296" t="s">
        <v>190</v>
      </c>
    </row>
    <row r="1116" s="14" customFormat="1">
      <c r="A1116" s="14"/>
      <c r="B1116" s="254"/>
      <c r="C1116" s="255"/>
      <c r="D1116" s="234" t="s">
        <v>205</v>
      </c>
      <c r="E1116" s="256" t="s">
        <v>19</v>
      </c>
      <c r="F1116" s="257" t="s">
        <v>1520</v>
      </c>
      <c r="G1116" s="255"/>
      <c r="H1116" s="256" t="s">
        <v>19</v>
      </c>
      <c r="I1116" s="258"/>
      <c r="J1116" s="255"/>
      <c r="K1116" s="255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205</v>
      </c>
      <c r="AU1116" s="263" t="s">
        <v>82</v>
      </c>
      <c r="AV1116" s="14" t="s">
        <v>79</v>
      </c>
      <c r="AW1116" s="14" t="s">
        <v>33</v>
      </c>
      <c r="AX1116" s="14" t="s">
        <v>72</v>
      </c>
      <c r="AY1116" s="263" t="s">
        <v>190</v>
      </c>
    </row>
    <row r="1117" s="14" customFormat="1">
      <c r="A1117" s="14"/>
      <c r="B1117" s="254"/>
      <c r="C1117" s="255"/>
      <c r="D1117" s="234" t="s">
        <v>205</v>
      </c>
      <c r="E1117" s="256" t="s">
        <v>19</v>
      </c>
      <c r="F1117" s="257" t="s">
        <v>1617</v>
      </c>
      <c r="G1117" s="255"/>
      <c r="H1117" s="256" t="s">
        <v>19</v>
      </c>
      <c r="I1117" s="258"/>
      <c r="J1117" s="255"/>
      <c r="K1117" s="255"/>
      <c r="L1117" s="259"/>
      <c r="M1117" s="260"/>
      <c r="N1117" s="261"/>
      <c r="O1117" s="261"/>
      <c r="P1117" s="261"/>
      <c r="Q1117" s="261"/>
      <c r="R1117" s="261"/>
      <c r="S1117" s="261"/>
      <c r="T1117" s="26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3" t="s">
        <v>205</v>
      </c>
      <c r="AU1117" s="263" t="s">
        <v>82</v>
      </c>
      <c r="AV1117" s="14" t="s">
        <v>79</v>
      </c>
      <c r="AW1117" s="14" t="s">
        <v>33</v>
      </c>
      <c r="AX1117" s="14" t="s">
        <v>72</v>
      </c>
      <c r="AY1117" s="263" t="s">
        <v>190</v>
      </c>
    </row>
    <row r="1118" s="13" customFormat="1">
      <c r="A1118" s="13"/>
      <c r="B1118" s="232"/>
      <c r="C1118" s="233"/>
      <c r="D1118" s="234" t="s">
        <v>205</v>
      </c>
      <c r="E1118" s="235" t="s">
        <v>19</v>
      </c>
      <c r="F1118" s="236" t="s">
        <v>1714</v>
      </c>
      <c r="G1118" s="233"/>
      <c r="H1118" s="237">
        <v>120.83199999999999</v>
      </c>
      <c r="I1118" s="238"/>
      <c r="J1118" s="233"/>
      <c r="K1118" s="233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205</v>
      </c>
      <c r="AU1118" s="243" t="s">
        <v>82</v>
      </c>
      <c r="AV1118" s="13" t="s">
        <v>82</v>
      </c>
      <c r="AW1118" s="13" t="s">
        <v>33</v>
      </c>
      <c r="AX1118" s="13" t="s">
        <v>72</v>
      </c>
      <c r="AY1118" s="243" t="s">
        <v>190</v>
      </c>
    </row>
    <row r="1119" s="13" customFormat="1">
      <c r="A1119" s="13"/>
      <c r="B1119" s="232"/>
      <c r="C1119" s="233"/>
      <c r="D1119" s="234" t="s">
        <v>205</v>
      </c>
      <c r="E1119" s="235" t="s">
        <v>19</v>
      </c>
      <c r="F1119" s="236" t="s">
        <v>1715</v>
      </c>
      <c r="G1119" s="233"/>
      <c r="H1119" s="237">
        <v>115.596</v>
      </c>
      <c r="I1119" s="238"/>
      <c r="J1119" s="233"/>
      <c r="K1119" s="233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205</v>
      </c>
      <c r="AU1119" s="243" t="s">
        <v>82</v>
      </c>
      <c r="AV1119" s="13" t="s">
        <v>82</v>
      </c>
      <c r="AW1119" s="13" t="s">
        <v>33</v>
      </c>
      <c r="AX1119" s="13" t="s">
        <v>72</v>
      </c>
      <c r="AY1119" s="243" t="s">
        <v>190</v>
      </c>
    </row>
    <row r="1120" s="16" customFormat="1">
      <c r="A1120" s="16"/>
      <c r="B1120" s="286"/>
      <c r="C1120" s="287"/>
      <c r="D1120" s="234" t="s">
        <v>205</v>
      </c>
      <c r="E1120" s="288" t="s">
        <v>19</v>
      </c>
      <c r="F1120" s="289" t="s">
        <v>914</v>
      </c>
      <c r="G1120" s="287"/>
      <c r="H1120" s="290">
        <v>236.428</v>
      </c>
      <c r="I1120" s="291"/>
      <c r="J1120" s="287"/>
      <c r="K1120" s="287"/>
      <c r="L1120" s="292"/>
      <c r="M1120" s="293"/>
      <c r="N1120" s="294"/>
      <c r="O1120" s="294"/>
      <c r="P1120" s="294"/>
      <c r="Q1120" s="294"/>
      <c r="R1120" s="294"/>
      <c r="S1120" s="294"/>
      <c r="T1120" s="295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96" t="s">
        <v>205</v>
      </c>
      <c r="AU1120" s="296" t="s">
        <v>82</v>
      </c>
      <c r="AV1120" s="16" t="s">
        <v>207</v>
      </c>
      <c r="AW1120" s="16" t="s">
        <v>33</v>
      </c>
      <c r="AX1120" s="16" t="s">
        <v>72</v>
      </c>
      <c r="AY1120" s="296" t="s">
        <v>190</v>
      </c>
    </row>
    <row r="1121" s="14" customFormat="1">
      <c r="A1121" s="14"/>
      <c r="B1121" s="254"/>
      <c r="C1121" s="255"/>
      <c r="D1121" s="234" t="s">
        <v>205</v>
      </c>
      <c r="E1121" s="256" t="s">
        <v>19</v>
      </c>
      <c r="F1121" s="257" t="s">
        <v>1522</v>
      </c>
      <c r="G1121" s="255"/>
      <c r="H1121" s="256" t="s">
        <v>19</v>
      </c>
      <c r="I1121" s="258"/>
      <c r="J1121" s="255"/>
      <c r="K1121" s="255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205</v>
      </c>
      <c r="AU1121" s="263" t="s">
        <v>82</v>
      </c>
      <c r="AV1121" s="14" t="s">
        <v>79</v>
      </c>
      <c r="AW1121" s="14" t="s">
        <v>33</v>
      </c>
      <c r="AX1121" s="14" t="s">
        <v>72</v>
      </c>
      <c r="AY1121" s="263" t="s">
        <v>190</v>
      </c>
    </row>
    <row r="1122" s="14" customFormat="1">
      <c r="A1122" s="14"/>
      <c r="B1122" s="254"/>
      <c r="C1122" s="255"/>
      <c r="D1122" s="234" t="s">
        <v>205</v>
      </c>
      <c r="E1122" s="256" t="s">
        <v>19</v>
      </c>
      <c r="F1122" s="257" t="s">
        <v>1617</v>
      </c>
      <c r="G1122" s="255"/>
      <c r="H1122" s="256" t="s">
        <v>19</v>
      </c>
      <c r="I1122" s="258"/>
      <c r="J1122" s="255"/>
      <c r="K1122" s="255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205</v>
      </c>
      <c r="AU1122" s="263" t="s">
        <v>82</v>
      </c>
      <c r="AV1122" s="14" t="s">
        <v>79</v>
      </c>
      <c r="AW1122" s="14" t="s">
        <v>33</v>
      </c>
      <c r="AX1122" s="14" t="s">
        <v>72</v>
      </c>
      <c r="AY1122" s="263" t="s">
        <v>190</v>
      </c>
    </row>
    <row r="1123" s="13" customFormat="1">
      <c r="A1123" s="13"/>
      <c r="B1123" s="232"/>
      <c r="C1123" s="233"/>
      <c r="D1123" s="234" t="s">
        <v>205</v>
      </c>
      <c r="E1123" s="235" t="s">
        <v>19</v>
      </c>
      <c r="F1123" s="236" t="s">
        <v>1716</v>
      </c>
      <c r="G1123" s="233"/>
      <c r="H1123" s="237">
        <v>88.730000000000004</v>
      </c>
      <c r="I1123" s="238"/>
      <c r="J1123" s="233"/>
      <c r="K1123" s="233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205</v>
      </c>
      <c r="AU1123" s="243" t="s">
        <v>82</v>
      </c>
      <c r="AV1123" s="13" t="s">
        <v>82</v>
      </c>
      <c r="AW1123" s="13" t="s">
        <v>33</v>
      </c>
      <c r="AX1123" s="13" t="s">
        <v>72</v>
      </c>
      <c r="AY1123" s="243" t="s">
        <v>190</v>
      </c>
    </row>
    <row r="1124" s="16" customFormat="1">
      <c r="A1124" s="16"/>
      <c r="B1124" s="286"/>
      <c r="C1124" s="287"/>
      <c r="D1124" s="234" t="s">
        <v>205</v>
      </c>
      <c r="E1124" s="288" t="s">
        <v>19</v>
      </c>
      <c r="F1124" s="289" t="s">
        <v>914</v>
      </c>
      <c r="G1124" s="287"/>
      <c r="H1124" s="290">
        <v>88.730000000000004</v>
      </c>
      <c r="I1124" s="291"/>
      <c r="J1124" s="287"/>
      <c r="K1124" s="287"/>
      <c r="L1124" s="292"/>
      <c r="M1124" s="293"/>
      <c r="N1124" s="294"/>
      <c r="O1124" s="294"/>
      <c r="P1124" s="294"/>
      <c r="Q1124" s="294"/>
      <c r="R1124" s="294"/>
      <c r="S1124" s="294"/>
      <c r="T1124" s="295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96" t="s">
        <v>205</v>
      </c>
      <c r="AU1124" s="296" t="s">
        <v>82</v>
      </c>
      <c r="AV1124" s="16" t="s">
        <v>207</v>
      </c>
      <c r="AW1124" s="16" t="s">
        <v>33</v>
      </c>
      <c r="AX1124" s="16" t="s">
        <v>72</v>
      </c>
      <c r="AY1124" s="296" t="s">
        <v>190</v>
      </c>
    </row>
    <row r="1125" s="14" customFormat="1">
      <c r="A1125" s="14"/>
      <c r="B1125" s="254"/>
      <c r="C1125" s="255"/>
      <c r="D1125" s="234" t="s">
        <v>205</v>
      </c>
      <c r="E1125" s="256" t="s">
        <v>19</v>
      </c>
      <c r="F1125" s="257" t="s">
        <v>1673</v>
      </c>
      <c r="G1125" s="255"/>
      <c r="H1125" s="256" t="s">
        <v>19</v>
      </c>
      <c r="I1125" s="258"/>
      <c r="J1125" s="255"/>
      <c r="K1125" s="255"/>
      <c r="L1125" s="259"/>
      <c r="M1125" s="260"/>
      <c r="N1125" s="261"/>
      <c r="O1125" s="261"/>
      <c r="P1125" s="261"/>
      <c r="Q1125" s="261"/>
      <c r="R1125" s="261"/>
      <c r="S1125" s="261"/>
      <c r="T1125" s="26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3" t="s">
        <v>205</v>
      </c>
      <c r="AU1125" s="263" t="s">
        <v>82</v>
      </c>
      <c r="AV1125" s="14" t="s">
        <v>79</v>
      </c>
      <c r="AW1125" s="14" t="s">
        <v>33</v>
      </c>
      <c r="AX1125" s="14" t="s">
        <v>72</v>
      </c>
      <c r="AY1125" s="263" t="s">
        <v>190</v>
      </c>
    </row>
    <row r="1126" s="14" customFormat="1">
      <c r="A1126" s="14"/>
      <c r="B1126" s="254"/>
      <c r="C1126" s="255"/>
      <c r="D1126" s="234" t="s">
        <v>205</v>
      </c>
      <c r="E1126" s="256" t="s">
        <v>19</v>
      </c>
      <c r="F1126" s="257" t="s">
        <v>1616</v>
      </c>
      <c r="G1126" s="255"/>
      <c r="H1126" s="256" t="s">
        <v>19</v>
      </c>
      <c r="I1126" s="258"/>
      <c r="J1126" s="255"/>
      <c r="K1126" s="255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3" t="s">
        <v>205</v>
      </c>
      <c r="AU1126" s="263" t="s">
        <v>82</v>
      </c>
      <c r="AV1126" s="14" t="s">
        <v>79</v>
      </c>
      <c r="AW1126" s="14" t="s">
        <v>33</v>
      </c>
      <c r="AX1126" s="14" t="s">
        <v>72</v>
      </c>
      <c r="AY1126" s="263" t="s">
        <v>190</v>
      </c>
    </row>
    <row r="1127" s="14" customFormat="1">
      <c r="A1127" s="14"/>
      <c r="B1127" s="254"/>
      <c r="C1127" s="255"/>
      <c r="D1127" s="234" t="s">
        <v>205</v>
      </c>
      <c r="E1127" s="256" t="s">
        <v>19</v>
      </c>
      <c r="F1127" s="257" t="s">
        <v>1617</v>
      </c>
      <c r="G1127" s="255"/>
      <c r="H1127" s="256" t="s">
        <v>19</v>
      </c>
      <c r="I1127" s="258"/>
      <c r="J1127" s="255"/>
      <c r="K1127" s="255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205</v>
      </c>
      <c r="AU1127" s="263" t="s">
        <v>82</v>
      </c>
      <c r="AV1127" s="14" t="s">
        <v>79</v>
      </c>
      <c r="AW1127" s="14" t="s">
        <v>33</v>
      </c>
      <c r="AX1127" s="14" t="s">
        <v>72</v>
      </c>
      <c r="AY1127" s="263" t="s">
        <v>190</v>
      </c>
    </row>
    <row r="1128" s="13" customFormat="1">
      <c r="A1128" s="13"/>
      <c r="B1128" s="232"/>
      <c r="C1128" s="233"/>
      <c r="D1128" s="234" t="s">
        <v>205</v>
      </c>
      <c r="E1128" s="235" t="s">
        <v>19</v>
      </c>
      <c r="F1128" s="236" t="s">
        <v>1717</v>
      </c>
      <c r="G1128" s="233"/>
      <c r="H1128" s="237">
        <v>6.9720000000000004</v>
      </c>
      <c r="I1128" s="238"/>
      <c r="J1128" s="233"/>
      <c r="K1128" s="233"/>
      <c r="L1128" s="239"/>
      <c r="M1128" s="240"/>
      <c r="N1128" s="241"/>
      <c r="O1128" s="241"/>
      <c r="P1128" s="241"/>
      <c r="Q1128" s="241"/>
      <c r="R1128" s="241"/>
      <c r="S1128" s="241"/>
      <c r="T1128" s="24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3" t="s">
        <v>205</v>
      </c>
      <c r="AU1128" s="243" t="s">
        <v>82</v>
      </c>
      <c r="AV1128" s="13" t="s">
        <v>82</v>
      </c>
      <c r="AW1128" s="13" t="s">
        <v>33</v>
      </c>
      <c r="AX1128" s="13" t="s">
        <v>72</v>
      </c>
      <c r="AY1128" s="243" t="s">
        <v>190</v>
      </c>
    </row>
    <row r="1129" s="13" customFormat="1">
      <c r="A1129" s="13"/>
      <c r="B1129" s="232"/>
      <c r="C1129" s="233"/>
      <c r="D1129" s="234" t="s">
        <v>205</v>
      </c>
      <c r="E1129" s="235" t="s">
        <v>19</v>
      </c>
      <c r="F1129" s="236" t="s">
        <v>1718</v>
      </c>
      <c r="G1129" s="233"/>
      <c r="H1129" s="237">
        <v>2.3239999999999998</v>
      </c>
      <c r="I1129" s="238"/>
      <c r="J1129" s="233"/>
      <c r="K1129" s="233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205</v>
      </c>
      <c r="AU1129" s="243" t="s">
        <v>82</v>
      </c>
      <c r="AV1129" s="13" t="s">
        <v>82</v>
      </c>
      <c r="AW1129" s="13" t="s">
        <v>33</v>
      </c>
      <c r="AX1129" s="13" t="s">
        <v>72</v>
      </c>
      <c r="AY1129" s="243" t="s">
        <v>190</v>
      </c>
    </row>
    <row r="1130" s="13" customFormat="1">
      <c r="A1130" s="13"/>
      <c r="B1130" s="232"/>
      <c r="C1130" s="233"/>
      <c r="D1130" s="234" t="s">
        <v>205</v>
      </c>
      <c r="E1130" s="235" t="s">
        <v>19</v>
      </c>
      <c r="F1130" s="236" t="s">
        <v>1719</v>
      </c>
      <c r="G1130" s="233"/>
      <c r="H1130" s="237">
        <v>4.5960000000000001</v>
      </c>
      <c r="I1130" s="238"/>
      <c r="J1130" s="233"/>
      <c r="K1130" s="233"/>
      <c r="L1130" s="239"/>
      <c r="M1130" s="240"/>
      <c r="N1130" s="241"/>
      <c r="O1130" s="241"/>
      <c r="P1130" s="241"/>
      <c r="Q1130" s="241"/>
      <c r="R1130" s="241"/>
      <c r="S1130" s="241"/>
      <c r="T1130" s="242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3" t="s">
        <v>205</v>
      </c>
      <c r="AU1130" s="243" t="s">
        <v>82</v>
      </c>
      <c r="AV1130" s="13" t="s">
        <v>82</v>
      </c>
      <c r="AW1130" s="13" t="s">
        <v>33</v>
      </c>
      <c r="AX1130" s="13" t="s">
        <v>72</v>
      </c>
      <c r="AY1130" s="243" t="s">
        <v>190</v>
      </c>
    </row>
    <row r="1131" s="13" customFormat="1">
      <c r="A1131" s="13"/>
      <c r="B1131" s="232"/>
      <c r="C1131" s="233"/>
      <c r="D1131" s="234" t="s">
        <v>205</v>
      </c>
      <c r="E1131" s="235" t="s">
        <v>19</v>
      </c>
      <c r="F1131" s="236" t="s">
        <v>1720</v>
      </c>
      <c r="G1131" s="233"/>
      <c r="H1131" s="237">
        <v>3.1920000000000002</v>
      </c>
      <c r="I1131" s="238"/>
      <c r="J1131" s="233"/>
      <c r="K1131" s="233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205</v>
      </c>
      <c r="AU1131" s="243" t="s">
        <v>82</v>
      </c>
      <c r="AV1131" s="13" t="s">
        <v>82</v>
      </c>
      <c r="AW1131" s="13" t="s">
        <v>33</v>
      </c>
      <c r="AX1131" s="13" t="s">
        <v>72</v>
      </c>
      <c r="AY1131" s="243" t="s">
        <v>190</v>
      </c>
    </row>
    <row r="1132" s="16" customFormat="1">
      <c r="A1132" s="16"/>
      <c r="B1132" s="286"/>
      <c r="C1132" s="287"/>
      <c r="D1132" s="234" t="s">
        <v>205</v>
      </c>
      <c r="E1132" s="288" t="s">
        <v>19</v>
      </c>
      <c r="F1132" s="289" t="s">
        <v>914</v>
      </c>
      <c r="G1132" s="287"/>
      <c r="H1132" s="290">
        <v>17.084</v>
      </c>
      <c r="I1132" s="291"/>
      <c r="J1132" s="287"/>
      <c r="K1132" s="287"/>
      <c r="L1132" s="292"/>
      <c r="M1132" s="293"/>
      <c r="N1132" s="294"/>
      <c r="O1132" s="294"/>
      <c r="P1132" s="294"/>
      <c r="Q1132" s="294"/>
      <c r="R1132" s="294"/>
      <c r="S1132" s="294"/>
      <c r="T1132" s="295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T1132" s="296" t="s">
        <v>205</v>
      </c>
      <c r="AU1132" s="296" t="s">
        <v>82</v>
      </c>
      <c r="AV1132" s="16" t="s">
        <v>207</v>
      </c>
      <c r="AW1132" s="16" t="s">
        <v>33</v>
      </c>
      <c r="AX1132" s="16" t="s">
        <v>72</v>
      </c>
      <c r="AY1132" s="296" t="s">
        <v>190</v>
      </c>
    </row>
    <row r="1133" s="14" customFormat="1">
      <c r="A1133" s="14"/>
      <c r="B1133" s="254"/>
      <c r="C1133" s="255"/>
      <c r="D1133" s="234" t="s">
        <v>205</v>
      </c>
      <c r="E1133" s="256" t="s">
        <v>19</v>
      </c>
      <c r="F1133" s="257" t="s">
        <v>1520</v>
      </c>
      <c r="G1133" s="255"/>
      <c r="H1133" s="256" t="s">
        <v>19</v>
      </c>
      <c r="I1133" s="258"/>
      <c r="J1133" s="255"/>
      <c r="K1133" s="255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205</v>
      </c>
      <c r="AU1133" s="263" t="s">
        <v>82</v>
      </c>
      <c r="AV1133" s="14" t="s">
        <v>79</v>
      </c>
      <c r="AW1133" s="14" t="s">
        <v>33</v>
      </c>
      <c r="AX1133" s="14" t="s">
        <v>72</v>
      </c>
      <c r="AY1133" s="263" t="s">
        <v>190</v>
      </c>
    </row>
    <row r="1134" s="14" customFormat="1">
      <c r="A1134" s="14"/>
      <c r="B1134" s="254"/>
      <c r="C1134" s="255"/>
      <c r="D1134" s="234" t="s">
        <v>205</v>
      </c>
      <c r="E1134" s="256" t="s">
        <v>19</v>
      </c>
      <c r="F1134" s="257" t="s">
        <v>1617</v>
      </c>
      <c r="G1134" s="255"/>
      <c r="H1134" s="256" t="s">
        <v>19</v>
      </c>
      <c r="I1134" s="258"/>
      <c r="J1134" s="255"/>
      <c r="K1134" s="255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205</v>
      </c>
      <c r="AU1134" s="263" t="s">
        <v>82</v>
      </c>
      <c r="AV1134" s="14" t="s">
        <v>79</v>
      </c>
      <c r="AW1134" s="14" t="s">
        <v>33</v>
      </c>
      <c r="AX1134" s="14" t="s">
        <v>72</v>
      </c>
      <c r="AY1134" s="263" t="s">
        <v>190</v>
      </c>
    </row>
    <row r="1135" s="13" customFormat="1">
      <c r="A1135" s="13"/>
      <c r="B1135" s="232"/>
      <c r="C1135" s="233"/>
      <c r="D1135" s="234" t="s">
        <v>205</v>
      </c>
      <c r="E1135" s="235" t="s">
        <v>19</v>
      </c>
      <c r="F1135" s="236" t="s">
        <v>1717</v>
      </c>
      <c r="G1135" s="233"/>
      <c r="H1135" s="237">
        <v>6.9720000000000004</v>
      </c>
      <c r="I1135" s="238"/>
      <c r="J1135" s="233"/>
      <c r="K1135" s="233"/>
      <c r="L1135" s="239"/>
      <c r="M1135" s="240"/>
      <c r="N1135" s="241"/>
      <c r="O1135" s="241"/>
      <c r="P1135" s="241"/>
      <c r="Q1135" s="241"/>
      <c r="R1135" s="241"/>
      <c r="S1135" s="241"/>
      <c r="T1135" s="24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3" t="s">
        <v>205</v>
      </c>
      <c r="AU1135" s="243" t="s">
        <v>82</v>
      </c>
      <c r="AV1135" s="13" t="s">
        <v>82</v>
      </c>
      <c r="AW1135" s="13" t="s">
        <v>33</v>
      </c>
      <c r="AX1135" s="13" t="s">
        <v>72</v>
      </c>
      <c r="AY1135" s="243" t="s">
        <v>190</v>
      </c>
    </row>
    <row r="1136" s="13" customFormat="1">
      <c r="A1136" s="13"/>
      <c r="B1136" s="232"/>
      <c r="C1136" s="233"/>
      <c r="D1136" s="234" t="s">
        <v>205</v>
      </c>
      <c r="E1136" s="235" t="s">
        <v>19</v>
      </c>
      <c r="F1136" s="236" t="s">
        <v>1718</v>
      </c>
      <c r="G1136" s="233"/>
      <c r="H1136" s="237">
        <v>2.3239999999999998</v>
      </c>
      <c r="I1136" s="238"/>
      <c r="J1136" s="233"/>
      <c r="K1136" s="233"/>
      <c r="L1136" s="239"/>
      <c r="M1136" s="240"/>
      <c r="N1136" s="241"/>
      <c r="O1136" s="241"/>
      <c r="P1136" s="241"/>
      <c r="Q1136" s="241"/>
      <c r="R1136" s="241"/>
      <c r="S1136" s="241"/>
      <c r="T1136" s="24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3" t="s">
        <v>205</v>
      </c>
      <c r="AU1136" s="243" t="s">
        <v>82</v>
      </c>
      <c r="AV1136" s="13" t="s">
        <v>82</v>
      </c>
      <c r="AW1136" s="13" t="s">
        <v>33</v>
      </c>
      <c r="AX1136" s="13" t="s">
        <v>72</v>
      </c>
      <c r="AY1136" s="243" t="s">
        <v>190</v>
      </c>
    </row>
    <row r="1137" s="13" customFormat="1">
      <c r="A1137" s="13"/>
      <c r="B1137" s="232"/>
      <c r="C1137" s="233"/>
      <c r="D1137" s="234" t="s">
        <v>205</v>
      </c>
      <c r="E1137" s="235" t="s">
        <v>19</v>
      </c>
      <c r="F1137" s="236" t="s">
        <v>1719</v>
      </c>
      <c r="G1137" s="233"/>
      <c r="H1137" s="237">
        <v>4.5960000000000001</v>
      </c>
      <c r="I1137" s="238"/>
      <c r="J1137" s="233"/>
      <c r="K1137" s="233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205</v>
      </c>
      <c r="AU1137" s="243" t="s">
        <v>82</v>
      </c>
      <c r="AV1137" s="13" t="s">
        <v>82</v>
      </c>
      <c r="AW1137" s="13" t="s">
        <v>33</v>
      </c>
      <c r="AX1137" s="13" t="s">
        <v>72</v>
      </c>
      <c r="AY1137" s="243" t="s">
        <v>190</v>
      </c>
    </row>
    <row r="1138" s="13" customFormat="1">
      <c r="A1138" s="13"/>
      <c r="B1138" s="232"/>
      <c r="C1138" s="233"/>
      <c r="D1138" s="234" t="s">
        <v>205</v>
      </c>
      <c r="E1138" s="235" t="s">
        <v>19</v>
      </c>
      <c r="F1138" s="236" t="s">
        <v>1720</v>
      </c>
      <c r="G1138" s="233"/>
      <c r="H1138" s="237">
        <v>3.1920000000000002</v>
      </c>
      <c r="I1138" s="238"/>
      <c r="J1138" s="233"/>
      <c r="K1138" s="233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205</v>
      </c>
      <c r="AU1138" s="243" t="s">
        <v>82</v>
      </c>
      <c r="AV1138" s="13" t="s">
        <v>82</v>
      </c>
      <c r="AW1138" s="13" t="s">
        <v>33</v>
      </c>
      <c r="AX1138" s="13" t="s">
        <v>72</v>
      </c>
      <c r="AY1138" s="243" t="s">
        <v>190</v>
      </c>
    </row>
    <row r="1139" s="16" customFormat="1">
      <c r="A1139" s="16"/>
      <c r="B1139" s="286"/>
      <c r="C1139" s="287"/>
      <c r="D1139" s="234" t="s">
        <v>205</v>
      </c>
      <c r="E1139" s="288" t="s">
        <v>19</v>
      </c>
      <c r="F1139" s="289" t="s">
        <v>914</v>
      </c>
      <c r="G1139" s="287"/>
      <c r="H1139" s="290">
        <v>17.084</v>
      </c>
      <c r="I1139" s="291"/>
      <c r="J1139" s="287"/>
      <c r="K1139" s="287"/>
      <c r="L1139" s="292"/>
      <c r="M1139" s="293"/>
      <c r="N1139" s="294"/>
      <c r="O1139" s="294"/>
      <c r="P1139" s="294"/>
      <c r="Q1139" s="294"/>
      <c r="R1139" s="294"/>
      <c r="S1139" s="294"/>
      <c r="T1139" s="295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T1139" s="296" t="s">
        <v>205</v>
      </c>
      <c r="AU1139" s="296" t="s">
        <v>82</v>
      </c>
      <c r="AV1139" s="16" t="s">
        <v>207</v>
      </c>
      <c r="AW1139" s="16" t="s">
        <v>33</v>
      </c>
      <c r="AX1139" s="16" t="s">
        <v>72</v>
      </c>
      <c r="AY1139" s="296" t="s">
        <v>190</v>
      </c>
    </row>
    <row r="1140" s="14" customFormat="1">
      <c r="A1140" s="14"/>
      <c r="B1140" s="254"/>
      <c r="C1140" s="255"/>
      <c r="D1140" s="234" t="s">
        <v>205</v>
      </c>
      <c r="E1140" s="256" t="s">
        <v>19</v>
      </c>
      <c r="F1140" s="257" t="s">
        <v>1522</v>
      </c>
      <c r="G1140" s="255"/>
      <c r="H1140" s="256" t="s">
        <v>19</v>
      </c>
      <c r="I1140" s="258"/>
      <c r="J1140" s="255"/>
      <c r="K1140" s="255"/>
      <c r="L1140" s="259"/>
      <c r="M1140" s="260"/>
      <c r="N1140" s="261"/>
      <c r="O1140" s="261"/>
      <c r="P1140" s="261"/>
      <c r="Q1140" s="261"/>
      <c r="R1140" s="261"/>
      <c r="S1140" s="261"/>
      <c r="T1140" s="26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3" t="s">
        <v>205</v>
      </c>
      <c r="AU1140" s="263" t="s">
        <v>82</v>
      </c>
      <c r="AV1140" s="14" t="s">
        <v>79</v>
      </c>
      <c r="AW1140" s="14" t="s">
        <v>33</v>
      </c>
      <c r="AX1140" s="14" t="s">
        <v>72</v>
      </c>
      <c r="AY1140" s="263" t="s">
        <v>190</v>
      </c>
    </row>
    <row r="1141" s="14" customFormat="1">
      <c r="A1141" s="14"/>
      <c r="B1141" s="254"/>
      <c r="C1141" s="255"/>
      <c r="D1141" s="234" t="s">
        <v>205</v>
      </c>
      <c r="E1141" s="256" t="s">
        <v>19</v>
      </c>
      <c r="F1141" s="257" t="s">
        <v>1617</v>
      </c>
      <c r="G1141" s="255"/>
      <c r="H1141" s="256" t="s">
        <v>19</v>
      </c>
      <c r="I1141" s="258"/>
      <c r="J1141" s="255"/>
      <c r="K1141" s="255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205</v>
      </c>
      <c r="AU1141" s="263" t="s">
        <v>82</v>
      </c>
      <c r="AV1141" s="14" t="s">
        <v>79</v>
      </c>
      <c r="AW1141" s="14" t="s">
        <v>33</v>
      </c>
      <c r="AX1141" s="14" t="s">
        <v>72</v>
      </c>
      <c r="AY1141" s="263" t="s">
        <v>190</v>
      </c>
    </row>
    <row r="1142" s="13" customFormat="1">
      <c r="A1142" s="13"/>
      <c r="B1142" s="232"/>
      <c r="C1142" s="233"/>
      <c r="D1142" s="234" t="s">
        <v>205</v>
      </c>
      <c r="E1142" s="235" t="s">
        <v>19</v>
      </c>
      <c r="F1142" s="236" t="s">
        <v>1721</v>
      </c>
      <c r="G1142" s="233"/>
      <c r="H1142" s="237">
        <v>6.1500000000000004</v>
      </c>
      <c r="I1142" s="238"/>
      <c r="J1142" s="233"/>
      <c r="K1142" s="233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205</v>
      </c>
      <c r="AU1142" s="243" t="s">
        <v>82</v>
      </c>
      <c r="AV1142" s="13" t="s">
        <v>82</v>
      </c>
      <c r="AW1142" s="13" t="s">
        <v>33</v>
      </c>
      <c r="AX1142" s="13" t="s">
        <v>72</v>
      </c>
      <c r="AY1142" s="243" t="s">
        <v>190</v>
      </c>
    </row>
    <row r="1143" s="13" customFormat="1">
      <c r="A1143" s="13"/>
      <c r="B1143" s="232"/>
      <c r="C1143" s="233"/>
      <c r="D1143" s="234" t="s">
        <v>205</v>
      </c>
      <c r="E1143" s="235" t="s">
        <v>19</v>
      </c>
      <c r="F1143" s="236" t="s">
        <v>1722</v>
      </c>
      <c r="G1143" s="233"/>
      <c r="H1143" s="237">
        <v>2.27</v>
      </c>
      <c r="I1143" s="238"/>
      <c r="J1143" s="233"/>
      <c r="K1143" s="233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205</v>
      </c>
      <c r="AU1143" s="243" t="s">
        <v>82</v>
      </c>
      <c r="AV1143" s="13" t="s">
        <v>82</v>
      </c>
      <c r="AW1143" s="13" t="s">
        <v>33</v>
      </c>
      <c r="AX1143" s="13" t="s">
        <v>72</v>
      </c>
      <c r="AY1143" s="243" t="s">
        <v>190</v>
      </c>
    </row>
    <row r="1144" s="16" customFormat="1">
      <c r="A1144" s="16"/>
      <c r="B1144" s="286"/>
      <c r="C1144" s="287"/>
      <c r="D1144" s="234" t="s">
        <v>205</v>
      </c>
      <c r="E1144" s="288" t="s">
        <v>19</v>
      </c>
      <c r="F1144" s="289" t="s">
        <v>914</v>
      </c>
      <c r="G1144" s="287"/>
      <c r="H1144" s="290">
        <v>8.4199999999999999</v>
      </c>
      <c r="I1144" s="291"/>
      <c r="J1144" s="287"/>
      <c r="K1144" s="287"/>
      <c r="L1144" s="292"/>
      <c r="M1144" s="293"/>
      <c r="N1144" s="294"/>
      <c r="O1144" s="294"/>
      <c r="P1144" s="294"/>
      <c r="Q1144" s="294"/>
      <c r="R1144" s="294"/>
      <c r="S1144" s="294"/>
      <c r="T1144" s="295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96" t="s">
        <v>205</v>
      </c>
      <c r="AU1144" s="296" t="s">
        <v>82</v>
      </c>
      <c r="AV1144" s="16" t="s">
        <v>207</v>
      </c>
      <c r="AW1144" s="16" t="s">
        <v>33</v>
      </c>
      <c r="AX1144" s="16" t="s">
        <v>72</v>
      </c>
      <c r="AY1144" s="296" t="s">
        <v>190</v>
      </c>
    </row>
    <row r="1145" s="14" customFormat="1">
      <c r="A1145" s="14"/>
      <c r="B1145" s="254"/>
      <c r="C1145" s="255"/>
      <c r="D1145" s="234" t="s">
        <v>205</v>
      </c>
      <c r="E1145" s="256" t="s">
        <v>19</v>
      </c>
      <c r="F1145" s="257" t="s">
        <v>1690</v>
      </c>
      <c r="G1145" s="255"/>
      <c r="H1145" s="256" t="s">
        <v>19</v>
      </c>
      <c r="I1145" s="258"/>
      <c r="J1145" s="255"/>
      <c r="K1145" s="255"/>
      <c r="L1145" s="259"/>
      <c r="M1145" s="260"/>
      <c r="N1145" s="261"/>
      <c r="O1145" s="261"/>
      <c r="P1145" s="261"/>
      <c r="Q1145" s="261"/>
      <c r="R1145" s="261"/>
      <c r="S1145" s="261"/>
      <c r="T1145" s="26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3" t="s">
        <v>205</v>
      </c>
      <c r="AU1145" s="263" t="s">
        <v>82</v>
      </c>
      <c r="AV1145" s="14" t="s">
        <v>79</v>
      </c>
      <c r="AW1145" s="14" t="s">
        <v>33</v>
      </c>
      <c r="AX1145" s="14" t="s">
        <v>72</v>
      </c>
      <c r="AY1145" s="263" t="s">
        <v>190</v>
      </c>
    </row>
    <row r="1146" s="14" customFormat="1">
      <c r="A1146" s="14"/>
      <c r="B1146" s="254"/>
      <c r="C1146" s="255"/>
      <c r="D1146" s="234" t="s">
        <v>205</v>
      </c>
      <c r="E1146" s="256" t="s">
        <v>19</v>
      </c>
      <c r="F1146" s="257" t="s">
        <v>1616</v>
      </c>
      <c r="G1146" s="255"/>
      <c r="H1146" s="256" t="s">
        <v>19</v>
      </c>
      <c r="I1146" s="258"/>
      <c r="J1146" s="255"/>
      <c r="K1146" s="255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205</v>
      </c>
      <c r="AU1146" s="263" t="s">
        <v>82</v>
      </c>
      <c r="AV1146" s="14" t="s">
        <v>79</v>
      </c>
      <c r="AW1146" s="14" t="s">
        <v>33</v>
      </c>
      <c r="AX1146" s="14" t="s">
        <v>72</v>
      </c>
      <c r="AY1146" s="263" t="s">
        <v>190</v>
      </c>
    </row>
    <row r="1147" s="13" customFormat="1">
      <c r="A1147" s="13"/>
      <c r="B1147" s="232"/>
      <c r="C1147" s="233"/>
      <c r="D1147" s="234" t="s">
        <v>205</v>
      </c>
      <c r="E1147" s="235" t="s">
        <v>19</v>
      </c>
      <c r="F1147" s="236" t="s">
        <v>1723</v>
      </c>
      <c r="G1147" s="233"/>
      <c r="H1147" s="237">
        <v>0.41999999999999998</v>
      </c>
      <c r="I1147" s="238"/>
      <c r="J1147" s="233"/>
      <c r="K1147" s="233"/>
      <c r="L1147" s="239"/>
      <c r="M1147" s="240"/>
      <c r="N1147" s="241"/>
      <c r="O1147" s="241"/>
      <c r="P1147" s="241"/>
      <c r="Q1147" s="241"/>
      <c r="R1147" s="241"/>
      <c r="S1147" s="241"/>
      <c r="T1147" s="242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3" t="s">
        <v>205</v>
      </c>
      <c r="AU1147" s="243" t="s">
        <v>82</v>
      </c>
      <c r="AV1147" s="13" t="s">
        <v>82</v>
      </c>
      <c r="AW1147" s="13" t="s">
        <v>33</v>
      </c>
      <c r="AX1147" s="13" t="s">
        <v>72</v>
      </c>
      <c r="AY1147" s="243" t="s">
        <v>190</v>
      </c>
    </row>
    <row r="1148" s="14" customFormat="1">
      <c r="A1148" s="14"/>
      <c r="B1148" s="254"/>
      <c r="C1148" s="255"/>
      <c r="D1148" s="234" t="s">
        <v>205</v>
      </c>
      <c r="E1148" s="256" t="s">
        <v>19</v>
      </c>
      <c r="F1148" s="257" t="s">
        <v>1520</v>
      </c>
      <c r="G1148" s="255"/>
      <c r="H1148" s="256" t="s">
        <v>19</v>
      </c>
      <c r="I1148" s="258"/>
      <c r="J1148" s="255"/>
      <c r="K1148" s="255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205</v>
      </c>
      <c r="AU1148" s="263" t="s">
        <v>82</v>
      </c>
      <c r="AV1148" s="14" t="s">
        <v>79</v>
      </c>
      <c r="AW1148" s="14" t="s">
        <v>33</v>
      </c>
      <c r="AX1148" s="14" t="s">
        <v>72</v>
      </c>
      <c r="AY1148" s="263" t="s">
        <v>190</v>
      </c>
    </row>
    <row r="1149" s="13" customFormat="1">
      <c r="A1149" s="13"/>
      <c r="B1149" s="232"/>
      <c r="C1149" s="233"/>
      <c r="D1149" s="234" t="s">
        <v>205</v>
      </c>
      <c r="E1149" s="235" t="s">
        <v>19</v>
      </c>
      <c r="F1149" s="236" t="s">
        <v>1723</v>
      </c>
      <c r="G1149" s="233"/>
      <c r="H1149" s="237">
        <v>0.41999999999999998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205</v>
      </c>
      <c r="AU1149" s="243" t="s">
        <v>82</v>
      </c>
      <c r="AV1149" s="13" t="s">
        <v>82</v>
      </c>
      <c r="AW1149" s="13" t="s">
        <v>33</v>
      </c>
      <c r="AX1149" s="13" t="s">
        <v>72</v>
      </c>
      <c r="AY1149" s="243" t="s">
        <v>190</v>
      </c>
    </row>
    <row r="1150" s="16" customFormat="1">
      <c r="A1150" s="16"/>
      <c r="B1150" s="286"/>
      <c r="C1150" s="287"/>
      <c r="D1150" s="234" t="s">
        <v>205</v>
      </c>
      <c r="E1150" s="288" t="s">
        <v>19</v>
      </c>
      <c r="F1150" s="289" t="s">
        <v>914</v>
      </c>
      <c r="G1150" s="287"/>
      <c r="H1150" s="290">
        <v>0.83999999999999997</v>
      </c>
      <c r="I1150" s="291"/>
      <c r="J1150" s="287"/>
      <c r="K1150" s="287"/>
      <c r="L1150" s="292"/>
      <c r="M1150" s="293"/>
      <c r="N1150" s="294"/>
      <c r="O1150" s="294"/>
      <c r="P1150" s="294"/>
      <c r="Q1150" s="294"/>
      <c r="R1150" s="294"/>
      <c r="S1150" s="294"/>
      <c r="T1150" s="295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96" t="s">
        <v>205</v>
      </c>
      <c r="AU1150" s="296" t="s">
        <v>82</v>
      </c>
      <c r="AV1150" s="16" t="s">
        <v>207</v>
      </c>
      <c r="AW1150" s="16" t="s">
        <v>33</v>
      </c>
      <c r="AX1150" s="16" t="s">
        <v>72</v>
      </c>
      <c r="AY1150" s="296" t="s">
        <v>190</v>
      </c>
    </row>
    <row r="1151" s="15" customFormat="1">
      <c r="A1151" s="15"/>
      <c r="B1151" s="264"/>
      <c r="C1151" s="265"/>
      <c r="D1151" s="234" t="s">
        <v>205</v>
      </c>
      <c r="E1151" s="266" t="s">
        <v>19</v>
      </c>
      <c r="F1151" s="267" t="s">
        <v>243</v>
      </c>
      <c r="G1151" s="265"/>
      <c r="H1151" s="268">
        <v>605.01400000000001</v>
      </c>
      <c r="I1151" s="269"/>
      <c r="J1151" s="265"/>
      <c r="K1151" s="265"/>
      <c r="L1151" s="270"/>
      <c r="M1151" s="271"/>
      <c r="N1151" s="272"/>
      <c r="O1151" s="272"/>
      <c r="P1151" s="272"/>
      <c r="Q1151" s="272"/>
      <c r="R1151" s="272"/>
      <c r="S1151" s="272"/>
      <c r="T1151" s="273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4" t="s">
        <v>205</v>
      </c>
      <c r="AU1151" s="274" t="s">
        <v>82</v>
      </c>
      <c r="AV1151" s="15" t="s">
        <v>197</v>
      </c>
      <c r="AW1151" s="15" t="s">
        <v>33</v>
      </c>
      <c r="AX1151" s="15" t="s">
        <v>79</v>
      </c>
      <c r="AY1151" s="274" t="s">
        <v>190</v>
      </c>
    </row>
    <row r="1152" s="2" customFormat="1" ht="24.15" customHeight="1">
      <c r="A1152" s="40"/>
      <c r="B1152" s="41"/>
      <c r="C1152" s="214" t="s">
        <v>1724</v>
      </c>
      <c r="D1152" s="214" t="s">
        <v>192</v>
      </c>
      <c r="E1152" s="215" t="s">
        <v>1725</v>
      </c>
      <c r="F1152" s="216" t="s">
        <v>1726</v>
      </c>
      <c r="G1152" s="217" t="s">
        <v>214</v>
      </c>
      <c r="H1152" s="218">
        <v>605.01400000000001</v>
      </c>
      <c r="I1152" s="219"/>
      <c r="J1152" s="220">
        <f>ROUND(I1152*H1152,2)</f>
        <v>0</v>
      </c>
      <c r="K1152" s="216" t="s">
        <v>196</v>
      </c>
      <c r="L1152" s="46"/>
      <c r="M1152" s="221" t="s">
        <v>19</v>
      </c>
      <c r="N1152" s="222" t="s">
        <v>43</v>
      </c>
      <c r="O1152" s="86"/>
      <c r="P1152" s="223">
        <f>O1152*H1152</f>
        <v>0</v>
      </c>
      <c r="Q1152" s="223">
        <v>0</v>
      </c>
      <c r="R1152" s="223">
        <f>Q1152*H1152</f>
        <v>0</v>
      </c>
      <c r="S1152" s="223">
        <v>0</v>
      </c>
      <c r="T1152" s="224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5" t="s">
        <v>197</v>
      </c>
      <c r="AT1152" s="225" t="s">
        <v>192</v>
      </c>
      <c r="AU1152" s="225" t="s">
        <v>82</v>
      </c>
      <c r="AY1152" s="19" t="s">
        <v>190</v>
      </c>
      <c r="BE1152" s="226">
        <f>IF(N1152="základní",J1152,0)</f>
        <v>0</v>
      </c>
      <c r="BF1152" s="226">
        <f>IF(N1152="snížená",J1152,0)</f>
        <v>0</v>
      </c>
      <c r="BG1152" s="226">
        <f>IF(N1152="zákl. přenesená",J1152,0)</f>
        <v>0</v>
      </c>
      <c r="BH1152" s="226">
        <f>IF(N1152="sníž. přenesená",J1152,0)</f>
        <v>0</v>
      </c>
      <c r="BI1152" s="226">
        <f>IF(N1152="nulová",J1152,0)</f>
        <v>0</v>
      </c>
      <c r="BJ1152" s="19" t="s">
        <v>79</v>
      </c>
      <c r="BK1152" s="226">
        <f>ROUND(I1152*H1152,2)</f>
        <v>0</v>
      </c>
      <c r="BL1152" s="19" t="s">
        <v>197</v>
      </c>
      <c r="BM1152" s="225" t="s">
        <v>1727</v>
      </c>
    </row>
    <row r="1153" s="2" customFormat="1">
      <c r="A1153" s="40"/>
      <c r="B1153" s="41"/>
      <c r="C1153" s="42"/>
      <c r="D1153" s="227" t="s">
        <v>199</v>
      </c>
      <c r="E1153" s="42"/>
      <c r="F1153" s="228" t="s">
        <v>1728</v>
      </c>
      <c r="G1153" s="42"/>
      <c r="H1153" s="42"/>
      <c r="I1153" s="229"/>
      <c r="J1153" s="42"/>
      <c r="K1153" s="42"/>
      <c r="L1153" s="46"/>
      <c r="M1153" s="230"/>
      <c r="N1153" s="231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199</v>
      </c>
      <c r="AU1153" s="19" t="s">
        <v>82</v>
      </c>
    </row>
    <row r="1154" s="2" customFormat="1" ht="49.05" customHeight="1">
      <c r="A1154" s="40"/>
      <c r="B1154" s="41"/>
      <c r="C1154" s="214" t="s">
        <v>1729</v>
      </c>
      <c r="D1154" s="214" t="s">
        <v>192</v>
      </c>
      <c r="E1154" s="215" t="s">
        <v>1730</v>
      </c>
      <c r="F1154" s="216" t="s">
        <v>1731</v>
      </c>
      <c r="G1154" s="217" t="s">
        <v>214</v>
      </c>
      <c r="H1154" s="218">
        <v>0.64000000000000001</v>
      </c>
      <c r="I1154" s="219"/>
      <c r="J1154" s="220">
        <f>ROUND(I1154*H1154,2)</f>
        <v>0</v>
      </c>
      <c r="K1154" s="216" t="s">
        <v>196</v>
      </c>
      <c r="L1154" s="46"/>
      <c r="M1154" s="221" t="s">
        <v>19</v>
      </c>
      <c r="N1154" s="222" t="s">
        <v>43</v>
      </c>
      <c r="O1154" s="86"/>
      <c r="P1154" s="223">
        <f>O1154*H1154</f>
        <v>0</v>
      </c>
      <c r="Q1154" s="223">
        <v>0.0070800000000000004</v>
      </c>
      <c r="R1154" s="223">
        <f>Q1154*H1154</f>
        <v>0.0045312</v>
      </c>
      <c r="S1154" s="223">
        <v>0</v>
      </c>
      <c r="T1154" s="224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5" t="s">
        <v>197</v>
      </c>
      <c r="AT1154" s="225" t="s">
        <v>192</v>
      </c>
      <c r="AU1154" s="225" t="s">
        <v>82</v>
      </c>
      <c r="AY1154" s="19" t="s">
        <v>190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9" t="s">
        <v>79</v>
      </c>
      <c r="BK1154" s="226">
        <f>ROUND(I1154*H1154,2)</f>
        <v>0</v>
      </c>
      <c r="BL1154" s="19" t="s">
        <v>197</v>
      </c>
      <c r="BM1154" s="225" t="s">
        <v>1732</v>
      </c>
    </row>
    <row r="1155" s="2" customFormat="1">
      <c r="A1155" s="40"/>
      <c r="B1155" s="41"/>
      <c r="C1155" s="42"/>
      <c r="D1155" s="227" t="s">
        <v>199</v>
      </c>
      <c r="E1155" s="42"/>
      <c r="F1155" s="228" t="s">
        <v>1733</v>
      </c>
      <c r="G1155" s="42"/>
      <c r="H1155" s="42"/>
      <c r="I1155" s="229"/>
      <c r="J1155" s="42"/>
      <c r="K1155" s="42"/>
      <c r="L1155" s="46"/>
      <c r="M1155" s="230"/>
      <c r="N1155" s="231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199</v>
      </c>
      <c r="AU1155" s="19" t="s">
        <v>82</v>
      </c>
    </row>
    <row r="1156" s="14" customFormat="1">
      <c r="A1156" s="14"/>
      <c r="B1156" s="254"/>
      <c r="C1156" s="255"/>
      <c r="D1156" s="234" t="s">
        <v>205</v>
      </c>
      <c r="E1156" s="256" t="s">
        <v>19</v>
      </c>
      <c r="F1156" s="257" t="s">
        <v>1645</v>
      </c>
      <c r="G1156" s="255"/>
      <c r="H1156" s="256" t="s">
        <v>19</v>
      </c>
      <c r="I1156" s="258"/>
      <c r="J1156" s="255"/>
      <c r="K1156" s="255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205</v>
      </c>
      <c r="AU1156" s="263" t="s">
        <v>82</v>
      </c>
      <c r="AV1156" s="14" t="s">
        <v>79</v>
      </c>
      <c r="AW1156" s="14" t="s">
        <v>33</v>
      </c>
      <c r="AX1156" s="14" t="s">
        <v>72</v>
      </c>
      <c r="AY1156" s="263" t="s">
        <v>190</v>
      </c>
    </row>
    <row r="1157" s="13" customFormat="1">
      <c r="A1157" s="13"/>
      <c r="B1157" s="232"/>
      <c r="C1157" s="233"/>
      <c r="D1157" s="234" t="s">
        <v>205</v>
      </c>
      <c r="E1157" s="235" t="s">
        <v>19</v>
      </c>
      <c r="F1157" s="236" t="s">
        <v>1734</v>
      </c>
      <c r="G1157" s="233"/>
      <c r="H1157" s="237">
        <v>0.64000000000000001</v>
      </c>
      <c r="I1157" s="238"/>
      <c r="J1157" s="233"/>
      <c r="K1157" s="233"/>
      <c r="L1157" s="239"/>
      <c r="M1157" s="240"/>
      <c r="N1157" s="241"/>
      <c r="O1157" s="241"/>
      <c r="P1157" s="241"/>
      <c r="Q1157" s="241"/>
      <c r="R1157" s="241"/>
      <c r="S1157" s="241"/>
      <c r="T1157" s="24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3" t="s">
        <v>205</v>
      </c>
      <c r="AU1157" s="243" t="s">
        <v>82</v>
      </c>
      <c r="AV1157" s="13" t="s">
        <v>82</v>
      </c>
      <c r="AW1157" s="13" t="s">
        <v>33</v>
      </c>
      <c r="AX1157" s="13" t="s">
        <v>79</v>
      </c>
      <c r="AY1157" s="243" t="s">
        <v>190</v>
      </c>
    </row>
    <row r="1158" s="2" customFormat="1" ht="24.15" customHeight="1">
      <c r="A1158" s="40"/>
      <c r="B1158" s="41"/>
      <c r="C1158" s="214" t="s">
        <v>1735</v>
      </c>
      <c r="D1158" s="214" t="s">
        <v>192</v>
      </c>
      <c r="E1158" s="215" t="s">
        <v>1736</v>
      </c>
      <c r="F1158" s="216" t="s">
        <v>1737</v>
      </c>
      <c r="G1158" s="217" t="s">
        <v>214</v>
      </c>
      <c r="H1158" s="218">
        <v>1785.058</v>
      </c>
      <c r="I1158" s="219"/>
      <c r="J1158" s="220">
        <f>ROUND(I1158*H1158,2)</f>
        <v>0</v>
      </c>
      <c r="K1158" s="216" t="s">
        <v>196</v>
      </c>
      <c r="L1158" s="46"/>
      <c r="M1158" s="221" t="s">
        <v>19</v>
      </c>
      <c r="N1158" s="222" t="s">
        <v>43</v>
      </c>
      <c r="O1158" s="86"/>
      <c r="P1158" s="223">
        <f>O1158*H1158</f>
        <v>0</v>
      </c>
      <c r="Q1158" s="223">
        <v>0.00088000000000000003</v>
      </c>
      <c r="R1158" s="223">
        <f>Q1158*H1158</f>
        <v>1.57085104</v>
      </c>
      <c r="S1158" s="223">
        <v>0</v>
      </c>
      <c r="T1158" s="224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5" t="s">
        <v>197</v>
      </c>
      <c r="AT1158" s="225" t="s">
        <v>192</v>
      </c>
      <c r="AU1158" s="225" t="s">
        <v>82</v>
      </c>
      <c r="AY1158" s="19" t="s">
        <v>190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9" t="s">
        <v>79</v>
      </c>
      <c r="BK1158" s="226">
        <f>ROUND(I1158*H1158,2)</f>
        <v>0</v>
      </c>
      <c r="BL1158" s="19" t="s">
        <v>197</v>
      </c>
      <c r="BM1158" s="225" t="s">
        <v>1738</v>
      </c>
    </row>
    <row r="1159" s="2" customFormat="1">
      <c r="A1159" s="40"/>
      <c r="B1159" s="41"/>
      <c r="C1159" s="42"/>
      <c r="D1159" s="227" t="s">
        <v>199</v>
      </c>
      <c r="E1159" s="42"/>
      <c r="F1159" s="228" t="s">
        <v>1739</v>
      </c>
      <c r="G1159" s="42"/>
      <c r="H1159" s="42"/>
      <c r="I1159" s="229"/>
      <c r="J1159" s="42"/>
      <c r="K1159" s="42"/>
      <c r="L1159" s="46"/>
      <c r="M1159" s="230"/>
      <c r="N1159" s="231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199</v>
      </c>
      <c r="AU1159" s="19" t="s">
        <v>82</v>
      </c>
    </row>
    <row r="1160" s="14" customFormat="1">
      <c r="A1160" s="14"/>
      <c r="B1160" s="254"/>
      <c r="C1160" s="255"/>
      <c r="D1160" s="234" t="s">
        <v>205</v>
      </c>
      <c r="E1160" s="256" t="s">
        <v>19</v>
      </c>
      <c r="F1160" s="257" t="s">
        <v>1616</v>
      </c>
      <c r="G1160" s="255"/>
      <c r="H1160" s="256" t="s">
        <v>19</v>
      </c>
      <c r="I1160" s="258"/>
      <c r="J1160" s="255"/>
      <c r="K1160" s="255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3" t="s">
        <v>205</v>
      </c>
      <c r="AU1160" s="263" t="s">
        <v>82</v>
      </c>
      <c r="AV1160" s="14" t="s">
        <v>79</v>
      </c>
      <c r="AW1160" s="14" t="s">
        <v>33</v>
      </c>
      <c r="AX1160" s="14" t="s">
        <v>72</v>
      </c>
      <c r="AY1160" s="263" t="s">
        <v>190</v>
      </c>
    </row>
    <row r="1161" s="14" customFormat="1">
      <c r="A1161" s="14"/>
      <c r="B1161" s="254"/>
      <c r="C1161" s="255"/>
      <c r="D1161" s="234" t="s">
        <v>205</v>
      </c>
      <c r="E1161" s="256" t="s">
        <v>19</v>
      </c>
      <c r="F1161" s="257" t="s">
        <v>1620</v>
      </c>
      <c r="G1161" s="255"/>
      <c r="H1161" s="256" t="s">
        <v>19</v>
      </c>
      <c r="I1161" s="258"/>
      <c r="J1161" s="255"/>
      <c r="K1161" s="255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3" t="s">
        <v>205</v>
      </c>
      <c r="AU1161" s="263" t="s">
        <v>82</v>
      </c>
      <c r="AV1161" s="14" t="s">
        <v>79</v>
      </c>
      <c r="AW1161" s="14" t="s">
        <v>33</v>
      </c>
      <c r="AX1161" s="14" t="s">
        <v>72</v>
      </c>
      <c r="AY1161" s="263" t="s">
        <v>190</v>
      </c>
    </row>
    <row r="1162" s="13" customFormat="1">
      <c r="A1162" s="13"/>
      <c r="B1162" s="232"/>
      <c r="C1162" s="233"/>
      <c r="D1162" s="234" t="s">
        <v>205</v>
      </c>
      <c r="E1162" s="235" t="s">
        <v>19</v>
      </c>
      <c r="F1162" s="236" t="s">
        <v>1652</v>
      </c>
      <c r="G1162" s="233"/>
      <c r="H1162" s="237">
        <v>35.881</v>
      </c>
      <c r="I1162" s="238"/>
      <c r="J1162" s="233"/>
      <c r="K1162" s="233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205</v>
      </c>
      <c r="AU1162" s="243" t="s">
        <v>82</v>
      </c>
      <c r="AV1162" s="13" t="s">
        <v>82</v>
      </c>
      <c r="AW1162" s="13" t="s">
        <v>33</v>
      </c>
      <c r="AX1162" s="13" t="s">
        <v>72</v>
      </c>
      <c r="AY1162" s="243" t="s">
        <v>190</v>
      </c>
    </row>
    <row r="1163" s="13" customFormat="1">
      <c r="A1163" s="13"/>
      <c r="B1163" s="232"/>
      <c r="C1163" s="233"/>
      <c r="D1163" s="234" t="s">
        <v>205</v>
      </c>
      <c r="E1163" s="235" t="s">
        <v>19</v>
      </c>
      <c r="F1163" s="236" t="s">
        <v>1653</v>
      </c>
      <c r="G1163" s="233"/>
      <c r="H1163" s="237">
        <v>33.817999999999998</v>
      </c>
      <c r="I1163" s="238"/>
      <c r="J1163" s="233"/>
      <c r="K1163" s="233"/>
      <c r="L1163" s="239"/>
      <c r="M1163" s="240"/>
      <c r="N1163" s="241"/>
      <c r="O1163" s="241"/>
      <c r="P1163" s="241"/>
      <c r="Q1163" s="241"/>
      <c r="R1163" s="241"/>
      <c r="S1163" s="241"/>
      <c r="T1163" s="24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3" t="s">
        <v>205</v>
      </c>
      <c r="AU1163" s="243" t="s">
        <v>82</v>
      </c>
      <c r="AV1163" s="13" t="s">
        <v>82</v>
      </c>
      <c r="AW1163" s="13" t="s">
        <v>33</v>
      </c>
      <c r="AX1163" s="13" t="s">
        <v>72</v>
      </c>
      <c r="AY1163" s="243" t="s">
        <v>190</v>
      </c>
    </row>
    <row r="1164" s="13" customFormat="1">
      <c r="A1164" s="13"/>
      <c r="B1164" s="232"/>
      <c r="C1164" s="233"/>
      <c r="D1164" s="234" t="s">
        <v>205</v>
      </c>
      <c r="E1164" s="235" t="s">
        <v>19</v>
      </c>
      <c r="F1164" s="236" t="s">
        <v>1654</v>
      </c>
      <c r="G1164" s="233"/>
      <c r="H1164" s="237">
        <v>73.632000000000005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205</v>
      </c>
      <c r="AU1164" s="243" t="s">
        <v>82</v>
      </c>
      <c r="AV1164" s="13" t="s">
        <v>82</v>
      </c>
      <c r="AW1164" s="13" t="s">
        <v>33</v>
      </c>
      <c r="AX1164" s="13" t="s">
        <v>72</v>
      </c>
      <c r="AY1164" s="243" t="s">
        <v>190</v>
      </c>
    </row>
    <row r="1165" s="13" customFormat="1">
      <c r="A1165" s="13"/>
      <c r="B1165" s="232"/>
      <c r="C1165" s="233"/>
      <c r="D1165" s="234" t="s">
        <v>205</v>
      </c>
      <c r="E1165" s="235" t="s">
        <v>19</v>
      </c>
      <c r="F1165" s="236" t="s">
        <v>1655</v>
      </c>
      <c r="G1165" s="233"/>
      <c r="H1165" s="237">
        <v>275.30599999999998</v>
      </c>
      <c r="I1165" s="238"/>
      <c r="J1165" s="233"/>
      <c r="K1165" s="233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205</v>
      </c>
      <c r="AU1165" s="243" t="s">
        <v>82</v>
      </c>
      <c r="AV1165" s="13" t="s">
        <v>82</v>
      </c>
      <c r="AW1165" s="13" t="s">
        <v>33</v>
      </c>
      <c r="AX1165" s="13" t="s">
        <v>72</v>
      </c>
      <c r="AY1165" s="243" t="s">
        <v>190</v>
      </c>
    </row>
    <row r="1166" s="13" customFormat="1">
      <c r="A1166" s="13"/>
      <c r="B1166" s="232"/>
      <c r="C1166" s="233"/>
      <c r="D1166" s="234" t="s">
        <v>205</v>
      </c>
      <c r="E1166" s="235" t="s">
        <v>19</v>
      </c>
      <c r="F1166" s="236" t="s">
        <v>1656</v>
      </c>
      <c r="G1166" s="233"/>
      <c r="H1166" s="237">
        <v>395.24000000000001</v>
      </c>
      <c r="I1166" s="238"/>
      <c r="J1166" s="233"/>
      <c r="K1166" s="233"/>
      <c r="L1166" s="239"/>
      <c r="M1166" s="240"/>
      <c r="N1166" s="241"/>
      <c r="O1166" s="241"/>
      <c r="P1166" s="241"/>
      <c r="Q1166" s="241"/>
      <c r="R1166" s="241"/>
      <c r="S1166" s="241"/>
      <c r="T1166" s="24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3" t="s">
        <v>205</v>
      </c>
      <c r="AU1166" s="243" t="s">
        <v>82</v>
      </c>
      <c r="AV1166" s="13" t="s">
        <v>82</v>
      </c>
      <c r="AW1166" s="13" t="s">
        <v>33</v>
      </c>
      <c r="AX1166" s="13" t="s">
        <v>72</v>
      </c>
      <c r="AY1166" s="243" t="s">
        <v>190</v>
      </c>
    </row>
    <row r="1167" s="13" customFormat="1">
      <c r="A1167" s="13"/>
      <c r="B1167" s="232"/>
      <c r="C1167" s="233"/>
      <c r="D1167" s="234" t="s">
        <v>205</v>
      </c>
      <c r="E1167" s="235" t="s">
        <v>19</v>
      </c>
      <c r="F1167" s="236" t="s">
        <v>1657</v>
      </c>
      <c r="G1167" s="233"/>
      <c r="H1167" s="237">
        <v>-165.255</v>
      </c>
      <c r="I1167" s="238"/>
      <c r="J1167" s="233"/>
      <c r="K1167" s="233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205</v>
      </c>
      <c r="AU1167" s="243" t="s">
        <v>82</v>
      </c>
      <c r="AV1167" s="13" t="s">
        <v>82</v>
      </c>
      <c r="AW1167" s="13" t="s">
        <v>33</v>
      </c>
      <c r="AX1167" s="13" t="s">
        <v>72</v>
      </c>
      <c r="AY1167" s="243" t="s">
        <v>190</v>
      </c>
    </row>
    <row r="1168" s="13" customFormat="1">
      <c r="A1168" s="13"/>
      <c r="B1168" s="232"/>
      <c r="C1168" s="233"/>
      <c r="D1168" s="234" t="s">
        <v>205</v>
      </c>
      <c r="E1168" s="235" t="s">
        <v>19</v>
      </c>
      <c r="F1168" s="236" t="s">
        <v>1658</v>
      </c>
      <c r="G1168" s="233"/>
      <c r="H1168" s="237">
        <v>96.724999999999994</v>
      </c>
      <c r="I1168" s="238"/>
      <c r="J1168" s="233"/>
      <c r="K1168" s="233"/>
      <c r="L1168" s="239"/>
      <c r="M1168" s="240"/>
      <c r="N1168" s="241"/>
      <c r="O1168" s="241"/>
      <c r="P1168" s="241"/>
      <c r="Q1168" s="241"/>
      <c r="R1168" s="241"/>
      <c r="S1168" s="241"/>
      <c r="T1168" s="24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3" t="s">
        <v>205</v>
      </c>
      <c r="AU1168" s="243" t="s">
        <v>82</v>
      </c>
      <c r="AV1168" s="13" t="s">
        <v>82</v>
      </c>
      <c r="AW1168" s="13" t="s">
        <v>33</v>
      </c>
      <c r="AX1168" s="13" t="s">
        <v>72</v>
      </c>
      <c r="AY1168" s="243" t="s">
        <v>190</v>
      </c>
    </row>
    <row r="1169" s="13" customFormat="1">
      <c r="A1169" s="13"/>
      <c r="B1169" s="232"/>
      <c r="C1169" s="233"/>
      <c r="D1169" s="234" t="s">
        <v>205</v>
      </c>
      <c r="E1169" s="235" t="s">
        <v>19</v>
      </c>
      <c r="F1169" s="236" t="s">
        <v>1659</v>
      </c>
      <c r="G1169" s="233"/>
      <c r="H1169" s="237">
        <v>5.46</v>
      </c>
      <c r="I1169" s="238"/>
      <c r="J1169" s="233"/>
      <c r="K1169" s="233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205</v>
      </c>
      <c r="AU1169" s="243" t="s">
        <v>82</v>
      </c>
      <c r="AV1169" s="13" t="s">
        <v>82</v>
      </c>
      <c r="AW1169" s="13" t="s">
        <v>33</v>
      </c>
      <c r="AX1169" s="13" t="s">
        <v>72</v>
      </c>
      <c r="AY1169" s="243" t="s">
        <v>190</v>
      </c>
    </row>
    <row r="1170" s="13" customFormat="1">
      <c r="A1170" s="13"/>
      <c r="B1170" s="232"/>
      <c r="C1170" s="233"/>
      <c r="D1170" s="234" t="s">
        <v>205</v>
      </c>
      <c r="E1170" s="235" t="s">
        <v>19</v>
      </c>
      <c r="F1170" s="236" t="s">
        <v>1660</v>
      </c>
      <c r="G1170" s="233"/>
      <c r="H1170" s="237">
        <v>45.240000000000002</v>
      </c>
      <c r="I1170" s="238"/>
      <c r="J1170" s="233"/>
      <c r="K1170" s="233"/>
      <c r="L1170" s="239"/>
      <c r="M1170" s="240"/>
      <c r="N1170" s="241"/>
      <c r="O1170" s="241"/>
      <c r="P1170" s="241"/>
      <c r="Q1170" s="241"/>
      <c r="R1170" s="241"/>
      <c r="S1170" s="241"/>
      <c r="T1170" s="24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3" t="s">
        <v>205</v>
      </c>
      <c r="AU1170" s="243" t="s">
        <v>82</v>
      </c>
      <c r="AV1170" s="13" t="s">
        <v>82</v>
      </c>
      <c r="AW1170" s="13" t="s">
        <v>33</v>
      </c>
      <c r="AX1170" s="13" t="s">
        <v>72</v>
      </c>
      <c r="AY1170" s="243" t="s">
        <v>190</v>
      </c>
    </row>
    <row r="1171" s="13" customFormat="1">
      <c r="A1171" s="13"/>
      <c r="B1171" s="232"/>
      <c r="C1171" s="233"/>
      <c r="D1171" s="234" t="s">
        <v>205</v>
      </c>
      <c r="E1171" s="235" t="s">
        <v>19</v>
      </c>
      <c r="F1171" s="236" t="s">
        <v>1661</v>
      </c>
      <c r="G1171" s="233"/>
      <c r="H1171" s="237">
        <v>23.399999999999999</v>
      </c>
      <c r="I1171" s="238"/>
      <c r="J1171" s="233"/>
      <c r="K1171" s="233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205</v>
      </c>
      <c r="AU1171" s="243" t="s">
        <v>82</v>
      </c>
      <c r="AV1171" s="13" t="s">
        <v>82</v>
      </c>
      <c r="AW1171" s="13" t="s">
        <v>33</v>
      </c>
      <c r="AX1171" s="13" t="s">
        <v>72</v>
      </c>
      <c r="AY1171" s="243" t="s">
        <v>190</v>
      </c>
    </row>
    <row r="1172" s="13" customFormat="1">
      <c r="A1172" s="13"/>
      <c r="B1172" s="232"/>
      <c r="C1172" s="233"/>
      <c r="D1172" s="234" t="s">
        <v>205</v>
      </c>
      <c r="E1172" s="235" t="s">
        <v>19</v>
      </c>
      <c r="F1172" s="236" t="s">
        <v>1662</v>
      </c>
      <c r="G1172" s="233"/>
      <c r="H1172" s="237">
        <v>49.979999999999997</v>
      </c>
      <c r="I1172" s="238"/>
      <c r="J1172" s="233"/>
      <c r="K1172" s="233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3" t="s">
        <v>205</v>
      </c>
      <c r="AU1172" s="243" t="s">
        <v>82</v>
      </c>
      <c r="AV1172" s="13" t="s">
        <v>82</v>
      </c>
      <c r="AW1172" s="13" t="s">
        <v>33</v>
      </c>
      <c r="AX1172" s="13" t="s">
        <v>72</v>
      </c>
      <c r="AY1172" s="243" t="s">
        <v>190</v>
      </c>
    </row>
    <row r="1173" s="16" customFormat="1">
      <c r="A1173" s="16"/>
      <c r="B1173" s="286"/>
      <c r="C1173" s="287"/>
      <c r="D1173" s="234" t="s">
        <v>205</v>
      </c>
      <c r="E1173" s="288" t="s">
        <v>19</v>
      </c>
      <c r="F1173" s="289" t="s">
        <v>914</v>
      </c>
      <c r="G1173" s="287"/>
      <c r="H1173" s="290">
        <v>869.42700000000002</v>
      </c>
      <c r="I1173" s="291"/>
      <c r="J1173" s="287"/>
      <c r="K1173" s="287"/>
      <c r="L1173" s="292"/>
      <c r="M1173" s="293"/>
      <c r="N1173" s="294"/>
      <c r="O1173" s="294"/>
      <c r="P1173" s="294"/>
      <c r="Q1173" s="294"/>
      <c r="R1173" s="294"/>
      <c r="S1173" s="294"/>
      <c r="T1173" s="295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T1173" s="296" t="s">
        <v>205</v>
      </c>
      <c r="AU1173" s="296" t="s">
        <v>82</v>
      </c>
      <c r="AV1173" s="16" t="s">
        <v>207</v>
      </c>
      <c r="AW1173" s="16" t="s">
        <v>33</v>
      </c>
      <c r="AX1173" s="16" t="s">
        <v>72</v>
      </c>
      <c r="AY1173" s="296" t="s">
        <v>190</v>
      </c>
    </row>
    <row r="1174" s="14" customFormat="1">
      <c r="A1174" s="14"/>
      <c r="B1174" s="254"/>
      <c r="C1174" s="255"/>
      <c r="D1174" s="234" t="s">
        <v>205</v>
      </c>
      <c r="E1174" s="256" t="s">
        <v>19</v>
      </c>
      <c r="F1174" s="257" t="s">
        <v>1520</v>
      </c>
      <c r="G1174" s="255"/>
      <c r="H1174" s="256" t="s">
        <v>19</v>
      </c>
      <c r="I1174" s="258"/>
      <c r="J1174" s="255"/>
      <c r="K1174" s="255"/>
      <c r="L1174" s="259"/>
      <c r="M1174" s="260"/>
      <c r="N1174" s="261"/>
      <c r="O1174" s="261"/>
      <c r="P1174" s="261"/>
      <c r="Q1174" s="261"/>
      <c r="R1174" s="261"/>
      <c r="S1174" s="261"/>
      <c r="T1174" s="26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3" t="s">
        <v>205</v>
      </c>
      <c r="AU1174" s="263" t="s">
        <v>82</v>
      </c>
      <c r="AV1174" s="14" t="s">
        <v>79</v>
      </c>
      <c r="AW1174" s="14" t="s">
        <v>33</v>
      </c>
      <c r="AX1174" s="14" t="s">
        <v>72</v>
      </c>
      <c r="AY1174" s="263" t="s">
        <v>190</v>
      </c>
    </row>
    <row r="1175" s="14" customFormat="1">
      <c r="A1175" s="14"/>
      <c r="B1175" s="254"/>
      <c r="C1175" s="255"/>
      <c r="D1175" s="234" t="s">
        <v>205</v>
      </c>
      <c r="E1175" s="256" t="s">
        <v>19</v>
      </c>
      <c r="F1175" s="257" t="s">
        <v>1628</v>
      </c>
      <c r="G1175" s="255"/>
      <c r="H1175" s="256" t="s">
        <v>19</v>
      </c>
      <c r="I1175" s="258"/>
      <c r="J1175" s="255"/>
      <c r="K1175" s="255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205</v>
      </c>
      <c r="AU1175" s="263" t="s">
        <v>82</v>
      </c>
      <c r="AV1175" s="14" t="s">
        <v>79</v>
      </c>
      <c r="AW1175" s="14" t="s">
        <v>33</v>
      </c>
      <c r="AX1175" s="14" t="s">
        <v>72</v>
      </c>
      <c r="AY1175" s="263" t="s">
        <v>190</v>
      </c>
    </row>
    <row r="1176" s="13" customFormat="1">
      <c r="A1176" s="13"/>
      <c r="B1176" s="232"/>
      <c r="C1176" s="233"/>
      <c r="D1176" s="234" t="s">
        <v>205</v>
      </c>
      <c r="E1176" s="235" t="s">
        <v>19</v>
      </c>
      <c r="F1176" s="236" t="s">
        <v>1663</v>
      </c>
      <c r="G1176" s="233"/>
      <c r="H1176" s="237">
        <v>97.266000000000005</v>
      </c>
      <c r="I1176" s="238"/>
      <c r="J1176" s="233"/>
      <c r="K1176" s="233"/>
      <c r="L1176" s="239"/>
      <c r="M1176" s="240"/>
      <c r="N1176" s="241"/>
      <c r="O1176" s="241"/>
      <c r="P1176" s="241"/>
      <c r="Q1176" s="241"/>
      <c r="R1176" s="241"/>
      <c r="S1176" s="241"/>
      <c r="T1176" s="24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3" t="s">
        <v>205</v>
      </c>
      <c r="AU1176" s="243" t="s">
        <v>82</v>
      </c>
      <c r="AV1176" s="13" t="s">
        <v>82</v>
      </c>
      <c r="AW1176" s="13" t="s">
        <v>33</v>
      </c>
      <c r="AX1176" s="13" t="s">
        <v>72</v>
      </c>
      <c r="AY1176" s="243" t="s">
        <v>190</v>
      </c>
    </row>
    <row r="1177" s="14" customFormat="1">
      <c r="A1177" s="14"/>
      <c r="B1177" s="254"/>
      <c r="C1177" s="255"/>
      <c r="D1177" s="234" t="s">
        <v>205</v>
      </c>
      <c r="E1177" s="256" t="s">
        <v>19</v>
      </c>
      <c r="F1177" s="257" t="s">
        <v>1620</v>
      </c>
      <c r="G1177" s="255"/>
      <c r="H1177" s="256" t="s">
        <v>19</v>
      </c>
      <c r="I1177" s="258"/>
      <c r="J1177" s="255"/>
      <c r="K1177" s="255"/>
      <c r="L1177" s="259"/>
      <c r="M1177" s="260"/>
      <c r="N1177" s="261"/>
      <c r="O1177" s="261"/>
      <c r="P1177" s="261"/>
      <c r="Q1177" s="261"/>
      <c r="R1177" s="261"/>
      <c r="S1177" s="261"/>
      <c r="T1177" s="26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3" t="s">
        <v>205</v>
      </c>
      <c r="AU1177" s="263" t="s">
        <v>82</v>
      </c>
      <c r="AV1177" s="14" t="s">
        <v>79</v>
      </c>
      <c r="AW1177" s="14" t="s">
        <v>33</v>
      </c>
      <c r="AX1177" s="14" t="s">
        <v>72</v>
      </c>
      <c r="AY1177" s="263" t="s">
        <v>190</v>
      </c>
    </row>
    <row r="1178" s="13" customFormat="1">
      <c r="A1178" s="13"/>
      <c r="B1178" s="232"/>
      <c r="C1178" s="233"/>
      <c r="D1178" s="234" t="s">
        <v>205</v>
      </c>
      <c r="E1178" s="235" t="s">
        <v>19</v>
      </c>
      <c r="F1178" s="236" t="s">
        <v>1664</v>
      </c>
      <c r="G1178" s="233"/>
      <c r="H1178" s="237">
        <v>150.096</v>
      </c>
      <c r="I1178" s="238"/>
      <c r="J1178" s="233"/>
      <c r="K1178" s="233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205</v>
      </c>
      <c r="AU1178" s="243" t="s">
        <v>82</v>
      </c>
      <c r="AV1178" s="13" t="s">
        <v>82</v>
      </c>
      <c r="AW1178" s="13" t="s">
        <v>33</v>
      </c>
      <c r="AX1178" s="13" t="s">
        <v>72</v>
      </c>
      <c r="AY1178" s="243" t="s">
        <v>190</v>
      </c>
    </row>
    <row r="1179" s="13" customFormat="1">
      <c r="A1179" s="13"/>
      <c r="B1179" s="232"/>
      <c r="C1179" s="233"/>
      <c r="D1179" s="234" t="s">
        <v>205</v>
      </c>
      <c r="E1179" s="235" t="s">
        <v>19</v>
      </c>
      <c r="F1179" s="236" t="s">
        <v>1665</v>
      </c>
      <c r="G1179" s="233"/>
      <c r="H1179" s="237">
        <v>22.850000000000001</v>
      </c>
      <c r="I1179" s="238"/>
      <c r="J1179" s="233"/>
      <c r="K1179" s="233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205</v>
      </c>
      <c r="AU1179" s="243" t="s">
        <v>82</v>
      </c>
      <c r="AV1179" s="13" t="s">
        <v>82</v>
      </c>
      <c r="AW1179" s="13" t="s">
        <v>33</v>
      </c>
      <c r="AX1179" s="13" t="s">
        <v>72</v>
      </c>
      <c r="AY1179" s="243" t="s">
        <v>190</v>
      </c>
    </row>
    <row r="1180" s="13" customFormat="1">
      <c r="A1180" s="13"/>
      <c r="B1180" s="232"/>
      <c r="C1180" s="233"/>
      <c r="D1180" s="234" t="s">
        <v>205</v>
      </c>
      <c r="E1180" s="235" t="s">
        <v>19</v>
      </c>
      <c r="F1180" s="236" t="s">
        <v>1666</v>
      </c>
      <c r="G1180" s="233"/>
      <c r="H1180" s="237">
        <v>-2.2000000000000002</v>
      </c>
      <c r="I1180" s="238"/>
      <c r="J1180" s="233"/>
      <c r="K1180" s="233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205</v>
      </c>
      <c r="AU1180" s="243" t="s">
        <v>82</v>
      </c>
      <c r="AV1180" s="13" t="s">
        <v>82</v>
      </c>
      <c r="AW1180" s="13" t="s">
        <v>33</v>
      </c>
      <c r="AX1180" s="13" t="s">
        <v>72</v>
      </c>
      <c r="AY1180" s="243" t="s">
        <v>190</v>
      </c>
    </row>
    <row r="1181" s="13" customFormat="1">
      <c r="A1181" s="13"/>
      <c r="B1181" s="232"/>
      <c r="C1181" s="233"/>
      <c r="D1181" s="234" t="s">
        <v>205</v>
      </c>
      <c r="E1181" s="235" t="s">
        <v>19</v>
      </c>
      <c r="F1181" s="236" t="s">
        <v>1667</v>
      </c>
      <c r="G1181" s="233"/>
      <c r="H1181" s="237">
        <v>452.19</v>
      </c>
      <c r="I1181" s="238"/>
      <c r="J1181" s="233"/>
      <c r="K1181" s="233"/>
      <c r="L1181" s="239"/>
      <c r="M1181" s="240"/>
      <c r="N1181" s="241"/>
      <c r="O1181" s="241"/>
      <c r="P1181" s="241"/>
      <c r="Q1181" s="241"/>
      <c r="R1181" s="241"/>
      <c r="S1181" s="241"/>
      <c r="T1181" s="24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3" t="s">
        <v>205</v>
      </c>
      <c r="AU1181" s="243" t="s">
        <v>82</v>
      </c>
      <c r="AV1181" s="13" t="s">
        <v>82</v>
      </c>
      <c r="AW1181" s="13" t="s">
        <v>33</v>
      </c>
      <c r="AX1181" s="13" t="s">
        <v>72</v>
      </c>
      <c r="AY1181" s="243" t="s">
        <v>190</v>
      </c>
    </row>
    <row r="1182" s="13" customFormat="1">
      <c r="A1182" s="13"/>
      <c r="B1182" s="232"/>
      <c r="C1182" s="233"/>
      <c r="D1182" s="234" t="s">
        <v>205</v>
      </c>
      <c r="E1182" s="235" t="s">
        <v>19</v>
      </c>
      <c r="F1182" s="236" t="s">
        <v>1668</v>
      </c>
      <c r="G1182" s="233"/>
      <c r="H1182" s="237">
        <v>-97.019999999999996</v>
      </c>
      <c r="I1182" s="238"/>
      <c r="J1182" s="233"/>
      <c r="K1182" s="233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3" t="s">
        <v>205</v>
      </c>
      <c r="AU1182" s="243" t="s">
        <v>82</v>
      </c>
      <c r="AV1182" s="13" t="s">
        <v>82</v>
      </c>
      <c r="AW1182" s="13" t="s">
        <v>33</v>
      </c>
      <c r="AX1182" s="13" t="s">
        <v>72</v>
      </c>
      <c r="AY1182" s="243" t="s">
        <v>190</v>
      </c>
    </row>
    <row r="1183" s="13" customFormat="1">
      <c r="A1183" s="13"/>
      <c r="B1183" s="232"/>
      <c r="C1183" s="233"/>
      <c r="D1183" s="234" t="s">
        <v>205</v>
      </c>
      <c r="E1183" s="235" t="s">
        <v>19</v>
      </c>
      <c r="F1183" s="236" t="s">
        <v>1669</v>
      </c>
      <c r="G1183" s="233"/>
      <c r="H1183" s="237">
        <v>-27.84</v>
      </c>
      <c r="I1183" s="238"/>
      <c r="J1183" s="233"/>
      <c r="K1183" s="233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205</v>
      </c>
      <c r="AU1183" s="243" t="s">
        <v>82</v>
      </c>
      <c r="AV1183" s="13" t="s">
        <v>82</v>
      </c>
      <c r="AW1183" s="13" t="s">
        <v>33</v>
      </c>
      <c r="AX1183" s="13" t="s">
        <v>72</v>
      </c>
      <c r="AY1183" s="243" t="s">
        <v>190</v>
      </c>
    </row>
    <row r="1184" s="13" customFormat="1">
      <c r="A1184" s="13"/>
      <c r="B1184" s="232"/>
      <c r="C1184" s="233"/>
      <c r="D1184" s="234" t="s">
        <v>205</v>
      </c>
      <c r="E1184" s="235" t="s">
        <v>19</v>
      </c>
      <c r="F1184" s="236" t="s">
        <v>1670</v>
      </c>
      <c r="G1184" s="233"/>
      <c r="H1184" s="237">
        <v>47.600000000000001</v>
      </c>
      <c r="I1184" s="238"/>
      <c r="J1184" s="233"/>
      <c r="K1184" s="233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205</v>
      </c>
      <c r="AU1184" s="243" t="s">
        <v>82</v>
      </c>
      <c r="AV1184" s="13" t="s">
        <v>82</v>
      </c>
      <c r="AW1184" s="13" t="s">
        <v>33</v>
      </c>
      <c r="AX1184" s="13" t="s">
        <v>72</v>
      </c>
      <c r="AY1184" s="243" t="s">
        <v>190</v>
      </c>
    </row>
    <row r="1185" s="13" customFormat="1">
      <c r="A1185" s="13"/>
      <c r="B1185" s="232"/>
      <c r="C1185" s="233"/>
      <c r="D1185" s="234" t="s">
        <v>205</v>
      </c>
      <c r="E1185" s="235" t="s">
        <v>19</v>
      </c>
      <c r="F1185" s="236" t="s">
        <v>1660</v>
      </c>
      <c r="G1185" s="233"/>
      <c r="H1185" s="237">
        <v>45.240000000000002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205</v>
      </c>
      <c r="AU1185" s="243" t="s">
        <v>82</v>
      </c>
      <c r="AV1185" s="13" t="s">
        <v>82</v>
      </c>
      <c r="AW1185" s="13" t="s">
        <v>33</v>
      </c>
      <c r="AX1185" s="13" t="s">
        <v>72</v>
      </c>
      <c r="AY1185" s="243" t="s">
        <v>190</v>
      </c>
    </row>
    <row r="1186" s="16" customFormat="1">
      <c r="A1186" s="16"/>
      <c r="B1186" s="286"/>
      <c r="C1186" s="287"/>
      <c r="D1186" s="234" t="s">
        <v>205</v>
      </c>
      <c r="E1186" s="288" t="s">
        <v>19</v>
      </c>
      <c r="F1186" s="289" t="s">
        <v>914</v>
      </c>
      <c r="G1186" s="287"/>
      <c r="H1186" s="290">
        <v>688.18200000000002</v>
      </c>
      <c r="I1186" s="291"/>
      <c r="J1186" s="287"/>
      <c r="K1186" s="287"/>
      <c r="L1186" s="292"/>
      <c r="M1186" s="293"/>
      <c r="N1186" s="294"/>
      <c r="O1186" s="294"/>
      <c r="P1186" s="294"/>
      <c r="Q1186" s="294"/>
      <c r="R1186" s="294"/>
      <c r="S1186" s="294"/>
      <c r="T1186" s="295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96" t="s">
        <v>205</v>
      </c>
      <c r="AU1186" s="296" t="s">
        <v>82</v>
      </c>
      <c r="AV1186" s="16" t="s">
        <v>207</v>
      </c>
      <c r="AW1186" s="16" t="s">
        <v>33</v>
      </c>
      <c r="AX1186" s="16" t="s">
        <v>72</v>
      </c>
      <c r="AY1186" s="296" t="s">
        <v>190</v>
      </c>
    </row>
    <row r="1187" s="14" customFormat="1">
      <c r="A1187" s="14"/>
      <c r="B1187" s="254"/>
      <c r="C1187" s="255"/>
      <c r="D1187" s="234" t="s">
        <v>205</v>
      </c>
      <c r="E1187" s="256" t="s">
        <v>19</v>
      </c>
      <c r="F1187" s="257" t="s">
        <v>1522</v>
      </c>
      <c r="G1187" s="255"/>
      <c r="H1187" s="256" t="s">
        <v>19</v>
      </c>
      <c r="I1187" s="258"/>
      <c r="J1187" s="255"/>
      <c r="K1187" s="255"/>
      <c r="L1187" s="259"/>
      <c r="M1187" s="260"/>
      <c r="N1187" s="261"/>
      <c r="O1187" s="261"/>
      <c r="P1187" s="261"/>
      <c r="Q1187" s="261"/>
      <c r="R1187" s="261"/>
      <c r="S1187" s="261"/>
      <c r="T1187" s="26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3" t="s">
        <v>205</v>
      </c>
      <c r="AU1187" s="263" t="s">
        <v>82</v>
      </c>
      <c r="AV1187" s="14" t="s">
        <v>79</v>
      </c>
      <c r="AW1187" s="14" t="s">
        <v>33</v>
      </c>
      <c r="AX1187" s="14" t="s">
        <v>72</v>
      </c>
      <c r="AY1187" s="263" t="s">
        <v>190</v>
      </c>
    </row>
    <row r="1188" s="14" customFormat="1">
      <c r="A1188" s="14"/>
      <c r="B1188" s="254"/>
      <c r="C1188" s="255"/>
      <c r="D1188" s="234" t="s">
        <v>205</v>
      </c>
      <c r="E1188" s="256" t="s">
        <v>19</v>
      </c>
      <c r="F1188" s="257" t="s">
        <v>1620</v>
      </c>
      <c r="G1188" s="255"/>
      <c r="H1188" s="256" t="s">
        <v>19</v>
      </c>
      <c r="I1188" s="258"/>
      <c r="J1188" s="255"/>
      <c r="K1188" s="255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3" t="s">
        <v>205</v>
      </c>
      <c r="AU1188" s="263" t="s">
        <v>82</v>
      </c>
      <c r="AV1188" s="14" t="s">
        <v>79</v>
      </c>
      <c r="AW1188" s="14" t="s">
        <v>33</v>
      </c>
      <c r="AX1188" s="14" t="s">
        <v>72</v>
      </c>
      <c r="AY1188" s="263" t="s">
        <v>190</v>
      </c>
    </row>
    <row r="1189" s="13" customFormat="1">
      <c r="A1189" s="13"/>
      <c r="B1189" s="232"/>
      <c r="C1189" s="233"/>
      <c r="D1189" s="234" t="s">
        <v>205</v>
      </c>
      <c r="E1189" s="235" t="s">
        <v>19</v>
      </c>
      <c r="F1189" s="236" t="s">
        <v>1671</v>
      </c>
      <c r="G1189" s="233"/>
      <c r="H1189" s="237">
        <v>229.60900000000001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205</v>
      </c>
      <c r="AU1189" s="243" t="s">
        <v>82</v>
      </c>
      <c r="AV1189" s="13" t="s">
        <v>82</v>
      </c>
      <c r="AW1189" s="13" t="s">
        <v>33</v>
      </c>
      <c r="AX1189" s="13" t="s">
        <v>72</v>
      </c>
      <c r="AY1189" s="243" t="s">
        <v>190</v>
      </c>
    </row>
    <row r="1190" s="13" customFormat="1">
      <c r="A1190" s="13"/>
      <c r="B1190" s="232"/>
      <c r="C1190" s="233"/>
      <c r="D1190" s="234" t="s">
        <v>205</v>
      </c>
      <c r="E1190" s="235" t="s">
        <v>19</v>
      </c>
      <c r="F1190" s="236" t="s">
        <v>1672</v>
      </c>
      <c r="G1190" s="233"/>
      <c r="H1190" s="237">
        <v>-2.1600000000000001</v>
      </c>
      <c r="I1190" s="238"/>
      <c r="J1190" s="233"/>
      <c r="K1190" s="233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205</v>
      </c>
      <c r="AU1190" s="243" t="s">
        <v>82</v>
      </c>
      <c r="AV1190" s="13" t="s">
        <v>82</v>
      </c>
      <c r="AW1190" s="13" t="s">
        <v>33</v>
      </c>
      <c r="AX1190" s="13" t="s">
        <v>72</v>
      </c>
      <c r="AY1190" s="243" t="s">
        <v>190</v>
      </c>
    </row>
    <row r="1191" s="16" customFormat="1">
      <c r="A1191" s="16"/>
      <c r="B1191" s="286"/>
      <c r="C1191" s="287"/>
      <c r="D1191" s="234" t="s">
        <v>205</v>
      </c>
      <c r="E1191" s="288" t="s">
        <v>19</v>
      </c>
      <c r="F1191" s="289" t="s">
        <v>914</v>
      </c>
      <c r="G1191" s="287"/>
      <c r="H1191" s="290">
        <v>227.44900000000001</v>
      </c>
      <c r="I1191" s="291"/>
      <c r="J1191" s="287"/>
      <c r="K1191" s="287"/>
      <c r="L1191" s="292"/>
      <c r="M1191" s="293"/>
      <c r="N1191" s="294"/>
      <c r="O1191" s="294"/>
      <c r="P1191" s="294"/>
      <c r="Q1191" s="294"/>
      <c r="R1191" s="294"/>
      <c r="S1191" s="294"/>
      <c r="T1191" s="295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96" t="s">
        <v>205</v>
      </c>
      <c r="AU1191" s="296" t="s">
        <v>82</v>
      </c>
      <c r="AV1191" s="16" t="s">
        <v>207</v>
      </c>
      <c r="AW1191" s="16" t="s">
        <v>33</v>
      </c>
      <c r="AX1191" s="16" t="s">
        <v>72</v>
      </c>
      <c r="AY1191" s="296" t="s">
        <v>190</v>
      </c>
    </row>
    <row r="1192" s="15" customFormat="1">
      <c r="A1192" s="15"/>
      <c r="B1192" s="264"/>
      <c r="C1192" s="265"/>
      <c r="D1192" s="234" t="s">
        <v>205</v>
      </c>
      <c r="E1192" s="266" t="s">
        <v>19</v>
      </c>
      <c r="F1192" s="267" t="s">
        <v>243</v>
      </c>
      <c r="G1192" s="265"/>
      <c r="H1192" s="268">
        <v>1785.058</v>
      </c>
      <c r="I1192" s="269"/>
      <c r="J1192" s="265"/>
      <c r="K1192" s="265"/>
      <c r="L1192" s="270"/>
      <c r="M1192" s="271"/>
      <c r="N1192" s="272"/>
      <c r="O1192" s="272"/>
      <c r="P1192" s="272"/>
      <c r="Q1192" s="272"/>
      <c r="R1192" s="272"/>
      <c r="S1192" s="272"/>
      <c r="T1192" s="273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4" t="s">
        <v>205</v>
      </c>
      <c r="AU1192" s="274" t="s">
        <v>82</v>
      </c>
      <c r="AV1192" s="15" t="s">
        <v>197</v>
      </c>
      <c r="AW1192" s="15" t="s">
        <v>33</v>
      </c>
      <c r="AX1192" s="15" t="s">
        <v>79</v>
      </c>
      <c r="AY1192" s="274" t="s">
        <v>190</v>
      </c>
    </row>
    <row r="1193" s="2" customFormat="1" ht="24.15" customHeight="1">
      <c r="A1193" s="40"/>
      <c r="B1193" s="41"/>
      <c r="C1193" s="214" t="s">
        <v>1740</v>
      </c>
      <c r="D1193" s="214" t="s">
        <v>192</v>
      </c>
      <c r="E1193" s="215" t="s">
        <v>1741</v>
      </c>
      <c r="F1193" s="216" t="s">
        <v>1742</v>
      </c>
      <c r="G1193" s="217" t="s">
        <v>214</v>
      </c>
      <c r="H1193" s="218">
        <v>1785.058</v>
      </c>
      <c r="I1193" s="219"/>
      <c r="J1193" s="220">
        <f>ROUND(I1193*H1193,2)</f>
        <v>0</v>
      </c>
      <c r="K1193" s="216" t="s">
        <v>196</v>
      </c>
      <c r="L1193" s="46"/>
      <c r="M1193" s="221" t="s">
        <v>19</v>
      </c>
      <c r="N1193" s="222" t="s">
        <v>43</v>
      </c>
      <c r="O1193" s="86"/>
      <c r="P1193" s="223">
        <f>O1193*H1193</f>
        <v>0</v>
      </c>
      <c r="Q1193" s="223">
        <v>0</v>
      </c>
      <c r="R1193" s="223">
        <f>Q1193*H1193</f>
        <v>0</v>
      </c>
      <c r="S1193" s="223">
        <v>0</v>
      </c>
      <c r="T1193" s="224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5" t="s">
        <v>197</v>
      </c>
      <c r="AT1193" s="225" t="s">
        <v>192</v>
      </c>
      <c r="AU1193" s="225" t="s">
        <v>82</v>
      </c>
      <c r="AY1193" s="19" t="s">
        <v>190</v>
      </c>
      <c r="BE1193" s="226">
        <f>IF(N1193="základní",J1193,0)</f>
        <v>0</v>
      </c>
      <c r="BF1193" s="226">
        <f>IF(N1193="snížená",J1193,0)</f>
        <v>0</v>
      </c>
      <c r="BG1193" s="226">
        <f>IF(N1193="zákl. přenesená",J1193,0)</f>
        <v>0</v>
      </c>
      <c r="BH1193" s="226">
        <f>IF(N1193="sníž. přenesená",J1193,0)</f>
        <v>0</v>
      </c>
      <c r="BI1193" s="226">
        <f>IF(N1193="nulová",J1193,0)</f>
        <v>0</v>
      </c>
      <c r="BJ1193" s="19" t="s">
        <v>79</v>
      </c>
      <c r="BK1193" s="226">
        <f>ROUND(I1193*H1193,2)</f>
        <v>0</v>
      </c>
      <c r="BL1193" s="19" t="s">
        <v>197</v>
      </c>
      <c r="BM1193" s="225" t="s">
        <v>1743</v>
      </c>
    </row>
    <row r="1194" s="2" customFormat="1">
      <c r="A1194" s="40"/>
      <c r="B1194" s="41"/>
      <c r="C1194" s="42"/>
      <c r="D1194" s="227" t="s">
        <v>199</v>
      </c>
      <c r="E1194" s="42"/>
      <c r="F1194" s="228" t="s">
        <v>1744</v>
      </c>
      <c r="G1194" s="42"/>
      <c r="H1194" s="42"/>
      <c r="I1194" s="229"/>
      <c r="J1194" s="42"/>
      <c r="K1194" s="42"/>
      <c r="L1194" s="46"/>
      <c r="M1194" s="230"/>
      <c r="N1194" s="231"/>
      <c r="O1194" s="86"/>
      <c r="P1194" s="86"/>
      <c r="Q1194" s="86"/>
      <c r="R1194" s="86"/>
      <c r="S1194" s="86"/>
      <c r="T1194" s="87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199</v>
      </c>
      <c r="AU1194" s="19" t="s">
        <v>82</v>
      </c>
    </row>
    <row r="1195" s="2" customFormat="1" ht="24.15" customHeight="1">
      <c r="A1195" s="40"/>
      <c r="B1195" s="41"/>
      <c r="C1195" s="214" t="s">
        <v>1745</v>
      </c>
      <c r="D1195" s="214" t="s">
        <v>192</v>
      </c>
      <c r="E1195" s="215" t="s">
        <v>1746</v>
      </c>
      <c r="F1195" s="216" t="s">
        <v>1747</v>
      </c>
      <c r="G1195" s="217" t="s">
        <v>214</v>
      </c>
      <c r="H1195" s="218">
        <v>561.58600000000001</v>
      </c>
      <c r="I1195" s="219"/>
      <c r="J1195" s="220">
        <f>ROUND(I1195*H1195,2)</f>
        <v>0</v>
      </c>
      <c r="K1195" s="216" t="s">
        <v>196</v>
      </c>
      <c r="L1195" s="46"/>
      <c r="M1195" s="221" t="s">
        <v>19</v>
      </c>
      <c r="N1195" s="222" t="s">
        <v>43</v>
      </c>
      <c r="O1195" s="86"/>
      <c r="P1195" s="223">
        <f>O1195*H1195</f>
        <v>0</v>
      </c>
      <c r="Q1195" s="223">
        <v>0.001</v>
      </c>
      <c r="R1195" s="223">
        <f>Q1195*H1195</f>
        <v>0.56158600000000003</v>
      </c>
      <c r="S1195" s="223">
        <v>0</v>
      </c>
      <c r="T1195" s="224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5" t="s">
        <v>197</v>
      </c>
      <c r="AT1195" s="225" t="s">
        <v>192</v>
      </c>
      <c r="AU1195" s="225" t="s">
        <v>82</v>
      </c>
      <c r="AY1195" s="19" t="s">
        <v>190</v>
      </c>
      <c r="BE1195" s="226">
        <f>IF(N1195="základní",J1195,0)</f>
        <v>0</v>
      </c>
      <c r="BF1195" s="226">
        <f>IF(N1195="snížená",J1195,0)</f>
        <v>0</v>
      </c>
      <c r="BG1195" s="226">
        <f>IF(N1195="zákl. přenesená",J1195,0)</f>
        <v>0</v>
      </c>
      <c r="BH1195" s="226">
        <f>IF(N1195="sníž. přenesená",J1195,0)</f>
        <v>0</v>
      </c>
      <c r="BI1195" s="226">
        <f>IF(N1195="nulová",J1195,0)</f>
        <v>0</v>
      </c>
      <c r="BJ1195" s="19" t="s">
        <v>79</v>
      </c>
      <c r="BK1195" s="226">
        <f>ROUND(I1195*H1195,2)</f>
        <v>0</v>
      </c>
      <c r="BL1195" s="19" t="s">
        <v>197</v>
      </c>
      <c r="BM1195" s="225" t="s">
        <v>1748</v>
      </c>
    </row>
    <row r="1196" s="2" customFormat="1">
      <c r="A1196" s="40"/>
      <c r="B1196" s="41"/>
      <c r="C1196" s="42"/>
      <c r="D1196" s="227" t="s">
        <v>199</v>
      </c>
      <c r="E1196" s="42"/>
      <c r="F1196" s="228" t="s">
        <v>1749</v>
      </c>
      <c r="G1196" s="42"/>
      <c r="H1196" s="42"/>
      <c r="I1196" s="229"/>
      <c r="J1196" s="42"/>
      <c r="K1196" s="42"/>
      <c r="L1196" s="46"/>
      <c r="M1196" s="230"/>
      <c r="N1196" s="231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199</v>
      </c>
      <c r="AU1196" s="19" t="s">
        <v>82</v>
      </c>
    </row>
    <row r="1197" s="14" customFormat="1">
      <c r="A1197" s="14"/>
      <c r="B1197" s="254"/>
      <c r="C1197" s="255"/>
      <c r="D1197" s="234" t="s">
        <v>205</v>
      </c>
      <c r="E1197" s="256" t="s">
        <v>19</v>
      </c>
      <c r="F1197" s="257" t="s">
        <v>1616</v>
      </c>
      <c r="G1197" s="255"/>
      <c r="H1197" s="256" t="s">
        <v>19</v>
      </c>
      <c r="I1197" s="258"/>
      <c r="J1197" s="255"/>
      <c r="K1197" s="255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205</v>
      </c>
      <c r="AU1197" s="263" t="s">
        <v>82</v>
      </c>
      <c r="AV1197" s="14" t="s">
        <v>79</v>
      </c>
      <c r="AW1197" s="14" t="s">
        <v>33</v>
      </c>
      <c r="AX1197" s="14" t="s">
        <v>72</v>
      </c>
      <c r="AY1197" s="263" t="s">
        <v>190</v>
      </c>
    </row>
    <row r="1198" s="14" customFormat="1">
      <c r="A1198" s="14"/>
      <c r="B1198" s="254"/>
      <c r="C1198" s="255"/>
      <c r="D1198" s="234" t="s">
        <v>205</v>
      </c>
      <c r="E1198" s="256" t="s">
        <v>19</v>
      </c>
      <c r="F1198" s="257" t="s">
        <v>1617</v>
      </c>
      <c r="G1198" s="255"/>
      <c r="H1198" s="256" t="s">
        <v>19</v>
      </c>
      <c r="I1198" s="258"/>
      <c r="J1198" s="255"/>
      <c r="K1198" s="255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3" t="s">
        <v>205</v>
      </c>
      <c r="AU1198" s="263" t="s">
        <v>82</v>
      </c>
      <c r="AV1198" s="14" t="s">
        <v>79</v>
      </c>
      <c r="AW1198" s="14" t="s">
        <v>33</v>
      </c>
      <c r="AX1198" s="14" t="s">
        <v>72</v>
      </c>
      <c r="AY1198" s="263" t="s">
        <v>190</v>
      </c>
    </row>
    <row r="1199" s="13" customFormat="1">
      <c r="A1199" s="13"/>
      <c r="B1199" s="232"/>
      <c r="C1199" s="233"/>
      <c r="D1199" s="234" t="s">
        <v>205</v>
      </c>
      <c r="E1199" s="235" t="s">
        <v>19</v>
      </c>
      <c r="F1199" s="236" t="s">
        <v>1714</v>
      </c>
      <c r="G1199" s="233"/>
      <c r="H1199" s="237">
        <v>120.83199999999999</v>
      </c>
      <c r="I1199" s="238"/>
      <c r="J1199" s="233"/>
      <c r="K1199" s="233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205</v>
      </c>
      <c r="AU1199" s="243" t="s">
        <v>82</v>
      </c>
      <c r="AV1199" s="13" t="s">
        <v>82</v>
      </c>
      <c r="AW1199" s="13" t="s">
        <v>33</v>
      </c>
      <c r="AX1199" s="13" t="s">
        <v>72</v>
      </c>
      <c r="AY1199" s="243" t="s">
        <v>190</v>
      </c>
    </row>
    <row r="1200" s="13" customFormat="1">
      <c r="A1200" s="13"/>
      <c r="B1200" s="232"/>
      <c r="C1200" s="233"/>
      <c r="D1200" s="234" t="s">
        <v>205</v>
      </c>
      <c r="E1200" s="235" t="s">
        <v>19</v>
      </c>
      <c r="F1200" s="236" t="s">
        <v>1715</v>
      </c>
      <c r="G1200" s="233"/>
      <c r="H1200" s="237">
        <v>115.596</v>
      </c>
      <c r="I1200" s="238"/>
      <c r="J1200" s="233"/>
      <c r="K1200" s="233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205</v>
      </c>
      <c r="AU1200" s="243" t="s">
        <v>82</v>
      </c>
      <c r="AV1200" s="13" t="s">
        <v>82</v>
      </c>
      <c r="AW1200" s="13" t="s">
        <v>33</v>
      </c>
      <c r="AX1200" s="13" t="s">
        <v>72</v>
      </c>
      <c r="AY1200" s="243" t="s">
        <v>190</v>
      </c>
    </row>
    <row r="1201" s="16" customFormat="1">
      <c r="A1201" s="16"/>
      <c r="B1201" s="286"/>
      <c r="C1201" s="287"/>
      <c r="D1201" s="234" t="s">
        <v>205</v>
      </c>
      <c r="E1201" s="288" t="s">
        <v>19</v>
      </c>
      <c r="F1201" s="289" t="s">
        <v>914</v>
      </c>
      <c r="G1201" s="287"/>
      <c r="H1201" s="290">
        <v>236.428</v>
      </c>
      <c r="I1201" s="291"/>
      <c r="J1201" s="287"/>
      <c r="K1201" s="287"/>
      <c r="L1201" s="292"/>
      <c r="M1201" s="293"/>
      <c r="N1201" s="294"/>
      <c r="O1201" s="294"/>
      <c r="P1201" s="294"/>
      <c r="Q1201" s="294"/>
      <c r="R1201" s="294"/>
      <c r="S1201" s="294"/>
      <c r="T1201" s="295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T1201" s="296" t="s">
        <v>205</v>
      </c>
      <c r="AU1201" s="296" t="s">
        <v>82</v>
      </c>
      <c r="AV1201" s="16" t="s">
        <v>207</v>
      </c>
      <c r="AW1201" s="16" t="s">
        <v>33</v>
      </c>
      <c r="AX1201" s="16" t="s">
        <v>72</v>
      </c>
      <c r="AY1201" s="296" t="s">
        <v>190</v>
      </c>
    </row>
    <row r="1202" s="14" customFormat="1">
      <c r="A1202" s="14"/>
      <c r="B1202" s="254"/>
      <c r="C1202" s="255"/>
      <c r="D1202" s="234" t="s">
        <v>205</v>
      </c>
      <c r="E1202" s="256" t="s">
        <v>19</v>
      </c>
      <c r="F1202" s="257" t="s">
        <v>1520</v>
      </c>
      <c r="G1202" s="255"/>
      <c r="H1202" s="256" t="s">
        <v>19</v>
      </c>
      <c r="I1202" s="258"/>
      <c r="J1202" s="255"/>
      <c r="K1202" s="255"/>
      <c r="L1202" s="259"/>
      <c r="M1202" s="260"/>
      <c r="N1202" s="261"/>
      <c r="O1202" s="261"/>
      <c r="P1202" s="261"/>
      <c r="Q1202" s="261"/>
      <c r="R1202" s="261"/>
      <c r="S1202" s="261"/>
      <c r="T1202" s="26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3" t="s">
        <v>205</v>
      </c>
      <c r="AU1202" s="263" t="s">
        <v>82</v>
      </c>
      <c r="AV1202" s="14" t="s">
        <v>79</v>
      </c>
      <c r="AW1202" s="14" t="s">
        <v>33</v>
      </c>
      <c r="AX1202" s="14" t="s">
        <v>72</v>
      </c>
      <c r="AY1202" s="263" t="s">
        <v>190</v>
      </c>
    </row>
    <row r="1203" s="14" customFormat="1">
      <c r="A1203" s="14"/>
      <c r="B1203" s="254"/>
      <c r="C1203" s="255"/>
      <c r="D1203" s="234" t="s">
        <v>205</v>
      </c>
      <c r="E1203" s="256" t="s">
        <v>19</v>
      </c>
      <c r="F1203" s="257" t="s">
        <v>1617</v>
      </c>
      <c r="G1203" s="255"/>
      <c r="H1203" s="256" t="s">
        <v>19</v>
      </c>
      <c r="I1203" s="258"/>
      <c r="J1203" s="255"/>
      <c r="K1203" s="255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205</v>
      </c>
      <c r="AU1203" s="263" t="s">
        <v>82</v>
      </c>
      <c r="AV1203" s="14" t="s">
        <v>79</v>
      </c>
      <c r="AW1203" s="14" t="s">
        <v>33</v>
      </c>
      <c r="AX1203" s="14" t="s">
        <v>72</v>
      </c>
      <c r="AY1203" s="263" t="s">
        <v>190</v>
      </c>
    </row>
    <row r="1204" s="13" customFormat="1">
      <c r="A1204" s="13"/>
      <c r="B1204" s="232"/>
      <c r="C1204" s="233"/>
      <c r="D1204" s="234" t="s">
        <v>205</v>
      </c>
      <c r="E1204" s="235" t="s">
        <v>19</v>
      </c>
      <c r="F1204" s="236" t="s">
        <v>1714</v>
      </c>
      <c r="G1204" s="233"/>
      <c r="H1204" s="237">
        <v>120.83199999999999</v>
      </c>
      <c r="I1204" s="238"/>
      <c r="J1204" s="233"/>
      <c r="K1204" s="233"/>
      <c r="L1204" s="239"/>
      <c r="M1204" s="240"/>
      <c r="N1204" s="241"/>
      <c r="O1204" s="241"/>
      <c r="P1204" s="241"/>
      <c r="Q1204" s="241"/>
      <c r="R1204" s="241"/>
      <c r="S1204" s="241"/>
      <c r="T1204" s="24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3" t="s">
        <v>205</v>
      </c>
      <c r="AU1204" s="243" t="s">
        <v>82</v>
      </c>
      <c r="AV1204" s="13" t="s">
        <v>82</v>
      </c>
      <c r="AW1204" s="13" t="s">
        <v>33</v>
      </c>
      <c r="AX1204" s="13" t="s">
        <v>72</v>
      </c>
      <c r="AY1204" s="243" t="s">
        <v>190</v>
      </c>
    </row>
    <row r="1205" s="13" customFormat="1">
      <c r="A1205" s="13"/>
      <c r="B1205" s="232"/>
      <c r="C1205" s="233"/>
      <c r="D1205" s="234" t="s">
        <v>205</v>
      </c>
      <c r="E1205" s="235" t="s">
        <v>19</v>
      </c>
      <c r="F1205" s="236" t="s">
        <v>1715</v>
      </c>
      <c r="G1205" s="233"/>
      <c r="H1205" s="237">
        <v>115.596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205</v>
      </c>
      <c r="AU1205" s="243" t="s">
        <v>82</v>
      </c>
      <c r="AV1205" s="13" t="s">
        <v>82</v>
      </c>
      <c r="AW1205" s="13" t="s">
        <v>33</v>
      </c>
      <c r="AX1205" s="13" t="s">
        <v>72</v>
      </c>
      <c r="AY1205" s="243" t="s">
        <v>190</v>
      </c>
    </row>
    <row r="1206" s="16" customFormat="1">
      <c r="A1206" s="16"/>
      <c r="B1206" s="286"/>
      <c r="C1206" s="287"/>
      <c r="D1206" s="234" t="s">
        <v>205</v>
      </c>
      <c r="E1206" s="288" t="s">
        <v>19</v>
      </c>
      <c r="F1206" s="289" t="s">
        <v>914</v>
      </c>
      <c r="G1206" s="287"/>
      <c r="H1206" s="290">
        <v>236.428</v>
      </c>
      <c r="I1206" s="291"/>
      <c r="J1206" s="287"/>
      <c r="K1206" s="287"/>
      <c r="L1206" s="292"/>
      <c r="M1206" s="293"/>
      <c r="N1206" s="294"/>
      <c r="O1206" s="294"/>
      <c r="P1206" s="294"/>
      <c r="Q1206" s="294"/>
      <c r="R1206" s="294"/>
      <c r="S1206" s="294"/>
      <c r="T1206" s="295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96" t="s">
        <v>205</v>
      </c>
      <c r="AU1206" s="296" t="s">
        <v>82</v>
      </c>
      <c r="AV1206" s="16" t="s">
        <v>207</v>
      </c>
      <c r="AW1206" s="16" t="s">
        <v>33</v>
      </c>
      <c r="AX1206" s="16" t="s">
        <v>72</v>
      </c>
      <c r="AY1206" s="296" t="s">
        <v>190</v>
      </c>
    </row>
    <row r="1207" s="14" customFormat="1">
      <c r="A1207" s="14"/>
      <c r="B1207" s="254"/>
      <c r="C1207" s="255"/>
      <c r="D1207" s="234" t="s">
        <v>205</v>
      </c>
      <c r="E1207" s="256" t="s">
        <v>19</v>
      </c>
      <c r="F1207" s="257" t="s">
        <v>1522</v>
      </c>
      <c r="G1207" s="255"/>
      <c r="H1207" s="256" t="s">
        <v>19</v>
      </c>
      <c r="I1207" s="258"/>
      <c r="J1207" s="255"/>
      <c r="K1207" s="255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205</v>
      </c>
      <c r="AU1207" s="263" t="s">
        <v>82</v>
      </c>
      <c r="AV1207" s="14" t="s">
        <v>79</v>
      </c>
      <c r="AW1207" s="14" t="s">
        <v>33</v>
      </c>
      <c r="AX1207" s="14" t="s">
        <v>72</v>
      </c>
      <c r="AY1207" s="263" t="s">
        <v>190</v>
      </c>
    </row>
    <row r="1208" s="14" customFormat="1">
      <c r="A1208" s="14"/>
      <c r="B1208" s="254"/>
      <c r="C1208" s="255"/>
      <c r="D1208" s="234" t="s">
        <v>205</v>
      </c>
      <c r="E1208" s="256" t="s">
        <v>19</v>
      </c>
      <c r="F1208" s="257" t="s">
        <v>1617</v>
      </c>
      <c r="G1208" s="255"/>
      <c r="H1208" s="256" t="s">
        <v>19</v>
      </c>
      <c r="I1208" s="258"/>
      <c r="J1208" s="255"/>
      <c r="K1208" s="255"/>
      <c r="L1208" s="259"/>
      <c r="M1208" s="260"/>
      <c r="N1208" s="261"/>
      <c r="O1208" s="261"/>
      <c r="P1208" s="261"/>
      <c r="Q1208" s="261"/>
      <c r="R1208" s="261"/>
      <c r="S1208" s="261"/>
      <c r="T1208" s="26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3" t="s">
        <v>205</v>
      </c>
      <c r="AU1208" s="263" t="s">
        <v>82</v>
      </c>
      <c r="AV1208" s="14" t="s">
        <v>79</v>
      </c>
      <c r="AW1208" s="14" t="s">
        <v>33</v>
      </c>
      <c r="AX1208" s="14" t="s">
        <v>72</v>
      </c>
      <c r="AY1208" s="263" t="s">
        <v>190</v>
      </c>
    </row>
    <row r="1209" s="13" customFormat="1">
      <c r="A1209" s="13"/>
      <c r="B1209" s="232"/>
      <c r="C1209" s="233"/>
      <c r="D1209" s="234" t="s">
        <v>205</v>
      </c>
      <c r="E1209" s="235" t="s">
        <v>19</v>
      </c>
      <c r="F1209" s="236" t="s">
        <v>1716</v>
      </c>
      <c r="G1209" s="233"/>
      <c r="H1209" s="237">
        <v>88.730000000000004</v>
      </c>
      <c r="I1209" s="238"/>
      <c r="J1209" s="233"/>
      <c r="K1209" s="233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205</v>
      </c>
      <c r="AU1209" s="243" t="s">
        <v>82</v>
      </c>
      <c r="AV1209" s="13" t="s">
        <v>82</v>
      </c>
      <c r="AW1209" s="13" t="s">
        <v>33</v>
      </c>
      <c r="AX1209" s="13" t="s">
        <v>72</v>
      </c>
      <c r="AY1209" s="243" t="s">
        <v>190</v>
      </c>
    </row>
    <row r="1210" s="16" customFormat="1">
      <c r="A1210" s="16"/>
      <c r="B1210" s="286"/>
      <c r="C1210" s="287"/>
      <c r="D1210" s="234" t="s">
        <v>205</v>
      </c>
      <c r="E1210" s="288" t="s">
        <v>19</v>
      </c>
      <c r="F1210" s="289" t="s">
        <v>914</v>
      </c>
      <c r="G1210" s="287"/>
      <c r="H1210" s="290">
        <v>88.730000000000004</v>
      </c>
      <c r="I1210" s="291"/>
      <c r="J1210" s="287"/>
      <c r="K1210" s="287"/>
      <c r="L1210" s="292"/>
      <c r="M1210" s="293"/>
      <c r="N1210" s="294"/>
      <c r="O1210" s="294"/>
      <c r="P1210" s="294"/>
      <c r="Q1210" s="294"/>
      <c r="R1210" s="294"/>
      <c r="S1210" s="294"/>
      <c r="T1210" s="295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96" t="s">
        <v>205</v>
      </c>
      <c r="AU1210" s="296" t="s">
        <v>82</v>
      </c>
      <c r="AV1210" s="16" t="s">
        <v>207</v>
      </c>
      <c r="AW1210" s="16" t="s">
        <v>33</v>
      </c>
      <c r="AX1210" s="16" t="s">
        <v>72</v>
      </c>
      <c r="AY1210" s="296" t="s">
        <v>190</v>
      </c>
    </row>
    <row r="1211" s="15" customFormat="1">
      <c r="A1211" s="15"/>
      <c r="B1211" s="264"/>
      <c r="C1211" s="265"/>
      <c r="D1211" s="234" t="s">
        <v>205</v>
      </c>
      <c r="E1211" s="266" t="s">
        <v>19</v>
      </c>
      <c r="F1211" s="267" t="s">
        <v>243</v>
      </c>
      <c r="G1211" s="265"/>
      <c r="H1211" s="268">
        <v>561.58600000000001</v>
      </c>
      <c r="I1211" s="269"/>
      <c r="J1211" s="265"/>
      <c r="K1211" s="265"/>
      <c r="L1211" s="270"/>
      <c r="M1211" s="271"/>
      <c r="N1211" s="272"/>
      <c r="O1211" s="272"/>
      <c r="P1211" s="272"/>
      <c r="Q1211" s="272"/>
      <c r="R1211" s="272"/>
      <c r="S1211" s="272"/>
      <c r="T1211" s="273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4" t="s">
        <v>205</v>
      </c>
      <c r="AU1211" s="274" t="s">
        <v>82</v>
      </c>
      <c r="AV1211" s="15" t="s">
        <v>197</v>
      </c>
      <c r="AW1211" s="15" t="s">
        <v>33</v>
      </c>
      <c r="AX1211" s="15" t="s">
        <v>79</v>
      </c>
      <c r="AY1211" s="274" t="s">
        <v>190</v>
      </c>
    </row>
    <row r="1212" s="2" customFormat="1" ht="24.15" customHeight="1">
      <c r="A1212" s="40"/>
      <c r="B1212" s="41"/>
      <c r="C1212" s="214" t="s">
        <v>1750</v>
      </c>
      <c r="D1212" s="214" t="s">
        <v>192</v>
      </c>
      <c r="E1212" s="215" t="s">
        <v>1751</v>
      </c>
      <c r="F1212" s="216" t="s">
        <v>1752</v>
      </c>
      <c r="G1212" s="217" t="s">
        <v>214</v>
      </c>
      <c r="H1212" s="218">
        <v>561.58600000000001</v>
      </c>
      <c r="I1212" s="219"/>
      <c r="J1212" s="220">
        <f>ROUND(I1212*H1212,2)</f>
        <v>0</v>
      </c>
      <c r="K1212" s="216" t="s">
        <v>196</v>
      </c>
      <c r="L1212" s="46"/>
      <c r="M1212" s="221" t="s">
        <v>19</v>
      </c>
      <c r="N1212" s="222" t="s">
        <v>43</v>
      </c>
      <c r="O1212" s="86"/>
      <c r="P1212" s="223">
        <f>O1212*H1212</f>
        <v>0</v>
      </c>
      <c r="Q1212" s="223">
        <v>0</v>
      </c>
      <c r="R1212" s="223">
        <f>Q1212*H1212</f>
        <v>0</v>
      </c>
      <c r="S1212" s="223">
        <v>0</v>
      </c>
      <c r="T1212" s="224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5" t="s">
        <v>197</v>
      </c>
      <c r="AT1212" s="225" t="s">
        <v>192</v>
      </c>
      <c r="AU1212" s="225" t="s">
        <v>82</v>
      </c>
      <c r="AY1212" s="19" t="s">
        <v>190</v>
      </c>
      <c r="BE1212" s="226">
        <f>IF(N1212="základní",J1212,0)</f>
        <v>0</v>
      </c>
      <c r="BF1212" s="226">
        <f>IF(N1212="snížená",J1212,0)</f>
        <v>0</v>
      </c>
      <c r="BG1212" s="226">
        <f>IF(N1212="zákl. přenesená",J1212,0)</f>
        <v>0</v>
      </c>
      <c r="BH1212" s="226">
        <f>IF(N1212="sníž. přenesená",J1212,0)</f>
        <v>0</v>
      </c>
      <c r="BI1212" s="226">
        <f>IF(N1212="nulová",J1212,0)</f>
        <v>0</v>
      </c>
      <c r="BJ1212" s="19" t="s">
        <v>79</v>
      </c>
      <c r="BK1212" s="226">
        <f>ROUND(I1212*H1212,2)</f>
        <v>0</v>
      </c>
      <c r="BL1212" s="19" t="s">
        <v>197</v>
      </c>
      <c r="BM1212" s="225" t="s">
        <v>1753</v>
      </c>
    </row>
    <row r="1213" s="2" customFormat="1">
      <c r="A1213" s="40"/>
      <c r="B1213" s="41"/>
      <c r="C1213" s="42"/>
      <c r="D1213" s="227" t="s">
        <v>199</v>
      </c>
      <c r="E1213" s="42"/>
      <c r="F1213" s="228" t="s">
        <v>1754</v>
      </c>
      <c r="G1213" s="42"/>
      <c r="H1213" s="42"/>
      <c r="I1213" s="229"/>
      <c r="J1213" s="42"/>
      <c r="K1213" s="42"/>
      <c r="L1213" s="46"/>
      <c r="M1213" s="230"/>
      <c r="N1213" s="231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199</v>
      </c>
      <c r="AU1213" s="19" t="s">
        <v>82</v>
      </c>
    </row>
    <row r="1214" s="2" customFormat="1" ht="44.25" customHeight="1">
      <c r="A1214" s="40"/>
      <c r="B1214" s="41"/>
      <c r="C1214" s="214" t="s">
        <v>1755</v>
      </c>
      <c r="D1214" s="214" t="s">
        <v>192</v>
      </c>
      <c r="E1214" s="215" t="s">
        <v>1756</v>
      </c>
      <c r="F1214" s="216" t="s">
        <v>1757</v>
      </c>
      <c r="G1214" s="217" t="s">
        <v>222</v>
      </c>
      <c r="H1214" s="218">
        <v>92.719999999999999</v>
      </c>
      <c r="I1214" s="219"/>
      <c r="J1214" s="220">
        <f>ROUND(I1214*H1214,2)</f>
        <v>0</v>
      </c>
      <c r="K1214" s="216" t="s">
        <v>196</v>
      </c>
      <c r="L1214" s="46"/>
      <c r="M1214" s="221" t="s">
        <v>19</v>
      </c>
      <c r="N1214" s="222" t="s">
        <v>43</v>
      </c>
      <c r="O1214" s="86"/>
      <c r="P1214" s="223">
        <f>O1214*H1214</f>
        <v>0</v>
      </c>
      <c r="Q1214" s="223">
        <v>1.05555</v>
      </c>
      <c r="R1214" s="223">
        <f>Q1214*H1214</f>
        <v>97.870595999999992</v>
      </c>
      <c r="S1214" s="223">
        <v>0</v>
      </c>
      <c r="T1214" s="224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5" t="s">
        <v>197</v>
      </c>
      <c r="AT1214" s="225" t="s">
        <v>192</v>
      </c>
      <c r="AU1214" s="225" t="s">
        <v>82</v>
      </c>
      <c r="AY1214" s="19" t="s">
        <v>190</v>
      </c>
      <c r="BE1214" s="226">
        <f>IF(N1214="základní",J1214,0)</f>
        <v>0</v>
      </c>
      <c r="BF1214" s="226">
        <f>IF(N1214="snížená",J1214,0)</f>
        <v>0</v>
      </c>
      <c r="BG1214" s="226">
        <f>IF(N1214="zákl. přenesená",J1214,0)</f>
        <v>0</v>
      </c>
      <c r="BH1214" s="226">
        <f>IF(N1214="sníž. přenesená",J1214,0)</f>
        <v>0</v>
      </c>
      <c r="BI1214" s="226">
        <f>IF(N1214="nulová",J1214,0)</f>
        <v>0</v>
      </c>
      <c r="BJ1214" s="19" t="s">
        <v>79</v>
      </c>
      <c r="BK1214" s="226">
        <f>ROUND(I1214*H1214,2)</f>
        <v>0</v>
      </c>
      <c r="BL1214" s="19" t="s">
        <v>197</v>
      </c>
      <c r="BM1214" s="225" t="s">
        <v>1758</v>
      </c>
    </row>
    <row r="1215" s="2" customFormat="1">
      <c r="A1215" s="40"/>
      <c r="B1215" s="41"/>
      <c r="C1215" s="42"/>
      <c r="D1215" s="227" t="s">
        <v>199</v>
      </c>
      <c r="E1215" s="42"/>
      <c r="F1215" s="228" t="s">
        <v>1759</v>
      </c>
      <c r="G1215" s="42"/>
      <c r="H1215" s="42"/>
      <c r="I1215" s="229"/>
      <c r="J1215" s="42"/>
      <c r="K1215" s="42"/>
      <c r="L1215" s="46"/>
      <c r="M1215" s="230"/>
      <c r="N1215" s="231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199</v>
      </c>
      <c r="AU1215" s="19" t="s">
        <v>82</v>
      </c>
    </row>
    <row r="1216" s="14" customFormat="1">
      <c r="A1216" s="14"/>
      <c r="B1216" s="254"/>
      <c r="C1216" s="255"/>
      <c r="D1216" s="234" t="s">
        <v>205</v>
      </c>
      <c r="E1216" s="256" t="s">
        <v>19</v>
      </c>
      <c r="F1216" s="257" t="s">
        <v>1760</v>
      </c>
      <c r="G1216" s="255"/>
      <c r="H1216" s="256" t="s">
        <v>19</v>
      </c>
      <c r="I1216" s="258"/>
      <c r="J1216" s="255"/>
      <c r="K1216" s="255"/>
      <c r="L1216" s="259"/>
      <c r="M1216" s="260"/>
      <c r="N1216" s="261"/>
      <c r="O1216" s="261"/>
      <c r="P1216" s="261"/>
      <c r="Q1216" s="261"/>
      <c r="R1216" s="261"/>
      <c r="S1216" s="261"/>
      <c r="T1216" s="26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3" t="s">
        <v>205</v>
      </c>
      <c r="AU1216" s="263" t="s">
        <v>82</v>
      </c>
      <c r="AV1216" s="14" t="s">
        <v>79</v>
      </c>
      <c r="AW1216" s="14" t="s">
        <v>33</v>
      </c>
      <c r="AX1216" s="14" t="s">
        <v>72</v>
      </c>
      <c r="AY1216" s="263" t="s">
        <v>190</v>
      </c>
    </row>
    <row r="1217" s="14" customFormat="1">
      <c r="A1217" s="14"/>
      <c r="B1217" s="254"/>
      <c r="C1217" s="255"/>
      <c r="D1217" s="234" t="s">
        <v>205</v>
      </c>
      <c r="E1217" s="256" t="s">
        <v>19</v>
      </c>
      <c r="F1217" s="257" t="s">
        <v>1126</v>
      </c>
      <c r="G1217" s="255"/>
      <c r="H1217" s="256" t="s">
        <v>19</v>
      </c>
      <c r="I1217" s="258"/>
      <c r="J1217" s="255"/>
      <c r="K1217" s="255"/>
      <c r="L1217" s="259"/>
      <c r="M1217" s="260"/>
      <c r="N1217" s="261"/>
      <c r="O1217" s="261"/>
      <c r="P1217" s="261"/>
      <c r="Q1217" s="261"/>
      <c r="R1217" s="261"/>
      <c r="S1217" s="261"/>
      <c r="T1217" s="26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3" t="s">
        <v>205</v>
      </c>
      <c r="AU1217" s="263" t="s">
        <v>82</v>
      </c>
      <c r="AV1217" s="14" t="s">
        <v>79</v>
      </c>
      <c r="AW1217" s="14" t="s">
        <v>33</v>
      </c>
      <c r="AX1217" s="14" t="s">
        <v>72</v>
      </c>
      <c r="AY1217" s="263" t="s">
        <v>190</v>
      </c>
    </row>
    <row r="1218" s="13" customFormat="1">
      <c r="A1218" s="13"/>
      <c r="B1218" s="232"/>
      <c r="C1218" s="233"/>
      <c r="D1218" s="234" t="s">
        <v>205</v>
      </c>
      <c r="E1218" s="235" t="s">
        <v>19</v>
      </c>
      <c r="F1218" s="236" t="s">
        <v>1761</v>
      </c>
      <c r="G1218" s="233"/>
      <c r="H1218" s="237">
        <v>38.387999999999998</v>
      </c>
      <c r="I1218" s="238"/>
      <c r="J1218" s="233"/>
      <c r="K1218" s="233"/>
      <c r="L1218" s="239"/>
      <c r="M1218" s="240"/>
      <c r="N1218" s="241"/>
      <c r="O1218" s="241"/>
      <c r="P1218" s="241"/>
      <c r="Q1218" s="241"/>
      <c r="R1218" s="241"/>
      <c r="S1218" s="241"/>
      <c r="T1218" s="24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3" t="s">
        <v>205</v>
      </c>
      <c r="AU1218" s="243" t="s">
        <v>82</v>
      </c>
      <c r="AV1218" s="13" t="s">
        <v>82</v>
      </c>
      <c r="AW1218" s="13" t="s">
        <v>33</v>
      </c>
      <c r="AX1218" s="13" t="s">
        <v>72</v>
      </c>
      <c r="AY1218" s="243" t="s">
        <v>190</v>
      </c>
    </row>
    <row r="1219" s="14" customFormat="1">
      <c r="A1219" s="14"/>
      <c r="B1219" s="254"/>
      <c r="C1219" s="255"/>
      <c r="D1219" s="234" t="s">
        <v>205</v>
      </c>
      <c r="E1219" s="256" t="s">
        <v>19</v>
      </c>
      <c r="F1219" s="257" t="s">
        <v>1147</v>
      </c>
      <c r="G1219" s="255"/>
      <c r="H1219" s="256" t="s">
        <v>19</v>
      </c>
      <c r="I1219" s="258"/>
      <c r="J1219" s="255"/>
      <c r="K1219" s="255"/>
      <c r="L1219" s="259"/>
      <c r="M1219" s="260"/>
      <c r="N1219" s="261"/>
      <c r="O1219" s="261"/>
      <c r="P1219" s="261"/>
      <c r="Q1219" s="261"/>
      <c r="R1219" s="261"/>
      <c r="S1219" s="261"/>
      <c r="T1219" s="26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3" t="s">
        <v>205</v>
      </c>
      <c r="AU1219" s="263" t="s">
        <v>82</v>
      </c>
      <c r="AV1219" s="14" t="s">
        <v>79</v>
      </c>
      <c r="AW1219" s="14" t="s">
        <v>33</v>
      </c>
      <c r="AX1219" s="14" t="s">
        <v>72</v>
      </c>
      <c r="AY1219" s="263" t="s">
        <v>190</v>
      </c>
    </row>
    <row r="1220" s="13" customFormat="1">
      <c r="A1220" s="13"/>
      <c r="B1220" s="232"/>
      <c r="C1220" s="233"/>
      <c r="D1220" s="234" t="s">
        <v>205</v>
      </c>
      <c r="E1220" s="235" t="s">
        <v>19</v>
      </c>
      <c r="F1220" s="236" t="s">
        <v>1762</v>
      </c>
      <c r="G1220" s="233"/>
      <c r="H1220" s="237">
        <v>41.856000000000002</v>
      </c>
      <c r="I1220" s="238"/>
      <c r="J1220" s="233"/>
      <c r="K1220" s="233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205</v>
      </c>
      <c r="AU1220" s="243" t="s">
        <v>82</v>
      </c>
      <c r="AV1220" s="13" t="s">
        <v>82</v>
      </c>
      <c r="AW1220" s="13" t="s">
        <v>33</v>
      </c>
      <c r="AX1220" s="13" t="s">
        <v>72</v>
      </c>
      <c r="AY1220" s="243" t="s">
        <v>190</v>
      </c>
    </row>
    <row r="1221" s="14" customFormat="1">
      <c r="A1221" s="14"/>
      <c r="B1221" s="254"/>
      <c r="C1221" s="255"/>
      <c r="D1221" s="234" t="s">
        <v>205</v>
      </c>
      <c r="E1221" s="256" t="s">
        <v>19</v>
      </c>
      <c r="F1221" s="257" t="s">
        <v>1159</v>
      </c>
      <c r="G1221" s="255"/>
      <c r="H1221" s="256" t="s">
        <v>19</v>
      </c>
      <c r="I1221" s="258"/>
      <c r="J1221" s="255"/>
      <c r="K1221" s="255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205</v>
      </c>
      <c r="AU1221" s="263" t="s">
        <v>82</v>
      </c>
      <c r="AV1221" s="14" t="s">
        <v>79</v>
      </c>
      <c r="AW1221" s="14" t="s">
        <v>33</v>
      </c>
      <c r="AX1221" s="14" t="s">
        <v>72</v>
      </c>
      <c r="AY1221" s="263" t="s">
        <v>190</v>
      </c>
    </row>
    <row r="1222" s="13" customFormat="1">
      <c r="A1222" s="13"/>
      <c r="B1222" s="232"/>
      <c r="C1222" s="233"/>
      <c r="D1222" s="234" t="s">
        <v>205</v>
      </c>
      <c r="E1222" s="235" t="s">
        <v>19</v>
      </c>
      <c r="F1222" s="236" t="s">
        <v>1763</v>
      </c>
      <c r="G1222" s="233"/>
      <c r="H1222" s="237">
        <v>12.476000000000001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205</v>
      </c>
      <c r="AU1222" s="243" t="s">
        <v>82</v>
      </c>
      <c r="AV1222" s="13" t="s">
        <v>82</v>
      </c>
      <c r="AW1222" s="13" t="s">
        <v>33</v>
      </c>
      <c r="AX1222" s="13" t="s">
        <v>72</v>
      </c>
      <c r="AY1222" s="243" t="s">
        <v>190</v>
      </c>
    </row>
    <row r="1223" s="15" customFormat="1">
      <c r="A1223" s="15"/>
      <c r="B1223" s="264"/>
      <c r="C1223" s="265"/>
      <c r="D1223" s="234" t="s">
        <v>205</v>
      </c>
      <c r="E1223" s="266" t="s">
        <v>19</v>
      </c>
      <c r="F1223" s="267" t="s">
        <v>243</v>
      </c>
      <c r="G1223" s="265"/>
      <c r="H1223" s="268">
        <v>92.719999999999999</v>
      </c>
      <c r="I1223" s="269"/>
      <c r="J1223" s="265"/>
      <c r="K1223" s="265"/>
      <c r="L1223" s="270"/>
      <c r="M1223" s="271"/>
      <c r="N1223" s="272"/>
      <c r="O1223" s="272"/>
      <c r="P1223" s="272"/>
      <c r="Q1223" s="272"/>
      <c r="R1223" s="272"/>
      <c r="S1223" s="272"/>
      <c r="T1223" s="273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74" t="s">
        <v>205</v>
      </c>
      <c r="AU1223" s="274" t="s">
        <v>82</v>
      </c>
      <c r="AV1223" s="15" t="s">
        <v>197</v>
      </c>
      <c r="AW1223" s="15" t="s">
        <v>33</v>
      </c>
      <c r="AX1223" s="15" t="s">
        <v>79</v>
      </c>
      <c r="AY1223" s="274" t="s">
        <v>190</v>
      </c>
    </row>
    <row r="1224" s="12" customFormat="1" ht="20.88" customHeight="1">
      <c r="A1224" s="12"/>
      <c r="B1224" s="198"/>
      <c r="C1224" s="199"/>
      <c r="D1224" s="200" t="s">
        <v>71</v>
      </c>
      <c r="E1224" s="212" t="s">
        <v>305</v>
      </c>
      <c r="F1224" s="212" t="s">
        <v>306</v>
      </c>
      <c r="G1224" s="199"/>
      <c r="H1224" s="199"/>
      <c r="I1224" s="202"/>
      <c r="J1224" s="213">
        <f>BK1224</f>
        <v>0</v>
      </c>
      <c r="K1224" s="199"/>
      <c r="L1224" s="204"/>
      <c r="M1224" s="205"/>
      <c r="N1224" s="206"/>
      <c r="O1224" s="206"/>
      <c r="P1224" s="207">
        <f>SUM(P1225:P1311)</f>
        <v>0</v>
      </c>
      <c r="Q1224" s="206"/>
      <c r="R1224" s="207">
        <f>SUM(R1225:R1311)</f>
        <v>42.738414769999999</v>
      </c>
      <c r="S1224" s="206"/>
      <c r="T1224" s="208">
        <f>SUM(T1225:T1311)</f>
        <v>0</v>
      </c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R1224" s="209" t="s">
        <v>79</v>
      </c>
      <c r="AT1224" s="210" t="s">
        <v>71</v>
      </c>
      <c r="AU1224" s="210" t="s">
        <v>82</v>
      </c>
      <c r="AY1224" s="209" t="s">
        <v>190</v>
      </c>
      <c r="BK1224" s="211">
        <f>SUM(BK1225:BK1311)</f>
        <v>0</v>
      </c>
    </row>
    <row r="1225" s="2" customFormat="1" ht="24.15" customHeight="1">
      <c r="A1225" s="40"/>
      <c r="B1225" s="41"/>
      <c r="C1225" s="214" t="s">
        <v>1764</v>
      </c>
      <c r="D1225" s="214" t="s">
        <v>192</v>
      </c>
      <c r="E1225" s="215" t="s">
        <v>1765</v>
      </c>
      <c r="F1225" s="216" t="s">
        <v>1766</v>
      </c>
      <c r="G1225" s="217" t="s">
        <v>195</v>
      </c>
      <c r="H1225" s="218">
        <v>11.304</v>
      </c>
      <c r="I1225" s="219"/>
      <c r="J1225" s="220">
        <f>ROUND(I1225*H1225,2)</f>
        <v>0</v>
      </c>
      <c r="K1225" s="216" t="s">
        <v>196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2.5019499999999999</v>
      </c>
      <c r="R1225" s="223">
        <f>Q1225*H1225</f>
        <v>28.282042799999999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197</v>
      </c>
      <c r="AT1225" s="225" t="s">
        <v>192</v>
      </c>
      <c r="AU1225" s="225" t="s">
        <v>207</v>
      </c>
      <c r="AY1225" s="19" t="s">
        <v>190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79</v>
      </c>
      <c r="BK1225" s="226">
        <f>ROUND(I1225*H1225,2)</f>
        <v>0</v>
      </c>
      <c r="BL1225" s="19" t="s">
        <v>197</v>
      </c>
      <c r="BM1225" s="225" t="s">
        <v>1767</v>
      </c>
    </row>
    <row r="1226" s="2" customFormat="1">
      <c r="A1226" s="40"/>
      <c r="B1226" s="41"/>
      <c r="C1226" s="42"/>
      <c r="D1226" s="227" t="s">
        <v>199</v>
      </c>
      <c r="E1226" s="42"/>
      <c r="F1226" s="228" t="s">
        <v>1768</v>
      </c>
      <c r="G1226" s="42"/>
      <c r="H1226" s="42"/>
      <c r="I1226" s="229"/>
      <c r="J1226" s="42"/>
      <c r="K1226" s="42"/>
      <c r="L1226" s="46"/>
      <c r="M1226" s="230"/>
      <c r="N1226" s="231"/>
      <c r="O1226" s="86"/>
      <c r="P1226" s="86"/>
      <c r="Q1226" s="86"/>
      <c r="R1226" s="86"/>
      <c r="S1226" s="86"/>
      <c r="T1226" s="87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199</v>
      </c>
      <c r="AU1226" s="19" t="s">
        <v>207</v>
      </c>
    </row>
    <row r="1227" s="14" customFormat="1">
      <c r="A1227" s="14"/>
      <c r="B1227" s="254"/>
      <c r="C1227" s="255"/>
      <c r="D1227" s="234" t="s">
        <v>205</v>
      </c>
      <c r="E1227" s="256" t="s">
        <v>19</v>
      </c>
      <c r="F1227" s="257" t="s">
        <v>1769</v>
      </c>
      <c r="G1227" s="255"/>
      <c r="H1227" s="256" t="s">
        <v>19</v>
      </c>
      <c r="I1227" s="258"/>
      <c r="J1227" s="255"/>
      <c r="K1227" s="255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205</v>
      </c>
      <c r="AU1227" s="263" t="s">
        <v>207</v>
      </c>
      <c r="AV1227" s="14" t="s">
        <v>79</v>
      </c>
      <c r="AW1227" s="14" t="s">
        <v>33</v>
      </c>
      <c r="AX1227" s="14" t="s">
        <v>72</v>
      </c>
      <c r="AY1227" s="263" t="s">
        <v>190</v>
      </c>
    </row>
    <row r="1228" s="14" customFormat="1">
      <c r="A1228" s="14"/>
      <c r="B1228" s="254"/>
      <c r="C1228" s="255"/>
      <c r="D1228" s="234" t="s">
        <v>205</v>
      </c>
      <c r="E1228" s="256" t="s">
        <v>19</v>
      </c>
      <c r="F1228" s="257" t="s">
        <v>1126</v>
      </c>
      <c r="G1228" s="255"/>
      <c r="H1228" s="256" t="s">
        <v>19</v>
      </c>
      <c r="I1228" s="258"/>
      <c r="J1228" s="255"/>
      <c r="K1228" s="255"/>
      <c r="L1228" s="259"/>
      <c r="M1228" s="260"/>
      <c r="N1228" s="261"/>
      <c r="O1228" s="261"/>
      <c r="P1228" s="261"/>
      <c r="Q1228" s="261"/>
      <c r="R1228" s="261"/>
      <c r="S1228" s="261"/>
      <c r="T1228" s="26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3" t="s">
        <v>205</v>
      </c>
      <c r="AU1228" s="263" t="s">
        <v>207</v>
      </c>
      <c r="AV1228" s="14" t="s">
        <v>79</v>
      </c>
      <c r="AW1228" s="14" t="s">
        <v>33</v>
      </c>
      <c r="AX1228" s="14" t="s">
        <v>72</v>
      </c>
      <c r="AY1228" s="263" t="s">
        <v>190</v>
      </c>
    </row>
    <row r="1229" s="14" customFormat="1">
      <c r="A1229" s="14"/>
      <c r="B1229" s="254"/>
      <c r="C1229" s="255"/>
      <c r="D1229" s="234" t="s">
        <v>205</v>
      </c>
      <c r="E1229" s="256" t="s">
        <v>19</v>
      </c>
      <c r="F1229" s="257" t="s">
        <v>1770</v>
      </c>
      <c r="G1229" s="255"/>
      <c r="H1229" s="256" t="s">
        <v>19</v>
      </c>
      <c r="I1229" s="258"/>
      <c r="J1229" s="255"/>
      <c r="K1229" s="255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205</v>
      </c>
      <c r="AU1229" s="263" t="s">
        <v>207</v>
      </c>
      <c r="AV1229" s="14" t="s">
        <v>79</v>
      </c>
      <c r="AW1229" s="14" t="s">
        <v>33</v>
      </c>
      <c r="AX1229" s="14" t="s">
        <v>72</v>
      </c>
      <c r="AY1229" s="263" t="s">
        <v>190</v>
      </c>
    </row>
    <row r="1230" s="13" customFormat="1">
      <c r="A1230" s="13"/>
      <c r="B1230" s="232"/>
      <c r="C1230" s="233"/>
      <c r="D1230" s="234" t="s">
        <v>205</v>
      </c>
      <c r="E1230" s="235" t="s">
        <v>19</v>
      </c>
      <c r="F1230" s="236" t="s">
        <v>1771</v>
      </c>
      <c r="G1230" s="233"/>
      <c r="H1230" s="237">
        <v>0.95999999999999996</v>
      </c>
      <c r="I1230" s="238"/>
      <c r="J1230" s="233"/>
      <c r="K1230" s="233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205</v>
      </c>
      <c r="AU1230" s="243" t="s">
        <v>207</v>
      </c>
      <c r="AV1230" s="13" t="s">
        <v>82</v>
      </c>
      <c r="AW1230" s="13" t="s">
        <v>33</v>
      </c>
      <c r="AX1230" s="13" t="s">
        <v>72</v>
      </c>
      <c r="AY1230" s="243" t="s">
        <v>190</v>
      </c>
    </row>
    <row r="1231" s="13" customFormat="1">
      <c r="A1231" s="13"/>
      <c r="B1231" s="232"/>
      <c r="C1231" s="233"/>
      <c r="D1231" s="234" t="s">
        <v>205</v>
      </c>
      <c r="E1231" s="235" t="s">
        <v>19</v>
      </c>
      <c r="F1231" s="236" t="s">
        <v>1772</v>
      </c>
      <c r="G1231" s="233"/>
      <c r="H1231" s="237">
        <v>1.28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205</v>
      </c>
      <c r="AU1231" s="243" t="s">
        <v>207</v>
      </c>
      <c r="AV1231" s="13" t="s">
        <v>82</v>
      </c>
      <c r="AW1231" s="13" t="s">
        <v>33</v>
      </c>
      <c r="AX1231" s="13" t="s">
        <v>72</v>
      </c>
      <c r="AY1231" s="243" t="s">
        <v>190</v>
      </c>
    </row>
    <row r="1232" s="14" customFormat="1">
      <c r="A1232" s="14"/>
      <c r="B1232" s="254"/>
      <c r="C1232" s="255"/>
      <c r="D1232" s="234" t="s">
        <v>205</v>
      </c>
      <c r="E1232" s="256" t="s">
        <v>19</v>
      </c>
      <c r="F1232" s="257" t="s">
        <v>1773</v>
      </c>
      <c r="G1232" s="255"/>
      <c r="H1232" s="256" t="s">
        <v>19</v>
      </c>
      <c r="I1232" s="258"/>
      <c r="J1232" s="255"/>
      <c r="K1232" s="255"/>
      <c r="L1232" s="259"/>
      <c r="M1232" s="260"/>
      <c r="N1232" s="261"/>
      <c r="O1232" s="261"/>
      <c r="P1232" s="261"/>
      <c r="Q1232" s="261"/>
      <c r="R1232" s="261"/>
      <c r="S1232" s="261"/>
      <c r="T1232" s="26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3" t="s">
        <v>205</v>
      </c>
      <c r="AU1232" s="263" t="s">
        <v>207</v>
      </c>
      <c r="AV1232" s="14" t="s">
        <v>79</v>
      </c>
      <c r="AW1232" s="14" t="s">
        <v>33</v>
      </c>
      <c r="AX1232" s="14" t="s">
        <v>72</v>
      </c>
      <c r="AY1232" s="263" t="s">
        <v>190</v>
      </c>
    </row>
    <row r="1233" s="13" customFormat="1">
      <c r="A1233" s="13"/>
      <c r="B1233" s="232"/>
      <c r="C1233" s="233"/>
      <c r="D1233" s="234" t="s">
        <v>205</v>
      </c>
      <c r="E1233" s="235" t="s">
        <v>19</v>
      </c>
      <c r="F1233" s="236" t="s">
        <v>1774</v>
      </c>
      <c r="G1233" s="233"/>
      <c r="H1233" s="237">
        <v>2.2709999999999999</v>
      </c>
      <c r="I1233" s="238"/>
      <c r="J1233" s="233"/>
      <c r="K1233" s="233"/>
      <c r="L1233" s="239"/>
      <c r="M1233" s="240"/>
      <c r="N1233" s="241"/>
      <c r="O1233" s="241"/>
      <c r="P1233" s="241"/>
      <c r="Q1233" s="241"/>
      <c r="R1233" s="241"/>
      <c r="S1233" s="241"/>
      <c r="T1233" s="24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3" t="s">
        <v>205</v>
      </c>
      <c r="AU1233" s="243" t="s">
        <v>207</v>
      </c>
      <c r="AV1233" s="13" t="s">
        <v>82</v>
      </c>
      <c r="AW1233" s="13" t="s">
        <v>33</v>
      </c>
      <c r="AX1233" s="13" t="s">
        <v>72</v>
      </c>
      <c r="AY1233" s="243" t="s">
        <v>190</v>
      </c>
    </row>
    <row r="1234" s="14" customFormat="1">
      <c r="A1234" s="14"/>
      <c r="B1234" s="254"/>
      <c r="C1234" s="255"/>
      <c r="D1234" s="234" t="s">
        <v>205</v>
      </c>
      <c r="E1234" s="256" t="s">
        <v>19</v>
      </c>
      <c r="F1234" s="257" t="s">
        <v>1147</v>
      </c>
      <c r="G1234" s="255"/>
      <c r="H1234" s="256" t="s">
        <v>19</v>
      </c>
      <c r="I1234" s="258"/>
      <c r="J1234" s="255"/>
      <c r="K1234" s="255"/>
      <c r="L1234" s="259"/>
      <c r="M1234" s="260"/>
      <c r="N1234" s="261"/>
      <c r="O1234" s="261"/>
      <c r="P1234" s="261"/>
      <c r="Q1234" s="261"/>
      <c r="R1234" s="261"/>
      <c r="S1234" s="261"/>
      <c r="T1234" s="26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3" t="s">
        <v>205</v>
      </c>
      <c r="AU1234" s="263" t="s">
        <v>207</v>
      </c>
      <c r="AV1234" s="14" t="s">
        <v>79</v>
      </c>
      <c r="AW1234" s="14" t="s">
        <v>33</v>
      </c>
      <c r="AX1234" s="14" t="s">
        <v>72</v>
      </c>
      <c r="AY1234" s="263" t="s">
        <v>190</v>
      </c>
    </row>
    <row r="1235" s="14" customFormat="1">
      <c r="A1235" s="14"/>
      <c r="B1235" s="254"/>
      <c r="C1235" s="255"/>
      <c r="D1235" s="234" t="s">
        <v>205</v>
      </c>
      <c r="E1235" s="256" t="s">
        <v>19</v>
      </c>
      <c r="F1235" s="257" t="s">
        <v>1770</v>
      </c>
      <c r="G1235" s="255"/>
      <c r="H1235" s="256" t="s">
        <v>19</v>
      </c>
      <c r="I1235" s="258"/>
      <c r="J1235" s="255"/>
      <c r="K1235" s="255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205</v>
      </c>
      <c r="AU1235" s="263" t="s">
        <v>207</v>
      </c>
      <c r="AV1235" s="14" t="s">
        <v>79</v>
      </c>
      <c r="AW1235" s="14" t="s">
        <v>33</v>
      </c>
      <c r="AX1235" s="14" t="s">
        <v>72</v>
      </c>
      <c r="AY1235" s="263" t="s">
        <v>190</v>
      </c>
    </row>
    <row r="1236" s="13" customFormat="1">
      <c r="A1236" s="13"/>
      <c r="B1236" s="232"/>
      <c r="C1236" s="233"/>
      <c r="D1236" s="234" t="s">
        <v>205</v>
      </c>
      <c r="E1236" s="235" t="s">
        <v>19</v>
      </c>
      <c r="F1236" s="236" t="s">
        <v>1771</v>
      </c>
      <c r="G1236" s="233"/>
      <c r="H1236" s="237">
        <v>0.95999999999999996</v>
      </c>
      <c r="I1236" s="238"/>
      <c r="J1236" s="233"/>
      <c r="K1236" s="233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205</v>
      </c>
      <c r="AU1236" s="243" t="s">
        <v>207</v>
      </c>
      <c r="AV1236" s="13" t="s">
        <v>82</v>
      </c>
      <c r="AW1236" s="13" t="s">
        <v>33</v>
      </c>
      <c r="AX1236" s="13" t="s">
        <v>72</v>
      </c>
      <c r="AY1236" s="243" t="s">
        <v>190</v>
      </c>
    </row>
    <row r="1237" s="13" customFormat="1">
      <c r="A1237" s="13"/>
      <c r="B1237" s="232"/>
      <c r="C1237" s="233"/>
      <c r="D1237" s="234" t="s">
        <v>205</v>
      </c>
      <c r="E1237" s="235" t="s">
        <v>19</v>
      </c>
      <c r="F1237" s="236" t="s">
        <v>1772</v>
      </c>
      <c r="G1237" s="233"/>
      <c r="H1237" s="237">
        <v>1.28</v>
      </c>
      <c r="I1237" s="238"/>
      <c r="J1237" s="233"/>
      <c r="K1237" s="233"/>
      <c r="L1237" s="239"/>
      <c r="M1237" s="240"/>
      <c r="N1237" s="241"/>
      <c r="O1237" s="241"/>
      <c r="P1237" s="241"/>
      <c r="Q1237" s="241"/>
      <c r="R1237" s="241"/>
      <c r="S1237" s="241"/>
      <c r="T1237" s="24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3" t="s">
        <v>205</v>
      </c>
      <c r="AU1237" s="243" t="s">
        <v>207</v>
      </c>
      <c r="AV1237" s="13" t="s">
        <v>82</v>
      </c>
      <c r="AW1237" s="13" t="s">
        <v>33</v>
      </c>
      <c r="AX1237" s="13" t="s">
        <v>72</v>
      </c>
      <c r="AY1237" s="243" t="s">
        <v>190</v>
      </c>
    </row>
    <row r="1238" s="14" customFormat="1">
      <c r="A1238" s="14"/>
      <c r="B1238" s="254"/>
      <c r="C1238" s="255"/>
      <c r="D1238" s="234" t="s">
        <v>205</v>
      </c>
      <c r="E1238" s="256" t="s">
        <v>19</v>
      </c>
      <c r="F1238" s="257" t="s">
        <v>1773</v>
      </c>
      <c r="G1238" s="255"/>
      <c r="H1238" s="256" t="s">
        <v>19</v>
      </c>
      <c r="I1238" s="258"/>
      <c r="J1238" s="255"/>
      <c r="K1238" s="255"/>
      <c r="L1238" s="259"/>
      <c r="M1238" s="260"/>
      <c r="N1238" s="261"/>
      <c r="O1238" s="261"/>
      <c r="P1238" s="261"/>
      <c r="Q1238" s="261"/>
      <c r="R1238" s="261"/>
      <c r="S1238" s="261"/>
      <c r="T1238" s="26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3" t="s">
        <v>205</v>
      </c>
      <c r="AU1238" s="263" t="s">
        <v>207</v>
      </c>
      <c r="AV1238" s="14" t="s">
        <v>79</v>
      </c>
      <c r="AW1238" s="14" t="s">
        <v>33</v>
      </c>
      <c r="AX1238" s="14" t="s">
        <v>72</v>
      </c>
      <c r="AY1238" s="263" t="s">
        <v>190</v>
      </c>
    </row>
    <row r="1239" s="13" customFormat="1">
      <c r="A1239" s="13"/>
      <c r="B1239" s="232"/>
      <c r="C1239" s="233"/>
      <c r="D1239" s="234" t="s">
        <v>205</v>
      </c>
      <c r="E1239" s="235" t="s">
        <v>19</v>
      </c>
      <c r="F1239" s="236" t="s">
        <v>1775</v>
      </c>
      <c r="G1239" s="233"/>
      <c r="H1239" s="237">
        <v>2.2429999999999999</v>
      </c>
      <c r="I1239" s="238"/>
      <c r="J1239" s="233"/>
      <c r="K1239" s="233"/>
      <c r="L1239" s="239"/>
      <c r="M1239" s="240"/>
      <c r="N1239" s="241"/>
      <c r="O1239" s="241"/>
      <c r="P1239" s="241"/>
      <c r="Q1239" s="241"/>
      <c r="R1239" s="241"/>
      <c r="S1239" s="241"/>
      <c r="T1239" s="24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3" t="s">
        <v>205</v>
      </c>
      <c r="AU1239" s="243" t="s">
        <v>207</v>
      </c>
      <c r="AV1239" s="13" t="s">
        <v>82</v>
      </c>
      <c r="AW1239" s="13" t="s">
        <v>33</v>
      </c>
      <c r="AX1239" s="13" t="s">
        <v>72</v>
      </c>
      <c r="AY1239" s="243" t="s">
        <v>190</v>
      </c>
    </row>
    <row r="1240" s="16" customFormat="1">
      <c r="A1240" s="16"/>
      <c r="B1240" s="286"/>
      <c r="C1240" s="287"/>
      <c r="D1240" s="234" t="s">
        <v>205</v>
      </c>
      <c r="E1240" s="288" t="s">
        <v>19</v>
      </c>
      <c r="F1240" s="289" t="s">
        <v>914</v>
      </c>
      <c r="G1240" s="287"/>
      <c r="H1240" s="290">
        <v>8.9939999999999998</v>
      </c>
      <c r="I1240" s="291"/>
      <c r="J1240" s="287"/>
      <c r="K1240" s="287"/>
      <c r="L1240" s="292"/>
      <c r="M1240" s="293"/>
      <c r="N1240" s="294"/>
      <c r="O1240" s="294"/>
      <c r="P1240" s="294"/>
      <c r="Q1240" s="294"/>
      <c r="R1240" s="294"/>
      <c r="S1240" s="294"/>
      <c r="T1240" s="295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96" t="s">
        <v>205</v>
      </c>
      <c r="AU1240" s="296" t="s">
        <v>207</v>
      </c>
      <c r="AV1240" s="16" t="s">
        <v>207</v>
      </c>
      <c r="AW1240" s="16" t="s">
        <v>33</v>
      </c>
      <c r="AX1240" s="16" t="s">
        <v>72</v>
      </c>
      <c r="AY1240" s="296" t="s">
        <v>190</v>
      </c>
    </row>
    <row r="1241" s="14" customFormat="1">
      <c r="A1241" s="14"/>
      <c r="B1241" s="254"/>
      <c r="C1241" s="255"/>
      <c r="D1241" s="234" t="s">
        <v>205</v>
      </c>
      <c r="E1241" s="256" t="s">
        <v>19</v>
      </c>
      <c r="F1241" s="257" t="s">
        <v>1776</v>
      </c>
      <c r="G1241" s="255"/>
      <c r="H1241" s="256" t="s">
        <v>19</v>
      </c>
      <c r="I1241" s="258"/>
      <c r="J1241" s="255"/>
      <c r="K1241" s="255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205</v>
      </c>
      <c r="AU1241" s="263" t="s">
        <v>207</v>
      </c>
      <c r="AV1241" s="14" t="s">
        <v>79</v>
      </c>
      <c r="AW1241" s="14" t="s">
        <v>33</v>
      </c>
      <c r="AX1241" s="14" t="s">
        <v>72</v>
      </c>
      <c r="AY1241" s="263" t="s">
        <v>190</v>
      </c>
    </row>
    <row r="1242" s="14" customFormat="1">
      <c r="A1242" s="14"/>
      <c r="B1242" s="254"/>
      <c r="C1242" s="255"/>
      <c r="D1242" s="234" t="s">
        <v>205</v>
      </c>
      <c r="E1242" s="256" t="s">
        <v>19</v>
      </c>
      <c r="F1242" s="257" t="s">
        <v>1126</v>
      </c>
      <c r="G1242" s="255"/>
      <c r="H1242" s="256" t="s">
        <v>19</v>
      </c>
      <c r="I1242" s="258"/>
      <c r="J1242" s="255"/>
      <c r="K1242" s="255"/>
      <c r="L1242" s="259"/>
      <c r="M1242" s="260"/>
      <c r="N1242" s="261"/>
      <c r="O1242" s="261"/>
      <c r="P1242" s="261"/>
      <c r="Q1242" s="261"/>
      <c r="R1242" s="261"/>
      <c r="S1242" s="261"/>
      <c r="T1242" s="26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3" t="s">
        <v>205</v>
      </c>
      <c r="AU1242" s="263" t="s">
        <v>207</v>
      </c>
      <c r="AV1242" s="14" t="s">
        <v>79</v>
      </c>
      <c r="AW1242" s="14" t="s">
        <v>33</v>
      </c>
      <c r="AX1242" s="14" t="s">
        <v>72</v>
      </c>
      <c r="AY1242" s="263" t="s">
        <v>190</v>
      </c>
    </row>
    <row r="1243" s="14" customFormat="1">
      <c r="A1243" s="14"/>
      <c r="B1243" s="254"/>
      <c r="C1243" s="255"/>
      <c r="D1243" s="234" t="s">
        <v>205</v>
      </c>
      <c r="E1243" s="256" t="s">
        <v>19</v>
      </c>
      <c r="F1243" s="257" t="s">
        <v>1777</v>
      </c>
      <c r="G1243" s="255"/>
      <c r="H1243" s="256" t="s">
        <v>19</v>
      </c>
      <c r="I1243" s="258"/>
      <c r="J1243" s="255"/>
      <c r="K1243" s="255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205</v>
      </c>
      <c r="AU1243" s="263" t="s">
        <v>207</v>
      </c>
      <c r="AV1243" s="14" t="s">
        <v>79</v>
      </c>
      <c r="AW1243" s="14" t="s">
        <v>33</v>
      </c>
      <c r="AX1243" s="14" t="s">
        <v>72</v>
      </c>
      <c r="AY1243" s="263" t="s">
        <v>190</v>
      </c>
    </row>
    <row r="1244" s="13" customFormat="1">
      <c r="A1244" s="13"/>
      <c r="B1244" s="232"/>
      <c r="C1244" s="233"/>
      <c r="D1244" s="234" t="s">
        <v>205</v>
      </c>
      <c r="E1244" s="235" t="s">
        <v>19</v>
      </c>
      <c r="F1244" s="236" t="s">
        <v>1778</v>
      </c>
      <c r="G1244" s="233"/>
      <c r="H1244" s="237">
        <v>0.308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205</v>
      </c>
      <c r="AU1244" s="243" t="s">
        <v>207</v>
      </c>
      <c r="AV1244" s="13" t="s">
        <v>82</v>
      </c>
      <c r="AW1244" s="13" t="s">
        <v>33</v>
      </c>
      <c r="AX1244" s="13" t="s">
        <v>72</v>
      </c>
      <c r="AY1244" s="243" t="s">
        <v>190</v>
      </c>
    </row>
    <row r="1245" s="14" customFormat="1">
      <c r="A1245" s="14"/>
      <c r="B1245" s="254"/>
      <c r="C1245" s="255"/>
      <c r="D1245" s="234" t="s">
        <v>205</v>
      </c>
      <c r="E1245" s="256" t="s">
        <v>19</v>
      </c>
      <c r="F1245" s="257" t="s">
        <v>1773</v>
      </c>
      <c r="G1245" s="255"/>
      <c r="H1245" s="256" t="s">
        <v>19</v>
      </c>
      <c r="I1245" s="258"/>
      <c r="J1245" s="255"/>
      <c r="K1245" s="255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205</v>
      </c>
      <c r="AU1245" s="263" t="s">
        <v>207</v>
      </c>
      <c r="AV1245" s="14" t="s">
        <v>79</v>
      </c>
      <c r="AW1245" s="14" t="s">
        <v>33</v>
      </c>
      <c r="AX1245" s="14" t="s">
        <v>72</v>
      </c>
      <c r="AY1245" s="263" t="s">
        <v>190</v>
      </c>
    </row>
    <row r="1246" s="13" customFormat="1">
      <c r="A1246" s="13"/>
      <c r="B1246" s="232"/>
      <c r="C1246" s="233"/>
      <c r="D1246" s="234" t="s">
        <v>205</v>
      </c>
      <c r="E1246" s="235" t="s">
        <v>19</v>
      </c>
      <c r="F1246" s="236" t="s">
        <v>1779</v>
      </c>
      <c r="G1246" s="233"/>
      <c r="H1246" s="237">
        <v>2.0019999999999998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205</v>
      </c>
      <c r="AU1246" s="243" t="s">
        <v>207</v>
      </c>
      <c r="AV1246" s="13" t="s">
        <v>82</v>
      </c>
      <c r="AW1246" s="13" t="s">
        <v>33</v>
      </c>
      <c r="AX1246" s="13" t="s">
        <v>72</v>
      </c>
      <c r="AY1246" s="243" t="s">
        <v>190</v>
      </c>
    </row>
    <row r="1247" s="16" customFormat="1">
      <c r="A1247" s="16"/>
      <c r="B1247" s="286"/>
      <c r="C1247" s="287"/>
      <c r="D1247" s="234" t="s">
        <v>205</v>
      </c>
      <c r="E1247" s="288" t="s">
        <v>19</v>
      </c>
      <c r="F1247" s="289" t="s">
        <v>914</v>
      </c>
      <c r="G1247" s="287"/>
      <c r="H1247" s="290">
        <v>2.3100000000000001</v>
      </c>
      <c r="I1247" s="291"/>
      <c r="J1247" s="287"/>
      <c r="K1247" s="287"/>
      <c r="L1247" s="292"/>
      <c r="M1247" s="293"/>
      <c r="N1247" s="294"/>
      <c r="O1247" s="294"/>
      <c r="P1247" s="294"/>
      <c r="Q1247" s="294"/>
      <c r="R1247" s="294"/>
      <c r="S1247" s="294"/>
      <c r="T1247" s="295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96" t="s">
        <v>205</v>
      </c>
      <c r="AU1247" s="296" t="s">
        <v>207</v>
      </c>
      <c r="AV1247" s="16" t="s">
        <v>207</v>
      </c>
      <c r="AW1247" s="16" t="s">
        <v>33</v>
      </c>
      <c r="AX1247" s="16" t="s">
        <v>72</v>
      </c>
      <c r="AY1247" s="296" t="s">
        <v>190</v>
      </c>
    </row>
    <row r="1248" s="15" customFormat="1">
      <c r="A1248" s="15"/>
      <c r="B1248" s="264"/>
      <c r="C1248" s="265"/>
      <c r="D1248" s="234" t="s">
        <v>205</v>
      </c>
      <c r="E1248" s="266" t="s">
        <v>19</v>
      </c>
      <c r="F1248" s="267" t="s">
        <v>243</v>
      </c>
      <c r="G1248" s="265"/>
      <c r="H1248" s="268">
        <v>11.304</v>
      </c>
      <c r="I1248" s="269"/>
      <c r="J1248" s="265"/>
      <c r="K1248" s="265"/>
      <c r="L1248" s="270"/>
      <c r="M1248" s="271"/>
      <c r="N1248" s="272"/>
      <c r="O1248" s="272"/>
      <c r="P1248" s="272"/>
      <c r="Q1248" s="272"/>
      <c r="R1248" s="272"/>
      <c r="S1248" s="272"/>
      <c r="T1248" s="273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4" t="s">
        <v>205</v>
      </c>
      <c r="AU1248" s="274" t="s">
        <v>207</v>
      </c>
      <c r="AV1248" s="15" t="s">
        <v>197</v>
      </c>
      <c r="AW1248" s="15" t="s">
        <v>33</v>
      </c>
      <c r="AX1248" s="15" t="s">
        <v>79</v>
      </c>
      <c r="AY1248" s="274" t="s">
        <v>190</v>
      </c>
    </row>
    <row r="1249" s="2" customFormat="1" ht="24.15" customHeight="1">
      <c r="A1249" s="40"/>
      <c r="B1249" s="41"/>
      <c r="C1249" s="214" t="s">
        <v>1780</v>
      </c>
      <c r="D1249" s="214" t="s">
        <v>192</v>
      </c>
      <c r="E1249" s="215" t="s">
        <v>321</v>
      </c>
      <c r="F1249" s="216" t="s">
        <v>322</v>
      </c>
      <c r="G1249" s="217" t="s">
        <v>222</v>
      </c>
      <c r="H1249" s="218">
        <v>2.0350000000000001</v>
      </c>
      <c r="I1249" s="219"/>
      <c r="J1249" s="220">
        <f>ROUND(I1249*H1249,2)</f>
        <v>0</v>
      </c>
      <c r="K1249" s="216" t="s">
        <v>196</v>
      </c>
      <c r="L1249" s="46"/>
      <c r="M1249" s="221" t="s">
        <v>19</v>
      </c>
      <c r="N1249" s="222" t="s">
        <v>43</v>
      </c>
      <c r="O1249" s="86"/>
      <c r="P1249" s="223">
        <f>O1249*H1249</f>
        <v>0</v>
      </c>
      <c r="Q1249" s="223">
        <v>1.0492699999999999</v>
      </c>
      <c r="R1249" s="223">
        <f>Q1249*H1249</f>
        <v>2.1352644500000002</v>
      </c>
      <c r="S1249" s="223">
        <v>0</v>
      </c>
      <c r="T1249" s="224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5" t="s">
        <v>197</v>
      </c>
      <c r="AT1249" s="225" t="s">
        <v>192</v>
      </c>
      <c r="AU1249" s="225" t="s">
        <v>207</v>
      </c>
      <c r="AY1249" s="19" t="s">
        <v>190</v>
      </c>
      <c r="BE1249" s="226">
        <f>IF(N1249="základní",J1249,0)</f>
        <v>0</v>
      </c>
      <c r="BF1249" s="226">
        <f>IF(N1249="snížená",J1249,0)</f>
        <v>0</v>
      </c>
      <c r="BG1249" s="226">
        <f>IF(N1249="zákl. přenesená",J1249,0)</f>
        <v>0</v>
      </c>
      <c r="BH1249" s="226">
        <f>IF(N1249="sníž. přenesená",J1249,0)</f>
        <v>0</v>
      </c>
      <c r="BI1249" s="226">
        <f>IF(N1249="nulová",J1249,0)</f>
        <v>0</v>
      </c>
      <c r="BJ1249" s="19" t="s">
        <v>79</v>
      </c>
      <c r="BK1249" s="226">
        <f>ROUND(I1249*H1249,2)</f>
        <v>0</v>
      </c>
      <c r="BL1249" s="19" t="s">
        <v>197</v>
      </c>
      <c r="BM1249" s="225" t="s">
        <v>1781</v>
      </c>
    </row>
    <row r="1250" s="2" customFormat="1">
      <c r="A1250" s="40"/>
      <c r="B1250" s="41"/>
      <c r="C1250" s="42"/>
      <c r="D1250" s="227" t="s">
        <v>199</v>
      </c>
      <c r="E1250" s="42"/>
      <c r="F1250" s="228" t="s">
        <v>324</v>
      </c>
      <c r="G1250" s="42"/>
      <c r="H1250" s="42"/>
      <c r="I1250" s="229"/>
      <c r="J1250" s="42"/>
      <c r="K1250" s="42"/>
      <c r="L1250" s="46"/>
      <c r="M1250" s="230"/>
      <c r="N1250" s="231"/>
      <c r="O1250" s="86"/>
      <c r="P1250" s="86"/>
      <c r="Q1250" s="86"/>
      <c r="R1250" s="86"/>
      <c r="S1250" s="86"/>
      <c r="T1250" s="87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199</v>
      </c>
      <c r="AU1250" s="19" t="s">
        <v>207</v>
      </c>
    </row>
    <row r="1251" s="14" customFormat="1">
      <c r="A1251" s="14"/>
      <c r="B1251" s="254"/>
      <c r="C1251" s="255"/>
      <c r="D1251" s="234" t="s">
        <v>205</v>
      </c>
      <c r="E1251" s="256" t="s">
        <v>19</v>
      </c>
      <c r="F1251" s="257" t="s">
        <v>1782</v>
      </c>
      <c r="G1251" s="255"/>
      <c r="H1251" s="256" t="s">
        <v>19</v>
      </c>
      <c r="I1251" s="258"/>
      <c r="J1251" s="255"/>
      <c r="K1251" s="255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205</v>
      </c>
      <c r="AU1251" s="263" t="s">
        <v>207</v>
      </c>
      <c r="AV1251" s="14" t="s">
        <v>79</v>
      </c>
      <c r="AW1251" s="14" t="s">
        <v>33</v>
      </c>
      <c r="AX1251" s="14" t="s">
        <v>72</v>
      </c>
      <c r="AY1251" s="263" t="s">
        <v>190</v>
      </c>
    </row>
    <row r="1252" s="13" customFormat="1">
      <c r="A1252" s="13"/>
      <c r="B1252" s="232"/>
      <c r="C1252" s="233"/>
      <c r="D1252" s="234" t="s">
        <v>205</v>
      </c>
      <c r="E1252" s="235" t="s">
        <v>19</v>
      </c>
      <c r="F1252" s="236" t="s">
        <v>1783</v>
      </c>
      <c r="G1252" s="233"/>
      <c r="H1252" s="237">
        <v>2.0350000000000001</v>
      </c>
      <c r="I1252" s="238"/>
      <c r="J1252" s="233"/>
      <c r="K1252" s="233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205</v>
      </c>
      <c r="AU1252" s="243" t="s">
        <v>207</v>
      </c>
      <c r="AV1252" s="13" t="s">
        <v>82</v>
      </c>
      <c r="AW1252" s="13" t="s">
        <v>33</v>
      </c>
      <c r="AX1252" s="13" t="s">
        <v>79</v>
      </c>
      <c r="AY1252" s="243" t="s">
        <v>190</v>
      </c>
    </row>
    <row r="1253" s="2" customFormat="1" ht="24.15" customHeight="1">
      <c r="A1253" s="40"/>
      <c r="B1253" s="41"/>
      <c r="C1253" s="214" t="s">
        <v>1784</v>
      </c>
      <c r="D1253" s="214" t="s">
        <v>192</v>
      </c>
      <c r="E1253" s="215" t="s">
        <v>1785</v>
      </c>
      <c r="F1253" s="216" t="s">
        <v>1786</v>
      </c>
      <c r="G1253" s="217" t="s">
        <v>214</v>
      </c>
      <c r="H1253" s="218">
        <v>61.761000000000003</v>
      </c>
      <c r="I1253" s="219"/>
      <c r="J1253" s="220">
        <f>ROUND(I1253*H1253,2)</f>
        <v>0</v>
      </c>
      <c r="K1253" s="216" t="s">
        <v>196</v>
      </c>
      <c r="L1253" s="46"/>
      <c r="M1253" s="221" t="s">
        <v>19</v>
      </c>
      <c r="N1253" s="222" t="s">
        <v>43</v>
      </c>
      <c r="O1253" s="86"/>
      <c r="P1253" s="223">
        <f>O1253*H1253</f>
        <v>0</v>
      </c>
      <c r="Q1253" s="223">
        <v>0.012959999999999999</v>
      </c>
      <c r="R1253" s="223">
        <f>Q1253*H1253</f>
        <v>0.80042256000000001</v>
      </c>
      <c r="S1253" s="223">
        <v>0</v>
      </c>
      <c r="T1253" s="224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5" t="s">
        <v>197</v>
      </c>
      <c r="AT1253" s="225" t="s">
        <v>192</v>
      </c>
      <c r="AU1253" s="225" t="s">
        <v>207</v>
      </c>
      <c r="AY1253" s="19" t="s">
        <v>190</v>
      </c>
      <c r="BE1253" s="226">
        <f>IF(N1253="základní",J1253,0)</f>
        <v>0</v>
      </c>
      <c r="BF1253" s="226">
        <f>IF(N1253="snížená",J1253,0)</f>
        <v>0</v>
      </c>
      <c r="BG1253" s="226">
        <f>IF(N1253="zákl. přenesená",J1253,0)</f>
        <v>0</v>
      </c>
      <c r="BH1253" s="226">
        <f>IF(N1253="sníž. přenesená",J1253,0)</f>
        <v>0</v>
      </c>
      <c r="BI1253" s="226">
        <f>IF(N1253="nulová",J1253,0)</f>
        <v>0</v>
      </c>
      <c r="BJ1253" s="19" t="s">
        <v>79</v>
      </c>
      <c r="BK1253" s="226">
        <f>ROUND(I1253*H1253,2)</f>
        <v>0</v>
      </c>
      <c r="BL1253" s="19" t="s">
        <v>197</v>
      </c>
      <c r="BM1253" s="225" t="s">
        <v>1787</v>
      </c>
    </row>
    <row r="1254" s="2" customFormat="1">
      <c r="A1254" s="40"/>
      <c r="B1254" s="41"/>
      <c r="C1254" s="42"/>
      <c r="D1254" s="227" t="s">
        <v>199</v>
      </c>
      <c r="E1254" s="42"/>
      <c r="F1254" s="228" t="s">
        <v>1788</v>
      </c>
      <c r="G1254" s="42"/>
      <c r="H1254" s="42"/>
      <c r="I1254" s="229"/>
      <c r="J1254" s="42"/>
      <c r="K1254" s="42"/>
      <c r="L1254" s="46"/>
      <c r="M1254" s="230"/>
      <c r="N1254" s="231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199</v>
      </c>
      <c r="AU1254" s="19" t="s">
        <v>207</v>
      </c>
    </row>
    <row r="1255" s="14" customFormat="1">
      <c r="A1255" s="14"/>
      <c r="B1255" s="254"/>
      <c r="C1255" s="255"/>
      <c r="D1255" s="234" t="s">
        <v>205</v>
      </c>
      <c r="E1255" s="256" t="s">
        <v>19</v>
      </c>
      <c r="F1255" s="257" t="s">
        <v>1769</v>
      </c>
      <c r="G1255" s="255"/>
      <c r="H1255" s="256" t="s">
        <v>19</v>
      </c>
      <c r="I1255" s="258"/>
      <c r="J1255" s="255"/>
      <c r="K1255" s="255"/>
      <c r="L1255" s="259"/>
      <c r="M1255" s="260"/>
      <c r="N1255" s="261"/>
      <c r="O1255" s="261"/>
      <c r="P1255" s="261"/>
      <c r="Q1255" s="261"/>
      <c r="R1255" s="261"/>
      <c r="S1255" s="261"/>
      <c r="T1255" s="26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3" t="s">
        <v>205</v>
      </c>
      <c r="AU1255" s="263" t="s">
        <v>207</v>
      </c>
      <c r="AV1255" s="14" t="s">
        <v>79</v>
      </c>
      <c r="AW1255" s="14" t="s">
        <v>33</v>
      </c>
      <c r="AX1255" s="14" t="s">
        <v>72</v>
      </c>
      <c r="AY1255" s="263" t="s">
        <v>190</v>
      </c>
    </row>
    <row r="1256" s="14" customFormat="1">
      <c r="A1256" s="14"/>
      <c r="B1256" s="254"/>
      <c r="C1256" s="255"/>
      <c r="D1256" s="234" t="s">
        <v>205</v>
      </c>
      <c r="E1256" s="256" t="s">
        <v>19</v>
      </c>
      <c r="F1256" s="257" t="s">
        <v>1126</v>
      </c>
      <c r="G1256" s="255"/>
      <c r="H1256" s="256" t="s">
        <v>19</v>
      </c>
      <c r="I1256" s="258"/>
      <c r="J1256" s="255"/>
      <c r="K1256" s="255"/>
      <c r="L1256" s="259"/>
      <c r="M1256" s="260"/>
      <c r="N1256" s="261"/>
      <c r="O1256" s="261"/>
      <c r="P1256" s="261"/>
      <c r="Q1256" s="261"/>
      <c r="R1256" s="261"/>
      <c r="S1256" s="261"/>
      <c r="T1256" s="26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3" t="s">
        <v>205</v>
      </c>
      <c r="AU1256" s="263" t="s">
        <v>207</v>
      </c>
      <c r="AV1256" s="14" t="s">
        <v>79</v>
      </c>
      <c r="AW1256" s="14" t="s">
        <v>33</v>
      </c>
      <c r="AX1256" s="14" t="s">
        <v>72</v>
      </c>
      <c r="AY1256" s="263" t="s">
        <v>190</v>
      </c>
    </row>
    <row r="1257" s="14" customFormat="1">
      <c r="A1257" s="14"/>
      <c r="B1257" s="254"/>
      <c r="C1257" s="255"/>
      <c r="D1257" s="234" t="s">
        <v>205</v>
      </c>
      <c r="E1257" s="256" t="s">
        <v>19</v>
      </c>
      <c r="F1257" s="257" t="s">
        <v>1770</v>
      </c>
      <c r="G1257" s="255"/>
      <c r="H1257" s="256" t="s">
        <v>19</v>
      </c>
      <c r="I1257" s="258"/>
      <c r="J1257" s="255"/>
      <c r="K1257" s="255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205</v>
      </c>
      <c r="AU1257" s="263" t="s">
        <v>207</v>
      </c>
      <c r="AV1257" s="14" t="s">
        <v>79</v>
      </c>
      <c r="AW1257" s="14" t="s">
        <v>33</v>
      </c>
      <c r="AX1257" s="14" t="s">
        <v>72</v>
      </c>
      <c r="AY1257" s="263" t="s">
        <v>190</v>
      </c>
    </row>
    <row r="1258" s="13" customFormat="1">
      <c r="A1258" s="13"/>
      <c r="B1258" s="232"/>
      <c r="C1258" s="233"/>
      <c r="D1258" s="234" t="s">
        <v>205</v>
      </c>
      <c r="E1258" s="235" t="s">
        <v>19</v>
      </c>
      <c r="F1258" s="236" t="s">
        <v>1789</v>
      </c>
      <c r="G1258" s="233"/>
      <c r="H1258" s="237">
        <v>3.6699999999999999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205</v>
      </c>
      <c r="AU1258" s="243" t="s">
        <v>207</v>
      </c>
      <c r="AV1258" s="13" t="s">
        <v>82</v>
      </c>
      <c r="AW1258" s="13" t="s">
        <v>33</v>
      </c>
      <c r="AX1258" s="13" t="s">
        <v>72</v>
      </c>
      <c r="AY1258" s="243" t="s">
        <v>190</v>
      </c>
    </row>
    <row r="1259" s="13" customFormat="1">
      <c r="A1259" s="13"/>
      <c r="B1259" s="232"/>
      <c r="C1259" s="233"/>
      <c r="D1259" s="234" t="s">
        <v>205</v>
      </c>
      <c r="E1259" s="235" t="s">
        <v>19</v>
      </c>
      <c r="F1259" s="236" t="s">
        <v>1790</v>
      </c>
      <c r="G1259" s="233"/>
      <c r="H1259" s="237">
        <v>5.6299999999999999</v>
      </c>
      <c r="I1259" s="238"/>
      <c r="J1259" s="233"/>
      <c r="K1259" s="233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205</v>
      </c>
      <c r="AU1259" s="243" t="s">
        <v>207</v>
      </c>
      <c r="AV1259" s="13" t="s">
        <v>82</v>
      </c>
      <c r="AW1259" s="13" t="s">
        <v>33</v>
      </c>
      <c r="AX1259" s="13" t="s">
        <v>72</v>
      </c>
      <c r="AY1259" s="243" t="s">
        <v>190</v>
      </c>
    </row>
    <row r="1260" s="14" customFormat="1">
      <c r="A1260" s="14"/>
      <c r="B1260" s="254"/>
      <c r="C1260" s="255"/>
      <c r="D1260" s="234" t="s">
        <v>205</v>
      </c>
      <c r="E1260" s="256" t="s">
        <v>19</v>
      </c>
      <c r="F1260" s="257" t="s">
        <v>1773</v>
      </c>
      <c r="G1260" s="255"/>
      <c r="H1260" s="256" t="s">
        <v>19</v>
      </c>
      <c r="I1260" s="258"/>
      <c r="J1260" s="255"/>
      <c r="K1260" s="255"/>
      <c r="L1260" s="259"/>
      <c r="M1260" s="260"/>
      <c r="N1260" s="261"/>
      <c r="O1260" s="261"/>
      <c r="P1260" s="261"/>
      <c r="Q1260" s="261"/>
      <c r="R1260" s="261"/>
      <c r="S1260" s="261"/>
      <c r="T1260" s="26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3" t="s">
        <v>205</v>
      </c>
      <c r="AU1260" s="263" t="s">
        <v>207</v>
      </c>
      <c r="AV1260" s="14" t="s">
        <v>79</v>
      </c>
      <c r="AW1260" s="14" t="s">
        <v>33</v>
      </c>
      <c r="AX1260" s="14" t="s">
        <v>72</v>
      </c>
      <c r="AY1260" s="263" t="s">
        <v>190</v>
      </c>
    </row>
    <row r="1261" s="13" customFormat="1">
      <c r="A1261" s="13"/>
      <c r="B1261" s="232"/>
      <c r="C1261" s="233"/>
      <c r="D1261" s="234" t="s">
        <v>205</v>
      </c>
      <c r="E1261" s="235" t="s">
        <v>19</v>
      </c>
      <c r="F1261" s="236" t="s">
        <v>1791</v>
      </c>
      <c r="G1261" s="233"/>
      <c r="H1261" s="237">
        <v>14.536</v>
      </c>
      <c r="I1261" s="238"/>
      <c r="J1261" s="233"/>
      <c r="K1261" s="233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205</v>
      </c>
      <c r="AU1261" s="243" t="s">
        <v>207</v>
      </c>
      <c r="AV1261" s="13" t="s">
        <v>82</v>
      </c>
      <c r="AW1261" s="13" t="s">
        <v>33</v>
      </c>
      <c r="AX1261" s="13" t="s">
        <v>72</v>
      </c>
      <c r="AY1261" s="243" t="s">
        <v>190</v>
      </c>
    </row>
    <row r="1262" s="14" customFormat="1">
      <c r="A1262" s="14"/>
      <c r="B1262" s="254"/>
      <c r="C1262" s="255"/>
      <c r="D1262" s="234" t="s">
        <v>205</v>
      </c>
      <c r="E1262" s="256" t="s">
        <v>19</v>
      </c>
      <c r="F1262" s="257" t="s">
        <v>1147</v>
      </c>
      <c r="G1262" s="255"/>
      <c r="H1262" s="256" t="s">
        <v>19</v>
      </c>
      <c r="I1262" s="258"/>
      <c r="J1262" s="255"/>
      <c r="K1262" s="255"/>
      <c r="L1262" s="259"/>
      <c r="M1262" s="260"/>
      <c r="N1262" s="261"/>
      <c r="O1262" s="261"/>
      <c r="P1262" s="261"/>
      <c r="Q1262" s="261"/>
      <c r="R1262" s="261"/>
      <c r="S1262" s="261"/>
      <c r="T1262" s="26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3" t="s">
        <v>205</v>
      </c>
      <c r="AU1262" s="263" t="s">
        <v>207</v>
      </c>
      <c r="AV1262" s="14" t="s">
        <v>79</v>
      </c>
      <c r="AW1262" s="14" t="s">
        <v>33</v>
      </c>
      <c r="AX1262" s="14" t="s">
        <v>72</v>
      </c>
      <c r="AY1262" s="263" t="s">
        <v>190</v>
      </c>
    </row>
    <row r="1263" s="14" customFormat="1">
      <c r="A1263" s="14"/>
      <c r="B1263" s="254"/>
      <c r="C1263" s="255"/>
      <c r="D1263" s="234" t="s">
        <v>205</v>
      </c>
      <c r="E1263" s="256" t="s">
        <v>19</v>
      </c>
      <c r="F1263" s="257" t="s">
        <v>1770</v>
      </c>
      <c r="G1263" s="255"/>
      <c r="H1263" s="256" t="s">
        <v>19</v>
      </c>
      <c r="I1263" s="258"/>
      <c r="J1263" s="255"/>
      <c r="K1263" s="255"/>
      <c r="L1263" s="259"/>
      <c r="M1263" s="260"/>
      <c r="N1263" s="261"/>
      <c r="O1263" s="261"/>
      <c r="P1263" s="261"/>
      <c r="Q1263" s="261"/>
      <c r="R1263" s="261"/>
      <c r="S1263" s="261"/>
      <c r="T1263" s="26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3" t="s">
        <v>205</v>
      </c>
      <c r="AU1263" s="263" t="s">
        <v>207</v>
      </c>
      <c r="AV1263" s="14" t="s">
        <v>79</v>
      </c>
      <c r="AW1263" s="14" t="s">
        <v>33</v>
      </c>
      <c r="AX1263" s="14" t="s">
        <v>72</v>
      </c>
      <c r="AY1263" s="263" t="s">
        <v>190</v>
      </c>
    </row>
    <row r="1264" s="13" customFormat="1">
      <c r="A1264" s="13"/>
      <c r="B1264" s="232"/>
      <c r="C1264" s="233"/>
      <c r="D1264" s="234" t="s">
        <v>205</v>
      </c>
      <c r="E1264" s="235" t="s">
        <v>19</v>
      </c>
      <c r="F1264" s="236" t="s">
        <v>1789</v>
      </c>
      <c r="G1264" s="233"/>
      <c r="H1264" s="237">
        <v>3.6699999999999999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205</v>
      </c>
      <c r="AU1264" s="243" t="s">
        <v>207</v>
      </c>
      <c r="AV1264" s="13" t="s">
        <v>82</v>
      </c>
      <c r="AW1264" s="13" t="s">
        <v>33</v>
      </c>
      <c r="AX1264" s="13" t="s">
        <v>72</v>
      </c>
      <c r="AY1264" s="243" t="s">
        <v>190</v>
      </c>
    </row>
    <row r="1265" s="13" customFormat="1">
      <c r="A1265" s="13"/>
      <c r="B1265" s="232"/>
      <c r="C1265" s="233"/>
      <c r="D1265" s="234" t="s">
        <v>205</v>
      </c>
      <c r="E1265" s="235" t="s">
        <v>19</v>
      </c>
      <c r="F1265" s="236" t="s">
        <v>1790</v>
      </c>
      <c r="G1265" s="233"/>
      <c r="H1265" s="237">
        <v>5.6299999999999999</v>
      </c>
      <c r="I1265" s="238"/>
      <c r="J1265" s="233"/>
      <c r="K1265" s="233"/>
      <c r="L1265" s="239"/>
      <c r="M1265" s="240"/>
      <c r="N1265" s="241"/>
      <c r="O1265" s="241"/>
      <c r="P1265" s="241"/>
      <c r="Q1265" s="241"/>
      <c r="R1265" s="241"/>
      <c r="S1265" s="241"/>
      <c r="T1265" s="24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3" t="s">
        <v>205</v>
      </c>
      <c r="AU1265" s="243" t="s">
        <v>207</v>
      </c>
      <c r="AV1265" s="13" t="s">
        <v>82</v>
      </c>
      <c r="AW1265" s="13" t="s">
        <v>33</v>
      </c>
      <c r="AX1265" s="13" t="s">
        <v>72</v>
      </c>
      <c r="AY1265" s="243" t="s">
        <v>190</v>
      </c>
    </row>
    <row r="1266" s="14" customFormat="1">
      <c r="A1266" s="14"/>
      <c r="B1266" s="254"/>
      <c r="C1266" s="255"/>
      <c r="D1266" s="234" t="s">
        <v>205</v>
      </c>
      <c r="E1266" s="256" t="s">
        <v>19</v>
      </c>
      <c r="F1266" s="257" t="s">
        <v>1773</v>
      </c>
      <c r="G1266" s="255"/>
      <c r="H1266" s="256" t="s">
        <v>19</v>
      </c>
      <c r="I1266" s="258"/>
      <c r="J1266" s="255"/>
      <c r="K1266" s="255"/>
      <c r="L1266" s="259"/>
      <c r="M1266" s="260"/>
      <c r="N1266" s="261"/>
      <c r="O1266" s="261"/>
      <c r="P1266" s="261"/>
      <c r="Q1266" s="261"/>
      <c r="R1266" s="261"/>
      <c r="S1266" s="261"/>
      <c r="T1266" s="26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3" t="s">
        <v>205</v>
      </c>
      <c r="AU1266" s="263" t="s">
        <v>207</v>
      </c>
      <c r="AV1266" s="14" t="s">
        <v>79</v>
      </c>
      <c r="AW1266" s="14" t="s">
        <v>33</v>
      </c>
      <c r="AX1266" s="14" t="s">
        <v>72</v>
      </c>
      <c r="AY1266" s="263" t="s">
        <v>190</v>
      </c>
    </row>
    <row r="1267" s="13" customFormat="1">
      <c r="A1267" s="13"/>
      <c r="B1267" s="232"/>
      <c r="C1267" s="233"/>
      <c r="D1267" s="234" t="s">
        <v>205</v>
      </c>
      <c r="E1267" s="235" t="s">
        <v>19</v>
      </c>
      <c r="F1267" s="236" t="s">
        <v>1792</v>
      </c>
      <c r="G1267" s="233"/>
      <c r="H1267" s="237">
        <v>14.352</v>
      </c>
      <c r="I1267" s="238"/>
      <c r="J1267" s="233"/>
      <c r="K1267" s="233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205</v>
      </c>
      <c r="AU1267" s="243" t="s">
        <v>207</v>
      </c>
      <c r="AV1267" s="13" t="s">
        <v>82</v>
      </c>
      <c r="AW1267" s="13" t="s">
        <v>33</v>
      </c>
      <c r="AX1267" s="13" t="s">
        <v>72</v>
      </c>
      <c r="AY1267" s="243" t="s">
        <v>190</v>
      </c>
    </row>
    <row r="1268" s="16" customFormat="1">
      <c r="A1268" s="16"/>
      <c r="B1268" s="286"/>
      <c r="C1268" s="287"/>
      <c r="D1268" s="234" t="s">
        <v>205</v>
      </c>
      <c r="E1268" s="288" t="s">
        <v>19</v>
      </c>
      <c r="F1268" s="289" t="s">
        <v>914</v>
      </c>
      <c r="G1268" s="287"/>
      <c r="H1268" s="290">
        <v>47.488</v>
      </c>
      <c r="I1268" s="291"/>
      <c r="J1268" s="287"/>
      <c r="K1268" s="287"/>
      <c r="L1268" s="292"/>
      <c r="M1268" s="293"/>
      <c r="N1268" s="294"/>
      <c r="O1268" s="294"/>
      <c r="P1268" s="294"/>
      <c r="Q1268" s="294"/>
      <c r="R1268" s="294"/>
      <c r="S1268" s="294"/>
      <c r="T1268" s="295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96" t="s">
        <v>205</v>
      </c>
      <c r="AU1268" s="296" t="s">
        <v>207</v>
      </c>
      <c r="AV1268" s="16" t="s">
        <v>207</v>
      </c>
      <c r="AW1268" s="16" t="s">
        <v>33</v>
      </c>
      <c r="AX1268" s="16" t="s">
        <v>72</v>
      </c>
      <c r="AY1268" s="296" t="s">
        <v>190</v>
      </c>
    </row>
    <row r="1269" s="14" customFormat="1">
      <c r="A1269" s="14"/>
      <c r="B1269" s="254"/>
      <c r="C1269" s="255"/>
      <c r="D1269" s="234" t="s">
        <v>205</v>
      </c>
      <c r="E1269" s="256" t="s">
        <v>19</v>
      </c>
      <c r="F1269" s="257" t="s">
        <v>1776</v>
      </c>
      <c r="G1269" s="255"/>
      <c r="H1269" s="256" t="s">
        <v>19</v>
      </c>
      <c r="I1269" s="258"/>
      <c r="J1269" s="255"/>
      <c r="K1269" s="255"/>
      <c r="L1269" s="259"/>
      <c r="M1269" s="260"/>
      <c r="N1269" s="261"/>
      <c r="O1269" s="261"/>
      <c r="P1269" s="261"/>
      <c r="Q1269" s="261"/>
      <c r="R1269" s="261"/>
      <c r="S1269" s="261"/>
      <c r="T1269" s="26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3" t="s">
        <v>205</v>
      </c>
      <c r="AU1269" s="263" t="s">
        <v>207</v>
      </c>
      <c r="AV1269" s="14" t="s">
        <v>79</v>
      </c>
      <c r="AW1269" s="14" t="s">
        <v>33</v>
      </c>
      <c r="AX1269" s="14" t="s">
        <v>72</v>
      </c>
      <c r="AY1269" s="263" t="s">
        <v>190</v>
      </c>
    </row>
    <row r="1270" s="14" customFormat="1">
      <c r="A1270" s="14"/>
      <c r="B1270" s="254"/>
      <c r="C1270" s="255"/>
      <c r="D1270" s="234" t="s">
        <v>205</v>
      </c>
      <c r="E1270" s="256" t="s">
        <v>19</v>
      </c>
      <c r="F1270" s="257" t="s">
        <v>1126</v>
      </c>
      <c r="G1270" s="255"/>
      <c r="H1270" s="256" t="s">
        <v>19</v>
      </c>
      <c r="I1270" s="258"/>
      <c r="J1270" s="255"/>
      <c r="K1270" s="255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205</v>
      </c>
      <c r="AU1270" s="263" t="s">
        <v>207</v>
      </c>
      <c r="AV1270" s="14" t="s">
        <v>79</v>
      </c>
      <c r="AW1270" s="14" t="s">
        <v>33</v>
      </c>
      <c r="AX1270" s="14" t="s">
        <v>72</v>
      </c>
      <c r="AY1270" s="263" t="s">
        <v>190</v>
      </c>
    </row>
    <row r="1271" s="14" customFormat="1">
      <c r="A1271" s="14"/>
      <c r="B1271" s="254"/>
      <c r="C1271" s="255"/>
      <c r="D1271" s="234" t="s">
        <v>205</v>
      </c>
      <c r="E1271" s="256" t="s">
        <v>19</v>
      </c>
      <c r="F1271" s="257" t="s">
        <v>1777</v>
      </c>
      <c r="G1271" s="255"/>
      <c r="H1271" s="256" t="s">
        <v>19</v>
      </c>
      <c r="I1271" s="258"/>
      <c r="J1271" s="255"/>
      <c r="K1271" s="255"/>
      <c r="L1271" s="259"/>
      <c r="M1271" s="260"/>
      <c r="N1271" s="261"/>
      <c r="O1271" s="261"/>
      <c r="P1271" s="261"/>
      <c r="Q1271" s="261"/>
      <c r="R1271" s="261"/>
      <c r="S1271" s="261"/>
      <c r="T1271" s="26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3" t="s">
        <v>205</v>
      </c>
      <c r="AU1271" s="263" t="s">
        <v>207</v>
      </c>
      <c r="AV1271" s="14" t="s">
        <v>79</v>
      </c>
      <c r="AW1271" s="14" t="s">
        <v>33</v>
      </c>
      <c r="AX1271" s="14" t="s">
        <v>72</v>
      </c>
      <c r="AY1271" s="263" t="s">
        <v>190</v>
      </c>
    </row>
    <row r="1272" s="13" customFormat="1">
      <c r="A1272" s="13"/>
      <c r="B1272" s="232"/>
      <c r="C1272" s="233"/>
      <c r="D1272" s="234" t="s">
        <v>205</v>
      </c>
      <c r="E1272" s="235" t="s">
        <v>19</v>
      </c>
      <c r="F1272" s="236" t="s">
        <v>1793</v>
      </c>
      <c r="G1272" s="233"/>
      <c r="H1272" s="237">
        <v>1.76</v>
      </c>
      <c r="I1272" s="238"/>
      <c r="J1272" s="233"/>
      <c r="K1272" s="233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205</v>
      </c>
      <c r="AU1272" s="243" t="s">
        <v>207</v>
      </c>
      <c r="AV1272" s="13" t="s">
        <v>82</v>
      </c>
      <c r="AW1272" s="13" t="s">
        <v>33</v>
      </c>
      <c r="AX1272" s="13" t="s">
        <v>72</v>
      </c>
      <c r="AY1272" s="243" t="s">
        <v>190</v>
      </c>
    </row>
    <row r="1273" s="14" customFormat="1">
      <c r="A1273" s="14"/>
      <c r="B1273" s="254"/>
      <c r="C1273" s="255"/>
      <c r="D1273" s="234" t="s">
        <v>205</v>
      </c>
      <c r="E1273" s="256" t="s">
        <v>19</v>
      </c>
      <c r="F1273" s="257" t="s">
        <v>1773</v>
      </c>
      <c r="G1273" s="255"/>
      <c r="H1273" s="256" t="s">
        <v>19</v>
      </c>
      <c r="I1273" s="258"/>
      <c r="J1273" s="255"/>
      <c r="K1273" s="255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3" t="s">
        <v>205</v>
      </c>
      <c r="AU1273" s="263" t="s">
        <v>207</v>
      </c>
      <c r="AV1273" s="14" t="s">
        <v>79</v>
      </c>
      <c r="AW1273" s="14" t="s">
        <v>33</v>
      </c>
      <c r="AX1273" s="14" t="s">
        <v>72</v>
      </c>
      <c r="AY1273" s="263" t="s">
        <v>190</v>
      </c>
    </row>
    <row r="1274" s="13" customFormat="1">
      <c r="A1274" s="13"/>
      <c r="B1274" s="232"/>
      <c r="C1274" s="233"/>
      <c r="D1274" s="234" t="s">
        <v>205</v>
      </c>
      <c r="E1274" s="235" t="s">
        <v>19</v>
      </c>
      <c r="F1274" s="236" t="s">
        <v>1794</v>
      </c>
      <c r="G1274" s="233"/>
      <c r="H1274" s="237">
        <v>12.513</v>
      </c>
      <c r="I1274" s="238"/>
      <c r="J1274" s="233"/>
      <c r="K1274" s="233"/>
      <c r="L1274" s="239"/>
      <c r="M1274" s="240"/>
      <c r="N1274" s="241"/>
      <c r="O1274" s="241"/>
      <c r="P1274" s="241"/>
      <c r="Q1274" s="241"/>
      <c r="R1274" s="241"/>
      <c r="S1274" s="241"/>
      <c r="T1274" s="24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3" t="s">
        <v>205</v>
      </c>
      <c r="AU1274" s="243" t="s">
        <v>207</v>
      </c>
      <c r="AV1274" s="13" t="s">
        <v>82</v>
      </c>
      <c r="AW1274" s="13" t="s">
        <v>33</v>
      </c>
      <c r="AX1274" s="13" t="s">
        <v>72</v>
      </c>
      <c r="AY1274" s="243" t="s">
        <v>190</v>
      </c>
    </row>
    <row r="1275" s="16" customFormat="1">
      <c r="A1275" s="16"/>
      <c r="B1275" s="286"/>
      <c r="C1275" s="287"/>
      <c r="D1275" s="234" t="s">
        <v>205</v>
      </c>
      <c r="E1275" s="288" t="s">
        <v>19</v>
      </c>
      <c r="F1275" s="289" t="s">
        <v>914</v>
      </c>
      <c r="G1275" s="287"/>
      <c r="H1275" s="290">
        <v>14.273</v>
      </c>
      <c r="I1275" s="291"/>
      <c r="J1275" s="287"/>
      <c r="K1275" s="287"/>
      <c r="L1275" s="292"/>
      <c r="M1275" s="293"/>
      <c r="N1275" s="294"/>
      <c r="O1275" s="294"/>
      <c r="P1275" s="294"/>
      <c r="Q1275" s="294"/>
      <c r="R1275" s="294"/>
      <c r="S1275" s="294"/>
      <c r="T1275" s="295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96" t="s">
        <v>205</v>
      </c>
      <c r="AU1275" s="296" t="s">
        <v>207</v>
      </c>
      <c r="AV1275" s="16" t="s">
        <v>207</v>
      </c>
      <c r="AW1275" s="16" t="s">
        <v>33</v>
      </c>
      <c r="AX1275" s="16" t="s">
        <v>72</v>
      </c>
      <c r="AY1275" s="296" t="s">
        <v>190</v>
      </c>
    </row>
    <row r="1276" s="15" customFormat="1">
      <c r="A1276" s="15"/>
      <c r="B1276" s="264"/>
      <c r="C1276" s="265"/>
      <c r="D1276" s="234" t="s">
        <v>205</v>
      </c>
      <c r="E1276" s="266" t="s">
        <v>19</v>
      </c>
      <c r="F1276" s="267" t="s">
        <v>243</v>
      </c>
      <c r="G1276" s="265"/>
      <c r="H1276" s="268">
        <v>61.761000000000003</v>
      </c>
      <c r="I1276" s="269"/>
      <c r="J1276" s="265"/>
      <c r="K1276" s="265"/>
      <c r="L1276" s="270"/>
      <c r="M1276" s="271"/>
      <c r="N1276" s="272"/>
      <c r="O1276" s="272"/>
      <c r="P1276" s="272"/>
      <c r="Q1276" s="272"/>
      <c r="R1276" s="272"/>
      <c r="S1276" s="272"/>
      <c r="T1276" s="273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4" t="s">
        <v>205</v>
      </c>
      <c r="AU1276" s="274" t="s">
        <v>207</v>
      </c>
      <c r="AV1276" s="15" t="s">
        <v>197</v>
      </c>
      <c r="AW1276" s="15" t="s">
        <v>33</v>
      </c>
      <c r="AX1276" s="15" t="s">
        <v>79</v>
      </c>
      <c r="AY1276" s="274" t="s">
        <v>190</v>
      </c>
    </row>
    <row r="1277" s="2" customFormat="1" ht="24.15" customHeight="1">
      <c r="A1277" s="40"/>
      <c r="B1277" s="41"/>
      <c r="C1277" s="214" t="s">
        <v>1795</v>
      </c>
      <c r="D1277" s="214" t="s">
        <v>192</v>
      </c>
      <c r="E1277" s="215" t="s">
        <v>1796</v>
      </c>
      <c r="F1277" s="216" t="s">
        <v>1797</v>
      </c>
      <c r="G1277" s="217" t="s">
        <v>214</v>
      </c>
      <c r="H1277" s="218">
        <v>61.761000000000003</v>
      </c>
      <c r="I1277" s="219"/>
      <c r="J1277" s="220">
        <f>ROUND(I1277*H1277,2)</f>
        <v>0</v>
      </c>
      <c r="K1277" s="216" t="s">
        <v>196</v>
      </c>
      <c r="L1277" s="46"/>
      <c r="M1277" s="221" t="s">
        <v>19</v>
      </c>
      <c r="N1277" s="222" t="s">
        <v>43</v>
      </c>
      <c r="O1277" s="86"/>
      <c r="P1277" s="223">
        <f>O1277*H1277</f>
        <v>0</v>
      </c>
      <c r="Q1277" s="223">
        <v>0</v>
      </c>
      <c r="R1277" s="223">
        <f>Q1277*H1277</f>
        <v>0</v>
      </c>
      <c r="S1277" s="223">
        <v>0</v>
      </c>
      <c r="T1277" s="224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5" t="s">
        <v>197</v>
      </c>
      <c r="AT1277" s="225" t="s">
        <v>192</v>
      </c>
      <c r="AU1277" s="225" t="s">
        <v>207</v>
      </c>
      <c r="AY1277" s="19" t="s">
        <v>190</v>
      </c>
      <c r="BE1277" s="226">
        <f>IF(N1277="základní",J1277,0)</f>
        <v>0</v>
      </c>
      <c r="BF1277" s="226">
        <f>IF(N1277="snížená",J1277,0)</f>
        <v>0</v>
      </c>
      <c r="BG1277" s="226">
        <f>IF(N1277="zákl. přenesená",J1277,0)</f>
        <v>0</v>
      </c>
      <c r="BH1277" s="226">
        <f>IF(N1277="sníž. přenesená",J1277,0)</f>
        <v>0</v>
      </c>
      <c r="BI1277" s="226">
        <f>IF(N1277="nulová",J1277,0)</f>
        <v>0</v>
      </c>
      <c r="BJ1277" s="19" t="s">
        <v>79</v>
      </c>
      <c r="BK1277" s="226">
        <f>ROUND(I1277*H1277,2)</f>
        <v>0</v>
      </c>
      <c r="BL1277" s="19" t="s">
        <v>197</v>
      </c>
      <c r="BM1277" s="225" t="s">
        <v>1798</v>
      </c>
    </row>
    <row r="1278" s="2" customFormat="1">
      <c r="A1278" s="40"/>
      <c r="B1278" s="41"/>
      <c r="C1278" s="42"/>
      <c r="D1278" s="227" t="s">
        <v>199</v>
      </c>
      <c r="E1278" s="42"/>
      <c r="F1278" s="228" t="s">
        <v>1799</v>
      </c>
      <c r="G1278" s="42"/>
      <c r="H1278" s="42"/>
      <c r="I1278" s="229"/>
      <c r="J1278" s="42"/>
      <c r="K1278" s="42"/>
      <c r="L1278" s="46"/>
      <c r="M1278" s="230"/>
      <c r="N1278" s="231"/>
      <c r="O1278" s="86"/>
      <c r="P1278" s="86"/>
      <c r="Q1278" s="86"/>
      <c r="R1278" s="86"/>
      <c r="S1278" s="86"/>
      <c r="T1278" s="87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199</v>
      </c>
      <c r="AU1278" s="19" t="s">
        <v>207</v>
      </c>
    </row>
    <row r="1279" s="2" customFormat="1" ht="24.15" customHeight="1">
      <c r="A1279" s="40"/>
      <c r="B1279" s="41"/>
      <c r="C1279" s="214" t="s">
        <v>1800</v>
      </c>
      <c r="D1279" s="214" t="s">
        <v>192</v>
      </c>
      <c r="E1279" s="215" t="s">
        <v>1801</v>
      </c>
      <c r="F1279" s="216" t="s">
        <v>1802</v>
      </c>
      <c r="G1279" s="217" t="s">
        <v>380</v>
      </c>
      <c r="H1279" s="218">
        <v>101</v>
      </c>
      <c r="I1279" s="219"/>
      <c r="J1279" s="220">
        <f>ROUND(I1279*H1279,2)</f>
        <v>0</v>
      </c>
      <c r="K1279" s="216" t="s">
        <v>196</v>
      </c>
      <c r="L1279" s="46"/>
      <c r="M1279" s="221" t="s">
        <v>19</v>
      </c>
      <c r="N1279" s="222" t="s">
        <v>43</v>
      </c>
      <c r="O1279" s="86"/>
      <c r="P1279" s="223">
        <f>O1279*H1279</f>
        <v>0</v>
      </c>
      <c r="Q1279" s="223">
        <v>0.11046</v>
      </c>
      <c r="R1279" s="223">
        <f>Q1279*H1279</f>
        <v>11.156460000000001</v>
      </c>
      <c r="S1279" s="223">
        <v>0</v>
      </c>
      <c r="T1279" s="224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5" t="s">
        <v>197</v>
      </c>
      <c r="AT1279" s="225" t="s">
        <v>192</v>
      </c>
      <c r="AU1279" s="225" t="s">
        <v>207</v>
      </c>
      <c r="AY1279" s="19" t="s">
        <v>190</v>
      </c>
      <c r="BE1279" s="226">
        <f>IF(N1279="základní",J1279,0)</f>
        <v>0</v>
      </c>
      <c r="BF1279" s="226">
        <f>IF(N1279="snížená",J1279,0)</f>
        <v>0</v>
      </c>
      <c r="BG1279" s="226">
        <f>IF(N1279="zákl. přenesená",J1279,0)</f>
        <v>0</v>
      </c>
      <c r="BH1279" s="226">
        <f>IF(N1279="sníž. přenesená",J1279,0)</f>
        <v>0</v>
      </c>
      <c r="BI1279" s="226">
        <f>IF(N1279="nulová",J1279,0)</f>
        <v>0</v>
      </c>
      <c r="BJ1279" s="19" t="s">
        <v>79</v>
      </c>
      <c r="BK1279" s="226">
        <f>ROUND(I1279*H1279,2)</f>
        <v>0</v>
      </c>
      <c r="BL1279" s="19" t="s">
        <v>197</v>
      </c>
      <c r="BM1279" s="225" t="s">
        <v>1803</v>
      </c>
    </row>
    <row r="1280" s="2" customFormat="1">
      <c r="A1280" s="40"/>
      <c r="B1280" s="41"/>
      <c r="C1280" s="42"/>
      <c r="D1280" s="227" t="s">
        <v>199</v>
      </c>
      <c r="E1280" s="42"/>
      <c r="F1280" s="228" t="s">
        <v>1804</v>
      </c>
      <c r="G1280" s="42"/>
      <c r="H1280" s="42"/>
      <c r="I1280" s="229"/>
      <c r="J1280" s="42"/>
      <c r="K1280" s="42"/>
      <c r="L1280" s="46"/>
      <c r="M1280" s="230"/>
      <c r="N1280" s="231"/>
      <c r="O1280" s="86"/>
      <c r="P1280" s="86"/>
      <c r="Q1280" s="86"/>
      <c r="R1280" s="86"/>
      <c r="S1280" s="86"/>
      <c r="T1280" s="87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199</v>
      </c>
      <c r="AU1280" s="19" t="s">
        <v>207</v>
      </c>
    </row>
    <row r="1281" s="2" customFormat="1">
      <c r="A1281" s="40"/>
      <c r="B1281" s="41"/>
      <c r="C1281" s="42"/>
      <c r="D1281" s="234" t="s">
        <v>680</v>
      </c>
      <c r="E1281" s="42"/>
      <c r="F1281" s="283" t="s">
        <v>1805</v>
      </c>
      <c r="G1281" s="42"/>
      <c r="H1281" s="42"/>
      <c r="I1281" s="229"/>
      <c r="J1281" s="42"/>
      <c r="K1281" s="42"/>
      <c r="L1281" s="46"/>
      <c r="M1281" s="230"/>
      <c r="N1281" s="231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680</v>
      </c>
      <c r="AU1281" s="19" t="s">
        <v>207</v>
      </c>
    </row>
    <row r="1282" s="14" customFormat="1">
      <c r="A1282" s="14"/>
      <c r="B1282" s="254"/>
      <c r="C1282" s="255"/>
      <c r="D1282" s="234" t="s">
        <v>205</v>
      </c>
      <c r="E1282" s="256" t="s">
        <v>19</v>
      </c>
      <c r="F1282" s="257" t="s">
        <v>1769</v>
      </c>
      <c r="G1282" s="255"/>
      <c r="H1282" s="256" t="s">
        <v>19</v>
      </c>
      <c r="I1282" s="258"/>
      <c r="J1282" s="255"/>
      <c r="K1282" s="255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205</v>
      </c>
      <c r="AU1282" s="263" t="s">
        <v>207</v>
      </c>
      <c r="AV1282" s="14" t="s">
        <v>79</v>
      </c>
      <c r="AW1282" s="14" t="s">
        <v>33</v>
      </c>
      <c r="AX1282" s="14" t="s">
        <v>72</v>
      </c>
      <c r="AY1282" s="263" t="s">
        <v>190</v>
      </c>
    </row>
    <row r="1283" s="14" customFormat="1">
      <c r="A1283" s="14"/>
      <c r="B1283" s="254"/>
      <c r="C1283" s="255"/>
      <c r="D1283" s="234" t="s">
        <v>205</v>
      </c>
      <c r="E1283" s="256" t="s">
        <v>19</v>
      </c>
      <c r="F1283" s="257" t="s">
        <v>1126</v>
      </c>
      <c r="G1283" s="255"/>
      <c r="H1283" s="256" t="s">
        <v>19</v>
      </c>
      <c r="I1283" s="258"/>
      <c r="J1283" s="255"/>
      <c r="K1283" s="255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3" t="s">
        <v>205</v>
      </c>
      <c r="AU1283" s="263" t="s">
        <v>207</v>
      </c>
      <c r="AV1283" s="14" t="s">
        <v>79</v>
      </c>
      <c r="AW1283" s="14" t="s">
        <v>33</v>
      </c>
      <c r="AX1283" s="14" t="s">
        <v>72</v>
      </c>
      <c r="AY1283" s="263" t="s">
        <v>190</v>
      </c>
    </row>
    <row r="1284" s="13" customFormat="1">
      <c r="A1284" s="13"/>
      <c r="B1284" s="232"/>
      <c r="C1284" s="233"/>
      <c r="D1284" s="234" t="s">
        <v>205</v>
      </c>
      <c r="E1284" s="235" t="s">
        <v>19</v>
      </c>
      <c r="F1284" s="236" t="s">
        <v>1806</v>
      </c>
      <c r="G1284" s="233"/>
      <c r="H1284" s="237">
        <v>32.5</v>
      </c>
      <c r="I1284" s="238"/>
      <c r="J1284" s="233"/>
      <c r="K1284" s="233"/>
      <c r="L1284" s="239"/>
      <c r="M1284" s="240"/>
      <c r="N1284" s="241"/>
      <c r="O1284" s="241"/>
      <c r="P1284" s="241"/>
      <c r="Q1284" s="241"/>
      <c r="R1284" s="241"/>
      <c r="S1284" s="241"/>
      <c r="T1284" s="24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3" t="s">
        <v>205</v>
      </c>
      <c r="AU1284" s="243" t="s">
        <v>207</v>
      </c>
      <c r="AV1284" s="13" t="s">
        <v>82</v>
      </c>
      <c r="AW1284" s="13" t="s">
        <v>33</v>
      </c>
      <c r="AX1284" s="13" t="s">
        <v>72</v>
      </c>
      <c r="AY1284" s="243" t="s">
        <v>190</v>
      </c>
    </row>
    <row r="1285" s="14" customFormat="1">
      <c r="A1285" s="14"/>
      <c r="B1285" s="254"/>
      <c r="C1285" s="255"/>
      <c r="D1285" s="234" t="s">
        <v>205</v>
      </c>
      <c r="E1285" s="256" t="s">
        <v>19</v>
      </c>
      <c r="F1285" s="257" t="s">
        <v>1147</v>
      </c>
      <c r="G1285" s="255"/>
      <c r="H1285" s="256" t="s">
        <v>19</v>
      </c>
      <c r="I1285" s="258"/>
      <c r="J1285" s="255"/>
      <c r="K1285" s="255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3" t="s">
        <v>205</v>
      </c>
      <c r="AU1285" s="263" t="s">
        <v>207</v>
      </c>
      <c r="AV1285" s="14" t="s">
        <v>79</v>
      </c>
      <c r="AW1285" s="14" t="s">
        <v>33</v>
      </c>
      <c r="AX1285" s="14" t="s">
        <v>72</v>
      </c>
      <c r="AY1285" s="263" t="s">
        <v>190</v>
      </c>
    </row>
    <row r="1286" s="13" customFormat="1">
      <c r="A1286" s="13"/>
      <c r="B1286" s="232"/>
      <c r="C1286" s="233"/>
      <c r="D1286" s="234" t="s">
        <v>205</v>
      </c>
      <c r="E1286" s="235" t="s">
        <v>19</v>
      </c>
      <c r="F1286" s="236" t="s">
        <v>1806</v>
      </c>
      <c r="G1286" s="233"/>
      <c r="H1286" s="237">
        <v>32.5</v>
      </c>
      <c r="I1286" s="238"/>
      <c r="J1286" s="233"/>
      <c r="K1286" s="233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205</v>
      </c>
      <c r="AU1286" s="243" t="s">
        <v>207</v>
      </c>
      <c r="AV1286" s="13" t="s">
        <v>82</v>
      </c>
      <c r="AW1286" s="13" t="s">
        <v>33</v>
      </c>
      <c r="AX1286" s="13" t="s">
        <v>72</v>
      </c>
      <c r="AY1286" s="243" t="s">
        <v>190</v>
      </c>
    </row>
    <row r="1287" s="16" customFormat="1">
      <c r="A1287" s="16"/>
      <c r="B1287" s="286"/>
      <c r="C1287" s="287"/>
      <c r="D1287" s="234" t="s">
        <v>205</v>
      </c>
      <c r="E1287" s="288" t="s">
        <v>19</v>
      </c>
      <c r="F1287" s="289" t="s">
        <v>914</v>
      </c>
      <c r="G1287" s="287"/>
      <c r="H1287" s="290">
        <v>65</v>
      </c>
      <c r="I1287" s="291"/>
      <c r="J1287" s="287"/>
      <c r="K1287" s="287"/>
      <c r="L1287" s="292"/>
      <c r="M1287" s="293"/>
      <c r="N1287" s="294"/>
      <c r="O1287" s="294"/>
      <c r="P1287" s="294"/>
      <c r="Q1287" s="294"/>
      <c r="R1287" s="294"/>
      <c r="S1287" s="294"/>
      <c r="T1287" s="295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T1287" s="296" t="s">
        <v>205</v>
      </c>
      <c r="AU1287" s="296" t="s">
        <v>207</v>
      </c>
      <c r="AV1287" s="16" t="s">
        <v>207</v>
      </c>
      <c r="AW1287" s="16" t="s">
        <v>33</v>
      </c>
      <c r="AX1287" s="16" t="s">
        <v>72</v>
      </c>
      <c r="AY1287" s="296" t="s">
        <v>190</v>
      </c>
    </row>
    <row r="1288" s="14" customFormat="1">
      <c r="A1288" s="14"/>
      <c r="B1288" s="254"/>
      <c r="C1288" s="255"/>
      <c r="D1288" s="234" t="s">
        <v>205</v>
      </c>
      <c r="E1288" s="256" t="s">
        <v>19</v>
      </c>
      <c r="F1288" s="257" t="s">
        <v>1776</v>
      </c>
      <c r="G1288" s="255"/>
      <c r="H1288" s="256" t="s">
        <v>19</v>
      </c>
      <c r="I1288" s="258"/>
      <c r="J1288" s="255"/>
      <c r="K1288" s="255"/>
      <c r="L1288" s="259"/>
      <c r="M1288" s="260"/>
      <c r="N1288" s="261"/>
      <c r="O1288" s="261"/>
      <c r="P1288" s="261"/>
      <c r="Q1288" s="261"/>
      <c r="R1288" s="261"/>
      <c r="S1288" s="261"/>
      <c r="T1288" s="26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3" t="s">
        <v>205</v>
      </c>
      <c r="AU1288" s="263" t="s">
        <v>207</v>
      </c>
      <c r="AV1288" s="14" t="s">
        <v>79</v>
      </c>
      <c r="AW1288" s="14" t="s">
        <v>33</v>
      </c>
      <c r="AX1288" s="14" t="s">
        <v>72</v>
      </c>
      <c r="AY1288" s="263" t="s">
        <v>190</v>
      </c>
    </row>
    <row r="1289" s="14" customFormat="1">
      <c r="A1289" s="14"/>
      <c r="B1289" s="254"/>
      <c r="C1289" s="255"/>
      <c r="D1289" s="234" t="s">
        <v>205</v>
      </c>
      <c r="E1289" s="256" t="s">
        <v>19</v>
      </c>
      <c r="F1289" s="257" t="s">
        <v>1126</v>
      </c>
      <c r="G1289" s="255"/>
      <c r="H1289" s="256" t="s">
        <v>19</v>
      </c>
      <c r="I1289" s="258"/>
      <c r="J1289" s="255"/>
      <c r="K1289" s="255"/>
      <c r="L1289" s="259"/>
      <c r="M1289" s="260"/>
      <c r="N1289" s="261"/>
      <c r="O1289" s="261"/>
      <c r="P1289" s="261"/>
      <c r="Q1289" s="261"/>
      <c r="R1289" s="261"/>
      <c r="S1289" s="261"/>
      <c r="T1289" s="26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3" t="s">
        <v>205</v>
      </c>
      <c r="AU1289" s="263" t="s">
        <v>207</v>
      </c>
      <c r="AV1289" s="14" t="s">
        <v>79</v>
      </c>
      <c r="AW1289" s="14" t="s">
        <v>33</v>
      </c>
      <c r="AX1289" s="14" t="s">
        <v>72</v>
      </c>
      <c r="AY1289" s="263" t="s">
        <v>190</v>
      </c>
    </row>
    <row r="1290" s="13" customFormat="1">
      <c r="A1290" s="13"/>
      <c r="B1290" s="232"/>
      <c r="C1290" s="233"/>
      <c r="D1290" s="234" t="s">
        <v>205</v>
      </c>
      <c r="E1290" s="235" t="s">
        <v>19</v>
      </c>
      <c r="F1290" s="236" t="s">
        <v>1807</v>
      </c>
      <c r="G1290" s="233"/>
      <c r="H1290" s="237">
        <v>33.600000000000001</v>
      </c>
      <c r="I1290" s="238"/>
      <c r="J1290" s="233"/>
      <c r="K1290" s="233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205</v>
      </c>
      <c r="AU1290" s="243" t="s">
        <v>207</v>
      </c>
      <c r="AV1290" s="13" t="s">
        <v>82</v>
      </c>
      <c r="AW1290" s="13" t="s">
        <v>33</v>
      </c>
      <c r="AX1290" s="13" t="s">
        <v>72</v>
      </c>
      <c r="AY1290" s="243" t="s">
        <v>190</v>
      </c>
    </row>
    <row r="1291" s="16" customFormat="1">
      <c r="A1291" s="16"/>
      <c r="B1291" s="286"/>
      <c r="C1291" s="287"/>
      <c r="D1291" s="234" t="s">
        <v>205</v>
      </c>
      <c r="E1291" s="288" t="s">
        <v>19</v>
      </c>
      <c r="F1291" s="289" t="s">
        <v>914</v>
      </c>
      <c r="G1291" s="287"/>
      <c r="H1291" s="290">
        <v>33.600000000000001</v>
      </c>
      <c r="I1291" s="291"/>
      <c r="J1291" s="287"/>
      <c r="K1291" s="287"/>
      <c r="L1291" s="292"/>
      <c r="M1291" s="293"/>
      <c r="N1291" s="294"/>
      <c r="O1291" s="294"/>
      <c r="P1291" s="294"/>
      <c r="Q1291" s="294"/>
      <c r="R1291" s="294"/>
      <c r="S1291" s="294"/>
      <c r="T1291" s="295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96" t="s">
        <v>205</v>
      </c>
      <c r="AU1291" s="296" t="s">
        <v>207</v>
      </c>
      <c r="AV1291" s="16" t="s">
        <v>207</v>
      </c>
      <c r="AW1291" s="16" t="s">
        <v>33</v>
      </c>
      <c r="AX1291" s="16" t="s">
        <v>72</v>
      </c>
      <c r="AY1291" s="296" t="s">
        <v>190</v>
      </c>
    </row>
    <row r="1292" s="14" customFormat="1">
      <c r="A1292" s="14"/>
      <c r="B1292" s="254"/>
      <c r="C1292" s="255"/>
      <c r="D1292" s="234" t="s">
        <v>205</v>
      </c>
      <c r="E1292" s="256" t="s">
        <v>19</v>
      </c>
      <c r="F1292" s="257" t="s">
        <v>1808</v>
      </c>
      <c r="G1292" s="255"/>
      <c r="H1292" s="256" t="s">
        <v>19</v>
      </c>
      <c r="I1292" s="258"/>
      <c r="J1292" s="255"/>
      <c r="K1292" s="255"/>
      <c r="L1292" s="259"/>
      <c r="M1292" s="260"/>
      <c r="N1292" s="261"/>
      <c r="O1292" s="261"/>
      <c r="P1292" s="261"/>
      <c r="Q1292" s="261"/>
      <c r="R1292" s="261"/>
      <c r="S1292" s="261"/>
      <c r="T1292" s="26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3" t="s">
        <v>205</v>
      </c>
      <c r="AU1292" s="263" t="s">
        <v>207</v>
      </c>
      <c r="AV1292" s="14" t="s">
        <v>79</v>
      </c>
      <c r="AW1292" s="14" t="s">
        <v>33</v>
      </c>
      <c r="AX1292" s="14" t="s">
        <v>72</v>
      </c>
      <c r="AY1292" s="263" t="s">
        <v>190</v>
      </c>
    </row>
    <row r="1293" s="13" customFormat="1">
      <c r="A1293" s="13"/>
      <c r="B1293" s="232"/>
      <c r="C1293" s="233"/>
      <c r="D1293" s="234" t="s">
        <v>205</v>
      </c>
      <c r="E1293" s="235" t="s">
        <v>19</v>
      </c>
      <c r="F1293" s="236" t="s">
        <v>1809</v>
      </c>
      <c r="G1293" s="233"/>
      <c r="H1293" s="237">
        <v>2.3999999999999999</v>
      </c>
      <c r="I1293" s="238"/>
      <c r="J1293" s="233"/>
      <c r="K1293" s="233"/>
      <c r="L1293" s="239"/>
      <c r="M1293" s="240"/>
      <c r="N1293" s="241"/>
      <c r="O1293" s="241"/>
      <c r="P1293" s="241"/>
      <c r="Q1293" s="241"/>
      <c r="R1293" s="241"/>
      <c r="S1293" s="241"/>
      <c r="T1293" s="24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3" t="s">
        <v>205</v>
      </c>
      <c r="AU1293" s="243" t="s">
        <v>207</v>
      </c>
      <c r="AV1293" s="13" t="s">
        <v>82</v>
      </c>
      <c r="AW1293" s="13" t="s">
        <v>33</v>
      </c>
      <c r="AX1293" s="13" t="s">
        <v>72</v>
      </c>
      <c r="AY1293" s="243" t="s">
        <v>190</v>
      </c>
    </row>
    <row r="1294" s="15" customFormat="1">
      <c r="A1294" s="15"/>
      <c r="B1294" s="264"/>
      <c r="C1294" s="265"/>
      <c r="D1294" s="234" t="s">
        <v>205</v>
      </c>
      <c r="E1294" s="266" t="s">
        <v>19</v>
      </c>
      <c r="F1294" s="267" t="s">
        <v>243</v>
      </c>
      <c r="G1294" s="265"/>
      <c r="H1294" s="268">
        <v>101</v>
      </c>
      <c r="I1294" s="269"/>
      <c r="J1294" s="265"/>
      <c r="K1294" s="265"/>
      <c r="L1294" s="270"/>
      <c r="M1294" s="271"/>
      <c r="N1294" s="272"/>
      <c r="O1294" s="272"/>
      <c r="P1294" s="272"/>
      <c r="Q1294" s="272"/>
      <c r="R1294" s="272"/>
      <c r="S1294" s="272"/>
      <c r="T1294" s="273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T1294" s="274" t="s">
        <v>205</v>
      </c>
      <c r="AU1294" s="274" t="s">
        <v>207</v>
      </c>
      <c r="AV1294" s="15" t="s">
        <v>197</v>
      </c>
      <c r="AW1294" s="15" t="s">
        <v>33</v>
      </c>
      <c r="AX1294" s="15" t="s">
        <v>79</v>
      </c>
      <c r="AY1294" s="274" t="s">
        <v>190</v>
      </c>
    </row>
    <row r="1295" s="2" customFormat="1" ht="21.75" customHeight="1">
      <c r="A1295" s="40"/>
      <c r="B1295" s="41"/>
      <c r="C1295" s="214" t="s">
        <v>1810</v>
      </c>
      <c r="D1295" s="214" t="s">
        <v>192</v>
      </c>
      <c r="E1295" s="215" t="s">
        <v>328</v>
      </c>
      <c r="F1295" s="216" t="s">
        <v>329</v>
      </c>
      <c r="G1295" s="217" t="s">
        <v>214</v>
      </c>
      <c r="H1295" s="218">
        <v>45.988</v>
      </c>
      <c r="I1295" s="219"/>
      <c r="J1295" s="220">
        <f>ROUND(I1295*H1295,2)</f>
        <v>0</v>
      </c>
      <c r="K1295" s="216" t="s">
        <v>196</v>
      </c>
      <c r="L1295" s="46"/>
      <c r="M1295" s="221" t="s">
        <v>19</v>
      </c>
      <c r="N1295" s="222" t="s">
        <v>43</v>
      </c>
      <c r="O1295" s="86"/>
      <c r="P1295" s="223">
        <f>O1295*H1295</f>
        <v>0</v>
      </c>
      <c r="Q1295" s="223">
        <v>0.00792</v>
      </c>
      <c r="R1295" s="223">
        <f>Q1295*H1295</f>
        <v>0.36422495999999999</v>
      </c>
      <c r="S1295" s="223">
        <v>0</v>
      </c>
      <c r="T1295" s="224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5" t="s">
        <v>197</v>
      </c>
      <c r="AT1295" s="225" t="s">
        <v>192</v>
      </c>
      <c r="AU1295" s="225" t="s">
        <v>207</v>
      </c>
      <c r="AY1295" s="19" t="s">
        <v>190</v>
      </c>
      <c r="BE1295" s="226">
        <f>IF(N1295="základní",J1295,0)</f>
        <v>0</v>
      </c>
      <c r="BF1295" s="226">
        <f>IF(N1295="snížená",J1295,0)</f>
        <v>0</v>
      </c>
      <c r="BG1295" s="226">
        <f>IF(N1295="zákl. přenesená",J1295,0)</f>
        <v>0</v>
      </c>
      <c r="BH1295" s="226">
        <f>IF(N1295="sníž. přenesená",J1295,0)</f>
        <v>0</v>
      </c>
      <c r="BI1295" s="226">
        <f>IF(N1295="nulová",J1295,0)</f>
        <v>0</v>
      </c>
      <c r="BJ1295" s="19" t="s">
        <v>79</v>
      </c>
      <c r="BK1295" s="226">
        <f>ROUND(I1295*H1295,2)</f>
        <v>0</v>
      </c>
      <c r="BL1295" s="19" t="s">
        <v>197</v>
      </c>
      <c r="BM1295" s="225" t="s">
        <v>1811</v>
      </c>
    </row>
    <row r="1296" s="2" customFormat="1">
      <c r="A1296" s="40"/>
      <c r="B1296" s="41"/>
      <c r="C1296" s="42"/>
      <c r="D1296" s="227" t="s">
        <v>199</v>
      </c>
      <c r="E1296" s="42"/>
      <c r="F1296" s="228" t="s">
        <v>331</v>
      </c>
      <c r="G1296" s="42"/>
      <c r="H1296" s="42"/>
      <c r="I1296" s="229"/>
      <c r="J1296" s="42"/>
      <c r="K1296" s="42"/>
      <c r="L1296" s="46"/>
      <c r="M1296" s="230"/>
      <c r="N1296" s="231"/>
      <c r="O1296" s="86"/>
      <c r="P1296" s="86"/>
      <c r="Q1296" s="86"/>
      <c r="R1296" s="86"/>
      <c r="S1296" s="86"/>
      <c r="T1296" s="87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T1296" s="19" t="s">
        <v>199</v>
      </c>
      <c r="AU1296" s="19" t="s">
        <v>207</v>
      </c>
    </row>
    <row r="1297" s="14" customFormat="1">
      <c r="A1297" s="14"/>
      <c r="B1297" s="254"/>
      <c r="C1297" s="255"/>
      <c r="D1297" s="234" t="s">
        <v>205</v>
      </c>
      <c r="E1297" s="256" t="s">
        <v>19</v>
      </c>
      <c r="F1297" s="257" t="s">
        <v>1769</v>
      </c>
      <c r="G1297" s="255"/>
      <c r="H1297" s="256" t="s">
        <v>19</v>
      </c>
      <c r="I1297" s="258"/>
      <c r="J1297" s="255"/>
      <c r="K1297" s="255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3" t="s">
        <v>205</v>
      </c>
      <c r="AU1297" s="263" t="s">
        <v>207</v>
      </c>
      <c r="AV1297" s="14" t="s">
        <v>79</v>
      </c>
      <c r="AW1297" s="14" t="s">
        <v>33</v>
      </c>
      <c r="AX1297" s="14" t="s">
        <v>72</v>
      </c>
      <c r="AY1297" s="263" t="s">
        <v>190</v>
      </c>
    </row>
    <row r="1298" s="14" customFormat="1">
      <c r="A1298" s="14"/>
      <c r="B1298" s="254"/>
      <c r="C1298" s="255"/>
      <c r="D1298" s="234" t="s">
        <v>205</v>
      </c>
      <c r="E1298" s="256" t="s">
        <v>19</v>
      </c>
      <c r="F1298" s="257" t="s">
        <v>1126</v>
      </c>
      <c r="G1298" s="255"/>
      <c r="H1298" s="256" t="s">
        <v>19</v>
      </c>
      <c r="I1298" s="258"/>
      <c r="J1298" s="255"/>
      <c r="K1298" s="255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3" t="s">
        <v>205</v>
      </c>
      <c r="AU1298" s="263" t="s">
        <v>207</v>
      </c>
      <c r="AV1298" s="14" t="s">
        <v>79</v>
      </c>
      <c r="AW1298" s="14" t="s">
        <v>33</v>
      </c>
      <c r="AX1298" s="14" t="s">
        <v>72</v>
      </c>
      <c r="AY1298" s="263" t="s">
        <v>190</v>
      </c>
    </row>
    <row r="1299" s="13" customFormat="1">
      <c r="A1299" s="13"/>
      <c r="B1299" s="232"/>
      <c r="C1299" s="233"/>
      <c r="D1299" s="234" t="s">
        <v>205</v>
      </c>
      <c r="E1299" s="235" t="s">
        <v>19</v>
      </c>
      <c r="F1299" s="236" t="s">
        <v>1812</v>
      </c>
      <c r="G1299" s="233"/>
      <c r="H1299" s="237">
        <v>14.755000000000001</v>
      </c>
      <c r="I1299" s="238"/>
      <c r="J1299" s="233"/>
      <c r="K1299" s="233"/>
      <c r="L1299" s="239"/>
      <c r="M1299" s="240"/>
      <c r="N1299" s="241"/>
      <c r="O1299" s="241"/>
      <c r="P1299" s="241"/>
      <c r="Q1299" s="241"/>
      <c r="R1299" s="241"/>
      <c r="S1299" s="241"/>
      <c r="T1299" s="24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3" t="s">
        <v>205</v>
      </c>
      <c r="AU1299" s="243" t="s">
        <v>207</v>
      </c>
      <c r="AV1299" s="13" t="s">
        <v>82</v>
      </c>
      <c r="AW1299" s="13" t="s">
        <v>33</v>
      </c>
      <c r="AX1299" s="13" t="s">
        <v>72</v>
      </c>
      <c r="AY1299" s="243" t="s">
        <v>190</v>
      </c>
    </row>
    <row r="1300" s="14" customFormat="1">
      <c r="A1300" s="14"/>
      <c r="B1300" s="254"/>
      <c r="C1300" s="255"/>
      <c r="D1300" s="234" t="s">
        <v>205</v>
      </c>
      <c r="E1300" s="256" t="s">
        <v>19</v>
      </c>
      <c r="F1300" s="257" t="s">
        <v>1147</v>
      </c>
      <c r="G1300" s="255"/>
      <c r="H1300" s="256" t="s">
        <v>19</v>
      </c>
      <c r="I1300" s="258"/>
      <c r="J1300" s="255"/>
      <c r="K1300" s="255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205</v>
      </c>
      <c r="AU1300" s="263" t="s">
        <v>207</v>
      </c>
      <c r="AV1300" s="14" t="s">
        <v>79</v>
      </c>
      <c r="AW1300" s="14" t="s">
        <v>33</v>
      </c>
      <c r="AX1300" s="14" t="s">
        <v>72</v>
      </c>
      <c r="AY1300" s="263" t="s">
        <v>190</v>
      </c>
    </row>
    <row r="1301" s="13" customFormat="1">
      <c r="A1301" s="13"/>
      <c r="B1301" s="232"/>
      <c r="C1301" s="233"/>
      <c r="D1301" s="234" t="s">
        <v>205</v>
      </c>
      <c r="E1301" s="235" t="s">
        <v>19</v>
      </c>
      <c r="F1301" s="236" t="s">
        <v>1812</v>
      </c>
      <c r="G1301" s="233"/>
      <c r="H1301" s="237">
        <v>14.755000000000001</v>
      </c>
      <c r="I1301" s="238"/>
      <c r="J1301" s="233"/>
      <c r="K1301" s="233"/>
      <c r="L1301" s="239"/>
      <c r="M1301" s="240"/>
      <c r="N1301" s="241"/>
      <c r="O1301" s="241"/>
      <c r="P1301" s="241"/>
      <c r="Q1301" s="241"/>
      <c r="R1301" s="241"/>
      <c r="S1301" s="241"/>
      <c r="T1301" s="24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3" t="s">
        <v>205</v>
      </c>
      <c r="AU1301" s="243" t="s">
        <v>207</v>
      </c>
      <c r="AV1301" s="13" t="s">
        <v>82</v>
      </c>
      <c r="AW1301" s="13" t="s">
        <v>33</v>
      </c>
      <c r="AX1301" s="13" t="s">
        <v>72</v>
      </c>
      <c r="AY1301" s="243" t="s">
        <v>190</v>
      </c>
    </row>
    <row r="1302" s="16" customFormat="1">
      <c r="A1302" s="16"/>
      <c r="B1302" s="286"/>
      <c r="C1302" s="287"/>
      <c r="D1302" s="234" t="s">
        <v>205</v>
      </c>
      <c r="E1302" s="288" t="s">
        <v>19</v>
      </c>
      <c r="F1302" s="289" t="s">
        <v>914</v>
      </c>
      <c r="G1302" s="287"/>
      <c r="H1302" s="290">
        <v>29.510000000000002</v>
      </c>
      <c r="I1302" s="291"/>
      <c r="J1302" s="287"/>
      <c r="K1302" s="287"/>
      <c r="L1302" s="292"/>
      <c r="M1302" s="293"/>
      <c r="N1302" s="294"/>
      <c r="O1302" s="294"/>
      <c r="P1302" s="294"/>
      <c r="Q1302" s="294"/>
      <c r="R1302" s="294"/>
      <c r="S1302" s="294"/>
      <c r="T1302" s="295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T1302" s="296" t="s">
        <v>205</v>
      </c>
      <c r="AU1302" s="296" t="s">
        <v>207</v>
      </c>
      <c r="AV1302" s="16" t="s">
        <v>207</v>
      </c>
      <c r="AW1302" s="16" t="s">
        <v>33</v>
      </c>
      <c r="AX1302" s="16" t="s">
        <v>72</v>
      </c>
      <c r="AY1302" s="296" t="s">
        <v>190</v>
      </c>
    </row>
    <row r="1303" s="14" customFormat="1">
      <c r="A1303" s="14"/>
      <c r="B1303" s="254"/>
      <c r="C1303" s="255"/>
      <c r="D1303" s="234" t="s">
        <v>205</v>
      </c>
      <c r="E1303" s="256" t="s">
        <v>19</v>
      </c>
      <c r="F1303" s="257" t="s">
        <v>1776</v>
      </c>
      <c r="G1303" s="255"/>
      <c r="H1303" s="256" t="s">
        <v>19</v>
      </c>
      <c r="I1303" s="258"/>
      <c r="J1303" s="255"/>
      <c r="K1303" s="255"/>
      <c r="L1303" s="259"/>
      <c r="M1303" s="260"/>
      <c r="N1303" s="261"/>
      <c r="O1303" s="261"/>
      <c r="P1303" s="261"/>
      <c r="Q1303" s="261"/>
      <c r="R1303" s="261"/>
      <c r="S1303" s="261"/>
      <c r="T1303" s="26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3" t="s">
        <v>205</v>
      </c>
      <c r="AU1303" s="263" t="s">
        <v>207</v>
      </c>
      <c r="AV1303" s="14" t="s">
        <v>79</v>
      </c>
      <c r="AW1303" s="14" t="s">
        <v>33</v>
      </c>
      <c r="AX1303" s="14" t="s">
        <v>72</v>
      </c>
      <c r="AY1303" s="263" t="s">
        <v>190</v>
      </c>
    </row>
    <row r="1304" s="14" customFormat="1">
      <c r="A1304" s="14"/>
      <c r="B1304" s="254"/>
      <c r="C1304" s="255"/>
      <c r="D1304" s="234" t="s">
        <v>205</v>
      </c>
      <c r="E1304" s="256" t="s">
        <v>19</v>
      </c>
      <c r="F1304" s="257" t="s">
        <v>1126</v>
      </c>
      <c r="G1304" s="255"/>
      <c r="H1304" s="256" t="s">
        <v>19</v>
      </c>
      <c r="I1304" s="258"/>
      <c r="J1304" s="255"/>
      <c r="K1304" s="255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3" t="s">
        <v>205</v>
      </c>
      <c r="AU1304" s="263" t="s">
        <v>207</v>
      </c>
      <c r="AV1304" s="14" t="s">
        <v>79</v>
      </c>
      <c r="AW1304" s="14" t="s">
        <v>33</v>
      </c>
      <c r="AX1304" s="14" t="s">
        <v>72</v>
      </c>
      <c r="AY1304" s="263" t="s">
        <v>190</v>
      </c>
    </row>
    <row r="1305" s="13" customFormat="1">
      <c r="A1305" s="13"/>
      <c r="B1305" s="232"/>
      <c r="C1305" s="233"/>
      <c r="D1305" s="234" t="s">
        <v>205</v>
      </c>
      <c r="E1305" s="235" t="s">
        <v>19</v>
      </c>
      <c r="F1305" s="236" t="s">
        <v>1813</v>
      </c>
      <c r="G1305" s="233"/>
      <c r="H1305" s="237">
        <v>15.254</v>
      </c>
      <c r="I1305" s="238"/>
      <c r="J1305" s="233"/>
      <c r="K1305" s="233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205</v>
      </c>
      <c r="AU1305" s="243" t="s">
        <v>207</v>
      </c>
      <c r="AV1305" s="13" t="s">
        <v>82</v>
      </c>
      <c r="AW1305" s="13" t="s">
        <v>33</v>
      </c>
      <c r="AX1305" s="13" t="s">
        <v>72</v>
      </c>
      <c r="AY1305" s="243" t="s">
        <v>190</v>
      </c>
    </row>
    <row r="1306" s="16" customFormat="1">
      <c r="A1306" s="16"/>
      <c r="B1306" s="286"/>
      <c r="C1306" s="287"/>
      <c r="D1306" s="234" t="s">
        <v>205</v>
      </c>
      <c r="E1306" s="288" t="s">
        <v>19</v>
      </c>
      <c r="F1306" s="289" t="s">
        <v>914</v>
      </c>
      <c r="G1306" s="287"/>
      <c r="H1306" s="290">
        <v>15.254</v>
      </c>
      <c r="I1306" s="291"/>
      <c r="J1306" s="287"/>
      <c r="K1306" s="287"/>
      <c r="L1306" s="292"/>
      <c r="M1306" s="293"/>
      <c r="N1306" s="294"/>
      <c r="O1306" s="294"/>
      <c r="P1306" s="294"/>
      <c r="Q1306" s="294"/>
      <c r="R1306" s="294"/>
      <c r="S1306" s="294"/>
      <c r="T1306" s="295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T1306" s="296" t="s">
        <v>205</v>
      </c>
      <c r="AU1306" s="296" t="s">
        <v>207</v>
      </c>
      <c r="AV1306" s="16" t="s">
        <v>207</v>
      </c>
      <c r="AW1306" s="16" t="s">
        <v>33</v>
      </c>
      <c r="AX1306" s="16" t="s">
        <v>72</v>
      </c>
      <c r="AY1306" s="296" t="s">
        <v>190</v>
      </c>
    </row>
    <row r="1307" s="14" customFormat="1">
      <c r="A1307" s="14"/>
      <c r="B1307" s="254"/>
      <c r="C1307" s="255"/>
      <c r="D1307" s="234" t="s">
        <v>205</v>
      </c>
      <c r="E1307" s="256" t="s">
        <v>19</v>
      </c>
      <c r="F1307" s="257" t="s">
        <v>1808</v>
      </c>
      <c r="G1307" s="255"/>
      <c r="H1307" s="256" t="s">
        <v>19</v>
      </c>
      <c r="I1307" s="258"/>
      <c r="J1307" s="255"/>
      <c r="K1307" s="255"/>
      <c r="L1307" s="259"/>
      <c r="M1307" s="260"/>
      <c r="N1307" s="261"/>
      <c r="O1307" s="261"/>
      <c r="P1307" s="261"/>
      <c r="Q1307" s="261"/>
      <c r="R1307" s="261"/>
      <c r="S1307" s="261"/>
      <c r="T1307" s="26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3" t="s">
        <v>205</v>
      </c>
      <c r="AU1307" s="263" t="s">
        <v>207</v>
      </c>
      <c r="AV1307" s="14" t="s">
        <v>79</v>
      </c>
      <c r="AW1307" s="14" t="s">
        <v>33</v>
      </c>
      <c r="AX1307" s="14" t="s">
        <v>72</v>
      </c>
      <c r="AY1307" s="263" t="s">
        <v>190</v>
      </c>
    </row>
    <row r="1308" s="13" customFormat="1">
      <c r="A1308" s="13"/>
      <c r="B1308" s="232"/>
      <c r="C1308" s="233"/>
      <c r="D1308" s="234" t="s">
        <v>205</v>
      </c>
      <c r="E1308" s="235" t="s">
        <v>19</v>
      </c>
      <c r="F1308" s="236" t="s">
        <v>1814</v>
      </c>
      <c r="G1308" s="233"/>
      <c r="H1308" s="237">
        <v>1.224</v>
      </c>
      <c r="I1308" s="238"/>
      <c r="J1308" s="233"/>
      <c r="K1308" s="233"/>
      <c r="L1308" s="239"/>
      <c r="M1308" s="240"/>
      <c r="N1308" s="241"/>
      <c r="O1308" s="241"/>
      <c r="P1308" s="241"/>
      <c r="Q1308" s="241"/>
      <c r="R1308" s="241"/>
      <c r="S1308" s="241"/>
      <c r="T1308" s="24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3" t="s">
        <v>205</v>
      </c>
      <c r="AU1308" s="243" t="s">
        <v>207</v>
      </c>
      <c r="AV1308" s="13" t="s">
        <v>82</v>
      </c>
      <c r="AW1308" s="13" t="s">
        <v>33</v>
      </c>
      <c r="AX1308" s="13" t="s">
        <v>72</v>
      </c>
      <c r="AY1308" s="243" t="s">
        <v>190</v>
      </c>
    </row>
    <row r="1309" s="15" customFormat="1">
      <c r="A1309" s="15"/>
      <c r="B1309" s="264"/>
      <c r="C1309" s="265"/>
      <c r="D1309" s="234" t="s">
        <v>205</v>
      </c>
      <c r="E1309" s="266" t="s">
        <v>19</v>
      </c>
      <c r="F1309" s="267" t="s">
        <v>243</v>
      </c>
      <c r="G1309" s="265"/>
      <c r="H1309" s="268">
        <v>45.988</v>
      </c>
      <c r="I1309" s="269"/>
      <c r="J1309" s="265"/>
      <c r="K1309" s="265"/>
      <c r="L1309" s="270"/>
      <c r="M1309" s="271"/>
      <c r="N1309" s="272"/>
      <c r="O1309" s="272"/>
      <c r="P1309" s="272"/>
      <c r="Q1309" s="272"/>
      <c r="R1309" s="272"/>
      <c r="S1309" s="272"/>
      <c r="T1309" s="273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4" t="s">
        <v>205</v>
      </c>
      <c r="AU1309" s="274" t="s">
        <v>207</v>
      </c>
      <c r="AV1309" s="15" t="s">
        <v>197</v>
      </c>
      <c r="AW1309" s="15" t="s">
        <v>33</v>
      </c>
      <c r="AX1309" s="15" t="s">
        <v>79</v>
      </c>
      <c r="AY1309" s="274" t="s">
        <v>190</v>
      </c>
    </row>
    <row r="1310" s="2" customFormat="1" ht="21.75" customHeight="1">
      <c r="A1310" s="40"/>
      <c r="B1310" s="41"/>
      <c r="C1310" s="214" t="s">
        <v>1815</v>
      </c>
      <c r="D1310" s="214" t="s">
        <v>192</v>
      </c>
      <c r="E1310" s="215" t="s">
        <v>338</v>
      </c>
      <c r="F1310" s="216" t="s">
        <v>339</v>
      </c>
      <c r="G1310" s="217" t="s">
        <v>214</v>
      </c>
      <c r="H1310" s="218">
        <v>45.988</v>
      </c>
      <c r="I1310" s="219"/>
      <c r="J1310" s="220">
        <f>ROUND(I1310*H1310,2)</f>
        <v>0</v>
      </c>
      <c r="K1310" s="216" t="s">
        <v>196</v>
      </c>
      <c r="L1310" s="46"/>
      <c r="M1310" s="221" t="s">
        <v>19</v>
      </c>
      <c r="N1310" s="222" t="s">
        <v>43</v>
      </c>
      <c r="O1310" s="86"/>
      <c r="P1310" s="223">
        <f>O1310*H1310</f>
        <v>0</v>
      </c>
      <c r="Q1310" s="223">
        <v>0</v>
      </c>
      <c r="R1310" s="223">
        <f>Q1310*H1310</f>
        <v>0</v>
      </c>
      <c r="S1310" s="223">
        <v>0</v>
      </c>
      <c r="T1310" s="224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5" t="s">
        <v>197</v>
      </c>
      <c r="AT1310" s="225" t="s">
        <v>192</v>
      </c>
      <c r="AU1310" s="225" t="s">
        <v>207</v>
      </c>
      <c r="AY1310" s="19" t="s">
        <v>190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9" t="s">
        <v>79</v>
      </c>
      <c r="BK1310" s="226">
        <f>ROUND(I1310*H1310,2)</f>
        <v>0</v>
      </c>
      <c r="BL1310" s="19" t="s">
        <v>197</v>
      </c>
      <c r="BM1310" s="225" t="s">
        <v>1816</v>
      </c>
    </row>
    <row r="1311" s="2" customFormat="1">
      <c r="A1311" s="40"/>
      <c r="B1311" s="41"/>
      <c r="C1311" s="42"/>
      <c r="D1311" s="227" t="s">
        <v>199</v>
      </c>
      <c r="E1311" s="42"/>
      <c r="F1311" s="228" t="s">
        <v>341</v>
      </c>
      <c r="G1311" s="42"/>
      <c r="H1311" s="42"/>
      <c r="I1311" s="229"/>
      <c r="J1311" s="42"/>
      <c r="K1311" s="42"/>
      <c r="L1311" s="46"/>
      <c r="M1311" s="230"/>
      <c r="N1311" s="231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199</v>
      </c>
      <c r="AU1311" s="19" t="s">
        <v>207</v>
      </c>
    </row>
    <row r="1312" s="12" customFormat="1" ht="22.8" customHeight="1">
      <c r="A1312" s="12"/>
      <c r="B1312" s="198"/>
      <c r="C1312" s="199"/>
      <c r="D1312" s="200" t="s">
        <v>71</v>
      </c>
      <c r="E1312" s="212" t="s">
        <v>228</v>
      </c>
      <c r="F1312" s="212" t="s">
        <v>1817</v>
      </c>
      <c r="G1312" s="199"/>
      <c r="H1312" s="199"/>
      <c r="I1312" s="202"/>
      <c r="J1312" s="213">
        <f>BK1312</f>
        <v>0</v>
      </c>
      <c r="K1312" s="199"/>
      <c r="L1312" s="204"/>
      <c r="M1312" s="205"/>
      <c r="N1312" s="206"/>
      <c r="O1312" s="206"/>
      <c r="P1312" s="207">
        <f>P1313+P1740+P1877+P1992</f>
        <v>0</v>
      </c>
      <c r="Q1312" s="206"/>
      <c r="R1312" s="207">
        <f>R1313+R1740+R1877+R1992</f>
        <v>569.98213198999986</v>
      </c>
      <c r="S1312" s="206"/>
      <c r="T1312" s="208">
        <f>T1313+T1740+T1877+T1992</f>
        <v>0</v>
      </c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R1312" s="209" t="s">
        <v>79</v>
      </c>
      <c r="AT1312" s="210" t="s">
        <v>71</v>
      </c>
      <c r="AU1312" s="210" t="s">
        <v>79</v>
      </c>
      <c r="AY1312" s="209" t="s">
        <v>190</v>
      </c>
      <c r="BK1312" s="211">
        <f>BK1313+BK1740+BK1877+BK1992</f>
        <v>0</v>
      </c>
    </row>
    <row r="1313" s="12" customFormat="1" ht="20.88" customHeight="1">
      <c r="A1313" s="12"/>
      <c r="B1313" s="198"/>
      <c r="C1313" s="199"/>
      <c r="D1313" s="200" t="s">
        <v>71</v>
      </c>
      <c r="E1313" s="212" t="s">
        <v>1366</v>
      </c>
      <c r="F1313" s="212" t="s">
        <v>1818</v>
      </c>
      <c r="G1313" s="199"/>
      <c r="H1313" s="199"/>
      <c r="I1313" s="202"/>
      <c r="J1313" s="213">
        <f>BK1313</f>
        <v>0</v>
      </c>
      <c r="K1313" s="199"/>
      <c r="L1313" s="204"/>
      <c r="M1313" s="205"/>
      <c r="N1313" s="206"/>
      <c r="O1313" s="206"/>
      <c r="P1313" s="207">
        <f>SUM(P1314:P1739)</f>
        <v>0</v>
      </c>
      <c r="Q1313" s="206"/>
      <c r="R1313" s="207">
        <f>SUM(R1314:R1739)</f>
        <v>104.66023670000001</v>
      </c>
      <c r="S1313" s="206"/>
      <c r="T1313" s="208">
        <f>SUM(T1314:T1739)</f>
        <v>0</v>
      </c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R1313" s="209" t="s">
        <v>79</v>
      </c>
      <c r="AT1313" s="210" t="s">
        <v>71</v>
      </c>
      <c r="AU1313" s="210" t="s">
        <v>82</v>
      </c>
      <c r="AY1313" s="209" t="s">
        <v>190</v>
      </c>
      <c r="BK1313" s="211">
        <f>SUM(BK1314:BK1739)</f>
        <v>0</v>
      </c>
    </row>
    <row r="1314" s="2" customFormat="1" ht="21.75" customHeight="1">
      <c r="A1314" s="40"/>
      <c r="B1314" s="41"/>
      <c r="C1314" s="214" t="s">
        <v>1819</v>
      </c>
      <c r="D1314" s="214" t="s">
        <v>192</v>
      </c>
      <c r="E1314" s="215" t="s">
        <v>1820</v>
      </c>
      <c r="F1314" s="216" t="s">
        <v>1821</v>
      </c>
      <c r="G1314" s="217" t="s">
        <v>214</v>
      </c>
      <c r="H1314" s="218">
        <v>47.549999999999997</v>
      </c>
      <c r="I1314" s="219"/>
      <c r="J1314" s="220">
        <f>ROUND(I1314*H1314,2)</f>
        <v>0</v>
      </c>
      <c r="K1314" s="216" t="s">
        <v>196</v>
      </c>
      <c r="L1314" s="46"/>
      <c r="M1314" s="221" t="s">
        <v>19</v>
      </c>
      <c r="N1314" s="222" t="s">
        <v>43</v>
      </c>
      <c r="O1314" s="86"/>
      <c r="P1314" s="223">
        <f>O1314*H1314</f>
        <v>0</v>
      </c>
      <c r="Q1314" s="223">
        <v>0.00025999999999999998</v>
      </c>
      <c r="R1314" s="223">
        <f>Q1314*H1314</f>
        <v>0.012362999999999999</v>
      </c>
      <c r="S1314" s="223">
        <v>0</v>
      </c>
      <c r="T1314" s="224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5" t="s">
        <v>197</v>
      </c>
      <c r="AT1314" s="225" t="s">
        <v>192</v>
      </c>
      <c r="AU1314" s="225" t="s">
        <v>207</v>
      </c>
      <c r="AY1314" s="19" t="s">
        <v>190</v>
      </c>
      <c r="BE1314" s="226">
        <f>IF(N1314="základní",J1314,0)</f>
        <v>0</v>
      </c>
      <c r="BF1314" s="226">
        <f>IF(N1314="snížená",J1314,0)</f>
        <v>0</v>
      </c>
      <c r="BG1314" s="226">
        <f>IF(N1314="zákl. přenesená",J1314,0)</f>
        <v>0</v>
      </c>
      <c r="BH1314" s="226">
        <f>IF(N1314="sníž. přenesená",J1314,0)</f>
        <v>0</v>
      </c>
      <c r="BI1314" s="226">
        <f>IF(N1314="nulová",J1314,0)</f>
        <v>0</v>
      </c>
      <c r="BJ1314" s="19" t="s">
        <v>79</v>
      </c>
      <c r="BK1314" s="226">
        <f>ROUND(I1314*H1314,2)</f>
        <v>0</v>
      </c>
      <c r="BL1314" s="19" t="s">
        <v>197</v>
      </c>
      <c r="BM1314" s="225" t="s">
        <v>1822</v>
      </c>
    </row>
    <row r="1315" s="2" customFormat="1">
      <c r="A1315" s="40"/>
      <c r="B1315" s="41"/>
      <c r="C1315" s="42"/>
      <c r="D1315" s="227" t="s">
        <v>199</v>
      </c>
      <c r="E1315" s="42"/>
      <c r="F1315" s="228" t="s">
        <v>1823</v>
      </c>
      <c r="G1315" s="42"/>
      <c r="H1315" s="42"/>
      <c r="I1315" s="229"/>
      <c r="J1315" s="42"/>
      <c r="K1315" s="42"/>
      <c r="L1315" s="46"/>
      <c r="M1315" s="230"/>
      <c r="N1315" s="231"/>
      <c r="O1315" s="86"/>
      <c r="P1315" s="86"/>
      <c r="Q1315" s="86"/>
      <c r="R1315" s="86"/>
      <c r="S1315" s="86"/>
      <c r="T1315" s="87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199</v>
      </c>
      <c r="AU1315" s="19" t="s">
        <v>207</v>
      </c>
    </row>
    <row r="1316" s="14" customFormat="1">
      <c r="A1316" s="14"/>
      <c r="B1316" s="254"/>
      <c r="C1316" s="255"/>
      <c r="D1316" s="234" t="s">
        <v>205</v>
      </c>
      <c r="E1316" s="256" t="s">
        <v>19</v>
      </c>
      <c r="F1316" s="257" t="s">
        <v>1824</v>
      </c>
      <c r="G1316" s="255"/>
      <c r="H1316" s="256" t="s">
        <v>19</v>
      </c>
      <c r="I1316" s="258"/>
      <c r="J1316" s="255"/>
      <c r="K1316" s="255"/>
      <c r="L1316" s="259"/>
      <c r="M1316" s="260"/>
      <c r="N1316" s="261"/>
      <c r="O1316" s="261"/>
      <c r="P1316" s="261"/>
      <c r="Q1316" s="261"/>
      <c r="R1316" s="261"/>
      <c r="S1316" s="261"/>
      <c r="T1316" s="26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3" t="s">
        <v>205</v>
      </c>
      <c r="AU1316" s="263" t="s">
        <v>207</v>
      </c>
      <c r="AV1316" s="14" t="s">
        <v>79</v>
      </c>
      <c r="AW1316" s="14" t="s">
        <v>33</v>
      </c>
      <c r="AX1316" s="14" t="s">
        <v>72</v>
      </c>
      <c r="AY1316" s="263" t="s">
        <v>190</v>
      </c>
    </row>
    <row r="1317" s="13" customFormat="1">
      <c r="A1317" s="13"/>
      <c r="B1317" s="232"/>
      <c r="C1317" s="233"/>
      <c r="D1317" s="234" t="s">
        <v>205</v>
      </c>
      <c r="E1317" s="235" t="s">
        <v>19</v>
      </c>
      <c r="F1317" s="236" t="s">
        <v>1825</v>
      </c>
      <c r="G1317" s="233"/>
      <c r="H1317" s="237">
        <v>47.549999999999997</v>
      </c>
      <c r="I1317" s="238"/>
      <c r="J1317" s="233"/>
      <c r="K1317" s="233"/>
      <c r="L1317" s="239"/>
      <c r="M1317" s="240"/>
      <c r="N1317" s="241"/>
      <c r="O1317" s="241"/>
      <c r="P1317" s="241"/>
      <c r="Q1317" s="241"/>
      <c r="R1317" s="241"/>
      <c r="S1317" s="241"/>
      <c r="T1317" s="24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3" t="s">
        <v>205</v>
      </c>
      <c r="AU1317" s="243" t="s">
        <v>207</v>
      </c>
      <c r="AV1317" s="13" t="s">
        <v>82</v>
      </c>
      <c r="AW1317" s="13" t="s">
        <v>33</v>
      </c>
      <c r="AX1317" s="13" t="s">
        <v>79</v>
      </c>
      <c r="AY1317" s="243" t="s">
        <v>190</v>
      </c>
    </row>
    <row r="1318" s="2" customFormat="1" ht="24.15" customHeight="1">
      <c r="A1318" s="40"/>
      <c r="B1318" s="41"/>
      <c r="C1318" s="214" t="s">
        <v>1826</v>
      </c>
      <c r="D1318" s="214" t="s">
        <v>192</v>
      </c>
      <c r="E1318" s="215" t="s">
        <v>1827</v>
      </c>
      <c r="F1318" s="216" t="s">
        <v>1828</v>
      </c>
      <c r="G1318" s="217" t="s">
        <v>214</v>
      </c>
      <c r="H1318" s="218">
        <v>47.549999999999997</v>
      </c>
      <c r="I1318" s="219"/>
      <c r="J1318" s="220">
        <f>ROUND(I1318*H1318,2)</f>
        <v>0</v>
      </c>
      <c r="K1318" s="216" t="s">
        <v>196</v>
      </c>
      <c r="L1318" s="46"/>
      <c r="M1318" s="221" t="s">
        <v>19</v>
      </c>
      <c r="N1318" s="222" t="s">
        <v>43</v>
      </c>
      <c r="O1318" s="86"/>
      <c r="P1318" s="223">
        <f>O1318*H1318</f>
        <v>0</v>
      </c>
      <c r="Q1318" s="223">
        <v>0.01103</v>
      </c>
      <c r="R1318" s="223">
        <f>Q1318*H1318</f>
        <v>0.52447650000000001</v>
      </c>
      <c r="S1318" s="223">
        <v>0</v>
      </c>
      <c r="T1318" s="224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5" t="s">
        <v>197</v>
      </c>
      <c r="AT1318" s="225" t="s">
        <v>192</v>
      </c>
      <c r="AU1318" s="225" t="s">
        <v>207</v>
      </c>
      <c r="AY1318" s="19" t="s">
        <v>190</v>
      </c>
      <c r="BE1318" s="226">
        <f>IF(N1318="základní",J1318,0)</f>
        <v>0</v>
      </c>
      <c r="BF1318" s="226">
        <f>IF(N1318="snížená",J1318,0)</f>
        <v>0</v>
      </c>
      <c r="BG1318" s="226">
        <f>IF(N1318="zákl. přenesená",J1318,0)</f>
        <v>0</v>
      </c>
      <c r="BH1318" s="226">
        <f>IF(N1318="sníž. přenesená",J1318,0)</f>
        <v>0</v>
      </c>
      <c r="BI1318" s="226">
        <f>IF(N1318="nulová",J1318,0)</f>
        <v>0</v>
      </c>
      <c r="BJ1318" s="19" t="s">
        <v>79</v>
      </c>
      <c r="BK1318" s="226">
        <f>ROUND(I1318*H1318,2)</f>
        <v>0</v>
      </c>
      <c r="BL1318" s="19" t="s">
        <v>197</v>
      </c>
      <c r="BM1318" s="225" t="s">
        <v>1829</v>
      </c>
    </row>
    <row r="1319" s="2" customFormat="1">
      <c r="A1319" s="40"/>
      <c r="B1319" s="41"/>
      <c r="C1319" s="42"/>
      <c r="D1319" s="227" t="s">
        <v>199</v>
      </c>
      <c r="E1319" s="42"/>
      <c r="F1319" s="228" t="s">
        <v>1830</v>
      </c>
      <c r="G1319" s="42"/>
      <c r="H1319" s="42"/>
      <c r="I1319" s="229"/>
      <c r="J1319" s="42"/>
      <c r="K1319" s="42"/>
      <c r="L1319" s="46"/>
      <c r="M1319" s="230"/>
      <c r="N1319" s="231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199</v>
      </c>
      <c r="AU1319" s="19" t="s">
        <v>207</v>
      </c>
    </row>
    <row r="1320" s="14" customFormat="1">
      <c r="A1320" s="14"/>
      <c r="B1320" s="254"/>
      <c r="C1320" s="255"/>
      <c r="D1320" s="234" t="s">
        <v>205</v>
      </c>
      <c r="E1320" s="256" t="s">
        <v>19</v>
      </c>
      <c r="F1320" s="257" t="s">
        <v>1350</v>
      </c>
      <c r="G1320" s="255"/>
      <c r="H1320" s="256" t="s">
        <v>19</v>
      </c>
      <c r="I1320" s="258"/>
      <c r="J1320" s="255"/>
      <c r="K1320" s="255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205</v>
      </c>
      <c r="AU1320" s="263" t="s">
        <v>207</v>
      </c>
      <c r="AV1320" s="14" t="s">
        <v>79</v>
      </c>
      <c r="AW1320" s="14" t="s">
        <v>33</v>
      </c>
      <c r="AX1320" s="14" t="s">
        <v>72</v>
      </c>
      <c r="AY1320" s="263" t="s">
        <v>190</v>
      </c>
    </row>
    <row r="1321" s="13" customFormat="1">
      <c r="A1321" s="13"/>
      <c r="B1321" s="232"/>
      <c r="C1321" s="233"/>
      <c r="D1321" s="234" t="s">
        <v>205</v>
      </c>
      <c r="E1321" s="235" t="s">
        <v>19</v>
      </c>
      <c r="F1321" s="236" t="s">
        <v>1831</v>
      </c>
      <c r="G1321" s="233"/>
      <c r="H1321" s="237">
        <v>22.390000000000001</v>
      </c>
      <c r="I1321" s="238"/>
      <c r="J1321" s="233"/>
      <c r="K1321" s="233"/>
      <c r="L1321" s="239"/>
      <c r="M1321" s="240"/>
      <c r="N1321" s="241"/>
      <c r="O1321" s="241"/>
      <c r="P1321" s="241"/>
      <c r="Q1321" s="241"/>
      <c r="R1321" s="241"/>
      <c r="S1321" s="241"/>
      <c r="T1321" s="24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3" t="s">
        <v>205</v>
      </c>
      <c r="AU1321" s="243" t="s">
        <v>207</v>
      </c>
      <c r="AV1321" s="13" t="s">
        <v>82</v>
      </c>
      <c r="AW1321" s="13" t="s">
        <v>33</v>
      </c>
      <c r="AX1321" s="13" t="s">
        <v>72</v>
      </c>
      <c r="AY1321" s="243" t="s">
        <v>190</v>
      </c>
    </row>
    <row r="1322" s="14" customFormat="1">
      <c r="A1322" s="14"/>
      <c r="B1322" s="254"/>
      <c r="C1322" s="255"/>
      <c r="D1322" s="234" t="s">
        <v>205</v>
      </c>
      <c r="E1322" s="256" t="s">
        <v>19</v>
      </c>
      <c r="F1322" s="257" t="s">
        <v>1352</v>
      </c>
      <c r="G1322" s="255"/>
      <c r="H1322" s="256" t="s">
        <v>19</v>
      </c>
      <c r="I1322" s="258"/>
      <c r="J1322" s="255"/>
      <c r="K1322" s="255"/>
      <c r="L1322" s="259"/>
      <c r="M1322" s="260"/>
      <c r="N1322" s="261"/>
      <c r="O1322" s="261"/>
      <c r="P1322" s="261"/>
      <c r="Q1322" s="261"/>
      <c r="R1322" s="261"/>
      <c r="S1322" s="261"/>
      <c r="T1322" s="26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3" t="s">
        <v>205</v>
      </c>
      <c r="AU1322" s="263" t="s">
        <v>207</v>
      </c>
      <c r="AV1322" s="14" t="s">
        <v>79</v>
      </c>
      <c r="AW1322" s="14" t="s">
        <v>33</v>
      </c>
      <c r="AX1322" s="14" t="s">
        <v>72</v>
      </c>
      <c r="AY1322" s="263" t="s">
        <v>190</v>
      </c>
    </row>
    <row r="1323" s="13" customFormat="1">
      <c r="A1323" s="13"/>
      <c r="B1323" s="232"/>
      <c r="C1323" s="233"/>
      <c r="D1323" s="234" t="s">
        <v>205</v>
      </c>
      <c r="E1323" s="235" t="s">
        <v>19</v>
      </c>
      <c r="F1323" s="236" t="s">
        <v>1832</v>
      </c>
      <c r="G1323" s="233"/>
      <c r="H1323" s="237">
        <v>25.16</v>
      </c>
      <c r="I1323" s="238"/>
      <c r="J1323" s="233"/>
      <c r="K1323" s="233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205</v>
      </c>
      <c r="AU1323" s="243" t="s">
        <v>207</v>
      </c>
      <c r="AV1323" s="13" t="s">
        <v>82</v>
      </c>
      <c r="AW1323" s="13" t="s">
        <v>33</v>
      </c>
      <c r="AX1323" s="13" t="s">
        <v>72</v>
      </c>
      <c r="AY1323" s="243" t="s">
        <v>190</v>
      </c>
    </row>
    <row r="1324" s="15" customFormat="1">
      <c r="A1324" s="15"/>
      <c r="B1324" s="264"/>
      <c r="C1324" s="265"/>
      <c r="D1324" s="234" t="s">
        <v>205</v>
      </c>
      <c r="E1324" s="266" t="s">
        <v>19</v>
      </c>
      <c r="F1324" s="267" t="s">
        <v>243</v>
      </c>
      <c r="G1324" s="265"/>
      <c r="H1324" s="268">
        <v>47.549999999999997</v>
      </c>
      <c r="I1324" s="269"/>
      <c r="J1324" s="265"/>
      <c r="K1324" s="265"/>
      <c r="L1324" s="270"/>
      <c r="M1324" s="271"/>
      <c r="N1324" s="272"/>
      <c r="O1324" s="272"/>
      <c r="P1324" s="272"/>
      <c r="Q1324" s="272"/>
      <c r="R1324" s="272"/>
      <c r="S1324" s="272"/>
      <c r="T1324" s="273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74" t="s">
        <v>205</v>
      </c>
      <c r="AU1324" s="274" t="s">
        <v>207</v>
      </c>
      <c r="AV1324" s="15" t="s">
        <v>197</v>
      </c>
      <c r="AW1324" s="15" t="s">
        <v>33</v>
      </c>
      <c r="AX1324" s="15" t="s">
        <v>79</v>
      </c>
      <c r="AY1324" s="274" t="s">
        <v>190</v>
      </c>
    </row>
    <row r="1325" s="2" customFormat="1" ht="24.15" customHeight="1">
      <c r="A1325" s="40"/>
      <c r="B1325" s="41"/>
      <c r="C1325" s="214" t="s">
        <v>1833</v>
      </c>
      <c r="D1325" s="214" t="s">
        <v>192</v>
      </c>
      <c r="E1325" s="215" t="s">
        <v>1834</v>
      </c>
      <c r="F1325" s="216" t="s">
        <v>1835</v>
      </c>
      <c r="G1325" s="217" t="s">
        <v>214</v>
      </c>
      <c r="H1325" s="218">
        <v>47.549999999999997</v>
      </c>
      <c r="I1325" s="219"/>
      <c r="J1325" s="220">
        <f>ROUND(I1325*H1325,2)</f>
        <v>0</v>
      </c>
      <c r="K1325" s="216" t="s">
        <v>196</v>
      </c>
      <c r="L1325" s="46"/>
      <c r="M1325" s="221" t="s">
        <v>19</v>
      </c>
      <c r="N1325" s="222" t="s">
        <v>43</v>
      </c>
      <c r="O1325" s="86"/>
      <c r="P1325" s="223">
        <f>O1325*H1325</f>
        <v>0</v>
      </c>
      <c r="Q1325" s="223">
        <v>0.0055199999999999997</v>
      </c>
      <c r="R1325" s="223">
        <f>Q1325*H1325</f>
        <v>0.26247599999999999</v>
      </c>
      <c r="S1325" s="223">
        <v>0</v>
      </c>
      <c r="T1325" s="224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5" t="s">
        <v>197</v>
      </c>
      <c r="AT1325" s="225" t="s">
        <v>192</v>
      </c>
      <c r="AU1325" s="225" t="s">
        <v>207</v>
      </c>
      <c r="AY1325" s="19" t="s">
        <v>190</v>
      </c>
      <c r="BE1325" s="226">
        <f>IF(N1325="základní",J1325,0)</f>
        <v>0</v>
      </c>
      <c r="BF1325" s="226">
        <f>IF(N1325="snížená",J1325,0)</f>
        <v>0</v>
      </c>
      <c r="BG1325" s="226">
        <f>IF(N1325="zákl. přenesená",J1325,0)</f>
        <v>0</v>
      </c>
      <c r="BH1325" s="226">
        <f>IF(N1325="sníž. přenesená",J1325,0)</f>
        <v>0</v>
      </c>
      <c r="BI1325" s="226">
        <f>IF(N1325="nulová",J1325,0)</f>
        <v>0</v>
      </c>
      <c r="BJ1325" s="19" t="s">
        <v>79</v>
      </c>
      <c r="BK1325" s="226">
        <f>ROUND(I1325*H1325,2)</f>
        <v>0</v>
      </c>
      <c r="BL1325" s="19" t="s">
        <v>197</v>
      </c>
      <c r="BM1325" s="225" t="s">
        <v>1836</v>
      </c>
    </row>
    <row r="1326" s="2" customFormat="1">
      <c r="A1326" s="40"/>
      <c r="B1326" s="41"/>
      <c r="C1326" s="42"/>
      <c r="D1326" s="227" t="s">
        <v>199</v>
      </c>
      <c r="E1326" s="42"/>
      <c r="F1326" s="228" t="s">
        <v>1837</v>
      </c>
      <c r="G1326" s="42"/>
      <c r="H1326" s="42"/>
      <c r="I1326" s="229"/>
      <c r="J1326" s="42"/>
      <c r="K1326" s="42"/>
      <c r="L1326" s="46"/>
      <c r="M1326" s="230"/>
      <c r="N1326" s="231"/>
      <c r="O1326" s="86"/>
      <c r="P1326" s="86"/>
      <c r="Q1326" s="86"/>
      <c r="R1326" s="86"/>
      <c r="S1326" s="86"/>
      <c r="T1326" s="87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199</v>
      </c>
      <c r="AU1326" s="19" t="s">
        <v>207</v>
      </c>
    </row>
    <row r="1327" s="14" customFormat="1">
      <c r="A1327" s="14"/>
      <c r="B1327" s="254"/>
      <c r="C1327" s="255"/>
      <c r="D1327" s="234" t="s">
        <v>205</v>
      </c>
      <c r="E1327" s="256" t="s">
        <v>19</v>
      </c>
      <c r="F1327" s="257" t="s">
        <v>1824</v>
      </c>
      <c r="G1327" s="255"/>
      <c r="H1327" s="256" t="s">
        <v>19</v>
      </c>
      <c r="I1327" s="258"/>
      <c r="J1327" s="255"/>
      <c r="K1327" s="255"/>
      <c r="L1327" s="259"/>
      <c r="M1327" s="260"/>
      <c r="N1327" s="261"/>
      <c r="O1327" s="261"/>
      <c r="P1327" s="261"/>
      <c r="Q1327" s="261"/>
      <c r="R1327" s="261"/>
      <c r="S1327" s="261"/>
      <c r="T1327" s="26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3" t="s">
        <v>205</v>
      </c>
      <c r="AU1327" s="263" t="s">
        <v>207</v>
      </c>
      <c r="AV1327" s="14" t="s">
        <v>79</v>
      </c>
      <c r="AW1327" s="14" t="s">
        <v>33</v>
      </c>
      <c r="AX1327" s="14" t="s">
        <v>72</v>
      </c>
      <c r="AY1327" s="263" t="s">
        <v>190</v>
      </c>
    </row>
    <row r="1328" s="13" customFormat="1">
      <c r="A1328" s="13"/>
      <c r="B1328" s="232"/>
      <c r="C1328" s="233"/>
      <c r="D1328" s="234" t="s">
        <v>205</v>
      </c>
      <c r="E1328" s="235" t="s">
        <v>19</v>
      </c>
      <c r="F1328" s="236" t="s">
        <v>1825</v>
      </c>
      <c r="G1328" s="233"/>
      <c r="H1328" s="237">
        <v>47.549999999999997</v>
      </c>
      <c r="I1328" s="238"/>
      <c r="J1328" s="233"/>
      <c r="K1328" s="233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205</v>
      </c>
      <c r="AU1328" s="243" t="s">
        <v>207</v>
      </c>
      <c r="AV1328" s="13" t="s">
        <v>82</v>
      </c>
      <c r="AW1328" s="13" t="s">
        <v>33</v>
      </c>
      <c r="AX1328" s="13" t="s">
        <v>79</v>
      </c>
      <c r="AY1328" s="243" t="s">
        <v>190</v>
      </c>
    </row>
    <row r="1329" s="2" customFormat="1" ht="16.5" customHeight="1">
      <c r="A1329" s="40"/>
      <c r="B1329" s="41"/>
      <c r="C1329" s="214" t="s">
        <v>1838</v>
      </c>
      <c r="D1329" s="214" t="s">
        <v>192</v>
      </c>
      <c r="E1329" s="215" t="s">
        <v>1839</v>
      </c>
      <c r="F1329" s="216" t="s">
        <v>1840</v>
      </c>
      <c r="G1329" s="217" t="s">
        <v>214</v>
      </c>
      <c r="H1329" s="218">
        <v>6178.5200000000004</v>
      </c>
      <c r="I1329" s="219"/>
      <c r="J1329" s="220">
        <f>ROUND(I1329*H1329,2)</f>
        <v>0</v>
      </c>
      <c r="K1329" s="216" t="s">
        <v>196</v>
      </c>
      <c r="L1329" s="46"/>
      <c r="M1329" s="221" t="s">
        <v>19</v>
      </c>
      <c r="N1329" s="222" t="s">
        <v>43</v>
      </c>
      <c r="O1329" s="86"/>
      <c r="P1329" s="223">
        <f>O1329*H1329</f>
        <v>0</v>
      </c>
      <c r="Q1329" s="223">
        <v>0.00025999999999999998</v>
      </c>
      <c r="R1329" s="223">
        <f>Q1329*H1329</f>
        <v>1.6064152</v>
      </c>
      <c r="S1329" s="223">
        <v>0</v>
      </c>
      <c r="T1329" s="224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5" t="s">
        <v>197</v>
      </c>
      <c r="AT1329" s="225" t="s">
        <v>192</v>
      </c>
      <c r="AU1329" s="225" t="s">
        <v>207</v>
      </c>
      <c r="AY1329" s="19" t="s">
        <v>190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9" t="s">
        <v>79</v>
      </c>
      <c r="BK1329" s="226">
        <f>ROUND(I1329*H1329,2)</f>
        <v>0</v>
      </c>
      <c r="BL1329" s="19" t="s">
        <v>197</v>
      </c>
      <c r="BM1329" s="225" t="s">
        <v>1841</v>
      </c>
    </row>
    <row r="1330" s="2" customFormat="1">
      <c r="A1330" s="40"/>
      <c r="B1330" s="41"/>
      <c r="C1330" s="42"/>
      <c r="D1330" s="227" t="s">
        <v>199</v>
      </c>
      <c r="E1330" s="42"/>
      <c r="F1330" s="228" t="s">
        <v>1842</v>
      </c>
      <c r="G1330" s="42"/>
      <c r="H1330" s="42"/>
      <c r="I1330" s="229"/>
      <c r="J1330" s="42"/>
      <c r="K1330" s="42"/>
      <c r="L1330" s="46"/>
      <c r="M1330" s="230"/>
      <c r="N1330" s="231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199</v>
      </c>
      <c r="AU1330" s="19" t="s">
        <v>207</v>
      </c>
    </row>
    <row r="1331" s="14" customFormat="1">
      <c r="A1331" s="14"/>
      <c r="B1331" s="254"/>
      <c r="C1331" s="255"/>
      <c r="D1331" s="234" t="s">
        <v>205</v>
      </c>
      <c r="E1331" s="256" t="s">
        <v>19</v>
      </c>
      <c r="F1331" s="257" t="s">
        <v>1843</v>
      </c>
      <c r="G1331" s="255"/>
      <c r="H1331" s="256" t="s">
        <v>19</v>
      </c>
      <c r="I1331" s="258"/>
      <c r="J1331" s="255"/>
      <c r="K1331" s="255"/>
      <c r="L1331" s="259"/>
      <c r="M1331" s="260"/>
      <c r="N1331" s="261"/>
      <c r="O1331" s="261"/>
      <c r="P1331" s="261"/>
      <c r="Q1331" s="261"/>
      <c r="R1331" s="261"/>
      <c r="S1331" s="261"/>
      <c r="T1331" s="26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3" t="s">
        <v>205</v>
      </c>
      <c r="AU1331" s="263" t="s">
        <v>207</v>
      </c>
      <c r="AV1331" s="14" t="s">
        <v>79</v>
      </c>
      <c r="AW1331" s="14" t="s">
        <v>33</v>
      </c>
      <c r="AX1331" s="14" t="s">
        <v>72</v>
      </c>
      <c r="AY1331" s="263" t="s">
        <v>190</v>
      </c>
    </row>
    <row r="1332" s="13" customFormat="1">
      <c r="A1332" s="13"/>
      <c r="B1332" s="232"/>
      <c r="C1332" s="233"/>
      <c r="D1332" s="234" t="s">
        <v>205</v>
      </c>
      <c r="E1332" s="235" t="s">
        <v>19</v>
      </c>
      <c r="F1332" s="236" t="s">
        <v>1844</v>
      </c>
      <c r="G1332" s="233"/>
      <c r="H1332" s="237">
        <v>6178.5200000000004</v>
      </c>
      <c r="I1332" s="238"/>
      <c r="J1332" s="233"/>
      <c r="K1332" s="233"/>
      <c r="L1332" s="239"/>
      <c r="M1332" s="240"/>
      <c r="N1332" s="241"/>
      <c r="O1332" s="241"/>
      <c r="P1332" s="241"/>
      <c r="Q1332" s="241"/>
      <c r="R1332" s="241"/>
      <c r="S1332" s="241"/>
      <c r="T1332" s="24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3" t="s">
        <v>205</v>
      </c>
      <c r="AU1332" s="243" t="s">
        <v>207</v>
      </c>
      <c r="AV1332" s="13" t="s">
        <v>82</v>
      </c>
      <c r="AW1332" s="13" t="s">
        <v>33</v>
      </c>
      <c r="AX1332" s="13" t="s">
        <v>79</v>
      </c>
      <c r="AY1332" s="243" t="s">
        <v>190</v>
      </c>
    </row>
    <row r="1333" s="2" customFormat="1" ht="24.15" customHeight="1">
      <c r="A1333" s="40"/>
      <c r="B1333" s="41"/>
      <c r="C1333" s="214" t="s">
        <v>1845</v>
      </c>
      <c r="D1333" s="214" t="s">
        <v>192</v>
      </c>
      <c r="E1333" s="215" t="s">
        <v>1846</v>
      </c>
      <c r="F1333" s="216" t="s">
        <v>1847</v>
      </c>
      <c r="G1333" s="217" t="s">
        <v>214</v>
      </c>
      <c r="H1333" s="218">
        <v>6178.5200000000004</v>
      </c>
      <c r="I1333" s="219"/>
      <c r="J1333" s="220">
        <f>ROUND(I1333*H1333,2)</f>
        <v>0</v>
      </c>
      <c r="K1333" s="216" t="s">
        <v>196</v>
      </c>
      <c r="L1333" s="46"/>
      <c r="M1333" s="221" t="s">
        <v>19</v>
      </c>
      <c r="N1333" s="222" t="s">
        <v>43</v>
      </c>
      <c r="O1333" s="86"/>
      <c r="P1333" s="223">
        <f>O1333*H1333</f>
        <v>0</v>
      </c>
      <c r="Q1333" s="223">
        <v>0.01103</v>
      </c>
      <c r="R1333" s="223">
        <f>Q1333*H1333</f>
        <v>68.149075600000003</v>
      </c>
      <c r="S1333" s="223">
        <v>0</v>
      </c>
      <c r="T1333" s="224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5" t="s">
        <v>197</v>
      </c>
      <c r="AT1333" s="225" t="s">
        <v>192</v>
      </c>
      <c r="AU1333" s="225" t="s">
        <v>207</v>
      </c>
      <c r="AY1333" s="19" t="s">
        <v>190</v>
      </c>
      <c r="BE1333" s="226">
        <f>IF(N1333="základní",J1333,0)</f>
        <v>0</v>
      </c>
      <c r="BF1333" s="226">
        <f>IF(N1333="snížená",J1333,0)</f>
        <v>0</v>
      </c>
      <c r="BG1333" s="226">
        <f>IF(N1333="zákl. přenesená",J1333,0)</f>
        <v>0</v>
      </c>
      <c r="BH1333" s="226">
        <f>IF(N1333="sníž. přenesená",J1333,0)</f>
        <v>0</v>
      </c>
      <c r="BI1333" s="226">
        <f>IF(N1333="nulová",J1333,0)</f>
        <v>0</v>
      </c>
      <c r="BJ1333" s="19" t="s">
        <v>79</v>
      </c>
      <c r="BK1333" s="226">
        <f>ROUND(I1333*H1333,2)</f>
        <v>0</v>
      </c>
      <c r="BL1333" s="19" t="s">
        <v>197</v>
      </c>
      <c r="BM1333" s="225" t="s">
        <v>1848</v>
      </c>
    </row>
    <row r="1334" s="2" customFormat="1">
      <c r="A1334" s="40"/>
      <c r="B1334" s="41"/>
      <c r="C1334" s="42"/>
      <c r="D1334" s="227" t="s">
        <v>199</v>
      </c>
      <c r="E1334" s="42"/>
      <c r="F1334" s="228" t="s">
        <v>1849</v>
      </c>
      <c r="G1334" s="42"/>
      <c r="H1334" s="42"/>
      <c r="I1334" s="229"/>
      <c r="J1334" s="42"/>
      <c r="K1334" s="42"/>
      <c r="L1334" s="46"/>
      <c r="M1334" s="230"/>
      <c r="N1334" s="231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199</v>
      </c>
      <c r="AU1334" s="19" t="s">
        <v>207</v>
      </c>
    </row>
    <row r="1335" s="14" customFormat="1">
      <c r="A1335" s="14"/>
      <c r="B1335" s="254"/>
      <c r="C1335" s="255"/>
      <c r="D1335" s="234" t="s">
        <v>205</v>
      </c>
      <c r="E1335" s="256" t="s">
        <v>19</v>
      </c>
      <c r="F1335" s="257" t="s">
        <v>1850</v>
      </c>
      <c r="G1335" s="255"/>
      <c r="H1335" s="256" t="s">
        <v>19</v>
      </c>
      <c r="I1335" s="258"/>
      <c r="J1335" s="255"/>
      <c r="K1335" s="255"/>
      <c r="L1335" s="259"/>
      <c r="M1335" s="260"/>
      <c r="N1335" s="261"/>
      <c r="O1335" s="261"/>
      <c r="P1335" s="261"/>
      <c r="Q1335" s="261"/>
      <c r="R1335" s="261"/>
      <c r="S1335" s="261"/>
      <c r="T1335" s="26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3" t="s">
        <v>205</v>
      </c>
      <c r="AU1335" s="263" t="s">
        <v>207</v>
      </c>
      <c r="AV1335" s="14" t="s">
        <v>79</v>
      </c>
      <c r="AW1335" s="14" t="s">
        <v>33</v>
      </c>
      <c r="AX1335" s="14" t="s">
        <v>72</v>
      </c>
      <c r="AY1335" s="263" t="s">
        <v>190</v>
      </c>
    </row>
    <row r="1336" s="13" customFormat="1">
      <c r="A1336" s="13"/>
      <c r="B1336" s="232"/>
      <c r="C1336" s="233"/>
      <c r="D1336" s="234" t="s">
        <v>205</v>
      </c>
      <c r="E1336" s="235" t="s">
        <v>19</v>
      </c>
      <c r="F1336" s="236" t="s">
        <v>1851</v>
      </c>
      <c r="G1336" s="233"/>
      <c r="H1336" s="237">
        <v>-142.53100000000001</v>
      </c>
      <c r="I1336" s="238"/>
      <c r="J1336" s="233"/>
      <c r="K1336" s="233"/>
      <c r="L1336" s="239"/>
      <c r="M1336" s="240"/>
      <c r="N1336" s="241"/>
      <c r="O1336" s="241"/>
      <c r="P1336" s="241"/>
      <c r="Q1336" s="241"/>
      <c r="R1336" s="241"/>
      <c r="S1336" s="241"/>
      <c r="T1336" s="24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3" t="s">
        <v>205</v>
      </c>
      <c r="AU1336" s="243" t="s">
        <v>207</v>
      </c>
      <c r="AV1336" s="13" t="s">
        <v>82</v>
      </c>
      <c r="AW1336" s="13" t="s">
        <v>33</v>
      </c>
      <c r="AX1336" s="13" t="s">
        <v>72</v>
      </c>
      <c r="AY1336" s="243" t="s">
        <v>190</v>
      </c>
    </row>
    <row r="1337" s="14" customFormat="1">
      <c r="A1337" s="14"/>
      <c r="B1337" s="254"/>
      <c r="C1337" s="255"/>
      <c r="D1337" s="234" t="s">
        <v>205</v>
      </c>
      <c r="E1337" s="256" t="s">
        <v>19</v>
      </c>
      <c r="F1337" s="257" t="s">
        <v>1066</v>
      </c>
      <c r="G1337" s="255"/>
      <c r="H1337" s="256" t="s">
        <v>19</v>
      </c>
      <c r="I1337" s="258"/>
      <c r="J1337" s="255"/>
      <c r="K1337" s="255"/>
      <c r="L1337" s="259"/>
      <c r="M1337" s="260"/>
      <c r="N1337" s="261"/>
      <c r="O1337" s="261"/>
      <c r="P1337" s="261"/>
      <c r="Q1337" s="261"/>
      <c r="R1337" s="261"/>
      <c r="S1337" s="261"/>
      <c r="T1337" s="26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3" t="s">
        <v>205</v>
      </c>
      <c r="AU1337" s="263" t="s">
        <v>207</v>
      </c>
      <c r="AV1337" s="14" t="s">
        <v>79</v>
      </c>
      <c r="AW1337" s="14" t="s">
        <v>33</v>
      </c>
      <c r="AX1337" s="14" t="s">
        <v>72</v>
      </c>
      <c r="AY1337" s="263" t="s">
        <v>190</v>
      </c>
    </row>
    <row r="1338" s="14" customFormat="1">
      <c r="A1338" s="14"/>
      <c r="B1338" s="254"/>
      <c r="C1338" s="255"/>
      <c r="D1338" s="234" t="s">
        <v>205</v>
      </c>
      <c r="E1338" s="256" t="s">
        <v>19</v>
      </c>
      <c r="F1338" s="257" t="s">
        <v>1852</v>
      </c>
      <c r="G1338" s="255"/>
      <c r="H1338" s="256" t="s">
        <v>19</v>
      </c>
      <c r="I1338" s="258"/>
      <c r="J1338" s="255"/>
      <c r="K1338" s="255"/>
      <c r="L1338" s="259"/>
      <c r="M1338" s="260"/>
      <c r="N1338" s="261"/>
      <c r="O1338" s="261"/>
      <c r="P1338" s="261"/>
      <c r="Q1338" s="261"/>
      <c r="R1338" s="261"/>
      <c r="S1338" s="261"/>
      <c r="T1338" s="26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3" t="s">
        <v>205</v>
      </c>
      <c r="AU1338" s="263" t="s">
        <v>207</v>
      </c>
      <c r="AV1338" s="14" t="s">
        <v>79</v>
      </c>
      <c r="AW1338" s="14" t="s">
        <v>33</v>
      </c>
      <c r="AX1338" s="14" t="s">
        <v>72</v>
      </c>
      <c r="AY1338" s="263" t="s">
        <v>190</v>
      </c>
    </row>
    <row r="1339" s="13" customFormat="1">
      <c r="A1339" s="13"/>
      <c r="B1339" s="232"/>
      <c r="C1339" s="233"/>
      <c r="D1339" s="234" t="s">
        <v>205</v>
      </c>
      <c r="E1339" s="235" t="s">
        <v>19</v>
      </c>
      <c r="F1339" s="236" t="s">
        <v>1853</v>
      </c>
      <c r="G1339" s="233"/>
      <c r="H1339" s="237">
        <v>36.5</v>
      </c>
      <c r="I1339" s="238"/>
      <c r="J1339" s="233"/>
      <c r="K1339" s="233"/>
      <c r="L1339" s="239"/>
      <c r="M1339" s="240"/>
      <c r="N1339" s="241"/>
      <c r="O1339" s="241"/>
      <c r="P1339" s="241"/>
      <c r="Q1339" s="241"/>
      <c r="R1339" s="241"/>
      <c r="S1339" s="241"/>
      <c r="T1339" s="24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3" t="s">
        <v>205</v>
      </c>
      <c r="AU1339" s="243" t="s">
        <v>207</v>
      </c>
      <c r="AV1339" s="13" t="s">
        <v>82</v>
      </c>
      <c r="AW1339" s="13" t="s">
        <v>33</v>
      </c>
      <c r="AX1339" s="13" t="s">
        <v>72</v>
      </c>
      <c r="AY1339" s="243" t="s">
        <v>190</v>
      </c>
    </row>
    <row r="1340" s="13" customFormat="1">
      <c r="A1340" s="13"/>
      <c r="B1340" s="232"/>
      <c r="C1340" s="233"/>
      <c r="D1340" s="234" t="s">
        <v>205</v>
      </c>
      <c r="E1340" s="235" t="s">
        <v>19</v>
      </c>
      <c r="F1340" s="236" t="s">
        <v>1854</v>
      </c>
      <c r="G1340" s="233"/>
      <c r="H1340" s="237">
        <v>-4.7999999999999998</v>
      </c>
      <c r="I1340" s="238"/>
      <c r="J1340" s="233"/>
      <c r="K1340" s="233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205</v>
      </c>
      <c r="AU1340" s="243" t="s">
        <v>207</v>
      </c>
      <c r="AV1340" s="13" t="s">
        <v>82</v>
      </c>
      <c r="AW1340" s="13" t="s">
        <v>33</v>
      </c>
      <c r="AX1340" s="13" t="s">
        <v>72</v>
      </c>
      <c r="AY1340" s="243" t="s">
        <v>190</v>
      </c>
    </row>
    <row r="1341" s="13" customFormat="1">
      <c r="A1341" s="13"/>
      <c r="B1341" s="232"/>
      <c r="C1341" s="233"/>
      <c r="D1341" s="234" t="s">
        <v>205</v>
      </c>
      <c r="E1341" s="235" t="s">
        <v>19</v>
      </c>
      <c r="F1341" s="236" t="s">
        <v>1855</v>
      </c>
      <c r="G1341" s="233"/>
      <c r="H1341" s="237">
        <v>-12.6</v>
      </c>
      <c r="I1341" s="238"/>
      <c r="J1341" s="233"/>
      <c r="K1341" s="233"/>
      <c r="L1341" s="239"/>
      <c r="M1341" s="240"/>
      <c r="N1341" s="241"/>
      <c r="O1341" s="241"/>
      <c r="P1341" s="241"/>
      <c r="Q1341" s="241"/>
      <c r="R1341" s="241"/>
      <c r="S1341" s="241"/>
      <c r="T1341" s="24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3" t="s">
        <v>205</v>
      </c>
      <c r="AU1341" s="243" t="s">
        <v>207</v>
      </c>
      <c r="AV1341" s="13" t="s">
        <v>82</v>
      </c>
      <c r="AW1341" s="13" t="s">
        <v>33</v>
      </c>
      <c r="AX1341" s="13" t="s">
        <v>72</v>
      </c>
      <c r="AY1341" s="243" t="s">
        <v>190</v>
      </c>
    </row>
    <row r="1342" s="13" customFormat="1">
      <c r="A1342" s="13"/>
      <c r="B1342" s="232"/>
      <c r="C1342" s="233"/>
      <c r="D1342" s="234" t="s">
        <v>205</v>
      </c>
      <c r="E1342" s="235" t="s">
        <v>19</v>
      </c>
      <c r="F1342" s="236" t="s">
        <v>1856</v>
      </c>
      <c r="G1342" s="233"/>
      <c r="H1342" s="237">
        <v>-3.1520000000000001</v>
      </c>
      <c r="I1342" s="238"/>
      <c r="J1342" s="233"/>
      <c r="K1342" s="233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205</v>
      </c>
      <c r="AU1342" s="243" t="s">
        <v>207</v>
      </c>
      <c r="AV1342" s="13" t="s">
        <v>82</v>
      </c>
      <c r="AW1342" s="13" t="s">
        <v>33</v>
      </c>
      <c r="AX1342" s="13" t="s">
        <v>72</v>
      </c>
      <c r="AY1342" s="243" t="s">
        <v>190</v>
      </c>
    </row>
    <row r="1343" s="13" customFormat="1">
      <c r="A1343" s="13"/>
      <c r="B1343" s="232"/>
      <c r="C1343" s="233"/>
      <c r="D1343" s="234" t="s">
        <v>205</v>
      </c>
      <c r="E1343" s="235" t="s">
        <v>19</v>
      </c>
      <c r="F1343" s="236" t="s">
        <v>1857</v>
      </c>
      <c r="G1343" s="233"/>
      <c r="H1343" s="237">
        <v>1.163</v>
      </c>
      <c r="I1343" s="238"/>
      <c r="J1343" s="233"/>
      <c r="K1343" s="233"/>
      <c r="L1343" s="239"/>
      <c r="M1343" s="240"/>
      <c r="N1343" s="241"/>
      <c r="O1343" s="241"/>
      <c r="P1343" s="241"/>
      <c r="Q1343" s="241"/>
      <c r="R1343" s="241"/>
      <c r="S1343" s="241"/>
      <c r="T1343" s="242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3" t="s">
        <v>205</v>
      </c>
      <c r="AU1343" s="243" t="s">
        <v>207</v>
      </c>
      <c r="AV1343" s="13" t="s">
        <v>82</v>
      </c>
      <c r="AW1343" s="13" t="s">
        <v>33</v>
      </c>
      <c r="AX1343" s="13" t="s">
        <v>72</v>
      </c>
      <c r="AY1343" s="243" t="s">
        <v>190</v>
      </c>
    </row>
    <row r="1344" s="14" customFormat="1">
      <c r="A1344" s="14"/>
      <c r="B1344" s="254"/>
      <c r="C1344" s="255"/>
      <c r="D1344" s="234" t="s">
        <v>205</v>
      </c>
      <c r="E1344" s="256" t="s">
        <v>19</v>
      </c>
      <c r="F1344" s="257" t="s">
        <v>1858</v>
      </c>
      <c r="G1344" s="255"/>
      <c r="H1344" s="256" t="s">
        <v>19</v>
      </c>
      <c r="I1344" s="258"/>
      <c r="J1344" s="255"/>
      <c r="K1344" s="255"/>
      <c r="L1344" s="259"/>
      <c r="M1344" s="260"/>
      <c r="N1344" s="261"/>
      <c r="O1344" s="261"/>
      <c r="P1344" s="261"/>
      <c r="Q1344" s="261"/>
      <c r="R1344" s="261"/>
      <c r="S1344" s="261"/>
      <c r="T1344" s="26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3" t="s">
        <v>205</v>
      </c>
      <c r="AU1344" s="263" t="s">
        <v>207</v>
      </c>
      <c r="AV1344" s="14" t="s">
        <v>79</v>
      </c>
      <c r="AW1344" s="14" t="s">
        <v>33</v>
      </c>
      <c r="AX1344" s="14" t="s">
        <v>72</v>
      </c>
      <c r="AY1344" s="263" t="s">
        <v>190</v>
      </c>
    </row>
    <row r="1345" s="13" customFormat="1">
      <c r="A1345" s="13"/>
      <c r="B1345" s="232"/>
      <c r="C1345" s="233"/>
      <c r="D1345" s="234" t="s">
        <v>205</v>
      </c>
      <c r="E1345" s="235" t="s">
        <v>19</v>
      </c>
      <c r="F1345" s="236" t="s">
        <v>1859</v>
      </c>
      <c r="G1345" s="233"/>
      <c r="H1345" s="237">
        <v>4.8129999999999997</v>
      </c>
      <c r="I1345" s="238"/>
      <c r="J1345" s="233"/>
      <c r="K1345" s="233"/>
      <c r="L1345" s="239"/>
      <c r="M1345" s="240"/>
      <c r="N1345" s="241"/>
      <c r="O1345" s="241"/>
      <c r="P1345" s="241"/>
      <c r="Q1345" s="241"/>
      <c r="R1345" s="241"/>
      <c r="S1345" s="241"/>
      <c r="T1345" s="24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3" t="s">
        <v>205</v>
      </c>
      <c r="AU1345" s="243" t="s">
        <v>207</v>
      </c>
      <c r="AV1345" s="13" t="s">
        <v>82</v>
      </c>
      <c r="AW1345" s="13" t="s">
        <v>33</v>
      </c>
      <c r="AX1345" s="13" t="s">
        <v>72</v>
      </c>
      <c r="AY1345" s="243" t="s">
        <v>190</v>
      </c>
    </row>
    <row r="1346" s="13" customFormat="1">
      <c r="A1346" s="13"/>
      <c r="B1346" s="232"/>
      <c r="C1346" s="233"/>
      <c r="D1346" s="234" t="s">
        <v>205</v>
      </c>
      <c r="E1346" s="235" t="s">
        <v>19</v>
      </c>
      <c r="F1346" s="236" t="s">
        <v>1860</v>
      </c>
      <c r="G1346" s="233"/>
      <c r="H1346" s="237">
        <v>-1.5760000000000001</v>
      </c>
      <c r="I1346" s="238"/>
      <c r="J1346" s="233"/>
      <c r="K1346" s="233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205</v>
      </c>
      <c r="AU1346" s="243" t="s">
        <v>207</v>
      </c>
      <c r="AV1346" s="13" t="s">
        <v>82</v>
      </c>
      <c r="AW1346" s="13" t="s">
        <v>33</v>
      </c>
      <c r="AX1346" s="13" t="s">
        <v>72</v>
      </c>
      <c r="AY1346" s="243" t="s">
        <v>190</v>
      </c>
    </row>
    <row r="1347" s="14" customFormat="1">
      <c r="A1347" s="14"/>
      <c r="B1347" s="254"/>
      <c r="C1347" s="255"/>
      <c r="D1347" s="234" t="s">
        <v>205</v>
      </c>
      <c r="E1347" s="256" t="s">
        <v>19</v>
      </c>
      <c r="F1347" s="257" t="s">
        <v>1414</v>
      </c>
      <c r="G1347" s="255"/>
      <c r="H1347" s="256" t="s">
        <v>19</v>
      </c>
      <c r="I1347" s="258"/>
      <c r="J1347" s="255"/>
      <c r="K1347" s="255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205</v>
      </c>
      <c r="AU1347" s="263" t="s">
        <v>207</v>
      </c>
      <c r="AV1347" s="14" t="s">
        <v>79</v>
      </c>
      <c r="AW1347" s="14" t="s">
        <v>33</v>
      </c>
      <c r="AX1347" s="14" t="s">
        <v>72</v>
      </c>
      <c r="AY1347" s="263" t="s">
        <v>190</v>
      </c>
    </row>
    <row r="1348" s="13" customFormat="1">
      <c r="A1348" s="13"/>
      <c r="B1348" s="232"/>
      <c r="C1348" s="233"/>
      <c r="D1348" s="234" t="s">
        <v>205</v>
      </c>
      <c r="E1348" s="235" t="s">
        <v>19</v>
      </c>
      <c r="F1348" s="236" t="s">
        <v>1861</v>
      </c>
      <c r="G1348" s="233"/>
      <c r="H1348" s="237">
        <v>285.21100000000001</v>
      </c>
      <c r="I1348" s="238"/>
      <c r="J1348" s="233"/>
      <c r="K1348" s="233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205</v>
      </c>
      <c r="AU1348" s="243" t="s">
        <v>207</v>
      </c>
      <c r="AV1348" s="13" t="s">
        <v>82</v>
      </c>
      <c r="AW1348" s="13" t="s">
        <v>33</v>
      </c>
      <c r="AX1348" s="13" t="s">
        <v>72</v>
      </c>
      <c r="AY1348" s="243" t="s">
        <v>190</v>
      </c>
    </row>
    <row r="1349" s="13" customFormat="1">
      <c r="A1349" s="13"/>
      <c r="B1349" s="232"/>
      <c r="C1349" s="233"/>
      <c r="D1349" s="234" t="s">
        <v>205</v>
      </c>
      <c r="E1349" s="235" t="s">
        <v>19</v>
      </c>
      <c r="F1349" s="236" t="s">
        <v>1862</v>
      </c>
      <c r="G1349" s="233"/>
      <c r="H1349" s="237">
        <v>162.42500000000001</v>
      </c>
      <c r="I1349" s="238"/>
      <c r="J1349" s="233"/>
      <c r="K1349" s="233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205</v>
      </c>
      <c r="AU1349" s="243" t="s">
        <v>207</v>
      </c>
      <c r="AV1349" s="13" t="s">
        <v>82</v>
      </c>
      <c r="AW1349" s="13" t="s">
        <v>33</v>
      </c>
      <c r="AX1349" s="13" t="s">
        <v>72</v>
      </c>
      <c r="AY1349" s="243" t="s">
        <v>190</v>
      </c>
    </row>
    <row r="1350" s="13" customFormat="1">
      <c r="A1350" s="13"/>
      <c r="B1350" s="232"/>
      <c r="C1350" s="233"/>
      <c r="D1350" s="234" t="s">
        <v>205</v>
      </c>
      <c r="E1350" s="235" t="s">
        <v>19</v>
      </c>
      <c r="F1350" s="236" t="s">
        <v>1863</v>
      </c>
      <c r="G1350" s="233"/>
      <c r="H1350" s="237">
        <v>5.8399999999999999</v>
      </c>
      <c r="I1350" s="238"/>
      <c r="J1350" s="233"/>
      <c r="K1350" s="233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205</v>
      </c>
      <c r="AU1350" s="243" t="s">
        <v>207</v>
      </c>
      <c r="AV1350" s="13" t="s">
        <v>82</v>
      </c>
      <c r="AW1350" s="13" t="s">
        <v>33</v>
      </c>
      <c r="AX1350" s="13" t="s">
        <v>72</v>
      </c>
      <c r="AY1350" s="243" t="s">
        <v>190</v>
      </c>
    </row>
    <row r="1351" s="13" customFormat="1">
      <c r="A1351" s="13"/>
      <c r="B1351" s="232"/>
      <c r="C1351" s="233"/>
      <c r="D1351" s="234" t="s">
        <v>205</v>
      </c>
      <c r="E1351" s="235" t="s">
        <v>19</v>
      </c>
      <c r="F1351" s="236" t="s">
        <v>1864</v>
      </c>
      <c r="G1351" s="233"/>
      <c r="H1351" s="237">
        <v>-13.65</v>
      </c>
      <c r="I1351" s="238"/>
      <c r="J1351" s="233"/>
      <c r="K1351" s="233"/>
      <c r="L1351" s="239"/>
      <c r="M1351" s="240"/>
      <c r="N1351" s="241"/>
      <c r="O1351" s="241"/>
      <c r="P1351" s="241"/>
      <c r="Q1351" s="241"/>
      <c r="R1351" s="241"/>
      <c r="S1351" s="241"/>
      <c r="T1351" s="242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3" t="s">
        <v>205</v>
      </c>
      <c r="AU1351" s="243" t="s">
        <v>207</v>
      </c>
      <c r="AV1351" s="13" t="s">
        <v>82</v>
      </c>
      <c r="AW1351" s="13" t="s">
        <v>33</v>
      </c>
      <c r="AX1351" s="13" t="s">
        <v>72</v>
      </c>
      <c r="AY1351" s="243" t="s">
        <v>190</v>
      </c>
    </row>
    <row r="1352" s="13" customFormat="1">
      <c r="A1352" s="13"/>
      <c r="B1352" s="232"/>
      <c r="C1352" s="233"/>
      <c r="D1352" s="234" t="s">
        <v>205</v>
      </c>
      <c r="E1352" s="235" t="s">
        <v>19</v>
      </c>
      <c r="F1352" s="236" t="s">
        <v>1865</v>
      </c>
      <c r="G1352" s="233"/>
      <c r="H1352" s="237">
        <v>1.583</v>
      </c>
      <c r="I1352" s="238"/>
      <c r="J1352" s="233"/>
      <c r="K1352" s="233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205</v>
      </c>
      <c r="AU1352" s="243" t="s">
        <v>207</v>
      </c>
      <c r="AV1352" s="13" t="s">
        <v>82</v>
      </c>
      <c r="AW1352" s="13" t="s">
        <v>33</v>
      </c>
      <c r="AX1352" s="13" t="s">
        <v>72</v>
      </c>
      <c r="AY1352" s="243" t="s">
        <v>190</v>
      </c>
    </row>
    <row r="1353" s="13" customFormat="1">
      <c r="A1353" s="13"/>
      <c r="B1353" s="232"/>
      <c r="C1353" s="233"/>
      <c r="D1353" s="234" t="s">
        <v>205</v>
      </c>
      <c r="E1353" s="235" t="s">
        <v>19</v>
      </c>
      <c r="F1353" s="236" t="s">
        <v>1102</v>
      </c>
      <c r="G1353" s="233"/>
      <c r="H1353" s="237">
        <v>-19.632000000000001</v>
      </c>
      <c r="I1353" s="238"/>
      <c r="J1353" s="233"/>
      <c r="K1353" s="233"/>
      <c r="L1353" s="239"/>
      <c r="M1353" s="240"/>
      <c r="N1353" s="241"/>
      <c r="O1353" s="241"/>
      <c r="P1353" s="241"/>
      <c r="Q1353" s="241"/>
      <c r="R1353" s="241"/>
      <c r="S1353" s="241"/>
      <c r="T1353" s="24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3" t="s">
        <v>205</v>
      </c>
      <c r="AU1353" s="243" t="s">
        <v>207</v>
      </c>
      <c r="AV1353" s="13" t="s">
        <v>82</v>
      </c>
      <c r="AW1353" s="13" t="s">
        <v>33</v>
      </c>
      <c r="AX1353" s="13" t="s">
        <v>72</v>
      </c>
      <c r="AY1353" s="243" t="s">
        <v>190</v>
      </c>
    </row>
    <row r="1354" s="13" customFormat="1">
      <c r="A1354" s="13"/>
      <c r="B1354" s="232"/>
      <c r="C1354" s="233"/>
      <c r="D1354" s="234" t="s">
        <v>205</v>
      </c>
      <c r="E1354" s="235" t="s">
        <v>19</v>
      </c>
      <c r="F1354" s="236" t="s">
        <v>1101</v>
      </c>
      <c r="G1354" s="233"/>
      <c r="H1354" s="237">
        <v>-5.1130000000000004</v>
      </c>
      <c r="I1354" s="238"/>
      <c r="J1354" s="233"/>
      <c r="K1354" s="233"/>
      <c r="L1354" s="239"/>
      <c r="M1354" s="240"/>
      <c r="N1354" s="241"/>
      <c r="O1354" s="241"/>
      <c r="P1354" s="241"/>
      <c r="Q1354" s="241"/>
      <c r="R1354" s="241"/>
      <c r="S1354" s="241"/>
      <c r="T1354" s="24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3" t="s">
        <v>205</v>
      </c>
      <c r="AU1354" s="243" t="s">
        <v>207</v>
      </c>
      <c r="AV1354" s="13" t="s">
        <v>82</v>
      </c>
      <c r="AW1354" s="13" t="s">
        <v>33</v>
      </c>
      <c r="AX1354" s="13" t="s">
        <v>72</v>
      </c>
      <c r="AY1354" s="243" t="s">
        <v>190</v>
      </c>
    </row>
    <row r="1355" s="13" customFormat="1">
      <c r="A1355" s="13"/>
      <c r="B1355" s="232"/>
      <c r="C1355" s="233"/>
      <c r="D1355" s="234" t="s">
        <v>205</v>
      </c>
      <c r="E1355" s="235" t="s">
        <v>19</v>
      </c>
      <c r="F1355" s="236" t="s">
        <v>1866</v>
      </c>
      <c r="G1355" s="233"/>
      <c r="H1355" s="237">
        <v>-12.608000000000001</v>
      </c>
      <c r="I1355" s="238"/>
      <c r="J1355" s="233"/>
      <c r="K1355" s="233"/>
      <c r="L1355" s="239"/>
      <c r="M1355" s="240"/>
      <c r="N1355" s="241"/>
      <c r="O1355" s="241"/>
      <c r="P1355" s="241"/>
      <c r="Q1355" s="241"/>
      <c r="R1355" s="241"/>
      <c r="S1355" s="241"/>
      <c r="T1355" s="24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3" t="s">
        <v>205</v>
      </c>
      <c r="AU1355" s="243" t="s">
        <v>207</v>
      </c>
      <c r="AV1355" s="13" t="s">
        <v>82</v>
      </c>
      <c r="AW1355" s="13" t="s">
        <v>33</v>
      </c>
      <c r="AX1355" s="13" t="s">
        <v>72</v>
      </c>
      <c r="AY1355" s="243" t="s">
        <v>190</v>
      </c>
    </row>
    <row r="1356" s="13" customFormat="1">
      <c r="A1356" s="13"/>
      <c r="B1356" s="232"/>
      <c r="C1356" s="233"/>
      <c r="D1356" s="234" t="s">
        <v>205</v>
      </c>
      <c r="E1356" s="235" t="s">
        <v>19</v>
      </c>
      <c r="F1356" s="236" t="s">
        <v>1867</v>
      </c>
      <c r="G1356" s="233"/>
      <c r="H1356" s="237">
        <v>-1.7729999999999999</v>
      </c>
      <c r="I1356" s="238"/>
      <c r="J1356" s="233"/>
      <c r="K1356" s="233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205</v>
      </c>
      <c r="AU1356" s="243" t="s">
        <v>207</v>
      </c>
      <c r="AV1356" s="13" t="s">
        <v>82</v>
      </c>
      <c r="AW1356" s="13" t="s">
        <v>33</v>
      </c>
      <c r="AX1356" s="13" t="s">
        <v>72</v>
      </c>
      <c r="AY1356" s="243" t="s">
        <v>190</v>
      </c>
    </row>
    <row r="1357" s="13" customFormat="1">
      <c r="A1357" s="13"/>
      <c r="B1357" s="232"/>
      <c r="C1357" s="233"/>
      <c r="D1357" s="234" t="s">
        <v>205</v>
      </c>
      <c r="E1357" s="235" t="s">
        <v>19</v>
      </c>
      <c r="F1357" s="236" t="s">
        <v>1454</v>
      </c>
      <c r="G1357" s="233"/>
      <c r="H1357" s="237">
        <v>-1.0800000000000001</v>
      </c>
      <c r="I1357" s="238"/>
      <c r="J1357" s="233"/>
      <c r="K1357" s="233"/>
      <c r="L1357" s="239"/>
      <c r="M1357" s="240"/>
      <c r="N1357" s="241"/>
      <c r="O1357" s="241"/>
      <c r="P1357" s="241"/>
      <c r="Q1357" s="241"/>
      <c r="R1357" s="241"/>
      <c r="S1357" s="241"/>
      <c r="T1357" s="24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3" t="s">
        <v>205</v>
      </c>
      <c r="AU1357" s="243" t="s">
        <v>207</v>
      </c>
      <c r="AV1357" s="13" t="s">
        <v>82</v>
      </c>
      <c r="AW1357" s="13" t="s">
        <v>33</v>
      </c>
      <c r="AX1357" s="13" t="s">
        <v>72</v>
      </c>
      <c r="AY1357" s="243" t="s">
        <v>190</v>
      </c>
    </row>
    <row r="1358" s="13" customFormat="1">
      <c r="A1358" s="13"/>
      <c r="B1358" s="232"/>
      <c r="C1358" s="233"/>
      <c r="D1358" s="234" t="s">
        <v>205</v>
      </c>
      <c r="E1358" s="235" t="s">
        <v>19</v>
      </c>
      <c r="F1358" s="236" t="s">
        <v>1868</v>
      </c>
      <c r="G1358" s="233"/>
      <c r="H1358" s="237">
        <v>-2.681</v>
      </c>
      <c r="I1358" s="238"/>
      <c r="J1358" s="233"/>
      <c r="K1358" s="233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205</v>
      </c>
      <c r="AU1358" s="243" t="s">
        <v>207</v>
      </c>
      <c r="AV1358" s="13" t="s">
        <v>82</v>
      </c>
      <c r="AW1358" s="13" t="s">
        <v>33</v>
      </c>
      <c r="AX1358" s="13" t="s">
        <v>72</v>
      </c>
      <c r="AY1358" s="243" t="s">
        <v>190</v>
      </c>
    </row>
    <row r="1359" s="13" customFormat="1">
      <c r="A1359" s="13"/>
      <c r="B1359" s="232"/>
      <c r="C1359" s="233"/>
      <c r="D1359" s="234" t="s">
        <v>205</v>
      </c>
      <c r="E1359" s="235" t="s">
        <v>19</v>
      </c>
      <c r="F1359" s="236" t="s">
        <v>1869</v>
      </c>
      <c r="G1359" s="233"/>
      <c r="H1359" s="237">
        <v>-2.7000000000000002</v>
      </c>
      <c r="I1359" s="238"/>
      <c r="J1359" s="233"/>
      <c r="K1359" s="233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205</v>
      </c>
      <c r="AU1359" s="243" t="s">
        <v>207</v>
      </c>
      <c r="AV1359" s="13" t="s">
        <v>82</v>
      </c>
      <c r="AW1359" s="13" t="s">
        <v>33</v>
      </c>
      <c r="AX1359" s="13" t="s">
        <v>72</v>
      </c>
      <c r="AY1359" s="243" t="s">
        <v>190</v>
      </c>
    </row>
    <row r="1360" s="13" customFormat="1">
      <c r="A1360" s="13"/>
      <c r="B1360" s="232"/>
      <c r="C1360" s="233"/>
      <c r="D1360" s="234" t="s">
        <v>205</v>
      </c>
      <c r="E1360" s="235" t="s">
        <v>19</v>
      </c>
      <c r="F1360" s="236" t="s">
        <v>1870</v>
      </c>
      <c r="G1360" s="233"/>
      <c r="H1360" s="237">
        <v>-6.2999999999999998</v>
      </c>
      <c r="I1360" s="238"/>
      <c r="J1360" s="233"/>
      <c r="K1360" s="233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205</v>
      </c>
      <c r="AU1360" s="243" t="s">
        <v>207</v>
      </c>
      <c r="AV1360" s="13" t="s">
        <v>82</v>
      </c>
      <c r="AW1360" s="13" t="s">
        <v>33</v>
      </c>
      <c r="AX1360" s="13" t="s">
        <v>72</v>
      </c>
      <c r="AY1360" s="243" t="s">
        <v>190</v>
      </c>
    </row>
    <row r="1361" s="13" customFormat="1">
      <c r="A1361" s="13"/>
      <c r="B1361" s="232"/>
      <c r="C1361" s="233"/>
      <c r="D1361" s="234" t="s">
        <v>205</v>
      </c>
      <c r="E1361" s="235" t="s">
        <v>19</v>
      </c>
      <c r="F1361" s="236" t="s">
        <v>1871</v>
      </c>
      <c r="G1361" s="233"/>
      <c r="H1361" s="237">
        <v>-2.758</v>
      </c>
      <c r="I1361" s="238"/>
      <c r="J1361" s="233"/>
      <c r="K1361" s="233"/>
      <c r="L1361" s="239"/>
      <c r="M1361" s="240"/>
      <c r="N1361" s="241"/>
      <c r="O1361" s="241"/>
      <c r="P1361" s="241"/>
      <c r="Q1361" s="241"/>
      <c r="R1361" s="241"/>
      <c r="S1361" s="241"/>
      <c r="T1361" s="24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3" t="s">
        <v>205</v>
      </c>
      <c r="AU1361" s="243" t="s">
        <v>207</v>
      </c>
      <c r="AV1361" s="13" t="s">
        <v>82</v>
      </c>
      <c r="AW1361" s="13" t="s">
        <v>33</v>
      </c>
      <c r="AX1361" s="13" t="s">
        <v>72</v>
      </c>
      <c r="AY1361" s="243" t="s">
        <v>190</v>
      </c>
    </row>
    <row r="1362" s="13" customFormat="1">
      <c r="A1362" s="13"/>
      <c r="B1362" s="232"/>
      <c r="C1362" s="233"/>
      <c r="D1362" s="234" t="s">
        <v>205</v>
      </c>
      <c r="E1362" s="235" t="s">
        <v>19</v>
      </c>
      <c r="F1362" s="236" t="s">
        <v>1872</v>
      </c>
      <c r="G1362" s="233"/>
      <c r="H1362" s="237">
        <v>-4.7279999999999998</v>
      </c>
      <c r="I1362" s="238"/>
      <c r="J1362" s="233"/>
      <c r="K1362" s="233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205</v>
      </c>
      <c r="AU1362" s="243" t="s">
        <v>207</v>
      </c>
      <c r="AV1362" s="13" t="s">
        <v>82</v>
      </c>
      <c r="AW1362" s="13" t="s">
        <v>33</v>
      </c>
      <c r="AX1362" s="13" t="s">
        <v>72</v>
      </c>
      <c r="AY1362" s="243" t="s">
        <v>190</v>
      </c>
    </row>
    <row r="1363" s="13" customFormat="1">
      <c r="A1363" s="13"/>
      <c r="B1363" s="232"/>
      <c r="C1363" s="233"/>
      <c r="D1363" s="234" t="s">
        <v>205</v>
      </c>
      <c r="E1363" s="235" t="s">
        <v>19</v>
      </c>
      <c r="F1363" s="236" t="s">
        <v>1873</v>
      </c>
      <c r="G1363" s="233"/>
      <c r="H1363" s="237">
        <v>-10.638</v>
      </c>
      <c r="I1363" s="238"/>
      <c r="J1363" s="233"/>
      <c r="K1363" s="233"/>
      <c r="L1363" s="239"/>
      <c r="M1363" s="240"/>
      <c r="N1363" s="241"/>
      <c r="O1363" s="241"/>
      <c r="P1363" s="241"/>
      <c r="Q1363" s="241"/>
      <c r="R1363" s="241"/>
      <c r="S1363" s="241"/>
      <c r="T1363" s="24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3" t="s">
        <v>205</v>
      </c>
      <c r="AU1363" s="243" t="s">
        <v>207</v>
      </c>
      <c r="AV1363" s="13" t="s">
        <v>82</v>
      </c>
      <c r="AW1363" s="13" t="s">
        <v>33</v>
      </c>
      <c r="AX1363" s="13" t="s">
        <v>72</v>
      </c>
      <c r="AY1363" s="243" t="s">
        <v>190</v>
      </c>
    </row>
    <row r="1364" s="14" customFormat="1">
      <c r="A1364" s="14"/>
      <c r="B1364" s="254"/>
      <c r="C1364" s="255"/>
      <c r="D1364" s="234" t="s">
        <v>205</v>
      </c>
      <c r="E1364" s="256" t="s">
        <v>19</v>
      </c>
      <c r="F1364" s="257" t="s">
        <v>1416</v>
      </c>
      <c r="G1364" s="255"/>
      <c r="H1364" s="256" t="s">
        <v>19</v>
      </c>
      <c r="I1364" s="258"/>
      <c r="J1364" s="255"/>
      <c r="K1364" s="255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3" t="s">
        <v>205</v>
      </c>
      <c r="AU1364" s="263" t="s">
        <v>207</v>
      </c>
      <c r="AV1364" s="14" t="s">
        <v>79</v>
      </c>
      <c r="AW1364" s="14" t="s">
        <v>33</v>
      </c>
      <c r="AX1364" s="14" t="s">
        <v>72</v>
      </c>
      <c r="AY1364" s="263" t="s">
        <v>190</v>
      </c>
    </row>
    <row r="1365" s="13" customFormat="1">
      <c r="A1365" s="13"/>
      <c r="B1365" s="232"/>
      <c r="C1365" s="233"/>
      <c r="D1365" s="234" t="s">
        <v>205</v>
      </c>
      <c r="E1365" s="235" t="s">
        <v>19</v>
      </c>
      <c r="F1365" s="236" t="s">
        <v>1874</v>
      </c>
      <c r="G1365" s="233"/>
      <c r="H1365" s="237">
        <v>107.991</v>
      </c>
      <c r="I1365" s="238"/>
      <c r="J1365" s="233"/>
      <c r="K1365" s="233"/>
      <c r="L1365" s="239"/>
      <c r="M1365" s="240"/>
      <c r="N1365" s="241"/>
      <c r="O1365" s="241"/>
      <c r="P1365" s="241"/>
      <c r="Q1365" s="241"/>
      <c r="R1365" s="241"/>
      <c r="S1365" s="241"/>
      <c r="T1365" s="24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3" t="s">
        <v>205</v>
      </c>
      <c r="AU1365" s="243" t="s">
        <v>207</v>
      </c>
      <c r="AV1365" s="13" t="s">
        <v>82</v>
      </c>
      <c r="AW1365" s="13" t="s">
        <v>33</v>
      </c>
      <c r="AX1365" s="13" t="s">
        <v>72</v>
      </c>
      <c r="AY1365" s="243" t="s">
        <v>190</v>
      </c>
    </row>
    <row r="1366" s="13" customFormat="1">
      <c r="A1366" s="13"/>
      <c r="B1366" s="232"/>
      <c r="C1366" s="233"/>
      <c r="D1366" s="234" t="s">
        <v>205</v>
      </c>
      <c r="E1366" s="235" t="s">
        <v>19</v>
      </c>
      <c r="F1366" s="236" t="s">
        <v>1875</v>
      </c>
      <c r="G1366" s="233"/>
      <c r="H1366" s="237">
        <v>-8</v>
      </c>
      <c r="I1366" s="238"/>
      <c r="J1366" s="233"/>
      <c r="K1366" s="233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205</v>
      </c>
      <c r="AU1366" s="243" t="s">
        <v>207</v>
      </c>
      <c r="AV1366" s="13" t="s">
        <v>82</v>
      </c>
      <c r="AW1366" s="13" t="s">
        <v>33</v>
      </c>
      <c r="AX1366" s="13" t="s">
        <v>72</v>
      </c>
      <c r="AY1366" s="243" t="s">
        <v>190</v>
      </c>
    </row>
    <row r="1367" s="13" customFormat="1">
      <c r="A1367" s="13"/>
      <c r="B1367" s="232"/>
      <c r="C1367" s="233"/>
      <c r="D1367" s="234" t="s">
        <v>205</v>
      </c>
      <c r="E1367" s="235" t="s">
        <v>19</v>
      </c>
      <c r="F1367" s="236" t="s">
        <v>1876</v>
      </c>
      <c r="G1367" s="233"/>
      <c r="H1367" s="237">
        <v>-10</v>
      </c>
      <c r="I1367" s="238"/>
      <c r="J1367" s="233"/>
      <c r="K1367" s="233"/>
      <c r="L1367" s="239"/>
      <c r="M1367" s="240"/>
      <c r="N1367" s="241"/>
      <c r="O1367" s="241"/>
      <c r="P1367" s="241"/>
      <c r="Q1367" s="241"/>
      <c r="R1367" s="241"/>
      <c r="S1367" s="241"/>
      <c r="T1367" s="24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3" t="s">
        <v>205</v>
      </c>
      <c r="AU1367" s="243" t="s">
        <v>207</v>
      </c>
      <c r="AV1367" s="13" t="s">
        <v>82</v>
      </c>
      <c r="AW1367" s="13" t="s">
        <v>33</v>
      </c>
      <c r="AX1367" s="13" t="s">
        <v>72</v>
      </c>
      <c r="AY1367" s="243" t="s">
        <v>190</v>
      </c>
    </row>
    <row r="1368" s="13" customFormat="1">
      <c r="A1368" s="13"/>
      <c r="B1368" s="232"/>
      <c r="C1368" s="233"/>
      <c r="D1368" s="234" t="s">
        <v>205</v>
      </c>
      <c r="E1368" s="235" t="s">
        <v>19</v>
      </c>
      <c r="F1368" s="236" t="s">
        <v>1877</v>
      </c>
      <c r="G1368" s="233"/>
      <c r="H1368" s="237">
        <v>-6</v>
      </c>
      <c r="I1368" s="238"/>
      <c r="J1368" s="233"/>
      <c r="K1368" s="233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205</v>
      </c>
      <c r="AU1368" s="243" t="s">
        <v>207</v>
      </c>
      <c r="AV1368" s="13" t="s">
        <v>82</v>
      </c>
      <c r="AW1368" s="13" t="s">
        <v>33</v>
      </c>
      <c r="AX1368" s="13" t="s">
        <v>72</v>
      </c>
      <c r="AY1368" s="243" t="s">
        <v>190</v>
      </c>
    </row>
    <row r="1369" s="13" customFormat="1">
      <c r="A1369" s="13"/>
      <c r="B1369" s="232"/>
      <c r="C1369" s="233"/>
      <c r="D1369" s="234" t="s">
        <v>205</v>
      </c>
      <c r="E1369" s="235" t="s">
        <v>19</v>
      </c>
      <c r="F1369" s="236" t="s">
        <v>1878</v>
      </c>
      <c r="G1369" s="233"/>
      <c r="H1369" s="237">
        <v>1.8</v>
      </c>
      <c r="I1369" s="238"/>
      <c r="J1369" s="233"/>
      <c r="K1369" s="233"/>
      <c r="L1369" s="239"/>
      <c r="M1369" s="240"/>
      <c r="N1369" s="241"/>
      <c r="O1369" s="241"/>
      <c r="P1369" s="241"/>
      <c r="Q1369" s="241"/>
      <c r="R1369" s="241"/>
      <c r="S1369" s="241"/>
      <c r="T1369" s="24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3" t="s">
        <v>205</v>
      </c>
      <c r="AU1369" s="243" t="s">
        <v>207</v>
      </c>
      <c r="AV1369" s="13" t="s">
        <v>82</v>
      </c>
      <c r="AW1369" s="13" t="s">
        <v>33</v>
      </c>
      <c r="AX1369" s="13" t="s">
        <v>72</v>
      </c>
      <c r="AY1369" s="243" t="s">
        <v>190</v>
      </c>
    </row>
    <row r="1370" s="13" customFormat="1">
      <c r="A1370" s="13"/>
      <c r="B1370" s="232"/>
      <c r="C1370" s="233"/>
      <c r="D1370" s="234" t="s">
        <v>205</v>
      </c>
      <c r="E1370" s="235" t="s">
        <v>19</v>
      </c>
      <c r="F1370" s="236" t="s">
        <v>1879</v>
      </c>
      <c r="G1370" s="233"/>
      <c r="H1370" s="237">
        <v>2.1000000000000001</v>
      </c>
      <c r="I1370" s="238"/>
      <c r="J1370" s="233"/>
      <c r="K1370" s="233"/>
      <c r="L1370" s="239"/>
      <c r="M1370" s="240"/>
      <c r="N1370" s="241"/>
      <c r="O1370" s="241"/>
      <c r="P1370" s="241"/>
      <c r="Q1370" s="241"/>
      <c r="R1370" s="241"/>
      <c r="S1370" s="241"/>
      <c r="T1370" s="24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3" t="s">
        <v>205</v>
      </c>
      <c r="AU1370" s="243" t="s">
        <v>207</v>
      </c>
      <c r="AV1370" s="13" t="s">
        <v>82</v>
      </c>
      <c r="AW1370" s="13" t="s">
        <v>33</v>
      </c>
      <c r="AX1370" s="13" t="s">
        <v>72</v>
      </c>
      <c r="AY1370" s="243" t="s">
        <v>190</v>
      </c>
    </row>
    <row r="1371" s="13" customFormat="1">
      <c r="A1371" s="13"/>
      <c r="B1371" s="232"/>
      <c r="C1371" s="233"/>
      <c r="D1371" s="234" t="s">
        <v>205</v>
      </c>
      <c r="E1371" s="235" t="s">
        <v>19</v>
      </c>
      <c r="F1371" s="236" t="s">
        <v>1880</v>
      </c>
      <c r="G1371" s="233"/>
      <c r="H1371" s="237">
        <v>1.5</v>
      </c>
      <c r="I1371" s="238"/>
      <c r="J1371" s="233"/>
      <c r="K1371" s="233"/>
      <c r="L1371" s="239"/>
      <c r="M1371" s="240"/>
      <c r="N1371" s="241"/>
      <c r="O1371" s="241"/>
      <c r="P1371" s="241"/>
      <c r="Q1371" s="241"/>
      <c r="R1371" s="241"/>
      <c r="S1371" s="241"/>
      <c r="T1371" s="24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3" t="s">
        <v>205</v>
      </c>
      <c r="AU1371" s="243" t="s">
        <v>207</v>
      </c>
      <c r="AV1371" s="13" t="s">
        <v>82</v>
      </c>
      <c r="AW1371" s="13" t="s">
        <v>33</v>
      </c>
      <c r="AX1371" s="13" t="s">
        <v>72</v>
      </c>
      <c r="AY1371" s="243" t="s">
        <v>190</v>
      </c>
    </row>
    <row r="1372" s="14" customFormat="1">
      <c r="A1372" s="14"/>
      <c r="B1372" s="254"/>
      <c r="C1372" s="255"/>
      <c r="D1372" s="234" t="s">
        <v>205</v>
      </c>
      <c r="E1372" s="256" t="s">
        <v>19</v>
      </c>
      <c r="F1372" s="257" t="s">
        <v>1418</v>
      </c>
      <c r="G1372" s="255"/>
      <c r="H1372" s="256" t="s">
        <v>19</v>
      </c>
      <c r="I1372" s="258"/>
      <c r="J1372" s="255"/>
      <c r="K1372" s="255"/>
      <c r="L1372" s="259"/>
      <c r="M1372" s="260"/>
      <c r="N1372" s="261"/>
      <c r="O1372" s="261"/>
      <c r="P1372" s="261"/>
      <c r="Q1372" s="261"/>
      <c r="R1372" s="261"/>
      <c r="S1372" s="261"/>
      <c r="T1372" s="26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3" t="s">
        <v>205</v>
      </c>
      <c r="AU1372" s="263" t="s">
        <v>207</v>
      </c>
      <c r="AV1372" s="14" t="s">
        <v>79</v>
      </c>
      <c r="AW1372" s="14" t="s">
        <v>33</v>
      </c>
      <c r="AX1372" s="14" t="s">
        <v>72</v>
      </c>
      <c r="AY1372" s="263" t="s">
        <v>190</v>
      </c>
    </row>
    <row r="1373" s="13" customFormat="1">
      <c r="A1373" s="13"/>
      <c r="B1373" s="232"/>
      <c r="C1373" s="233"/>
      <c r="D1373" s="234" t="s">
        <v>205</v>
      </c>
      <c r="E1373" s="235" t="s">
        <v>19</v>
      </c>
      <c r="F1373" s="236" t="s">
        <v>1881</v>
      </c>
      <c r="G1373" s="233"/>
      <c r="H1373" s="237">
        <v>60.776000000000003</v>
      </c>
      <c r="I1373" s="238"/>
      <c r="J1373" s="233"/>
      <c r="K1373" s="233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205</v>
      </c>
      <c r="AU1373" s="243" t="s">
        <v>207</v>
      </c>
      <c r="AV1373" s="13" t="s">
        <v>82</v>
      </c>
      <c r="AW1373" s="13" t="s">
        <v>33</v>
      </c>
      <c r="AX1373" s="13" t="s">
        <v>72</v>
      </c>
      <c r="AY1373" s="243" t="s">
        <v>190</v>
      </c>
    </row>
    <row r="1374" s="13" customFormat="1">
      <c r="A1374" s="13"/>
      <c r="B1374" s="232"/>
      <c r="C1374" s="233"/>
      <c r="D1374" s="234" t="s">
        <v>205</v>
      </c>
      <c r="E1374" s="235" t="s">
        <v>19</v>
      </c>
      <c r="F1374" s="236" t="s">
        <v>1101</v>
      </c>
      <c r="G1374" s="233"/>
      <c r="H1374" s="237">
        <v>-5.1130000000000004</v>
      </c>
      <c r="I1374" s="238"/>
      <c r="J1374" s="233"/>
      <c r="K1374" s="233"/>
      <c r="L1374" s="239"/>
      <c r="M1374" s="240"/>
      <c r="N1374" s="241"/>
      <c r="O1374" s="241"/>
      <c r="P1374" s="241"/>
      <c r="Q1374" s="241"/>
      <c r="R1374" s="241"/>
      <c r="S1374" s="241"/>
      <c r="T1374" s="24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3" t="s">
        <v>205</v>
      </c>
      <c r="AU1374" s="243" t="s">
        <v>207</v>
      </c>
      <c r="AV1374" s="13" t="s">
        <v>82</v>
      </c>
      <c r="AW1374" s="13" t="s">
        <v>33</v>
      </c>
      <c r="AX1374" s="13" t="s">
        <v>72</v>
      </c>
      <c r="AY1374" s="243" t="s">
        <v>190</v>
      </c>
    </row>
    <row r="1375" s="13" customFormat="1">
      <c r="A1375" s="13"/>
      <c r="B1375" s="232"/>
      <c r="C1375" s="233"/>
      <c r="D1375" s="234" t="s">
        <v>205</v>
      </c>
      <c r="E1375" s="235" t="s">
        <v>19</v>
      </c>
      <c r="F1375" s="236" t="s">
        <v>1882</v>
      </c>
      <c r="G1375" s="233"/>
      <c r="H1375" s="237">
        <v>-3.5459999999999998</v>
      </c>
      <c r="I1375" s="238"/>
      <c r="J1375" s="233"/>
      <c r="K1375" s="233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205</v>
      </c>
      <c r="AU1375" s="243" t="s">
        <v>207</v>
      </c>
      <c r="AV1375" s="13" t="s">
        <v>82</v>
      </c>
      <c r="AW1375" s="13" t="s">
        <v>33</v>
      </c>
      <c r="AX1375" s="13" t="s">
        <v>72</v>
      </c>
      <c r="AY1375" s="243" t="s">
        <v>190</v>
      </c>
    </row>
    <row r="1376" s="13" customFormat="1">
      <c r="A1376" s="13"/>
      <c r="B1376" s="232"/>
      <c r="C1376" s="233"/>
      <c r="D1376" s="234" t="s">
        <v>205</v>
      </c>
      <c r="E1376" s="235" t="s">
        <v>19</v>
      </c>
      <c r="F1376" s="236" t="s">
        <v>1883</v>
      </c>
      <c r="G1376" s="233"/>
      <c r="H1376" s="237">
        <v>1.3180000000000001</v>
      </c>
      <c r="I1376" s="238"/>
      <c r="J1376" s="233"/>
      <c r="K1376" s="233"/>
      <c r="L1376" s="239"/>
      <c r="M1376" s="240"/>
      <c r="N1376" s="241"/>
      <c r="O1376" s="241"/>
      <c r="P1376" s="241"/>
      <c r="Q1376" s="241"/>
      <c r="R1376" s="241"/>
      <c r="S1376" s="241"/>
      <c r="T1376" s="24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3" t="s">
        <v>205</v>
      </c>
      <c r="AU1376" s="243" t="s">
        <v>207</v>
      </c>
      <c r="AV1376" s="13" t="s">
        <v>82</v>
      </c>
      <c r="AW1376" s="13" t="s">
        <v>33</v>
      </c>
      <c r="AX1376" s="13" t="s">
        <v>72</v>
      </c>
      <c r="AY1376" s="243" t="s">
        <v>190</v>
      </c>
    </row>
    <row r="1377" s="14" customFormat="1">
      <c r="A1377" s="14"/>
      <c r="B1377" s="254"/>
      <c r="C1377" s="255"/>
      <c r="D1377" s="234" t="s">
        <v>205</v>
      </c>
      <c r="E1377" s="256" t="s">
        <v>19</v>
      </c>
      <c r="F1377" s="257" t="s">
        <v>1884</v>
      </c>
      <c r="G1377" s="255"/>
      <c r="H1377" s="256" t="s">
        <v>19</v>
      </c>
      <c r="I1377" s="258"/>
      <c r="J1377" s="255"/>
      <c r="K1377" s="255"/>
      <c r="L1377" s="259"/>
      <c r="M1377" s="260"/>
      <c r="N1377" s="261"/>
      <c r="O1377" s="261"/>
      <c r="P1377" s="261"/>
      <c r="Q1377" s="261"/>
      <c r="R1377" s="261"/>
      <c r="S1377" s="261"/>
      <c r="T1377" s="26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3" t="s">
        <v>205</v>
      </c>
      <c r="AU1377" s="263" t="s">
        <v>207</v>
      </c>
      <c r="AV1377" s="14" t="s">
        <v>79</v>
      </c>
      <c r="AW1377" s="14" t="s">
        <v>33</v>
      </c>
      <c r="AX1377" s="14" t="s">
        <v>72</v>
      </c>
      <c r="AY1377" s="263" t="s">
        <v>190</v>
      </c>
    </row>
    <row r="1378" s="13" customFormat="1">
      <c r="A1378" s="13"/>
      <c r="B1378" s="232"/>
      <c r="C1378" s="233"/>
      <c r="D1378" s="234" t="s">
        <v>205</v>
      </c>
      <c r="E1378" s="235" t="s">
        <v>19</v>
      </c>
      <c r="F1378" s="236" t="s">
        <v>1885</v>
      </c>
      <c r="G1378" s="233"/>
      <c r="H1378" s="237">
        <v>54.350999999999999</v>
      </c>
      <c r="I1378" s="238"/>
      <c r="J1378" s="233"/>
      <c r="K1378" s="233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205</v>
      </c>
      <c r="AU1378" s="243" t="s">
        <v>207</v>
      </c>
      <c r="AV1378" s="13" t="s">
        <v>82</v>
      </c>
      <c r="AW1378" s="13" t="s">
        <v>33</v>
      </c>
      <c r="AX1378" s="13" t="s">
        <v>72</v>
      </c>
      <c r="AY1378" s="243" t="s">
        <v>190</v>
      </c>
    </row>
    <row r="1379" s="13" customFormat="1">
      <c r="A1379" s="13"/>
      <c r="B1379" s="232"/>
      <c r="C1379" s="233"/>
      <c r="D1379" s="234" t="s">
        <v>205</v>
      </c>
      <c r="E1379" s="235" t="s">
        <v>19</v>
      </c>
      <c r="F1379" s="236" t="s">
        <v>1867</v>
      </c>
      <c r="G1379" s="233"/>
      <c r="H1379" s="237">
        <v>-1.7729999999999999</v>
      </c>
      <c r="I1379" s="238"/>
      <c r="J1379" s="233"/>
      <c r="K1379" s="233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205</v>
      </c>
      <c r="AU1379" s="243" t="s">
        <v>207</v>
      </c>
      <c r="AV1379" s="13" t="s">
        <v>82</v>
      </c>
      <c r="AW1379" s="13" t="s">
        <v>33</v>
      </c>
      <c r="AX1379" s="13" t="s">
        <v>72</v>
      </c>
      <c r="AY1379" s="243" t="s">
        <v>190</v>
      </c>
    </row>
    <row r="1380" s="13" customFormat="1">
      <c r="A1380" s="13"/>
      <c r="B1380" s="232"/>
      <c r="C1380" s="233"/>
      <c r="D1380" s="234" t="s">
        <v>205</v>
      </c>
      <c r="E1380" s="235" t="s">
        <v>19</v>
      </c>
      <c r="F1380" s="236" t="s">
        <v>1886</v>
      </c>
      <c r="G1380" s="233"/>
      <c r="H1380" s="237">
        <v>-5</v>
      </c>
      <c r="I1380" s="238"/>
      <c r="J1380" s="233"/>
      <c r="K1380" s="233"/>
      <c r="L1380" s="239"/>
      <c r="M1380" s="240"/>
      <c r="N1380" s="241"/>
      <c r="O1380" s="241"/>
      <c r="P1380" s="241"/>
      <c r="Q1380" s="241"/>
      <c r="R1380" s="241"/>
      <c r="S1380" s="241"/>
      <c r="T1380" s="24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3" t="s">
        <v>205</v>
      </c>
      <c r="AU1380" s="243" t="s">
        <v>207</v>
      </c>
      <c r="AV1380" s="13" t="s">
        <v>82</v>
      </c>
      <c r="AW1380" s="13" t="s">
        <v>33</v>
      </c>
      <c r="AX1380" s="13" t="s">
        <v>72</v>
      </c>
      <c r="AY1380" s="243" t="s">
        <v>190</v>
      </c>
    </row>
    <row r="1381" s="13" customFormat="1">
      <c r="A1381" s="13"/>
      <c r="B1381" s="232"/>
      <c r="C1381" s="233"/>
      <c r="D1381" s="234" t="s">
        <v>205</v>
      </c>
      <c r="E1381" s="235" t="s">
        <v>19</v>
      </c>
      <c r="F1381" s="236" t="s">
        <v>1887</v>
      </c>
      <c r="G1381" s="233"/>
      <c r="H1381" s="237">
        <v>1.3500000000000001</v>
      </c>
      <c r="I1381" s="238"/>
      <c r="J1381" s="233"/>
      <c r="K1381" s="233"/>
      <c r="L1381" s="239"/>
      <c r="M1381" s="240"/>
      <c r="N1381" s="241"/>
      <c r="O1381" s="241"/>
      <c r="P1381" s="241"/>
      <c r="Q1381" s="241"/>
      <c r="R1381" s="241"/>
      <c r="S1381" s="241"/>
      <c r="T1381" s="24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3" t="s">
        <v>205</v>
      </c>
      <c r="AU1381" s="243" t="s">
        <v>207</v>
      </c>
      <c r="AV1381" s="13" t="s">
        <v>82</v>
      </c>
      <c r="AW1381" s="13" t="s">
        <v>33</v>
      </c>
      <c r="AX1381" s="13" t="s">
        <v>72</v>
      </c>
      <c r="AY1381" s="243" t="s">
        <v>190</v>
      </c>
    </row>
    <row r="1382" s="14" customFormat="1">
      <c r="A1382" s="14"/>
      <c r="B1382" s="254"/>
      <c r="C1382" s="255"/>
      <c r="D1382" s="234" t="s">
        <v>205</v>
      </c>
      <c r="E1382" s="256" t="s">
        <v>19</v>
      </c>
      <c r="F1382" s="257" t="s">
        <v>1888</v>
      </c>
      <c r="G1382" s="255"/>
      <c r="H1382" s="256" t="s">
        <v>19</v>
      </c>
      <c r="I1382" s="258"/>
      <c r="J1382" s="255"/>
      <c r="K1382" s="255"/>
      <c r="L1382" s="259"/>
      <c r="M1382" s="260"/>
      <c r="N1382" s="261"/>
      <c r="O1382" s="261"/>
      <c r="P1382" s="261"/>
      <c r="Q1382" s="261"/>
      <c r="R1382" s="261"/>
      <c r="S1382" s="261"/>
      <c r="T1382" s="26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3" t="s">
        <v>205</v>
      </c>
      <c r="AU1382" s="263" t="s">
        <v>207</v>
      </c>
      <c r="AV1382" s="14" t="s">
        <v>79</v>
      </c>
      <c r="AW1382" s="14" t="s">
        <v>33</v>
      </c>
      <c r="AX1382" s="14" t="s">
        <v>72</v>
      </c>
      <c r="AY1382" s="263" t="s">
        <v>190</v>
      </c>
    </row>
    <row r="1383" s="13" customFormat="1">
      <c r="A1383" s="13"/>
      <c r="B1383" s="232"/>
      <c r="C1383" s="233"/>
      <c r="D1383" s="234" t="s">
        <v>205</v>
      </c>
      <c r="E1383" s="235" t="s">
        <v>19</v>
      </c>
      <c r="F1383" s="236" t="s">
        <v>1889</v>
      </c>
      <c r="G1383" s="233"/>
      <c r="H1383" s="237">
        <v>198.37899999999999</v>
      </c>
      <c r="I1383" s="238"/>
      <c r="J1383" s="233"/>
      <c r="K1383" s="233"/>
      <c r="L1383" s="239"/>
      <c r="M1383" s="240"/>
      <c r="N1383" s="241"/>
      <c r="O1383" s="241"/>
      <c r="P1383" s="241"/>
      <c r="Q1383" s="241"/>
      <c r="R1383" s="241"/>
      <c r="S1383" s="241"/>
      <c r="T1383" s="24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3" t="s">
        <v>205</v>
      </c>
      <c r="AU1383" s="243" t="s">
        <v>207</v>
      </c>
      <c r="AV1383" s="13" t="s">
        <v>82</v>
      </c>
      <c r="AW1383" s="13" t="s">
        <v>33</v>
      </c>
      <c r="AX1383" s="13" t="s">
        <v>72</v>
      </c>
      <c r="AY1383" s="243" t="s">
        <v>190</v>
      </c>
    </row>
    <row r="1384" s="13" customFormat="1">
      <c r="A1384" s="13"/>
      <c r="B1384" s="232"/>
      <c r="C1384" s="233"/>
      <c r="D1384" s="234" t="s">
        <v>205</v>
      </c>
      <c r="E1384" s="235" t="s">
        <v>19</v>
      </c>
      <c r="F1384" s="236" t="s">
        <v>1867</v>
      </c>
      <c r="G1384" s="233"/>
      <c r="H1384" s="237">
        <v>-1.7729999999999999</v>
      </c>
      <c r="I1384" s="238"/>
      <c r="J1384" s="233"/>
      <c r="K1384" s="233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205</v>
      </c>
      <c r="AU1384" s="243" t="s">
        <v>207</v>
      </c>
      <c r="AV1384" s="13" t="s">
        <v>82</v>
      </c>
      <c r="AW1384" s="13" t="s">
        <v>33</v>
      </c>
      <c r="AX1384" s="13" t="s">
        <v>72</v>
      </c>
      <c r="AY1384" s="243" t="s">
        <v>190</v>
      </c>
    </row>
    <row r="1385" s="13" customFormat="1">
      <c r="A1385" s="13"/>
      <c r="B1385" s="232"/>
      <c r="C1385" s="233"/>
      <c r="D1385" s="234" t="s">
        <v>205</v>
      </c>
      <c r="E1385" s="235" t="s">
        <v>19</v>
      </c>
      <c r="F1385" s="236" t="s">
        <v>1886</v>
      </c>
      <c r="G1385" s="233"/>
      <c r="H1385" s="237">
        <v>-5</v>
      </c>
      <c r="I1385" s="238"/>
      <c r="J1385" s="233"/>
      <c r="K1385" s="233"/>
      <c r="L1385" s="239"/>
      <c r="M1385" s="240"/>
      <c r="N1385" s="241"/>
      <c r="O1385" s="241"/>
      <c r="P1385" s="241"/>
      <c r="Q1385" s="241"/>
      <c r="R1385" s="241"/>
      <c r="S1385" s="241"/>
      <c r="T1385" s="242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3" t="s">
        <v>205</v>
      </c>
      <c r="AU1385" s="243" t="s">
        <v>207</v>
      </c>
      <c r="AV1385" s="13" t="s">
        <v>82</v>
      </c>
      <c r="AW1385" s="13" t="s">
        <v>33</v>
      </c>
      <c r="AX1385" s="13" t="s">
        <v>72</v>
      </c>
      <c r="AY1385" s="243" t="s">
        <v>190</v>
      </c>
    </row>
    <row r="1386" s="13" customFormat="1">
      <c r="A1386" s="13"/>
      <c r="B1386" s="232"/>
      <c r="C1386" s="233"/>
      <c r="D1386" s="234" t="s">
        <v>205</v>
      </c>
      <c r="E1386" s="235" t="s">
        <v>19</v>
      </c>
      <c r="F1386" s="236" t="s">
        <v>1887</v>
      </c>
      <c r="G1386" s="233"/>
      <c r="H1386" s="237">
        <v>1.3500000000000001</v>
      </c>
      <c r="I1386" s="238"/>
      <c r="J1386" s="233"/>
      <c r="K1386" s="233"/>
      <c r="L1386" s="239"/>
      <c r="M1386" s="240"/>
      <c r="N1386" s="241"/>
      <c r="O1386" s="241"/>
      <c r="P1386" s="241"/>
      <c r="Q1386" s="241"/>
      <c r="R1386" s="241"/>
      <c r="S1386" s="241"/>
      <c r="T1386" s="24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3" t="s">
        <v>205</v>
      </c>
      <c r="AU1386" s="243" t="s">
        <v>207</v>
      </c>
      <c r="AV1386" s="13" t="s">
        <v>82</v>
      </c>
      <c r="AW1386" s="13" t="s">
        <v>33</v>
      </c>
      <c r="AX1386" s="13" t="s">
        <v>72</v>
      </c>
      <c r="AY1386" s="243" t="s">
        <v>190</v>
      </c>
    </row>
    <row r="1387" s="14" customFormat="1">
      <c r="A1387" s="14"/>
      <c r="B1387" s="254"/>
      <c r="C1387" s="255"/>
      <c r="D1387" s="234" t="s">
        <v>205</v>
      </c>
      <c r="E1387" s="256" t="s">
        <v>19</v>
      </c>
      <c r="F1387" s="257" t="s">
        <v>1890</v>
      </c>
      <c r="G1387" s="255"/>
      <c r="H1387" s="256" t="s">
        <v>19</v>
      </c>
      <c r="I1387" s="258"/>
      <c r="J1387" s="255"/>
      <c r="K1387" s="255"/>
      <c r="L1387" s="259"/>
      <c r="M1387" s="260"/>
      <c r="N1387" s="261"/>
      <c r="O1387" s="261"/>
      <c r="P1387" s="261"/>
      <c r="Q1387" s="261"/>
      <c r="R1387" s="261"/>
      <c r="S1387" s="261"/>
      <c r="T1387" s="26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3" t="s">
        <v>205</v>
      </c>
      <c r="AU1387" s="263" t="s">
        <v>207</v>
      </c>
      <c r="AV1387" s="14" t="s">
        <v>79</v>
      </c>
      <c r="AW1387" s="14" t="s">
        <v>33</v>
      </c>
      <c r="AX1387" s="14" t="s">
        <v>72</v>
      </c>
      <c r="AY1387" s="263" t="s">
        <v>190</v>
      </c>
    </row>
    <row r="1388" s="13" customFormat="1">
      <c r="A1388" s="13"/>
      <c r="B1388" s="232"/>
      <c r="C1388" s="233"/>
      <c r="D1388" s="234" t="s">
        <v>205</v>
      </c>
      <c r="E1388" s="235" t="s">
        <v>19</v>
      </c>
      <c r="F1388" s="236" t="s">
        <v>1891</v>
      </c>
      <c r="G1388" s="233"/>
      <c r="H1388" s="237">
        <v>162.352</v>
      </c>
      <c r="I1388" s="238"/>
      <c r="J1388" s="233"/>
      <c r="K1388" s="233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205</v>
      </c>
      <c r="AU1388" s="243" t="s">
        <v>207</v>
      </c>
      <c r="AV1388" s="13" t="s">
        <v>82</v>
      </c>
      <c r="AW1388" s="13" t="s">
        <v>33</v>
      </c>
      <c r="AX1388" s="13" t="s">
        <v>72</v>
      </c>
      <c r="AY1388" s="243" t="s">
        <v>190</v>
      </c>
    </row>
    <row r="1389" s="13" customFormat="1">
      <c r="A1389" s="13"/>
      <c r="B1389" s="232"/>
      <c r="C1389" s="233"/>
      <c r="D1389" s="234" t="s">
        <v>205</v>
      </c>
      <c r="E1389" s="235" t="s">
        <v>19</v>
      </c>
      <c r="F1389" s="236" t="s">
        <v>1856</v>
      </c>
      <c r="G1389" s="233"/>
      <c r="H1389" s="237">
        <v>-3.1520000000000001</v>
      </c>
      <c r="I1389" s="238"/>
      <c r="J1389" s="233"/>
      <c r="K1389" s="233"/>
      <c r="L1389" s="239"/>
      <c r="M1389" s="240"/>
      <c r="N1389" s="241"/>
      <c r="O1389" s="241"/>
      <c r="P1389" s="241"/>
      <c r="Q1389" s="241"/>
      <c r="R1389" s="241"/>
      <c r="S1389" s="241"/>
      <c r="T1389" s="24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3" t="s">
        <v>205</v>
      </c>
      <c r="AU1389" s="243" t="s">
        <v>207</v>
      </c>
      <c r="AV1389" s="13" t="s">
        <v>82</v>
      </c>
      <c r="AW1389" s="13" t="s">
        <v>33</v>
      </c>
      <c r="AX1389" s="13" t="s">
        <v>72</v>
      </c>
      <c r="AY1389" s="243" t="s">
        <v>190</v>
      </c>
    </row>
    <row r="1390" s="13" customFormat="1">
      <c r="A1390" s="13"/>
      <c r="B1390" s="232"/>
      <c r="C1390" s="233"/>
      <c r="D1390" s="234" t="s">
        <v>205</v>
      </c>
      <c r="E1390" s="235" t="s">
        <v>19</v>
      </c>
      <c r="F1390" s="236" t="s">
        <v>1892</v>
      </c>
      <c r="G1390" s="233"/>
      <c r="H1390" s="237">
        <v>-2</v>
      </c>
      <c r="I1390" s="238"/>
      <c r="J1390" s="233"/>
      <c r="K1390" s="233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205</v>
      </c>
      <c r="AU1390" s="243" t="s">
        <v>207</v>
      </c>
      <c r="AV1390" s="13" t="s">
        <v>82</v>
      </c>
      <c r="AW1390" s="13" t="s">
        <v>33</v>
      </c>
      <c r="AX1390" s="13" t="s">
        <v>72</v>
      </c>
      <c r="AY1390" s="243" t="s">
        <v>190</v>
      </c>
    </row>
    <row r="1391" s="13" customFormat="1">
      <c r="A1391" s="13"/>
      <c r="B1391" s="232"/>
      <c r="C1391" s="233"/>
      <c r="D1391" s="234" t="s">
        <v>205</v>
      </c>
      <c r="E1391" s="235" t="s">
        <v>19</v>
      </c>
      <c r="F1391" s="236" t="s">
        <v>1876</v>
      </c>
      <c r="G1391" s="233"/>
      <c r="H1391" s="237">
        <v>-10</v>
      </c>
      <c r="I1391" s="238"/>
      <c r="J1391" s="233"/>
      <c r="K1391" s="233"/>
      <c r="L1391" s="239"/>
      <c r="M1391" s="240"/>
      <c r="N1391" s="241"/>
      <c r="O1391" s="241"/>
      <c r="P1391" s="241"/>
      <c r="Q1391" s="241"/>
      <c r="R1391" s="241"/>
      <c r="S1391" s="241"/>
      <c r="T1391" s="24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3" t="s">
        <v>205</v>
      </c>
      <c r="AU1391" s="243" t="s">
        <v>207</v>
      </c>
      <c r="AV1391" s="13" t="s">
        <v>82</v>
      </c>
      <c r="AW1391" s="13" t="s">
        <v>33</v>
      </c>
      <c r="AX1391" s="13" t="s">
        <v>72</v>
      </c>
      <c r="AY1391" s="243" t="s">
        <v>190</v>
      </c>
    </row>
    <row r="1392" s="13" customFormat="1">
      <c r="A1392" s="13"/>
      <c r="B1392" s="232"/>
      <c r="C1392" s="233"/>
      <c r="D1392" s="234" t="s">
        <v>205</v>
      </c>
      <c r="E1392" s="235" t="s">
        <v>19</v>
      </c>
      <c r="F1392" s="236" t="s">
        <v>1893</v>
      </c>
      <c r="G1392" s="233"/>
      <c r="H1392" s="237">
        <v>-18</v>
      </c>
      <c r="I1392" s="238"/>
      <c r="J1392" s="233"/>
      <c r="K1392" s="233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205</v>
      </c>
      <c r="AU1392" s="243" t="s">
        <v>207</v>
      </c>
      <c r="AV1392" s="13" t="s">
        <v>82</v>
      </c>
      <c r="AW1392" s="13" t="s">
        <v>33</v>
      </c>
      <c r="AX1392" s="13" t="s">
        <v>72</v>
      </c>
      <c r="AY1392" s="243" t="s">
        <v>190</v>
      </c>
    </row>
    <row r="1393" s="13" customFormat="1">
      <c r="A1393" s="13"/>
      <c r="B1393" s="232"/>
      <c r="C1393" s="233"/>
      <c r="D1393" s="234" t="s">
        <v>205</v>
      </c>
      <c r="E1393" s="235" t="s">
        <v>19</v>
      </c>
      <c r="F1393" s="236" t="s">
        <v>1894</v>
      </c>
      <c r="G1393" s="233"/>
      <c r="H1393" s="237">
        <v>1.1679999999999999</v>
      </c>
      <c r="I1393" s="238"/>
      <c r="J1393" s="233"/>
      <c r="K1393" s="233"/>
      <c r="L1393" s="239"/>
      <c r="M1393" s="240"/>
      <c r="N1393" s="241"/>
      <c r="O1393" s="241"/>
      <c r="P1393" s="241"/>
      <c r="Q1393" s="241"/>
      <c r="R1393" s="241"/>
      <c r="S1393" s="241"/>
      <c r="T1393" s="24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3" t="s">
        <v>205</v>
      </c>
      <c r="AU1393" s="243" t="s">
        <v>207</v>
      </c>
      <c r="AV1393" s="13" t="s">
        <v>82</v>
      </c>
      <c r="AW1393" s="13" t="s">
        <v>33</v>
      </c>
      <c r="AX1393" s="13" t="s">
        <v>72</v>
      </c>
      <c r="AY1393" s="243" t="s">
        <v>190</v>
      </c>
    </row>
    <row r="1394" s="13" customFormat="1">
      <c r="A1394" s="13"/>
      <c r="B1394" s="232"/>
      <c r="C1394" s="233"/>
      <c r="D1394" s="234" t="s">
        <v>205</v>
      </c>
      <c r="E1394" s="235" t="s">
        <v>19</v>
      </c>
      <c r="F1394" s="236" t="s">
        <v>1895</v>
      </c>
      <c r="G1394" s="233"/>
      <c r="H1394" s="237">
        <v>0.90000000000000002</v>
      </c>
      <c r="I1394" s="238"/>
      <c r="J1394" s="233"/>
      <c r="K1394" s="233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205</v>
      </c>
      <c r="AU1394" s="243" t="s">
        <v>207</v>
      </c>
      <c r="AV1394" s="13" t="s">
        <v>82</v>
      </c>
      <c r="AW1394" s="13" t="s">
        <v>33</v>
      </c>
      <c r="AX1394" s="13" t="s">
        <v>72</v>
      </c>
      <c r="AY1394" s="243" t="s">
        <v>190</v>
      </c>
    </row>
    <row r="1395" s="13" customFormat="1">
      <c r="A1395" s="13"/>
      <c r="B1395" s="232"/>
      <c r="C1395" s="233"/>
      <c r="D1395" s="234" t="s">
        <v>205</v>
      </c>
      <c r="E1395" s="235" t="s">
        <v>19</v>
      </c>
      <c r="F1395" s="236" t="s">
        <v>1879</v>
      </c>
      <c r="G1395" s="233"/>
      <c r="H1395" s="237">
        <v>2.1000000000000001</v>
      </c>
      <c r="I1395" s="238"/>
      <c r="J1395" s="233"/>
      <c r="K1395" s="233"/>
      <c r="L1395" s="239"/>
      <c r="M1395" s="240"/>
      <c r="N1395" s="241"/>
      <c r="O1395" s="241"/>
      <c r="P1395" s="241"/>
      <c r="Q1395" s="241"/>
      <c r="R1395" s="241"/>
      <c r="S1395" s="241"/>
      <c r="T1395" s="242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3" t="s">
        <v>205</v>
      </c>
      <c r="AU1395" s="243" t="s">
        <v>207</v>
      </c>
      <c r="AV1395" s="13" t="s">
        <v>82</v>
      </c>
      <c r="AW1395" s="13" t="s">
        <v>33</v>
      </c>
      <c r="AX1395" s="13" t="s">
        <v>72</v>
      </c>
      <c r="AY1395" s="243" t="s">
        <v>190</v>
      </c>
    </row>
    <row r="1396" s="13" customFormat="1">
      <c r="A1396" s="13"/>
      <c r="B1396" s="232"/>
      <c r="C1396" s="233"/>
      <c r="D1396" s="234" t="s">
        <v>205</v>
      </c>
      <c r="E1396" s="235" t="s">
        <v>19</v>
      </c>
      <c r="F1396" s="236" t="s">
        <v>1896</v>
      </c>
      <c r="G1396" s="233"/>
      <c r="H1396" s="237">
        <v>3.8999999999999999</v>
      </c>
      <c r="I1396" s="238"/>
      <c r="J1396" s="233"/>
      <c r="K1396" s="233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205</v>
      </c>
      <c r="AU1396" s="243" t="s">
        <v>207</v>
      </c>
      <c r="AV1396" s="13" t="s">
        <v>82</v>
      </c>
      <c r="AW1396" s="13" t="s">
        <v>33</v>
      </c>
      <c r="AX1396" s="13" t="s">
        <v>72</v>
      </c>
      <c r="AY1396" s="243" t="s">
        <v>190</v>
      </c>
    </row>
    <row r="1397" s="14" customFormat="1">
      <c r="A1397" s="14"/>
      <c r="B1397" s="254"/>
      <c r="C1397" s="255"/>
      <c r="D1397" s="234" t="s">
        <v>205</v>
      </c>
      <c r="E1397" s="256" t="s">
        <v>19</v>
      </c>
      <c r="F1397" s="257" t="s">
        <v>1897</v>
      </c>
      <c r="G1397" s="255"/>
      <c r="H1397" s="256" t="s">
        <v>19</v>
      </c>
      <c r="I1397" s="258"/>
      <c r="J1397" s="255"/>
      <c r="K1397" s="255"/>
      <c r="L1397" s="259"/>
      <c r="M1397" s="260"/>
      <c r="N1397" s="261"/>
      <c r="O1397" s="261"/>
      <c r="P1397" s="261"/>
      <c r="Q1397" s="261"/>
      <c r="R1397" s="261"/>
      <c r="S1397" s="261"/>
      <c r="T1397" s="26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3" t="s">
        <v>205</v>
      </c>
      <c r="AU1397" s="263" t="s">
        <v>207</v>
      </c>
      <c r="AV1397" s="14" t="s">
        <v>79</v>
      </c>
      <c r="AW1397" s="14" t="s">
        <v>33</v>
      </c>
      <c r="AX1397" s="14" t="s">
        <v>72</v>
      </c>
      <c r="AY1397" s="263" t="s">
        <v>190</v>
      </c>
    </row>
    <row r="1398" s="13" customFormat="1">
      <c r="A1398" s="13"/>
      <c r="B1398" s="232"/>
      <c r="C1398" s="233"/>
      <c r="D1398" s="234" t="s">
        <v>205</v>
      </c>
      <c r="E1398" s="235" t="s">
        <v>19</v>
      </c>
      <c r="F1398" s="236" t="s">
        <v>1898</v>
      </c>
      <c r="G1398" s="233"/>
      <c r="H1398" s="237">
        <v>109.062</v>
      </c>
      <c r="I1398" s="238"/>
      <c r="J1398" s="233"/>
      <c r="K1398" s="233"/>
      <c r="L1398" s="239"/>
      <c r="M1398" s="240"/>
      <c r="N1398" s="241"/>
      <c r="O1398" s="241"/>
      <c r="P1398" s="241"/>
      <c r="Q1398" s="241"/>
      <c r="R1398" s="241"/>
      <c r="S1398" s="241"/>
      <c r="T1398" s="24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3" t="s">
        <v>205</v>
      </c>
      <c r="AU1398" s="243" t="s">
        <v>207</v>
      </c>
      <c r="AV1398" s="13" t="s">
        <v>82</v>
      </c>
      <c r="AW1398" s="13" t="s">
        <v>33</v>
      </c>
      <c r="AX1398" s="13" t="s">
        <v>72</v>
      </c>
      <c r="AY1398" s="243" t="s">
        <v>190</v>
      </c>
    </row>
    <row r="1399" s="13" customFormat="1">
      <c r="A1399" s="13"/>
      <c r="B1399" s="232"/>
      <c r="C1399" s="233"/>
      <c r="D1399" s="234" t="s">
        <v>205</v>
      </c>
      <c r="E1399" s="235" t="s">
        <v>19</v>
      </c>
      <c r="F1399" s="236" t="s">
        <v>1867</v>
      </c>
      <c r="G1399" s="233"/>
      <c r="H1399" s="237">
        <v>-1.7729999999999999</v>
      </c>
      <c r="I1399" s="238"/>
      <c r="J1399" s="233"/>
      <c r="K1399" s="233"/>
      <c r="L1399" s="239"/>
      <c r="M1399" s="240"/>
      <c r="N1399" s="241"/>
      <c r="O1399" s="241"/>
      <c r="P1399" s="241"/>
      <c r="Q1399" s="241"/>
      <c r="R1399" s="241"/>
      <c r="S1399" s="241"/>
      <c r="T1399" s="24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3" t="s">
        <v>205</v>
      </c>
      <c r="AU1399" s="243" t="s">
        <v>207</v>
      </c>
      <c r="AV1399" s="13" t="s">
        <v>82</v>
      </c>
      <c r="AW1399" s="13" t="s">
        <v>33</v>
      </c>
      <c r="AX1399" s="13" t="s">
        <v>72</v>
      </c>
      <c r="AY1399" s="243" t="s">
        <v>190</v>
      </c>
    </row>
    <row r="1400" s="13" customFormat="1">
      <c r="A1400" s="13"/>
      <c r="B1400" s="232"/>
      <c r="C1400" s="233"/>
      <c r="D1400" s="234" t="s">
        <v>205</v>
      </c>
      <c r="E1400" s="235" t="s">
        <v>19</v>
      </c>
      <c r="F1400" s="236" t="s">
        <v>1892</v>
      </c>
      <c r="G1400" s="233"/>
      <c r="H1400" s="237">
        <v>-2</v>
      </c>
      <c r="I1400" s="238"/>
      <c r="J1400" s="233"/>
      <c r="K1400" s="233"/>
      <c r="L1400" s="239"/>
      <c r="M1400" s="240"/>
      <c r="N1400" s="241"/>
      <c r="O1400" s="241"/>
      <c r="P1400" s="241"/>
      <c r="Q1400" s="241"/>
      <c r="R1400" s="241"/>
      <c r="S1400" s="241"/>
      <c r="T1400" s="24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3" t="s">
        <v>205</v>
      </c>
      <c r="AU1400" s="243" t="s">
        <v>207</v>
      </c>
      <c r="AV1400" s="13" t="s">
        <v>82</v>
      </c>
      <c r="AW1400" s="13" t="s">
        <v>33</v>
      </c>
      <c r="AX1400" s="13" t="s">
        <v>72</v>
      </c>
      <c r="AY1400" s="243" t="s">
        <v>190</v>
      </c>
    </row>
    <row r="1401" s="13" customFormat="1">
      <c r="A1401" s="13"/>
      <c r="B1401" s="232"/>
      <c r="C1401" s="233"/>
      <c r="D1401" s="234" t="s">
        <v>205</v>
      </c>
      <c r="E1401" s="235" t="s">
        <v>19</v>
      </c>
      <c r="F1401" s="236" t="s">
        <v>1899</v>
      </c>
      <c r="G1401" s="233"/>
      <c r="H1401" s="237">
        <v>-7</v>
      </c>
      <c r="I1401" s="238"/>
      <c r="J1401" s="233"/>
      <c r="K1401" s="233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205</v>
      </c>
      <c r="AU1401" s="243" t="s">
        <v>207</v>
      </c>
      <c r="AV1401" s="13" t="s">
        <v>82</v>
      </c>
      <c r="AW1401" s="13" t="s">
        <v>33</v>
      </c>
      <c r="AX1401" s="13" t="s">
        <v>72</v>
      </c>
      <c r="AY1401" s="243" t="s">
        <v>190</v>
      </c>
    </row>
    <row r="1402" s="13" customFormat="1">
      <c r="A1402" s="13"/>
      <c r="B1402" s="232"/>
      <c r="C1402" s="233"/>
      <c r="D1402" s="234" t="s">
        <v>205</v>
      </c>
      <c r="E1402" s="235" t="s">
        <v>19</v>
      </c>
      <c r="F1402" s="236" t="s">
        <v>1900</v>
      </c>
      <c r="G1402" s="233"/>
      <c r="H1402" s="237">
        <v>1.028</v>
      </c>
      <c r="I1402" s="238"/>
      <c r="J1402" s="233"/>
      <c r="K1402" s="233"/>
      <c r="L1402" s="239"/>
      <c r="M1402" s="240"/>
      <c r="N1402" s="241"/>
      <c r="O1402" s="241"/>
      <c r="P1402" s="241"/>
      <c r="Q1402" s="241"/>
      <c r="R1402" s="241"/>
      <c r="S1402" s="241"/>
      <c r="T1402" s="24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3" t="s">
        <v>205</v>
      </c>
      <c r="AU1402" s="243" t="s">
        <v>207</v>
      </c>
      <c r="AV1402" s="13" t="s">
        <v>82</v>
      </c>
      <c r="AW1402" s="13" t="s">
        <v>33</v>
      </c>
      <c r="AX1402" s="13" t="s">
        <v>72</v>
      </c>
      <c r="AY1402" s="243" t="s">
        <v>190</v>
      </c>
    </row>
    <row r="1403" s="13" customFormat="1">
      <c r="A1403" s="13"/>
      <c r="B1403" s="232"/>
      <c r="C1403" s="233"/>
      <c r="D1403" s="234" t="s">
        <v>205</v>
      </c>
      <c r="E1403" s="235" t="s">
        <v>19</v>
      </c>
      <c r="F1403" s="236" t="s">
        <v>1895</v>
      </c>
      <c r="G1403" s="233"/>
      <c r="H1403" s="237">
        <v>0.90000000000000002</v>
      </c>
      <c r="I1403" s="238"/>
      <c r="J1403" s="233"/>
      <c r="K1403" s="233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205</v>
      </c>
      <c r="AU1403" s="243" t="s">
        <v>207</v>
      </c>
      <c r="AV1403" s="13" t="s">
        <v>82</v>
      </c>
      <c r="AW1403" s="13" t="s">
        <v>33</v>
      </c>
      <c r="AX1403" s="13" t="s">
        <v>72</v>
      </c>
      <c r="AY1403" s="243" t="s">
        <v>190</v>
      </c>
    </row>
    <row r="1404" s="13" customFormat="1">
      <c r="A1404" s="13"/>
      <c r="B1404" s="232"/>
      <c r="C1404" s="233"/>
      <c r="D1404" s="234" t="s">
        <v>205</v>
      </c>
      <c r="E1404" s="235" t="s">
        <v>19</v>
      </c>
      <c r="F1404" s="236" t="s">
        <v>1901</v>
      </c>
      <c r="G1404" s="233"/>
      <c r="H1404" s="237">
        <v>1.6499999999999999</v>
      </c>
      <c r="I1404" s="238"/>
      <c r="J1404" s="233"/>
      <c r="K1404" s="233"/>
      <c r="L1404" s="239"/>
      <c r="M1404" s="240"/>
      <c r="N1404" s="241"/>
      <c r="O1404" s="241"/>
      <c r="P1404" s="241"/>
      <c r="Q1404" s="241"/>
      <c r="R1404" s="241"/>
      <c r="S1404" s="241"/>
      <c r="T1404" s="24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3" t="s">
        <v>205</v>
      </c>
      <c r="AU1404" s="243" t="s">
        <v>207</v>
      </c>
      <c r="AV1404" s="13" t="s">
        <v>82</v>
      </c>
      <c r="AW1404" s="13" t="s">
        <v>33</v>
      </c>
      <c r="AX1404" s="13" t="s">
        <v>72</v>
      </c>
      <c r="AY1404" s="243" t="s">
        <v>190</v>
      </c>
    </row>
    <row r="1405" s="14" customFormat="1">
      <c r="A1405" s="14"/>
      <c r="B1405" s="254"/>
      <c r="C1405" s="255"/>
      <c r="D1405" s="234" t="s">
        <v>205</v>
      </c>
      <c r="E1405" s="256" t="s">
        <v>19</v>
      </c>
      <c r="F1405" s="257" t="s">
        <v>1902</v>
      </c>
      <c r="G1405" s="255"/>
      <c r="H1405" s="256" t="s">
        <v>19</v>
      </c>
      <c r="I1405" s="258"/>
      <c r="J1405" s="255"/>
      <c r="K1405" s="255"/>
      <c r="L1405" s="259"/>
      <c r="M1405" s="260"/>
      <c r="N1405" s="261"/>
      <c r="O1405" s="261"/>
      <c r="P1405" s="261"/>
      <c r="Q1405" s="261"/>
      <c r="R1405" s="261"/>
      <c r="S1405" s="261"/>
      <c r="T1405" s="26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63" t="s">
        <v>205</v>
      </c>
      <c r="AU1405" s="263" t="s">
        <v>207</v>
      </c>
      <c r="AV1405" s="14" t="s">
        <v>79</v>
      </c>
      <c r="AW1405" s="14" t="s">
        <v>33</v>
      </c>
      <c r="AX1405" s="14" t="s">
        <v>72</v>
      </c>
      <c r="AY1405" s="263" t="s">
        <v>190</v>
      </c>
    </row>
    <row r="1406" s="13" customFormat="1">
      <c r="A1406" s="13"/>
      <c r="B1406" s="232"/>
      <c r="C1406" s="233"/>
      <c r="D1406" s="234" t="s">
        <v>205</v>
      </c>
      <c r="E1406" s="235" t="s">
        <v>19</v>
      </c>
      <c r="F1406" s="236" t="s">
        <v>1903</v>
      </c>
      <c r="G1406" s="233"/>
      <c r="H1406" s="237">
        <v>95.445999999999998</v>
      </c>
      <c r="I1406" s="238"/>
      <c r="J1406" s="233"/>
      <c r="K1406" s="233"/>
      <c r="L1406" s="239"/>
      <c r="M1406" s="240"/>
      <c r="N1406" s="241"/>
      <c r="O1406" s="241"/>
      <c r="P1406" s="241"/>
      <c r="Q1406" s="241"/>
      <c r="R1406" s="241"/>
      <c r="S1406" s="241"/>
      <c r="T1406" s="24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3" t="s">
        <v>205</v>
      </c>
      <c r="AU1406" s="243" t="s">
        <v>207</v>
      </c>
      <c r="AV1406" s="13" t="s">
        <v>82</v>
      </c>
      <c r="AW1406" s="13" t="s">
        <v>33</v>
      </c>
      <c r="AX1406" s="13" t="s">
        <v>72</v>
      </c>
      <c r="AY1406" s="243" t="s">
        <v>190</v>
      </c>
    </row>
    <row r="1407" s="13" customFormat="1">
      <c r="A1407" s="13"/>
      <c r="B1407" s="232"/>
      <c r="C1407" s="233"/>
      <c r="D1407" s="234" t="s">
        <v>205</v>
      </c>
      <c r="E1407" s="235" t="s">
        <v>19</v>
      </c>
      <c r="F1407" s="236" t="s">
        <v>1856</v>
      </c>
      <c r="G1407" s="233"/>
      <c r="H1407" s="237">
        <v>-3.1520000000000001</v>
      </c>
      <c r="I1407" s="238"/>
      <c r="J1407" s="233"/>
      <c r="K1407" s="233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205</v>
      </c>
      <c r="AU1407" s="243" t="s">
        <v>207</v>
      </c>
      <c r="AV1407" s="13" t="s">
        <v>82</v>
      </c>
      <c r="AW1407" s="13" t="s">
        <v>33</v>
      </c>
      <c r="AX1407" s="13" t="s">
        <v>72</v>
      </c>
      <c r="AY1407" s="243" t="s">
        <v>190</v>
      </c>
    </row>
    <row r="1408" s="13" customFormat="1">
      <c r="A1408" s="13"/>
      <c r="B1408" s="232"/>
      <c r="C1408" s="233"/>
      <c r="D1408" s="234" t="s">
        <v>205</v>
      </c>
      <c r="E1408" s="235" t="s">
        <v>19</v>
      </c>
      <c r="F1408" s="236" t="s">
        <v>1882</v>
      </c>
      <c r="G1408" s="233"/>
      <c r="H1408" s="237">
        <v>-3.5459999999999998</v>
      </c>
      <c r="I1408" s="238"/>
      <c r="J1408" s="233"/>
      <c r="K1408" s="233"/>
      <c r="L1408" s="239"/>
      <c r="M1408" s="240"/>
      <c r="N1408" s="241"/>
      <c r="O1408" s="241"/>
      <c r="P1408" s="241"/>
      <c r="Q1408" s="241"/>
      <c r="R1408" s="241"/>
      <c r="S1408" s="241"/>
      <c r="T1408" s="24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3" t="s">
        <v>205</v>
      </c>
      <c r="AU1408" s="243" t="s">
        <v>207</v>
      </c>
      <c r="AV1408" s="13" t="s">
        <v>82</v>
      </c>
      <c r="AW1408" s="13" t="s">
        <v>33</v>
      </c>
      <c r="AX1408" s="13" t="s">
        <v>72</v>
      </c>
      <c r="AY1408" s="243" t="s">
        <v>190</v>
      </c>
    </row>
    <row r="1409" s="13" customFormat="1">
      <c r="A1409" s="13"/>
      <c r="B1409" s="232"/>
      <c r="C1409" s="233"/>
      <c r="D1409" s="234" t="s">
        <v>205</v>
      </c>
      <c r="E1409" s="235" t="s">
        <v>19</v>
      </c>
      <c r="F1409" s="236" t="s">
        <v>1904</v>
      </c>
      <c r="G1409" s="233"/>
      <c r="H1409" s="237">
        <v>-5.7599999999999998</v>
      </c>
      <c r="I1409" s="238"/>
      <c r="J1409" s="233"/>
      <c r="K1409" s="233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205</v>
      </c>
      <c r="AU1409" s="243" t="s">
        <v>207</v>
      </c>
      <c r="AV1409" s="13" t="s">
        <v>82</v>
      </c>
      <c r="AW1409" s="13" t="s">
        <v>33</v>
      </c>
      <c r="AX1409" s="13" t="s">
        <v>72</v>
      </c>
      <c r="AY1409" s="243" t="s">
        <v>190</v>
      </c>
    </row>
    <row r="1410" s="13" customFormat="1">
      <c r="A1410" s="13"/>
      <c r="B1410" s="232"/>
      <c r="C1410" s="233"/>
      <c r="D1410" s="234" t="s">
        <v>205</v>
      </c>
      <c r="E1410" s="235" t="s">
        <v>19</v>
      </c>
      <c r="F1410" s="236" t="s">
        <v>1894</v>
      </c>
      <c r="G1410" s="233"/>
      <c r="H1410" s="237">
        <v>1.1679999999999999</v>
      </c>
      <c r="I1410" s="238"/>
      <c r="J1410" s="233"/>
      <c r="K1410" s="233"/>
      <c r="L1410" s="239"/>
      <c r="M1410" s="240"/>
      <c r="N1410" s="241"/>
      <c r="O1410" s="241"/>
      <c r="P1410" s="241"/>
      <c r="Q1410" s="241"/>
      <c r="R1410" s="241"/>
      <c r="S1410" s="241"/>
      <c r="T1410" s="24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3" t="s">
        <v>205</v>
      </c>
      <c r="AU1410" s="243" t="s">
        <v>207</v>
      </c>
      <c r="AV1410" s="13" t="s">
        <v>82</v>
      </c>
      <c r="AW1410" s="13" t="s">
        <v>33</v>
      </c>
      <c r="AX1410" s="13" t="s">
        <v>72</v>
      </c>
      <c r="AY1410" s="243" t="s">
        <v>190</v>
      </c>
    </row>
    <row r="1411" s="13" customFormat="1">
      <c r="A1411" s="13"/>
      <c r="B1411" s="232"/>
      <c r="C1411" s="233"/>
      <c r="D1411" s="234" t="s">
        <v>205</v>
      </c>
      <c r="E1411" s="235" t="s">
        <v>19</v>
      </c>
      <c r="F1411" s="236" t="s">
        <v>1905</v>
      </c>
      <c r="G1411" s="233"/>
      <c r="H1411" s="237">
        <v>1.343</v>
      </c>
      <c r="I1411" s="238"/>
      <c r="J1411" s="233"/>
      <c r="K1411" s="233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205</v>
      </c>
      <c r="AU1411" s="243" t="s">
        <v>207</v>
      </c>
      <c r="AV1411" s="13" t="s">
        <v>82</v>
      </c>
      <c r="AW1411" s="13" t="s">
        <v>33</v>
      </c>
      <c r="AX1411" s="13" t="s">
        <v>72</v>
      </c>
      <c r="AY1411" s="243" t="s">
        <v>190</v>
      </c>
    </row>
    <row r="1412" s="14" customFormat="1">
      <c r="A1412" s="14"/>
      <c r="B1412" s="254"/>
      <c r="C1412" s="255"/>
      <c r="D1412" s="234" t="s">
        <v>205</v>
      </c>
      <c r="E1412" s="256" t="s">
        <v>19</v>
      </c>
      <c r="F1412" s="257" t="s">
        <v>1420</v>
      </c>
      <c r="G1412" s="255"/>
      <c r="H1412" s="256" t="s">
        <v>19</v>
      </c>
      <c r="I1412" s="258"/>
      <c r="J1412" s="255"/>
      <c r="K1412" s="255"/>
      <c r="L1412" s="259"/>
      <c r="M1412" s="260"/>
      <c r="N1412" s="261"/>
      <c r="O1412" s="261"/>
      <c r="P1412" s="261"/>
      <c r="Q1412" s="261"/>
      <c r="R1412" s="261"/>
      <c r="S1412" s="261"/>
      <c r="T1412" s="26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3" t="s">
        <v>205</v>
      </c>
      <c r="AU1412" s="263" t="s">
        <v>207</v>
      </c>
      <c r="AV1412" s="14" t="s">
        <v>79</v>
      </c>
      <c r="AW1412" s="14" t="s">
        <v>33</v>
      </c>
      <c r="AX1412" s="14" t="s">
        <v>72</v>
      </c>
      <c r="AY1412" s="263" t="s">
        <v>190</v>
      </c>
    </row>
    <row r="1413" s="13" customFormat="1">
      <c r="A1413" s="13"/>
      <c r="B1413" s="232"/>
      <c r="C1413" s="233"/>
      <c r="D1413" s="234" t="s">
        <v>205</v>
      </c>
      <c r="E1413" s="235" t="s">
        <v>19</v>
      </c>
      <c r="F1413" s="236" t="s">
        <v>1906</v>
      </c>
      <c r="G1413" s="233"/>
      <c r="H1413" s="237">
        <v>124.818</v>
      </c>
      <c r="I1413" s="238"/>
      <c r="J1413" s="233"/>
      <c r="K1413" s="233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205</v>
      </c>
      <c r="AU1413" s="243" t="s">
        <v>207</v>
      </c>
      <c r="AV1413" s="13" t="s">
        <v>82</v>
      </c>
      <c r="AW1413" s="13" t="s">
        <v>33</v>
      </c>
      <c r="AX1413" s="13" t="s">
        <v>72</v>
      </c>
      <c r="AY1413" s="243" t="s">
        <v>190</v>
      </c>
    </row>
    <row r="1414" s="13" customFormat="1">
      <c r="A1414" s="13"/>
      <c r="B1414" s="232"/>
      <c r="C1414" s="233"/>
      <c r="D1414" s="234" t="s">
        <v>205</v>
      </c>
      <c r="E1414" s="235" t="s">
        <v>19</v>
      </c>
      <c r="F1414" s="236" t="s">
        <v>1867</v>
      </c>
      <c r="G1414" s="233"/>
      <c r="H1414" s="237">
        <v>-1.7729999999999999</v>
      </c>
      <c r="I1414" s="238"/>
      <c r="J1414" s="233"/>
      <c r="K1414" s="233"/>
      <c r="L1414" s="239"/>
      <c r="M1414" s="240"/>
      <c r="N1414" s="241"/>
      <c r="O1414" s="241"/>
      <c r="P1414" s="241"/>
      <c r="Q1414" s="241"/>
      <c r="R1414" s="241"/>
      <c r="S1414" s="241"/>
      <c r="T1414" s="242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3" t="s">
        <v>205</v>
      </c>
      <c r="AU1414" s="243" t="s">
        <v>207</v>
      </c>
      <c r="AV1414" s="13" t="s">
        <v>82</v>
      </c>
      <c r="AW1414" s="13" t="s">
        <v>33</v>
      </c>
      <c r="AX1414" s="13" t="s">
        <v>72</v>
      </c>
      <c r="AY1414" s="243" t="s">
        <v>190</v>
      </c>
    </row>
    <row r="1415" s="13" customFormat="1">
      <c r="A1415" s="13"/>
      <c r="B1415" s="232"/>
      <c r="C1415" s="233"/>
      <c r="D1415" s="234" t="s">
        <v>205</v>
      </c>
      <c r="E1415" s="235" t="s">
        <v>19</v>
      </c>
      <c r="F1415" s="236" t="s">
        <v>1907</v>
      </c>
      <c r="G1415" s="233"/>
      <c r="H1415" s="237">
        <v>-6.5439999999999996</v>
      </c>
      <c r="I1415" s="238"/>
      <c r="J1415" s="233"/>
      <c r="K1415" s="233"/>
      <c r="L1415" s="239"/>
      <c r="M1415" s="240"/>
      <c r="N1415" s="241"/>
      <c r="O1415" s="241"/>
      <c r="P1415" s="241"/>
      <c r="Q1415" s="241"/>
      <c r="R1415" s="241"/>
      <c r="S1415" s="241"/>
      <c r="T1415" s="24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3" t="s">
        <v>205</v>
      </c>
      <c r="AU1415" s="243" t="s">
        <v>207</v>
      </c>
      <c r="AV1415" s="13" t="s">
        <v>82</v>
      </c>
      <c r="AW1415" s="13" t="s">
        <v>33</v>
      </c>
      <c r="AX1415" s="13" t="s">
        <v>72</v>
      </c>
      <c r="AY1415" s="243" t="s">
        <v>190</v>
      </c>
    </row>
    <row r="1416" s="13" customFormat="1">
      <c r="A1416" s="13"/>
      <c r="B1416" s="232"/>
      <c r="C1416" s="233"/>
      <c r="D1416" s="234" t="s">
        <v>205</v>
      </c>
      <c r="E1416" s="235" t="s">
        <v>19</v>
      </c>
      <c r="F1416" s="236" t="s">
        <v>1908</v>
      </c>
      <c r="G1416" s="233"/>
      <c r="H1416" s="237">
        <v>-11.25</v>
      </c>
      <c r="I1416" s="238"/>
      <c r="J1416" s="233"/>
      <c r="K1416" s="233"/>
      <c r="L1416" s="239"/>
      <c r="M1416" s="240"/>
      <c r="N1416" s="241"/>
      <c r="O1416" s="241"/>
      <c r="P1416" s="241"/>
      <c r="Q1416" s="241"/>
      <c r="R1416" s="241"/>
      <c r="S1416" s="241"/>
      <c r="T1416" s="24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3" t="s">
        <v>205</v>
      </c>
      <c r="AU1416" s="243" t="s">
        <v>207</v>
      </c>
      <c r="AV1416" s="13" t="s">
        <v>82</v>
      </c>
      <c r="AW1416" s="13" t="s">
        <v>33</v>
      </c>
      <c r="AX1416" s="13" t="s">
        <v>72</v>
      </c>
      <c r="AY1416" s="243" t="s">
        <v>190</v>
      </c>
    </row>
    <row r="1417" s="13" customFormat="1">
      <c r="A1417" s="13"/>
      <c r="B1417" s="232"/>
      <c r="C1417" s="233"/>
      <c r="D1417" s="234" t="s">
        <v>205</v>
      </c>
      <c r="E1417" s="235" t="s">
        <v>19</v>
      </c>
      <c r="F1417" s="236" t="s">
        <v>1909</v>
      </c>
      <c r="G1417" s="233"/>
      <c r="H1417" s="237">
        <v>-11.375</v>
      </c>
      <c r="I1417" s="238"/>
      <c r="J1417" s="233"/>
      <c r="K1417" s="233"/>
      <c r="L1417" s="239"/>
      <c r="M1417" s="240"/>
      <c r="N1417" s="241"/>
      <c r="O1417" s="241"/>
      <c r="P1417" s="241"/>
      <c r="Q1417" s="241"/>
      <c r="R1417" s="241"/>
      <c r="S1417" s="241"/>
      <c r="T1417" s="24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3" t="s">
        <v>205</v>
      </c>
      <c r="AU1417" s="243" t="s">
        <v>207</v>
      </c>
      <c r="AV1417" s="13" t="s">
        <v>82</v>
      </c>
      <c r="AW1417" s="13" t="s">
        <v>33</v>
      </c>
      <c r="AX1417" s="13" t="s">
        <v>72</v>
      </c>
      <c r="AY1417" s="243" t="s">
        <v>190</v>
      </c>
    </row>
    <row r="1418" s="13" customFormat="1">
      <c r="A1418" s="13"/>
      <c r="B1418" s="232"/>
      <c r="C1418" s="233"/>
      <c r="D1418" s="234" t="s">
        <v>205</v>
      </c>
      <c r="E1418" s="235" t="s">
        <v>19</v>
      </c>
      <c r="F1418" s="236" t="s">
        <v>1910</v>
      </c>
      <c r="G1418" s="233"/>
      <c r="H1418" s="237">
        <v>1.458</v>
      </c>
      <c r="I1418" s="238"/>
      <c r="J1418" s="233"/>
      <c r="K1418" s="233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205</v>
      </c>
      <c r="AU1418" s="243" t="s">
        <v>207</v>
      </c>
      <c r="AV1418" s="13" t="s">
        <v>82</v>
      </c>
      <c r="AW1418" s="13" t="s">
        <v>33</v>
      </c>
      <c r="AX1418" s="13" t="s">
        <v>72</v>
      </c>
      <c r="AY1418" s="243" t="s">
        <v>190</v>
      </c>
    </row>
    <row r="1419" s="13" customFormat="1">
      <c r="A1419" s="13"/>
      <c r="B1419" s="232"/>
      <c r="C1419" s="233"/>
      <c r="D1419" s="234" t="s">
        <v>205</v>
      </c>
      <c r="E1419" s="235" t="s">
        <v>19</v>
      </c>
      <c r="F1419" s="236" t="s">
        <v>1911</v>
      </c>
      <c r="G1419" s="233"/>
      <c r="H1419" s="237">
        <v>2.1000000000000001</v>
      </c>
      <c r="I1419" s="238"/>
      <c r="J1419" s="233"/>
      <c r="K1419" s="233"/>
      <c r="L1419" s="239"/>
      <c r="M1419" s="240"/>
      <c r="N1419" s="241"/>
      <c r="O1419" s="241"/>
      <c r="P1419" s="241"/>
      <c r="Q1419" s="241"/>
      <c r="R1419" s="241"/>
      <c r="S1419" s="241"/>
      <c r="T1419" s="24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3" t="s">
        <v>205</v>
      </c>
      <c r="AU1419" s="243" t="s">
        <v>207</v>
      </c>
      <c r="AV1419" s="13" t="s">
        <v>82</v>
      </c>
      <c r="AW1419" s="13" t="s">
        <v>33</v>
      </c>
      <c r="AX1419" s="13" t="s">
        <v>72</v>
      </c>
      <c r="AY1419" s="243" t="s">
        <v>190</v>
      </c>
    </row>
    <row r="1420" s="13" customFormat="1">
      <c r="A1420" s="13"/>
      <c r="B1420" s="232"/>
      <c r="C1420" s="233"/>
      <c r="D1420" s="234" t="s">
        <v>205</v>
      </c>
      <c r="E1420" s="235" t="s">
        <v>19</v>
      </c>
      <c r="F1420" s="236" t="s">
        <v>1912</v>
      </c>
      <c r="G1420" s="233"/>
      <c r="H1420" s="237">
        <v>2.1150000000000002</v>
      </c>
      <c r="I1420" s="238"/>
      <c r="J1420" s="233"/>
      <c r="K1420" s="233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205</v>
      </c>
      <c r="AU1420" s="243" t="s">
        <v>207</v>
      </c>
      <c r="AV1420" s="13" t="s">
        <v>82</v>
      </c>
      <c r="AW1420" s="13" t="s">
        <v>33</v>
      </c>
      <c r="AX1420" s="13" t="s">
        <v>72</v>
      </c>
      <c r="AY1420" s="243" t="s">
        <v>190</v>
      </c>
    </row>
    <row r="1421" s="14" customFormat="1">
      <c r="A1421" s="14"/>
      <c r="B1421" s="254"/>
      <c r="C1421" s="255"/>
      <c r="D1421" s="234" t="s">
        <v>205</v>
      </c>
      <c r="E1421" s="256" t="s">
        <v>19</v>
      </c>
      <c r="F1421" s="257" t="s">
        <v>1913</v>
      </c>
      <c r="G1421" s="255"/>
      <c r="H1421" s="256" t="s">
        <v>19</v>
      </c>
      <c r="I1421" s="258"/>
      <c r="J1421" s="255"/>
      <c r="K1421" s="255"/>
      <c r="L1421" s="259"/>
      <c r="M1421" s="260"/>
      <c r="N1421" s="261"/>
      <c r="O1421" s="261"/>
      <c r="P1421" s="261"/>
      <c r="Q1421" s="261"/>
      <c r="R1421" s="261"/>
      <c r="S1421" s="261"/>
      <c r="T1421" s="26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3" t="s">
        <v>205</v>
      </c>
      <c r="AU1421" s="263" t="s">
        <v>207</v>
      </c>
      <c r="AV1421" s="14" t="s">
        <v>79</v>
      </c>
      <c r="AW1421" s="14" t="s">
        <v>33</v>
      </c>
      <c r="AX1421" s="14" t="s">
        <v>72</v>
      </c>
      <c r="AY1421" s="263" t="s">
        <v>190</v>
      </c>
    </row>
    <row r="1422" s="13" customFormat="1">
      <c r="A1422" s="13"/>
      <c r="B1422" s="232"/>
      <c r="C1422" s="233"/>
      <c r="D1422" s="234" t="s">
        <v>205</v>
      </c>
      <c r="E1422" s="235" t="s">
        <v>19</v>
      </c>
      <c r="F1422" s="236" t="s">
        <v>1914</v>
      </c>
      <c r="G1422" s="233"/>
      <c r="H1422" s="237">
        <v>115.65900000000001</v>
      </c>
      <c r="I1422" s="238"/>
      <c r="J1422" s="233"/>
      <c r="K1422" s="233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205</v>
      </c>
      <c r="AU1422" s="243" t="s">
        <v>207</v>
      </c>
      <c r="AV1422" s="13" t="s">
        <v>82</v>
      </c>
      <c r="AW1422" s="13" t="s">
        <v>33</v>
      </c>
      <c r="AX1422" s="13" t="s">
        <v>72</v>
      </c>
      <c r="AY1422" s="243" t="s">
        <v>190</v>
      </c>
    </row>
    <row r="1423" s="13" customFormat="1">
      <c r="A1423" s="13"/>
      <c r="B1423" s="232"/>
      <c r="C1423" s="233"/>
      <c r="D1423" s="234" t="s">
        <v>205</v>
      </c>
      <c r="E1423" s="235" t="s">
        <v>19</v>
      </c>
      <c r="F1423" s="236" t="s">
        <v>1867</v>
      </c>
      <c r="G1423" s="233"/>
      <c r="H1423" s="237">
        <v>-1.7729999999999999</v>
      </c>
      <c r="I1423" s="238"/>
      <c r="J1423" s="233"/>
      <c r="K1423" s="233"/>
      <c r="L1423" s="239"/>
      <c r="M1423" s="240"/>
      <c r="N1423" s="241"/>
      <c r="O1423" s="241"/>
      <c r="P1423" s="241"/>
      <c r="Q1423" s="241"/>
      <c r="R1423" s="241"/>
      <c r="S1423" s="241"/>
      <c r="T1423" s="24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3" t="s">
        <v>205</v>
      </c>
      <c r="AU1423" s="243" t="s">
        <v>207</v>
      </c>
      <c r="AV1423" s="13" t="s">
        <v>82</v>
      </c>
      <c r="AW1423" s="13" t="s">
        <v>33</v>
      </c>
      <c r="AX1423" s="13" t="s">
        <v>72</v>
      </c>
      <c r="AY1423" s="243" t="s">
        <v>190</v>
      </c>
    </row>
    <row r="1424" s="13" customFormat="1">
      <c r="A1424" s="13"/>
      <c r="B1424" s="232"/>
      <c r="C1424" s="233"/>
      <c r="D1424" s="234" t="s">
        <v>205</v>
      </c>
      <c r="E1424" s="235" t="s">
        <v>19</v>
      </c>
      <c r="F1424" s="236" t="s">
        <v>1915</v>
      </c>
      <c r="G1424" s="233"/>
      <c r="H1424" s="237">
        <v>-6.3040000000000003</v>
      </c>
      <c r="I1424" s="238"/>
      <c r="J1424" s="233"/>
      <c r="K1424" s="233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205</v>
      </c>
      <c r="AU1424" s="243" t="s">
        <v>207</v>
      </c>
      <c r="AV1424" s="13" t="s">
        <v>82</v>
      </c>
      <c r="AW1424" s="13" t="s">
        <v>33</v>
      </c>
      <c r="AX1424" s="13" t="s">
        <v>72</v>
      </c>
      <c r="AY1424" s="243" t="s">
        <v>190</v>
      </c>
    </row>
    <row r="1425" s="13" customFormat="1">
      <c r="A1425" s="13"/>
      <c r="B1425" s="232"/>
      <c r="C1425" s="233"/>
      <c r="D1425" s="234" t="s">
        <v>205</v>
      </c>
      <c r="E1425" s="235" t="s">
        <v>19</v>
      </c>
      <c r="F1425" s="236" t="s">
        <v>1103</v>
      </c>
      <c r="G1425" s="233"/>
      <c r="H1425" s="237">
        <v>-1.25</v>
      </c>
      <c r="I1425" s="238"/>
      <c r="J1425" s="233"/>
      <c r="K1425" s="233"/>
      <c r="L1425" s="239"/>
      <c r="M1425" s="240"/>
      <c r="N1425" s="241"/>
      <c r="O1425" s="241"/>
      <c r="P1425" s="241"/>
      <c r="Q1425" s="241"/>
      <c r="R1425" s="241"/>
      <c r="S1425" s="241"/>
      <c r="T1425" s="24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3" t="s">
        <v>205</v>
      </c>
      <c r="AU1425" s="243" t="s">
        <v>207</v>
      </c>
      <c r="AV1425" s="13" t="s">
        <v>82</v>
      </c>
      <c r="AW1425" s="13" t="s">
        <v>33</v>
      </c>
      <c r="AX1425" s="13" t="s">
        <v>72</v>
      </c>
      <c r="AY1425" s="243" t="s">
        <v>190</v>
      </c>
    </row>
    <row r="1426" s="13" customFormat="1">
      <c r="A1426" s="13"/>
      <c r="B1426" s="232"/>
      <c r="C1426" s="233"/>
      <c r="D1426" s="234" t="s">
        <v>205</v>
      </c>
      <c r="E1426" s="235" t="s">
        <v>19</v>
      </c>
      <c r="F1426" s="236" t="s">
        <v>1909</v>
      </c>
      <c r="G1426" s="233"/>
      <c r="H1426" s="237">
        <v>-11.375</v>
      </c>
      <c r="I1426" s="238"/>
      <c r="J1426" s="233"/>
      <c r="K1426" s="233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205</v>
      </c>
      <c r="AU1426" s="243" t="s">
        <v>207</v>
      </c>
      <c r="AV1426" s="13" t="s">
        <v>82</v>
      </c>
      <c r="AW1426" s="13" t="s">
        <v>33</v>
      </c>
      <c r="AX1426" s="13" t="s">
        <v>72</v>
      </c>
      <c r="AY1426" s="243" t="s">
        <v>190</v>
      </c>
    </row>
    <row r="1427" s="13" customFormat="1">
      <c r="A1427" s="13"/>
      <c r="B1427" s="232"/>
      <c r="C1427" s="233"/>
      <c r="D1427" s="234" t="s">
        <v>205</v>
      </c>
      <c r="E1427" s="235" t="s">
        <v>19</v>
      </c>
      <c r="F1427" s="236" t="s">
        <v>1916</v>
      </c>
      <c r="G1427" s="233"/>
      <c r="H1427" s="237">
        <v>-7.625</v>
      </c>
      <c r="I1427" s="238"/>
      <c r="J1427" s="233"/>
      <c r="K1427" s="233"/>
      <c r="L1427" s="239"/>
      <c r="M1427" s="240"/>
      <c r="N1427" s="241"/>
      <c r="O1427" s="241"/>
      <c r="P1427" s="241"/>
      <c r="Q1427" s="241"/>
      <c r="R1427" s="241"/>
      <c r="S1427" s="241"/>
      <c r="T1427" s="242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3" t="s">
        <v>205</v>
      </c>
      <c r="AU1427" s="243" t="s">
        <v>207</v>
      </c>
      <c r="AV1427" s="13" t="s">
        <v>82</v>
      </c>
      <c r="AW1427" s="13" t="s">
        <v>33</v>
      </c>
      <c r="AX1427" s="13" t="s">
        <v>72</v>
      </c>
      <c r="AY1427" s="243" t="s">
        <v>190</v>
      </c>
    </row>
    <row r="1428" s="13" customFormat="1">
      <c r="A1428" s="13"/>
      <c r="B1428" s="232"/>
      <c r="C1428" s="233"/>
      <c r="D1428" s="234" t="s">
        <v>205</v>
      </c>
      <c r="E1428" s="235" t="s">
        <v>19</v>
      </c>
      <c r="F1428" s="236" t="s">
        <v>1894</v>
      </c>
      <c r="G1428" s="233"/>
      <c r="H1428" s="237">
        <v>1.1679999999999999</v>
      </c>
      <c r="I1428" s="238"/>
      <c r="J1428" s="233"/>
      <c r="K1428" s="233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205</v>
      </c>
      <c r="AU1428" s="243" t="s">
        <v>207</v>
      </c>
      <c r="AV1428" s="13" t="s">
        <v>82</v>
      </c>
      <c r="AW1428" s="13" t="s">
        <v>33</v>
      </c>
      <c r="AX1428" s="13" t="s">
        <v>72</v>
      </c>
      <c r="AY1428" s="243" t="s">
        <v>190</v>
      </c>
    </row>
    <row r="1429" s="13" customFormat="1">
      <c r="A1429" s="13"/>
      <c r="B1429" s="232"/>
      <c r="C1429" s="233"/>
      <c r="D1429" s="234" t="s">
        <v>205</v>
      </c>
      <c r="E1429" s="235" t="s">
        <v>19</v>
      </c>
      <c r="F1429" s="236" t="s">
        <v>1912</v>
      </c>
      <c r="G1429" s="233"/>
      <c r="H1429" s="237">
        <v>2.1150000000000002</v>
      </c>
      <c r="I1429" s="238"/>
      <c r="J1429" s="233"/>
      <c r="K1429" s="233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205</v>
      </c>
      <c r="AU1429" s="243" t="s">
        <v>207</v>
      </c>
      <c r="AV1429" s="13" t="s">
        <v>82</v>
      </c>
      <c r="AW1429" s="13" t="s">
        <v>33</v>
      </c>
      <c r="AX1429" s="13" t="s">
        <v>72</v>
      </c>
      <c r="AY1429" s="243" t="s">
        <v>190</v>
      </c>
    </row>
    <row r="1430" s="13" customFormat="1">
      <c r="A1430" s="13"/>
      <c r="B1430" s="232"/>
      <c r="C1430" s="233"/>
      <c r="D1430" s="234" t="s">
        <v>205</v>
      </c>
      <c r="E1430" s="235" t="s">
        <v>19</v>
      </c>
      <c r="F1430" s="236" t="s">
        <v>1917</v>
      </c>
      <c r="G1430" s="233"/>
      <c r="H1430" s="237">
        <v>1.665</v>
      </c>
      <c r="I1430" s="238"/>
      <c r="J1430" s="233"/>
      <c r="K1430" s="233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205</v>
      </c>
      <c r="AU1430" s="243" t="s">
        <v>207</v>
      </c>
      <c r="AV1430" s="13" t="s">
        <v>82</v>
      </c>
      <c r="AW1430" s="13" t="s">
        <v>33</v>
      </c>
      <c r="AX1430" s="13" t="s">
        <v>72</v>
      </c>
      <c r="AY1430" s="243" t="s">
        <v>190</v>
      </c>
    </row>
    <row r="1431" s="14" customFormat="1">
      <c r="A1431" s="14"/>
      <c r="B1431" s="254"/>
      <c r="C1431" s="255"/>
      <c r="D1431" s="234" t="s">
        <v>205</v>
      </c>
      <c r="E1431" s="256" t="s">
        <v>19</v>
      </c>
      <c r="F1431" s="257" t="s">
        <v>1422</v>
      </c>
      <c r="G1431" s="255"/>
      <c r="H1431" s="256" t="s">
        <v>19</v>
      </c>
      <c r="I1431" s="258"/>
      <c r="J1431" s="255"/>
      <c r="K1431" s="255"/>
      <c r="L1431" s="259"/>
      <c r="M1431" s="260"/>
      <c r="N1431" s="261"/>
      <c r="O1431" s="261"/>
      <c r="P1431" s="261"/>
      <c r="Q1431" s="261"/>
      <c r="R1431" s="261"/>
      <c r="S1431" s="261"/>
      <c r="T1431" s="26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3" t="s">
        <v>205</v>
      </c>
      <c r="AU1431" s="263" t="s">
        <v>207</v>
      </c>
      <c r="AV1431" s="14" t="s">
        <v>79</v>
      </c>
      <c r="AW1431" s="14" t="s">
        <v>33</v>
      </c>
      <c r="AX1431" s="14" t="s">
        <v>72</v>
      </c>
      <c r="AY1431" s="263" t="s">
        <v>190</v>
      </c>
    </row>
    <row r="1432" s="13" customFormat="1">
      <c r="A1432" s="13"/>
      <c r="B1432" s="232"/>
      <c r="C1432" s="233"/>
      <c r="D1432" s="234" t="s">
        <v>205</v>
      </c>
      <c r="E1432" s="235" t="s">
        <v>19</v>
      </c>
      <c r="F1432" s="236" t="s">
        <v>1918</v>
      </c>
      <c r="G1432" s="233"/>
      <c r="H1432" s="237">
        <v>137.97</v>
      </c>
      <c r="I1432" s="238"/>
      <c r="J1432" s="233"/>
      <c r="K1432" s="233"/>
      <c r="L1432" s="239"/>
      <c r="M1432" s="240"/>
      <c r="N1432" s="241"/>
      <c r="O1432" s="241"/>
      <c r="P1432" s="241"/>
      <c r="Q1432" s="241"/>
      <c r="R1432" s="241"/>
      <c r="S1432" s="241"/>
      <c r="T1432" s="24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3" t="s">
        <v>205</v>
      </c>
      <c r="AU1432" s="243" t="s">
        <v>207</v>
      </c>
      <c r="AV1432" s="13" t="s">
        <v>82</v>
      </c>
      <c r="AW1432" s="13" t="s">
        <v>33</v>
      </c>
      <c r="AX1432" s="13" t="s">
        <v>72</v>
      </c>
      <c r="AY1432" s="243" t="s">
        <v>190</v>
      </c>
    </row>
    <row r="1433" s="13" customFormat="1">
      <c r="A1433" s="13"/>
      <c r="B1433" s="232"/>
      <c r="C1433" s="233"/>
      <c r="D1433" s="234" t="s">
        <v>205</v>
      </c>
      <c r="E1433" s="235" t="s">
        <v>19</v>
      </c>
      <c r="F1433" s="236" t="s">
        <v>1867</v>
      </c>
      <c r="G1433" s="233"/>
      <c r="H1433" s="237">
        <v>-1.7729999999999999</v>
      </c>
      <c r="I1433" s="238"/>
      <c r="J1433" s="233"/>
      <c r="K1433" s="233"/>
      <c r="L1433" s="239"/>
      <c r="M1433" s="240"/>
      <c r="N1433" s="241"/>
      <c r="O1433" s="241"/>
      <c r="P1433" s="241"/>
      <c r="Q1433" s="241"/>
      <c r="R1433" s="241"/>
      <c r="S1433" s="241"/>
      <c r="T1433" s="24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3" t="s">
        <v>205</v>
      </c>
      <c r="AU1433" s="243" t="s">
        <v>207</v>
      </c>
      <c r="AV1433" s="13" t="s">
        <v>82</v>
      </c>
      <c r="AW1433" s="13" t="s">
        <v>33</v>
      </c>
      <c r="AX1433" s="13" t="s">
        <v>72</v>
      </c>
      <c r="AY1433" s="243" t="s">
        <v>190</v>
      </c>
    </row>
    <row r="1434" s="13" customFormat="1">
      <c r="A1434" s="13"/>
      <c r="B1434" s="232"/>
      <c r="C1434" s="233"/>
      <c r="D1434" s="234" t="s">
        <v>205</v>
      </c>
      <c r="E1434" s="235" t="s">
        <v>19</v>
      </c>
      <c r="F1434" s="236" t="s">
        <v>1915</v>
      </c>
      <c r="G1434" s="233"/>
      <c r="H1434" s="237">
        <v>-6.3040000000000003</v>
      </c>
      <c r="I1434" s="238"/>
      <c r="J1434" s="233"/>
      <c r="K1434" s="233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205</v>
      </c>
      <c r="AU1434" s="243" t="s">
        <v>207</v>
      </c>
      <c r="AV1434" s="13" t="s">
        <v>82</v>
      </c>
      <c r="AW1434" s="13" t="s">
        <v>33</v>
      </c>
      <c r="AX1434" s="13" t="s">
        <v>72</v>
      </c>
      <c r="AY1434" s="243" t="s">
        <v>190</v>
      </c>
    </row>
    <row r="1435" s="13" customFormat="1">
      <c r="A1435" s="13"/>
      <c r="B1435" s="232"/>
      <c r="C1435" s="233"/>
      <c r="D1435" s="234" t="s">
        <v>205</v>
      </c>
      <c r="E1435" s="235" t="s">
        <v>19</v>
      </c>
      <c r="F1435" s="236" t="s">
        <v>1907</v>
      </c>
      <c r="G1435" s="233"/>
      <c r="H1435" s="237">
        <v>-6.5439999999999996</v>
      </c>
      <c r="I1435" s="238"/>
      <c r="J1435" s="233"/>
      <c r="K1435" s="233"/>
      <c r="L1435" s="239"/>
      <c r="M1435" s="240"/>
      <c r="N1435" s="241"/>
      <c r="O1435" s="241"/>
      <c r="P1435" s="241"/>
      <c r="Q1435" s="241"/>
      <c r="R1435" s="241"/>
      <c r="S1435" s="241"/>
      <c r="T1435" s="24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3" t="s">
        <v>205</v>
      </c>
      <c r="AU1435" s="243" t="s">
        <v>207</v>
      </c>
      <c r="AV1435" s="13" t="s">
        <v>82</v>
      </c>
      <c r="AW1435" s="13" t="s">
        <v>33</v>
      </c>
      <c r="AX1435" s="13" t="s">
        <v>72</v>
      </c>
      <c r="AY1435" s="243" t="s">
        <v>190</v>
      </c>
    </row>
    <row r="1436" s="13" customFormat="1">
      <c r="A1436" s="13"/>
      <c r="B1436" s="232"/>
      <c r="C1436" s="233"/>
      <c r="D1436" s="234" t="s">
        <v>205</v>
      </c>
      <c r="E1436" s="235" t="s">
        <v>19</v>
      </c>
      <c r="F1436" s="236" t="s">
        <v>1103</v>
      </c>
      <c r="G1436" s="233"/>
      <c r="H1436" s="237">
        <v>-1.25</v>
      </c>
      <c r="I1436" s="238"/>
      <c r="J1436" s="233"/>
      <c r="K1436" s="233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205</v>
      </c>
      <c r="AU1436" s="243" t="s">
        <v>207</v>
      </c>
      <c r="AV1436" s="13" t="s">
        <v>82</v>
      </c>
      <c r="AW1436" s="13" t="s">
        <v>33</v>
      </c>
      <c r="AX1436" s="13" t="s">
        <v>72</v>
      </c>
      <c r="AY1436" s="243" t="s">
        <v>190</v>
      </c>
    </row>
    <row r="1437" s="13" customFormat="1">
      <c r="A1437" s="13"/>
      <c r="B1437" s="232"/>
      <c r="C1437" s="233"/>
      <c r="D1437" s="234" t="s">
        <v>205</v>
      </c>
      <c r="E1437" s="235" t="s">
        <v>19</v>
      </c>
      <c r="F1437" s="236" t="s">
        <v>1919</v>
      </c>
      <c r="G1437" s="233"/>
      <c r="H1437" s="237">
        <v>-22.75</v>
      </c>
      <c r="I1437" s="238"/>
      <c r="J1437" s="233"/>
      <c r="K1437" s="233"/>
      <c r="L1437" s="239"/>
      <c r="M1437" s="240"/>
      <c r="N1437" s="241"/>
      <c r="O1437" s="241"/>
      <c r="P1437" s="241"/>
      <c r="Q1437" s="241"/>
      <c r="R1437" s="241"/>
      <c r="S1437" s="241"/>
      <c r="T1437" s="24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3" t="s">
        <v>205</v>
      </c>
      <c r="AU1437" s="243" t="s">
        <v>207</v>
      </c>
      <c r="AV1437" s="13" t="s">
        <v>82</v>
      </c>
      <c r="AW1437" s="13" t="s">
        <v>33</v>
      </c>
      <c r="AX1437" s="13" t="s">
        <v>72</v>
      </c>
      <c r="AY1437" s="243" t="s">
        <v>190</v>
      </c>
    </row>
    <row r="1438" s="13" customFormat="1">
      <c r="A1438" s="13"/>
      <c r="B1438" s="232"/>
      <c r="C1438" s="233"/>
      <c r="D1438" s="234" t="s">
        <v>205</v>
      </c>
      <c r="E1438" s="235" t="s">
        <v>19</v>
      </c>
      <c r="F1438" s="236" t="s">
        <v>1910</v>
      </c>
      <c r="G1438" s="233"/>
      <c r="H1438" s="237">
        <v>1.458</v>
      </c>
      <c r="I1438" s="238"/>
      <c r="J1438" s="233"/>
      <c r="K1438" s="233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205</v>
      </c>
      <c r="AU1438" s="243" t="s">
        <v>207</v>
      </c>
      <c r="AV1438" s="13" t="s">
        <v>82</v>
      </c>
      <c r="AW1438" s="13" t="s">
        <v>33</v>
      </c>
      <c r="AX1438" s="13" t="s">
        <v>72</v>
      </c>
      <c r="AY1438" s="243" t="s">
        <v>190</v>
      </c>
    </row>
    <row r="1439" s="13" customFormat="1">
      <c r="A1439" s="13"/>
      <c r="B1439" s="232"/>
      <c r="C1439" s="233"/>
      <c r="D1439" s="234" t="s">
        <v>205</v>
      </c>
      <c r="E1439" s="235" t="s">
        <v>19</v>
      </c>
      <c r="F1439" s="236" t="s">
        <v>1920</v>
      </c>
      <c r="G1439" s="233"/>
      <c r="H1439" s="237">
        <v>4.2300000000000004</v>
      </c>
      <c r="I1439" s="238"/>
      <c r="J1439" s="233"/>
      <c r="K1439" s="233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205</v>
      </c>
      <c r="AU1439" s="243" t="s">
        <v>207</v>
      </c>
      <c r="AV1439" s="13" t="s">
        <v>82</v>
      </c>
      <c r="AW1439" s="13" t="s">
        <v>33</v>
      </c>
      <c r="AX1439" s="13" t="s">
        <v>72</v>
      </c>
      <c r="AY1439" s="243" t="s">
        <v>190</v>
      </c>
    </row>
    <row r="1440" s="14" customFormat="1">
      <c r="A1440" s="14"/>
      <c r="B1440" s="254"/>
      <c r="C1440" s="255"/>
      <c r="D1440" s="234" t="s">
        <v>205</v>
      </c>
      <c r="E1440" s="256" t="s">
        <v>19</v>
      </c>
      <c r="F1440" s="257" t="s">
        <v>1921</v>
      </c>
      <c r="G1440" s="255"/>
      <c r="H1440" s="256" t="s">
        <v>19</v>
      </c>
      <c r="I1440" s="258"/>
      <c r="J1440" s="255"/>
      <c r="K1440" s="255"/>
      <c r="L1440" s="259"/>
      <c r="M1440" s="260"/>
      <c r="N1440" s="261"/>
      <c r="O1440" s="261"/>
      <c r="P1440" s="261"/>
      <c r="Q1440" s="261"/>
      <c r="R1440" s="261"/>
      <c r="S1440" s="261"/>
      <c r="T1440" s="26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3" t="s">
        <v>205</v>
      </c>
      <c r="AU1440" s="263" t="s">
        <v>207</v>
      </c>
      <c r="AV1440" s="14" t="s">
        <v>79</v>
      </c>
      <c r="AW1440" s="14" t="s">
        <v>33</v>
      </c>
      <c r="AX1440" s="14" t="s">
        <v>72</v>
      </c>
      <c r="AY1440" s="263" t="s">
        <v>190</v>
      </c>
    </row>
    <row r="1441" s="13" customFormat="1">
      <c r="A1441" s="13"/>
      <c r="B1441" s="232"/>
      <c r="C1441" s="233"/>
      <c r="D1441" s="234" t="s">
        <v>205</v>
      </c>
      <c r="E1441" s="235" t="s">
        <v>19</v>
      </c>
      <c r="F1441" s="236" t="s">
        <v>1922</v>
      </c>
      <c r="G1441" s="233"/>
      <c r="H1441" s="237">
        <v>110.595</v>
      </c>
      <c r="I1441" s="238"/>
      <c r="J1441" s="233"/>
      <c r="K1441" s="233"/>
      <c r="L1441" s="239"/>
      <c r="M1441" s="240"/>
      <c r="N1441" s="241"/>
      <c r="O1441" s="241"/>
      <c r="P1441" s="241"/>
      <c r="Q1441" s="241"/>
      <c r="R1441" s="241"/>
      <c r="S1441" s="241"/>
      <c r="T1441" s="24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3" t="s">
        <v>205</v>
      </c>
      <c r="AU1441" s="243" t="s">
        <v>207</v>
      </c>
      <c r="AV1441" s="13" t="s">
        <v>82</v>
      </c>
      <c r="AW1441" s="13" t="s">
        <v>33</v>
      </c>
      <c r="AX1441" s="13" t="s">
        <v>72</v>
      </c>
      <c r="AY1441" s="243" t="s">
        <v>190</v>
      </c>
    </row>
    <row r="1442" s="13" customFormat="1">
      <c r="A1442" s="13"/>
      <c r="B1442" s="232"/>
      <c r="C1442" s="233"/>
      <c r="D1442" s="234" t="s">
        <v>205</v>
      </c>
      <c r="E1442" s="235" t="s">
        <v>19</v>
      </c>
      <c r="F1442" s="236" t="s">
        <v>1867</v>
      </c>
      <c r="G1442" s="233"/>
      <c r="H1442" s="237">
        <v>-1.7729999999999999</v>
      </c>
      <c r="I1442" s="238"/>
      <c r="J1442" s="233"/>
      <c r="K1442" s="233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205</v>
      </c>
      <c r="AU1442" s="243" t="s">
        <v>207</v>
      </c>
      <c r="AV1442" s="13" t="s">
        <v>82</v>
      </c>
      <c r="AW1442" s="13" t="s">
        <v>33</v>
      </c>
      <c r="AX1442" s="13" t="s">
        <v>72</v>
      </c>
      <c r="AY1442" s="243" t="s">
        <v>190</v>
      </c>
    </row>
    <row r="1443" s="13" customFormat="1">
      <c r="A1443" s="13"/>
      <c r="B1443" s="232"/>
      <c r="C1443" s="233"/>
      <c r="D1443" s="234" t="s">
        <v>205</v>
      </c>
      <c r="E1443" s="235" t="s">
        <v>19</v>
      </c>
      <c r="F1443" s="236" t="s">
        <v>1856</v>
      </c>
      <c r="G1443" s="233"/>
      <c r="H1443" s="237">
        <v>-3.1520000000000001</v>
      </c>
      <c r="I1443" s="238"/>
      <c r="J1443" s="233"/>
      <c r="K1443" s="233"/>
      <c r="L1443" s="239"/>
      <c r="M1443" s="240"/>
      <c r="N1443" s="241"/>
      <c r="O1443" s="241"/>
      <c r="P1443" s="241"/>
      <c r="Q1443" s="241"/>
      <c r="R1443" s="241"/>
      <c r="S1443" s="241"/>
      <c r="T1443" s="24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3" t="s">
        <v>205</v>
      </c>
      <c r="AU1443" s="243" t="s">
        <v>207</v>
      </c>
      <c r="AV1443" s="13" t="s">
        <v>82</v>
      </c>
      <c r="AW1443" s="13" t="s">
        <v>33</v>
      </c>
      <c r="AX1443" s="13" t="s">
        <v>72</v>
      </c>
      <c r="AY1443" s="243" t="s">
        <v>190</v>
      </c>
    </row>
    <row r="1444" s="13" customFormat="1">
      <c r="A1444" s="13"/>
      <c r="B1444" s="232"/>
      <c r="C1444" s="233"/>
      <c r="D1444" s="234" t="s">
        <v>205</v>
      </c>
      <c r="E1444" s="235" t="s">
        <v>19</v>
      </c>
      <c r="F1444" s="236" t="s">
        <v>1923</v>
      </c>
      <c r="G1444" s="233"/>
      <c r="H1444" s="237">
        <v>-5</v>
      </c>
      <c r="I1444" s="238"/>
      <c r="J1444" s="233"/>
      <c r="K1444" s="233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205</v>
      </c>
      <c r="AU1444" s="243" t="s">
        <v>207</v>
      </c>
      <c r="AV1444" s="13" t="s">
        <v>82</v>
      </c>
      <c r="AW1444" s="13" t="s">
        <v>33</v>
      </c>
      <c r="AX1444" s="13" t="s">
        <v>72</v>
      </c>
      <c r="AY1444" s="243" t="s">
        <v>190</v>
      </c>
    </row>
    <row r="1445" s="13" customFormat="1">
      <c r="A1445" s="13"/>
      <c r="B1445" s="232"/>
      <c r="C1445" s="233"/>
      <c r="D1445" s="234" t="s">
        <v>205</v>
      </c>
      <c r="E1445" s="235" t="s">
        <v>19</v>
      </c>
      <c r="F1445" s="236" t="s">
        <v>1924</v>
      </c>
      <c r="G1445" s="233"/>
      <c r="H1445" s="237">
        <v>-10</v>
      </c>
      <c r="I1445" s="238"/>
      <c r="J1445" s="233"/>
      <c r="K1445" s="233"/>
      <c r="L1445" s="239"/>
      <c r="M1445" s="240"/>
      <c r="N1445" s="241"/>
      <c r="O1445" s="241"/>
      <c r="P1445" s="241"/>
      <c r="Q1445" s="241"/>
      <c r="R1445" s="241"/>
      <c r="S1445" s="241"/>
      <c r="T1445" s="24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3" t="s">
        <v>205</v>
      </c>
      <c r="AU1445" s="243" t="s">
        <v>207</v>
      </c>
      <c r="AV1445" s="13" t="s">
        <v>82</v>
      </c>
      <c r="AW1445" s="13" t="s">
        <v>33</v>
      </c>
      <c r="AX1445" s="13" t="s">
        <v>72</v>
      </c>
      <c r="AY1445" s="243" t="s">
        <v>190</v>
      </c>
    </row>
    <row r="1446" s="13" customFormat="1">
      <c r="A1446" s="13"/>
      <c r="B1446" s="232"/>
      <c r="C1446" s="233"/>
      <c r="D1446" s="234" t="s">
        <v>205</v>
      </c>
      <c r="E1446" s="235" t="s">
        <v>19</v>
      </c>
      <c r="F1446" s="236" t="s">
        <v>1925</v>
      </c>
      <c r="G1446" s="233"/>
      <c r="H1446" s="237">
        <v>-15.25</v>
      </c>
      <c r="I1446" s="238"/>
      <c r="J1446" s="233"/>
      <c r="K1446" s="233"/>
      <c r="L1446" s="239"/>
      <c r="M1446" s="240"/>
      <c r="N1446" s="241"/>
      <c r="O1446" s="241"/>
      <c r="P1446" s="241"/>
      <c r="Q1446" s="241"/>
      <c r="R1446" s="241"/>
      <c r="S1446" s="241"/>
      <c r="T1446" s="24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3" t="s">
        <v>205</v>
      </c>
      <c r="AU1446" s="243" t="s">
        <v>207</v>
      </c>
      <c r="AV1446" s="13" t="s">
        <v>82</v>
      </c>
      <c r="AW1446" s="13" t="s">
        <v>33</v>
      </c>
      <c r="AX1446" s="13" t="s">
        <v>72</v>
      </c>
      <c r="AY1446" s="243" t="s">
        <v>190</v>
      </c>
    </row>
    <row r="1447" s="13" customFormat="1">
      <c r="A1447" s="13"/>
      <c r="B1447" s="232"/>
      <c r="C1447" s="233"/>
      <c r="D1447" s="234" t="s">
        <v>205</v>
      </c>
      <c r="E1447" s="235" t="s">
        <v>19</v>
      </c>
      <c r="F1447" s="236" t="s">
        <v>1926</v>
      </c>
      <c r="G1447" s="233"/>
      <c r="H1447" s="237">
        <v>2.7999999999999998</v>
      </c>
      <c r="I1447" s="238"/>
      <c r="J1447" s="233"/>
      <c r="K1447" s="233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205</v>
      </c>
      <c r="AU1447" s="243" t="s">
        <v>207</v>
      </c>
      <c r="AV1447" s="13" t="s">
        <v>82</v>
      </c>
      <c r="AW1447" s="13" t="s">
        <v>33</v>
      </c>
      <c r="AX1447" s="13" t="s">
        <v>72</v>
      </c>
      <c r="AY1447" s="243" t="s">
        <v>190</v>
      </c>
    </row>
    <row r="1448" s="13" customFormat="1">
      <c r="A1448" s="13"/>
      <c r="B1448" s="232"/>
      <c r="C1448" s="233"/>
      <c r="D1448" s="234" t="s">
        <v>205</v>
      </c>
      <c r="E1448" s="235" t="s">
        <v>19</v>
      </c>
      <c r="F1448" s="236" t="s">
        <v>1927</v>
      </c>
      <c r="G1448" s="233"/>
      <c r="H1448" s="237">
        <v>2.6000000000000001</v>
      </c>
      <c r="I1448" s="238"/>
      <c r="J1448" s="233"/>
      <c r="K1448" s="233"/>
      <c r="L1448" s="239"/>
      <c r="M1448" s="240"/>
      <c r="N1448" s="241"/>
      <c r="O1448" s="241"/>
      <c r="P1448" s="241"/>
      <c r="Q1448" s="241"/>
      <c r="R1448" s="241"/>
      <c r="S1448" s="241"/>
      <c r="T1448" s="24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3" t="s">
        <v>205</v>
      </c>
      <c r="AU1448" s="243" t="s">
        <v>207</v>
      </c>
      <c r="AV1448" s="13" t="s">
        <v>82</v>
      </c>
      <c r="AW1448" s="13" t="s">
        <v>33</v>
      </c>
      <c r="AX1448" s="13" t="s">
        <v>72</v>
      </c>
      <c r="AY1448" s="243" t="s">
        <v>190</v>
      </c>
    </row>
    <row r="1449" s="13" customFormat="1">
      <c r="A1449" s="13"/>
      <c r="B1449" s="232"/>
      <c r="C1449" s="233"/>
      <c r="D1449" s="234" t="s">
        <v>205</v>
      </c>
      <c r="E1449" s="235" t="s">
        <v>19</v>
      </c>
      <c r="F1449" s="236" t="s">
        <v>1928</v>
      </c>
      <c r="G1449" s="233"/>
      <c r="H1449" s="237">
        <v>2.2200000000000002</v>
      </c>
      <c r="I1449" s="238"/>
      <c r="J1449" s="233"/>
      <c r="K1449" s="233"/>
      <c r="L1449" s="239"/>
      <c r="M1449" s="240"/>
      <c r="N1449" s="241"/>
      <c r="O1449" s="241"/>
      <c r="P1449" s="241"/>
      <c r="Q1449" s="241"/>
      <c r="R1449" s="241"/>
      <c r="S1449" s="241"/>
      <c r="T1449" s="24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3" t="s">
        <v>205</v>
      </c>
      <c r="AU1449" s="243" t="s">
        <v>207</v>
      </c>
      <c r="AV1449" s="13" t="s">
        <v>82</v>
      </c>
      <c r="AW1449" s="13" t="s">
        <v>33</v>
      </c>
      <c r="AX1449" s="13" t="s">
        <v>72</v>
      </c>
      <c r="AY1449" s="243" t="s">
        <v>190</v>
      </c>
    </row>
    <row r="1450" s="14" customFormat="1">
      <c r="A1450" s="14"/>
      <c r="B1450" s="254"/>
      <c r="C1450" s="255"/>
      <c r="D1450" s="234" t="s">
        <v>205</v>
      </c>
      <c r="E1450" s="256" t="s">
        <v>19</v>
      </c>
      <c r="F1450" s="257" t="s">
        <v>1460</v>
      </c>
      <c r="G1450" s="255"/>
      <c r="H1450" s="256" t="s">
        <v>19</v>
      </c>
      <c r="I1450" s="258"/>
      <c r="J1450" s="255"/>
      <c r="K1450" s="255"/>
      <c r="L1450" s="259"/>
      <c r="M1450" s="260"/>
      <c r="N1450" s="261"/>
      <c r="O1450" s="261"/>
      <c r="P1450" s="261"/>
      <c r="Q1450" s="261"/>
      <c r="R1450" s="261"/>
      <c r="S1450" s="261"/>
      <c r="T1450" s="26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3" t="s">
        <v>205</v>
      </c>
      <c r="AU1450" s="263" t="s">
        <v>207</v>
      </c>
      <c r="AV1450" s="14" t="s">
        <v>79</v>
      </c>
      <c r="AW1450" s="14" t="s">
        <v>33</v>
      </c>
      <c r="AX1450" s="14" t="s">
        <v>72</v>
      </c>
      <c r="AY1450" s="263" t="s">
        <v>190</v>
      </c>
    </row>
    <row r="1451" s="13" customFormat="1">
      <c r="A1451" s="13"/>
      <c r="B1451" s="232"/>
      <c r="C1451" s="233"/>
      <c r="D1451" s="234" t="s">
        <v>205</v>
      </c>
      <c r="E1451" s="235" t="s">
        <v>19</v>
      </c>
      <c r="F1451" s="236" t="s">
        <v>1929</v>
      </c>
      <c r="G1451" s="233"/>
      <c r="H1451" s="237">
        <v>105.339</v>
      </c>
      <c r="I1451" s="238"/>
      <c r="J1451" s="233"/>
      <c r="K1451" s="233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205</v>
      </c>
      <c r="AU1451" s="243" t="s">
        <v>207</v>
      </c>
      <c r="AV1451" s="13" t="s">
        <v>82</v>
      </c>
      <c r="AW1451" s="13" t="s">
        <v>33</v>
      </c>
      <c r="AX1451" s="13" t="s">
        <v>72</v>
      </c>
      <c r="AY1451" s="243" t="s">
        <v>190</v>
      </c>
    </row>
    <row r="1452" s="13" customFormat="1">
      <c r="A1452" s="13"/>
      <c r="B1452" s="232"/>
      <c r="C1452" s="233"/>
      <c r="D1452" s="234" t="s">
        <v>205</v>
      </c>
      <c r="E1452" s="235" t="s">
        <v>19</v>
      </c>
      <c r="F1452" s="236" t="s">
        <v>1882</v>
      </c>
      <c r="G1452" s="233"/>
      <c r="H1452" s="237">
        <v>-3.5459999999999998</v>
      </c>
      <c r="I1452" s="238"/>
      <c r="J1452" s="233"/>
      <c r="K1452" s="233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205</v>
      </c>
      <c r="AU1452" s="243" t="s">
        <v>207</v>
      </c>
      <c r="AV1452" s="13" t="s">
        <v>82</v>
      </c>
      <c r="AW1452" s="13" t="s">
        <v>33</v>
      </c>
      <c r="AX1452" s="13" t="s">
        <v>72</v>
      </c>
      <c r="AY1452" s="243" t="s">
        <v>190</v>
      </c>
    </row>
    <row r="1453" s="13" customFormat="1">
      <c r="A1453" s="13"/>
      <c r="B1453" s="232"/>
      <c r="C1453" s="233"/>
      <c r="D1453" s="234" t="s">
        <v>205</v>
      </c>
      <c r="E1453" s="235" t="s">
        <v>19</v>
      </c>
      <c r="F1453" s="236" t="s">
        <v>1502</v>
      </c>
      <c r="G1453" s="233"/>
      <c r="H1453" s="237">
        <v>-0.35999999999999999</v>
      </c>
      <c r="I1453" s="238"/>
      <c r="J1453" s="233"/>
      <c r="K1453" s="233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205</v>
      </c>
      <c r="AU1453" s="243" t="s">
        <v>207</v>
      </c>
      <c r="AV1453" s="13" t="s">
        <v>82</v>
      </c>
      <c r="AW1453" s="13" t="s">
        <v>33</v>
      </c>
      <c r="AX1453" s="13" t="s">
        <v>72</v>
      </c>
      <c r="AY1453" s="243" t="s">
        <v>190</v>
      </c>
    </row>
    <row r="1454" s="13" customFormat="1">
      <c r="A1454" s="13"/>
      <c r="B1454" s="232"/>
      <c r="C1454" s="233"/>
      <c r="D1454" s="234" t="s">
        <v>205</v>
      </c>
      <c r="E1454" s="235" t="s">
        <v>19</v>
      </c>
      <c r="F1454" s="236" t="s">
        <v>1916</v>
      </c>
      <c r="G1454" s="233"/>
      <c r="H1454" s="237">
        <v>-7.625</v>
      </c>
      <c r="I1454" s="238"/>
      <c r="J1454" s="233"/>
      <c r="K1454" s="233"/>
      <c r="L1454" s="239"/>
      <c r="M1454" s="240"/>
      <c r="N1454" s="241"/>
      <c r="O1454" s="241"/>
      <c r="P1454" s="241"/>
      <c r="Q1454" s="241"/>
      <c r="R1454" s="241"/>
      <c r="S1454" s="241"/>
      <c r="T1454" s="24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3" t="s">
        <v>205</v>
      </c>
      <c r="AU1454" s="243" t="s">
        <v>207</v>
      </c>
      <c r="AV1454" s="13" t="s">
        <v>82</v>
      </c>
      <c r="AW1454" s="13" t="s">
        <v>33</v>
      </c>
      <c r="AX1454" s="13" t="s">
        <v>72</v>
      </c>
      <c r="AY1454" s="243" t="s">
        <v>190</v>
      </c>
    </row>
    <row r="1455" s="13" customFormat="1">
      <c r="A1455" s="13"/>
      <c r="B1455" s="232"/>
      <c r="C1455" s="233"/>
      <c r="D1455" s="234" t="s">
        <v>205</v>
      </c>
      <c r="E1455" s="235" t="s">
        <v>19</v>
      </c>
      <c r="F1455" s="236" t="s">
        <v>1930</v>
      </c>
      <c r="G1455" s="233"/>
      <c r="H1455" s="237">
        <v>-5.375</v>
      </c>
      <c r="I1455" s="238"/>
      <c r="J1455" s="233"/>
      <c r="K1455" s="233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205</v>
      </c>
      <c r="AU1455" s="243" t="s">
        <v>207</v>
      </c>
      <c r="AV1455" s="13" t="s">
        <v>82</v>
      </c>
      <c r="AW1455" s="13" t="s">
        <v>33</v>
      </c>
      <c r="AX1455" s="13" t="s">
        <v>72</v>
      </c>
      <c r="AY1455" s="243" t="s">
        <v>190</v>
      </c>
    </row>
    <row r="1456" s="13" customFormat="1">
      <c r="A1456" s="13"/>
      <c r="B1456" s="232"/>
      <c r="C1456" s="233"/>
      <c r="D1456" s="234" t="s">
        <v>205</v>
      </c>
      <c r="E1456" s="235" t="s">
        <v>19</v>
      </c>
      <c r="F1456" s="236" t="s">
        <v>1917</v>
      </c>
      <c r="G1456" s="233"/>
      <c r="H1456" s="237">
        <v>1.665</v>
      </c>
      <c r="I1456" s="238"/>
      <c r="J1456" s="233"/>
      <c r="K1456" s="233"/>
      <c r="L1456" s="239"/>
      <c r="M1456" s="240"/>
      <c r="N1456" s="241"/>
      <c r="O1456" s="241"/>
      <c r="P1456" s="241"/>
      <c r="Q1456" s="241"/>
      <c r="R1456" s="241"/>
      <c r="S1456" s="241"/>
      <c r="T1456" s="24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3" t="s">
        <v>205</v>
      </c>
      <c r="AU1456" s="243" t="s">
        <v>207</v>
      </c>
      <c r="AV1456" s="13" t="s">
        <v>82</v>
      </c>
      <c r="AW1456" s="13" t="s">
        <v>33</v>
      </c>
      <c r="AX1456" s="13" t="s">
        <v>72</v>
      </c>
      <c r="AY1456" s="243" t="s">
        <v>190</v>
      </c>
    </row>
    <row r="1457" s="13" customFormat="1">
      <c r="A1457" s="13"/>
      <c r="B1457" s="232"/>
      <c r="C1457" s="233"/>
      <c r="D1457" s="234" t="s">
        <v>205</v>
      </c>
      <c r="E1457" s="235" t="s">
        <v>19</v>
      </c>
      <c r="F1457" s="236" t="s">
        <v>1931</v>
      </c>
      <c r="G1457" s="233"/>
      <c r="H1457" s="237">
        <v>8.1449999999999996</v>
      </c>
      <c r="I1457" s="238"/>
      <c r="J1457" s="233"/>
      <c r="K1457" s="233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205</v>
      </c>
      <c r="AU1457" s="243" t="s">
        <v>207</v>
      </c>
      <c r="AV1457" s="13" t="s">
        <v>82</v>
      </c>
      <c r="AW1457" s="13" t="s">
        <v>33</v>
      </c>
      <c r="AX1457" s="13" t="s">
        <v>72</v>
      </c>
      <c r="AY1457" s="243" t="s">
        <v>190</v>
      </c>
    </row>
    <row r="1458" s="14" customFormat="1">
      <c r="A1458" s="14"/>
      <c r="B1458" s="254"/>
      <c r="C1458" s="255"/>
      <c r="D1458" s="234" t="s">
        <v>205</v>
      </c>
      <c r="E1458" s="256" t="s">
        <v>19</v>
      </c>
      <c r="F1458" s="257" t="s">
        <v>1463</v>
      </c>
      <c r="G1458" s="255"/>
      <c r="H1458" s="256" t="s">
        <v>19</v>
      </c>
      <c r="I1458" s="258"/>
      <c r="J1458" s="255"/>
      <c r="K1458" s="255"/>
      <c r="L1458" s="259"/>
      <c r="M1458" s="260"/>
      <c r="N1458" s="261"/>
      <c r="O1458" s="261"/>
      <c r="P1458" s="261"/>
      <c r="Q1458" s="261"/>
      <c r="R1458" s="261"/>
      <c r="S1458" s="261"/>
      <c r="T1458" s="26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3" t="s">
        <v>205</v>
      </c>
      <c r="AU1458" s="263" t="s">
        <v>207</v>
      </c>
      <c r="AV1458" s="14" t="s">
        <v>79</v>
      </c>
      <c r="AW1458" s="14" t="s">
        <v>33</v>
      </c>
      <c r="AX1458" s="14" t="s">
        <v>72</v>
      </c>
      <c r="AY1458" s="263" t="s">
        <v>190</v>
      </c>
    </row>
    <row r="1459" s="13" customFormat="1">
      <c r="A1459" s="13"/>
      <c r="B1459" s="232"/>
      <c r="C1459" s="233"/>
      <c r="D1459" s="234" t="s">
        <v>205</v>
      </c>
      <c r="E1459" s="235" t="s">
        <v>19</v>
      </c>
      <c r="F1459" s="236" t="s">
        <v>1932</v>
      </c>
      <c r="G1459" s="233"/>
      <c r="H1459" s="237">
        <v>105.777</v>
      </c>
      <c r="I1459" s="238"/>
      <c r="J1459" s="233"/>
      <c r="K1459" s="233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205</v>
      </c>
      <c r="AU1459" s="243" t="s">
        <v>207</v>
      </c>
      <c r="AV1459" s="13" t="s">
        <v>82</v>
      </c>
      <c r="AW1459" s="13" t="s">
        <v>33</v>
      </c>
      <c r="AX1459" s="13" t="s">
        <v>72</v>
      </c>
      <c r="AY1459" s="243" t="s">
        <v>190</v>
      </c>
    </row>
    <row r="1460" s="13" customFormat="1">
      <c r="A1460" s="13"/>
      <c r="B1460" s="232"/>
      <c r="C1460" s="233"/>
      <c r="D1460" s="234" t="s">
        <v>205</v>
      </c>
      <c r="E1460" s="235" t="s">
        <v>19</v>
      </c>
      <c r="F1460" s="236" t="s">
        <v>1867</v>
      </c>
      <c r="G1460" s="233"/>
      <c r="H1460" s="237">
        <v>-1.7729999999999999</v>
      </c>
      <c r="I1460" s="238"/>
      <c r="J1460" s="233"/>
      <c r="K1460" s="233"/>
      <c r="L1460" s="239"/>
      <c r="M1460" s="240"/>
      <c r="N1460" s="241"/>
      <c r="O1460" s="241"/>
      <c r="P1460" s="241"/>
      <c r="Q1460" s="241"/>
      <c r="R1460" s="241"/>
      <c r="S1460" s="241"/>
      <c r="T1460" s="24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3" t="s">
        <v>205</v>
      </c>
      <c r="AU1460" s="243" t="s">
        <v>207</v>
      </c>
      <c r="AV1460" s="13" t="s">
        <v>82</v>
      </c>
      <c r="AW1460" s="13" t="s">
        <v>33</v>
      </c>
      <c r="AX1460" s="13" t="s">
        <v>72</v>
      </c>
      <c r="AY1460" s="243" t="s">
        <v>190</v>
      </c>
    </row>
    <row r="1461" s="13" customFormat="1">
      <c r="A1461" s="13"/>
      <c r="B1461" s="232"/>
      <c r="C1461" s="233"/>
      <c r="D1461" s="234" t="s">
        <v>205</v>
      </c>
      <c r="E1461" s="235" t="s">
        <v>19</v>
      </c>
      <c r="F1461" s="236" t="s">
        <v>1870</v>
      </c>
      <c r="G1461" s="233"/>
      <c r="H1461" s="237">
        <v>-6.2999999999999998</v>
      </c>
      <c r="I1461" s="238"/>
      <c r="J1461" s="233"/>
      <c r="K1461" s="233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205</v>
      </c>
      <c r="AU1461" s="243" t="s">
        <v>207</v>
      </c>
      <c r="AV1461" s="13" t="s">
        <v>82</v>
      </c>
      <c r="AW1461" s="13" t="s">
        <v>33</v>
      </c>
      <c r="AX1461" s="13" t="s">
        <v>72</v>
      </c>
      <c r="AY1461" s="243" t="s">
        <v>190</v>
      </c>
    </row>
    <row r="1462" s="13" customFormat="1">
      <c r="A1462" s="13"/>
      <c r="B1462" s="232"/>
      <c r="C1462" s="233"/>
      <c r="D1462" s="234" t="s">
        <v>205</v>
      </c>
      <c r="E1462" s="235" t="s">
        <v>19</v>
      </c>
      <c r="F1462" s="236" t="s">
        <v>1933</v>
      </c>
      <c r="G1462" s="233"/>
      <c r="H1462" s="237">
        <v>-9.1500000000000004</v>
      </c>
      <c r="I1462" s="238"/>
      <c r="J1462" s="233"/>
      <c r="K1462" s="233"/>
      <c r="L1462" s="239"/>
      <c r="M1462" s="240"/>
      <c r="N1462" s="241"/>
      <c r="O1462" s="241"/>
      <c r="P1462" s="241"/>
      <c r="Q1462" s="241"/>
      <c r="R1462" s="241"/>
      <c r="S1462" s="241"/>
      <c r="T1462" s="24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3" t="s">
        <v>205</v>
      </c>
      <c r="AU1462" s="243" t="s">
        <v>207</v>
      </c>
      <c r="AV1462" s="13" t="s">
        <v>82</v>
      </c>
      <c r="AW1462" s="13" t="s">
        <v>33</v>
      </c>
      <c r="AX1462" s="13" t="s">
        <v>72</v>
      </c>
      <c r="AY1462" s="243" t="s">
        <v>190</v>
      </c>
    </row>
    <row r="1463" s="13" customFormat="1">
      <c r="A1463" s="13"/>
      <c r="B1463" s="232"/>
      <c r="C1463" s="233"/>
      <c r="D1463" s="234" t="s">
        <v>205</v>
      </c>
      <c r="E1463" s="235" t="s">
        <v>19</v>
      </c>
      <c r="F1463" s="236" t="s">
        <v>1934</v>
      </c>
      <c r="G1463" s="233"/>
      <c r="H1463" s="237">
        <v>-5.8499999999999996</v>
      </c>
      <c r="I1463" s="238"/>
      <c r="J1463" s="233"/>
      <c r="K1463" s="233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205</v>
      </c>
      <c r="AU1463" s="243" t="s">
        <v>207</v>
      </c>
      <c r="AV1463" s="13" t="s">
        <v>82</v>
      </c>
      <c r="AW1463" s="13" t="s">
        <v>33</v>
      </c>
      <c r="AX1463" s="13" t="s">
        <v>72</v>
      </c>
      <c r="AY1463" s="243" t="s">
        <v>190</v>
      </c>
    </row>
    <row r="1464" s="13" customFormat="1">
      <c r="A1464" s="13"/>
      <c r="B1464" s="232"/>
      <c r="C1464" s="233"/>
      <c r="D1464" s="234" t="s">
        <v>205</v>
      </c>
      <c r="E1464" s="235" t="s">
        <v>19</v>
      </c>
      <c r="F1464" s="236" t="s">
        <v>1935</v>
      </c>
      <c r="G1464" s="233"/>
      <c r="H1464" s="237">
        <v>-9</v>
      </c>
      <c r="I1464" s="238"/>
      <c r="J1464" s="233"/>
      <c r="K1464" s="233"/>
      <c r="L1464" s="239"/>
      <c r="M1464" s="240"/>
      <c r="N1464" s="241"/>
      <c r="O1464" s="241"/>
      <c r="P1464" s="241"/>
      <c r="Q1464" s="241"/>
      <c r="R1464" s="241"/>
      <c r="S1464" s="241"/>
      <c r="T1464" s="24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3" t="s">
        <v>205</v>
      </c>
      <c r="AU1464" s="243" t="s">
        <v>207</v>
      </c>
      <c r="AV1464" s="13" t="s">
        <v>82</v>
      </c>
      <c r="AW1464" s="13" t="s">
        <v>33</v>
      </c>
      <c r="AX1464" s="13" t="s">
        <v>72</v>
      </c>
      <c r="AY1464" s="243" t="s">
        <v>190</v>
      </c>
    </row>
    <row r="1465" s="13" customFormat="1">
      <c r="A1465" s="13"/>
      <c r="B1465" s="232"/>
      <c r="C1465" s="233"/>
      <c r="D1465" s="234" t="s">
        <v>205</v>
      </c>
      <c r="E1465" s="235" t="s">
        <v>19</v>
      </c>
      <c r="F1465" s="236" t="s">
        <v>1936</v>
      </c>
      <c r="G1465" s="233"/>
      <c r="H1465" s="237">
        <v>-10.65</v>
      </c>
      <c r="I1465" s="238"/>
      <c r="J1465" s="233"/>
      <c r="K1465" s="233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205</v>
      </c>
      <c r="AU1465" s="243" t="s">
        <v>207</v>
      </c>
      <c r="AV1465" s="13" t="s">
        <v>82</v>
      </c>
      <c r="AW1465" s="13" t="s">
        <v>33</v>
      </c>
      <c r="AX1465" s="13" t="s">
        <v>72</v>
      </c>
      <c r="AY1465" s="243" t="s">
        <v>190</v>
      </c>
    </row>
    <row r="1466" s="13" customFormat="1">
      <c r="A1466" s="13"/>
      <c r="B1466" s="232"/>
      <c r="C1466" s="233"/>
      <c r="D1466" s="234" t="s">
        <v>205</v>
      </c>
      <c r="E1466" s="235" t="s">
        <v>19</v>
      </c>
      <c r="F1466" s="236" t="s">
        <v>1937</v>
      </c>
      <c r="G1466" s="233"/>
      <c r="H1466" s="237">
        <v>1.3580000000000001</v>
      </c>
      <c r="I1466" s="238"/>
      <c r="J1466" s="233"/>
      <c r="K1466" s="233"/>
      <c r="L1466" s="239"/>
      <c r="M1466" s="240"/>
      <c r="N1466" s="241"/>
      <c r="O1466" s="241"/>
      <c r="P1466" s="241"/>
      <c r="Q1466" s="241"/>
      <c r="R1466" s="241"/>
      <c r="S1466" s="241"/>
      <c r="T1466" s="24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3" t="s">
        <v>205</v>
      </c>
      <c r="AU1466" s="243" t="s">
        <v>207</v>
      </c>
      <c r="AV1466" s="13" t="s">
        <v>82</v>
      </c>
      <c r="AW1466" s="13" t="s">
        <v>33</v>
      </c>
      <c r="AX1466" s="13" t="s">
        <v>72</v>
      </c>
      <c r="AY1466" s="243" t="s">
        <v>190</v>
      </c>
    </row>
    <row r="1467" s="13" customFormat="1">
      <c r="A1467" s="13"/>
      <c r="B1467" s="232"/>
      <c r="C1467" s="233"/>
      <c r="D1467" s="234" t="s">
        <v>205</v>
      </c>
      <c r="E1467" s="235" t="s">
        <v>19</v>
      </c>
      <c r="F1467" s="236" t="s">
        <v>1938</v>
      </c>
      <c r="G1467" s="233"/>
      <c r="H1467" s="237">
        <v>1.1930000000000001</v>
      </c>
      <c r="I1467" s="238"/>
      <c r="J1467" s="233"/>
      <c r="K1467" s="233"/>
      <c r="L1467" s="239"/>
      <c r="M1467" s="240"/>
      <c r="N1467" s="241"/>
      <c r="O1467" s="241"/>
      <c r="P1467" s="241"/>
      <c r="Q1467" s="241"/>
      <c r="R1467" s="241"/>
      <c r="S1467" s="241"/>
      <c r="T1467" s="24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3" t="s">
        <v>205</v>
      </c>
      <c r="AU1467" s="243" t="s">
        <v>207</v>
      </c>
      <c r="AV1467" s="13" t="s">
        <v>82</v>
      </c>
      <c r="AW1467" s="13" t="s">
        <v>33</v>
      </c>
      <c r="AX1467" s="13" t="s">
        <v>72</v>
      </c>
      <c r="AY1467" s="243" t="s">
        <v>190</v>
      </c>
    </row>
    <row r="1468" s="13" customFormat="1">
      <c r="A1468" s="13"/>
      <c r="B1468" s="232"/>
      <c r="C1468" s="233"/>
      <c r="D1468" s="234" t="s">
        <v>205</v>
      </c>
      <c r="E1468" s="235" t="s">
        <v>19</v>
      </c>
      <c r="F1468" s="236" t="s">
        <v>1939</v>
      </c>
      <c r="G1468" s="233"/>
      <c r="H1468" s="237">
        <v>1.3500000000000001</v>
      </c>
      <c r="I1468" s="238"/>
      <c r="J1468" s="233"/>
      <c r="K1468" s="233"/>
      <c r="L1468" s="239"/>
      <c r="M1468" s="240"/>
      <c r="N1468" s="241"/>
      <c r="O1468" s="241"/>
      <c r="P1468" s="241"/>
      <c r="Q1468" s="241"/>
      <c r="R1468" s="241"/>
      <c r="S1468" s="241"/>
      <c r="T1468" s="24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3" t="s">
        <v>205</v>
      </c>
      <c r="AU1468" s="243" t="s">
        <v>207</v>
      </c>
      <c r="AV1468" s="13" t="s">
        <v>82</v>
      </c>
      <c r="AW1468" s="13" t="s">
        <v>33</v>
      </c>
      <c r="AX1468" s="13" t="s">
        <v>72</v>
      </c>
      <c r="AY1468" s="243" t="s">
        <v>190</v>
      </c>
    </row>
    <row r="1469" s="13" customFormat="1">
      <c r="A1469" s="13"/>
      <c r="B1469" s="232"/>
      <c r="C1469" s="233"/>
      <c r="D1469" s="234" t="s">
        <v>205</v>
      </c>
      <c r="E1469" s="235" t="s">
        <v>19</v>
      </c>
      <c r="F1469" s="236" t="s">
        <v>1940</v>
      </c>
      <c r="G1469" s="233"/>
      <c r="H1469" s="237">
        <v>1.4330000000000001</v>
      </c>
      <c r="I1469" s="238"/>
      <c r="J1469" s="233"/>
      <c r="K1469" s="233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205</v>
      </c>
      <c r="AU1469" s="243" t="s">
        <v>207</v>
      </c>
      <c r="AV1469" s="13" t="s">
        <v>82</v>
      </c>
      <c r="AW1469" s="13" t="s">
        <v>33</v>
      </c>
      <c r="AX1469" s="13" t="s">
        <v>72</v>
      </c>
      <c r="AY1469" s="243" t="s">
        <v>190</v>
      </c>
    </row>
    <row r="1470" s="14" customFormat="1">
      <c r="A1470" s="14"/>
      <c r="B1470" s="254"/>
      <c r="C1470" s="255"/>
      <c r="D1470" s="234" t="s">
        <v>205</v>
      </c>
      <c r="E1470" s="256" t="s">
        <v>19</v>
      </c>
      <c r="F1470" s="257" t="s">
        <v>1941</v>
      </c>
      <c r="G1470" s="255"/>
      <c r="H1470" s="256" t="s">
        <v>19</v>
      </c>
      <c r="I1470" s="258"/>
      <c r="J1470" s="255"/>
      <c r="K1470" s="255"/>
      <c r="L1470" s="259"/>
      <c r="M1470" s="260"/>
      <c r="N1470" s="261"/>
      <c r="O1470" s="261"/>
      <c r="P1470" s="261"/>
      <c r="Q1470" s="261"/>
      <c r="R1470" s="261"/>
      <c r="S1470" s="261"/>
      <c r="T1470" s="26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3" t="s">
        <v>205</v>
      </c>
      <c r="AU1470" s="263" t="s">
        <v>207</v>
      </c>
      <c r="AV1470" s="14" t="s">
        <v>79</v>
      </c>
      <c r="AW1470" s="14" t="s">
        <v>33</v>
      </c>
      <c r="AX1470" s="14" t="s">
        <v>72</v>
      </c>
      <c r="AY1470" s="263" t="s">
        <v>190</v>
      </c>
    </row>
    <row r="1471" s="13" customFormat="1">
      <c r="A1471" s="13"/>
      <c r="B1471" s="232"/>
      <c r="C1471" s="233"/>
      <c r="D1471" s="234" t="s">
        <v>205</v>
      </c>
      <c r="E1471" s="235" t="s">
        <v>19</v>
      </c>
      <c r="F1471" s="236" t="s">
        <v>1942</v>
      </c>
      <c r="G1471" s="233"/>
      <c r="H1471" s="237">
        <v>62.780000000000001</v>
      </c>
      <c r="I1471" s="238"/>
      <c r="J1471" s="233"/>
      <c r="K1471" s="233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205</v>
      </c>
      <c r="AU1471" s="243" t="s">
        <v>207</v>
      </c>
      <c r="AV1471" s="13" t="s">
        <v>82</v>
      </c>
      <c r="AW1471" s="13" t="s">
        <v>33</v>
      </c>
      <c r="AX1471" s="13" t="s">
        <v>72</v>
      </c>
      <c r="AY1471" s="243" t="s">
        <v>190</v>
      </c>
    </row>
    <row r="1472" s="13" customFormat="1">
      <c r="A1472" s="13"/>
      <c r="B1472" s="232"/>
      <c r="C1472" s="233"/>
      <c r="D1472" s="234" t="s">
        <v>205</v>
      </c>
      <c r="E1472" s="235" t="s">
        <v>19</v>
      </c>
      <c r="F1472" s="236" t="s">
        <v>1867</v>
      </c>
      <c r="G1472" s="233"/>
      <c r="H1472" s="237">
        <v>-1.7729999999999999</v>
      </c>
      <c r="I1472" s="238"/>
      <c r="J1472" s="233"/>
      <c r="K1472" s="233"/>
      <c r="L1472" s="239"/>
      <c r="M1472" s="240"/>
      <c r="N1472" s="241"/>
      <c r="O1472" s="241"/>
      <c r="P1472" s="241"/>
      <c r="Q1472" s="241"/>
      <c r="R1472" s="241"/>
      <c r="S1472" s="241"/>
      <c r="T1472" s="24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3" t="s">
        <v>205</v>
      </c>
      <c r="AU1472" s="243" t="s">
        <v>207</v>
      </c>
      <c r="AV1472" s="13" t="s">
        <v>82</v>
      </c>
      <c r="AW1472" s="13" t="s">
        <v>33</v>
      </c>
      <c r="AX1472" s="13" t="s">
        <v>72</v>
      </c>
      <c r="AY1472" s="243" t="s">
        <v>190</v>
      </c>
    </row>
    <row r="1473" s="14" customFormat="1">
      <c r="A1473" s="14"/>
      <c r="B1473" s="254"/>
      <c r="C1473" s="255"/>
      <c r="D1473" s="234" t="s">
        <v>205</v>
      </c>
      <c r="E1473" s="256" t="s">
        <v>19</v>
      </c>
      <c r="F1473" s="257" t="s">
        <v>1076</v>
      </c>
      <c r="G1473" s="255"/>
      <c r="H1473" s="256" t="s">
        <v>19</v>
      </c>
      <c r="I1473" s="258"/>
      <c r="J1473" s="255"/>
      <c r="K1473" s="255"/>
      <c r="L1473" s="259"/>
      <c r="M1473" s="260"/>
      <c r="N1473" s="261"/>
      <c r="O1473" s="261"/>
      <c r="P1473" s="261"/>
      <c r="Q1473" s="261"/>
      <c r="R1473" s="261"/>
      <c r="S1473" s="261"/>
      <c r="T1473" s="26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3" t="s">
        <v>205</v>
      </c>
      <c r="AU1473" s="263" t="s">
        <v>207</v>
      </c>
      <c r="AV1473" s="14" t="s">
        <v>79</v>
      </c>
      <c r="AW1473" s="14" t="s">
        <v>33</v>
      </c>
      <c r="AX1473" s="14" t="s">
        <v>72</v>
      </c>
      <c r="AY1473" s="263" t="s">
        <v>190</v>
      </c>
    </row>
    <row r="1474" s="13" customFormat="1">
      <c r="A1474" s="13"/>
      <c r="B1474" s="232"/>
      <c r="C1474" s="233"/>
      <c r="D1474" s="234" t="s">
        <v>205</v>
      </c>
      <c r="E1474" s="235" t="s">
        <v>19</v>
      </c>
      <c r="F1474" s="236" t="s">
        <v>1943</v>
      </c>
      <c r="G1474" s="233"/>
      <c r="H1474" s="237">
        <v>59.130000000000003</v>
      </c>
      <c r="I1474" s="238"/>
      <c r="J1474" s="233"/>
      <c r="K1474" s="233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3" t="s">
        <v>205</v>
      </c>
      <c r="AU1474" s="243" t="s">
        <v>207</v>
      </c>
      <c r="AV1474" s="13" t="s">
        <v>82</v>
      </c>
      <c r="AW1474" s="13" t="s">
        <v>33</v>
      </c>
      <c r="AX1474" s="13" t="s">
        <v>72</v>
      </c>
      <c r="AY1474" s="243" t="s">
        <v>190</v>
      </c>
    </row>
    <row r="1475" s="13" customFormat="1">
      <c r="A1475" s="13"/>
      <c r="B1475" s="232"/>
      <c r="C1475" s="233"/>
      <c r="D1475" s="234" t="s">
        <v>205</v>
      </c>
      <c r="E1475" s="235" t="s">
        <v>19</v>
      </c>
      <c r="F1475" s="236" t="s">
        <v>1867</v>
      </c>
      <c r="G1475" s="233"/>
      <c r="H1475" s="237">
        <v>-1.7729999999999999</v>
      </c>
      <c r="I1475" s="238"/>
      <c r="J1475" s="233"/>
      <c r="K1475" s="233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205</v>
      </c>
      <c r="AU1475" s="243" t="s">
        <v>207</v>
      </c>
      <c r="AV1475" s="13" t="s">
        <v>82</v>
      </c>
      <c r="AW1475" s="13" t="s">
        <v>33</v>
      </c>
      <c r="AX1475" s="13" t="s">
        <v>72</v>
      </c>
      <c r="AY1475" s="243" t="s">
        <v>190</v>
      </c>
    </row>
    <row r="1476" s="14" customFormat="1">
      <c r="A1476" s="14"/>
      <c r="B1476" s="254"/>
      <c r="C1476" s="255"/>
      <c r="D1476" s="234" t="s">
        <v>205</v>
      </c>
      <c r="E1476" s="256" t="s">
        <v>19</v>
      </c>
      <c r="F1476" s="257" t="s">
        <v>1944</v>
      </c>
      <c r="G1476" s="255"/>
      <c r="H1476" s="256" t="s">
        <v>19</v>
      </c>
      <c r="I1476" s="258"/>
      <c r="J1476" s="255"/>
      <c r="K1476" s="255"/>
      <c r="L1476" s="259"/>
      <c r="M1476" s="260"/>
      <c r="N1476" s="261"/>
      <c r="O1476" s="261"/>
      <c r="P1476" s="261"/>
      <c r="Q1476" s="261"/>
      <c r="R1476" s="261"/>
      <c r="S1476" s="261"/>
      <c r="T1476" s="26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3" t="s">
        <v>205</v>
      </c>
      <c r="AU1476" s="263" t="s">
        <v>207</v>
      </c>
      <c r="AV1476" s="14" t="s">
        <v>79</v>
      </c>
      <c r="AW1476" s="14" t="s">
        <v>33</v>
      </c>
      <c r="AX1476" s="14" t="s">
        <v>72</v>
      </c>
      <c r="AY1476" s="263" t="s">
        <v>190</v>
      </c>
    </row>
    <row r="1477" s="13" customFormat="1">
      <c r="A1477" s="13"/>
      <c r="B1477" s="232"/>
      <c r="C1477" s="233"/>
      <c r="D1477" s="234" t="s">
        <v>205</v>
      </c>
      <c r="E1477" s="235" t="s">
        <v>19</v>
      </c>
      <c r="F1477" s="236" t="s">
        <v>1945</v>
      </c>
      <c r="G1477" s="233"/>
      <c r="H1477" s="237">
        <v>49.713000000000001</v>
      </c>
      <c r="I1477" s="238"/>
      <c r="J1477" s="233"/>
      <c r="K1477" s="233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205</v>
      </c>
      <c r="AU1477" s="243" t="s">
        <v>207</v>
      </c>
      <c r="AV1477" s="13" t="s">
        <v>82</v>
      </c>
      <c r="AW1477" s="13" t="s">
        <v>33</v>
      </c>
      <c r="AX1477" s="13" t="s">
        <v>72</v>
      </c>
      <c r="AY1477" s="243" t="s">
        <v>190</v>
      </c>
    </row>
    <row r="1478" s="13" customFormat="1">
      <c r="A1478" s="13"/>
      <c r="B1478" s="232"/>
      <c r="C1478" s="233"/>
      <c r="D1478" s="234" t="s">
        <v>205</v>
      </c>
      <c r="E1478" s="235" t="s">
        <v>19</v>
      </c>
      <c r="F1478" s="236" t="s">
        <v>1867</v>
      </c>
      <c r="G1478" s="233"/>
      <c r="H1478" s="237">
        <v>-1.7729999999999999</v>
      </c>
      <c r="I1478" s="238"/>
      <c r="J1478" s="233"/>
      <c r="K1478" s="233"/>
      <c r="L1478" s="239"/>
      <c r="M1478" s="240"/>
      <c r="N1478" s="241"/>
      <c r="O1478" s="241"/>
      <c r="P1478" s="241"/>
      <c r="Q1478" s="241"/>
      <c r="R1478" s="241"/>
      <c r="S1478" s="241"/>
      <c r="T1478" s="24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3" t="s">
        <v>205</v>
      </c>
      <c r="AU1478" s="243" t="s">
        <v>207</v>
      </c>
      <c r="AV1478" s="13" t="s">
        <v>82</v>
      </c>
      <c r="AW1478" s="13" t="s">
        <v>33</v>
      </c>
      <c r="AX1478" s="13" t="s">
        <v>72</v>
      </c>
      <c r="AY1478" s="243" t="s">
        <v>190</v>
      </c>
    </row>
    <row r="1479" s="14" customFormat="1">
      <c r="A1479" s="14"/>
      <c r="B1479" s="254"/>
      <c r="C1479" s="255"/>
      <c r="D1479" s="234" t="s">
        <v>205</v>
      </c>
      <c r="E1479" s="256" t="s">
        <v>19</v>
      </c>
      <c r="F1479" s="257" t="s">
        <v>1472</v>
      </c>
      <c r="G1479" s="255"/>
      <c r="H1479" s="256" t="s">
        <v>19</v>
      </c>
      <c r="I1479" s="258"/>
      <c r="J1479" s="255"/>
      <c r="K1479" s="255"/>
      <c r="L1479" s="259"/>
      <c r="M1479" s="260"/>
      <c r="N1479" s="261"/>
      <c r="O1479" s="261"/>
      <c r="P1479" s="261"/>
      <c r="Q1479" s="261"/>
      <c r="R1479" s="261"/>
      <c r="S1479" s="261"/>
      <c r="T1479" s="26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3" t="s">
        <v>205</v>
      </c>
      <c r="AU1479" s="263" t="s">
        <v>207</v>
      </c>
      <c r="AV1479" s="14" t="s">
        <v>79</v>
      </c>
      <c r="AW1479" s="14" t="s">
        <v>33</v>
      </c>
      <c r="AX1479" s="14" t="s">
        <v>72</v>
      </c>
      <c r="AY1479" s="263" t="s">
        <v>190</v>
      </c>
    </row>
    <row r="1480" s="13" customFormat="1">
      <c r="A1480" s="13"/>
      <c r="B1480" s="232"/>
      <c r="C1480" s="233"/>
      <c r="D1480" s="234" t="s">
        <v>205</v>
      </c>
      <c r="E1480" s="235" t="s">
        <v>19</v>
      </c>
      <c r="F1480" s="236" t="s">
        <v>1946</v>
      </c>
      <c r="G1480" s="233"/>
      <c r="H1480" s="237">
        <v>41.609999999999999</v>
      </c>
      <c r="I1480" s="238"/>
      <c r="J1480" s="233"/>
      <c r="K1480" s="233"/>
      <c r="L1480" s="239"/>
      <c r="M1480" s="240"/>
      <c r="N1480" s="241"/>
      <c r="O1480" s="241"/>
      <c r="P1480" s="241"/>
      <c r="Q1480" s="241"/>
      <c r="R1480" s="241"/>
      <c r="S1480" s="241"/>
      <c r="T1480" s="24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3" t="s">
        <v>205</v>
      </c>
      <c r="AU1480" s="243" t="s">
        <v>207</v>
      </c>
      <c r="AV1480" s="13" t="s">
        <v>82</v>
      </c>
      <c r="AW1480" s="13" t="s">
        <v>33</v>
      </c>
      <c r="AX1480" s="13" t="s">
        <v>72</v>
      </c>
      <c r="AY1480" s="243" t="s">
        <v>190</v>
      </c>
    </row>
    <row r="1481" s="13" customFormat="1">
      <c r="A1481" s="13"/>
      <c r="B1481" s="232"/>
      <c r="C1481" s="233"/>
      <c r="D1481" s="234" t="s">
        <v>205</v>
      </c>
      <c r="E1481" s="235" t="s">
        <v>19</v>
      </c>
      <c r="F1481" s="236" t="s">
        <v>1867</v>
      </c>
      <c r="G1481" s="233"/>
      <c r="H1481" s="237">
        <v>-1.7729999999999999</v>
      </c>
      <c r="I1481" s="238"/>
      <c r="J1481" s="233"/>
      <c r="K1481" s="233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205</v>
      </c>
      <c r="AU1481" s="243" t="s">
        <v>207</v>
      </c>
      <c r="AV1481" s="13" t="s">
        <v>82</v>
      </c>
      <c r="AW1481" s="13" t="s">
        <v>33</v>
      </c>
      <c r="AX1481" s="13" t="s">
        <v>72</v>
      </c>
      <c r="AY1481" s="243" t="s">
        <v>190</v>
      </c>
    </row>
    <row r="1482" s="14" customFormat="1">
      <c r="A1482" s="14"/>
      <c r="B1482" s="254"/>
      <c r="C1482" s="255"/>
      <c r="D1482" s="234" t="s">
        <v>205</v>
      </c>
      <c r="E1482" s="256" t="s">
        <v>19</v>
      </c>
      <c r="F1482" s="257" t="s">
        <v>1947</v>
      </c>
      <c r="G1482" s="255"/>
      <c r="H1482" s="256" t="s">
        <v>19</v>
      </c>
      <c r="I1482" s="258"/>
      <c r="J1482" s="255"/>
      <c r="K1482" s="255"/>
      <c r="L1482" s="259"/>
      <c r="M1482" s="260"/>
      <c r="N1482" s="261"/>
      <c r="O1482" s="261"/>
      <c r="P1482" s="261"/>
      <c r="Q1482" s="261"/>
      <c r="R1482" s="261"/>
      <c r="S1482" s="261"/>
      <c r="T1482" s="26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3" t="s">
        <v>205</v>
      </c>
      <c r="AU1482" s="263" t="s">
        <v>207</v>
      </c>
      <c r="AV1482" s="14" t="s">
        <v>79</v>
      </c>
      <c r="AW1482" s="14" t="s">
        <v>33</v>
      </c>
      <c r="AX1482" s="14" t="s">
        <v>72</v>
      </c>
      <c r="AY1482" s="263" t="s">
        <v>190</v>
      </c>
    </row>
    <row r="1483" s="13" customFormat="1">
      <c r="A1483" s="13"/>
      <c r="B1483" s="232"/>
      <c r="C1483" s="233"/>
      <c r="D1483" s="234" t="s">
        <v>205</v>
      </c>
      <c r="E1483" s="235" t="s">
        <v>19</v>
      </c>
      <c r="F1483" s="236" t="s">
        <v>1948</v>
      </c>
      <c r="G1483" s="233"/>
      <c r="H1483" s="237">
        <v>63.18</v>
      </c>
      <c r="I1483" s="238"/>
      <c r="J1483" s="233"/>
      <c r="K1483" s="233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205</v>
      </c>
      <c r="AU1483" s="243" t="s">
        <v>207</v>
      </c>
      <c r="AV1483" s="13" t="s">
        <v>82</v>
      </c>
      <c r="AW1483" s="13" t="s">
        <v>33</v>
      </c>
      <c r="AX1483" s="13" t="s">
        <v>72</v>
      </c>
      <c r="AY1483" s="243" t="s">
        <v>190</v>
      </c>
    </row>
    <row r="1484" s="13" customFormat="1">
      <c r="A1484" s="13"/>
      <c r="B1484" s="232"/>
      <c r="C1484" s="233"/>
      <c r="D1484" s="234" t="s">
        <v>205</v>
      </c>
      <c r="E1484" s="235" t="s">
        <v>19</v>
      </c>
      <c r="F1484" s="236" t="s">
        <v>1882</v>
      </c>
      <c r="G1484" s="233"/>
      <c r="H1484" s="237">
        <v>-3.5459999999999998</v>
      </c>
      <c r="I1484" s="238"/>
      <c r="J1484" s="233"/>
      <c r="K1484" s="233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3" t="s">
        <v>205</v>
      </c>
      <c r="AU1484" s="243" t="s">
        <v>207</v>
      </c>
      <c r="AV1484" s="13" t="s">
        <v>82</v>
      </c>
      <c r="AW1484" s="13" t="s">
        <v>33</v>
      </c>
      <c r="AX1484" s="13" t="s">
        <v>72</v>
      </c>
      <c r="AY1484" s="243" t="s">
        <v>190</v>
      </c>
    </row>
    <row r="1485" s="14" customFormat="1">
      <c r="A1485" s="14"/>
      <c r="B1485" s="254"/>
      <c r="C1485" s="255"/>
      <c r="D1485" s="234" t="s">
        <v>205</v>
      </c>
      <c r="E1485" s="256" t="s">
        <v>19</v>
      </c>
      <c r="F1485" s="257" t="s">
        <v>1949</v>
      </c>
      <c r="G1485" s="255"/>
      <c r="H1485" s="256" t="s">
        <v>19</v>
      </c>
      <c r="I1485" s="258"/>
      <c r="J1485" s="255"/>
      <c r="K1485" s="255"/>
      <c r="L1485" s="259"/>
      <c r="M1485" s="260"/>
      <c r="N1485" s="261"/>
      <c r="O1485" s="261"/>
      <c r="P1485" s="261"/>
      <c r="Q1485" s="261"/>
      <c r="R1485" s="261"/>
      <c r="S1485" s="261"/>
      <c r="T1485" s="26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3" t="s">
        <v>205</v>
      </c>
      <c r="AU1485" s="263" t="s">
        <v>207</v>
      </c>
      <c r="AV1485" s="14" t="s">
        <v>79</v>
      </c>
      <c r="AW1485" s="14" t="s">
        <v>33</v>
      </c>
      <c r="AX1485" s="14" t="s">
        <v>72</v>
      </c>
      <c r="AY1485" s="263" t="s">
        <v>190</v>
      </c>
    </row>
    <row r="1486" s="13" customFormat="1">
      <c r="A1486" s="13"/>
      <c r="B1486" s="232"/>
      <c r="C1486" s="233"/>
      <c r="D1486" s="234" t="s">
        <v>205</v>
      </c>
      <c r="E1486" s="235" t="s">
        <v>19</v>
      </c>
      <c r="F1486" s="236" t="s">
        <v>1950</v>
      </c>
      <c r="G1486" s="233"/>
      <c r="H1486" s="237">
        <v>112.54000000000001</v>
      </c>
      <c r="I1486" s="238"/>
      <c r="J1486" s="233"/>
      <c r="K1486" s="233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205</v>
      </c>
      <c r="AU1486" s="243" t="s">
        <v>207</v>
      </c>
      <c r="AV1486" s="13" t="s">
        <v>82</v>
      </c>
      <c r="AW1486" s="13" t="s">
        <v>33</v>
      </c>
      <c r="AX1486" s="13" t="s">
        <v>72</v>
      </c>
      <c r="AY1486" s="243" t="s">
        <v>190</v>
      </c>
    </row>
    <row r="1487" s="13" customFormat="1">
      <c r="A1487" s="13"/>
      <c r="B1487" s="232"/>
      <c r="C1487" s="233"/>
      <c r="D1487" s="234" t="s">
        <v>205</v>
      </c>
      <c r="E1487" s="235" t="s">
        <v>19</v>
      </c>
      <c r="F1487" s="236" t="s">
        <v>1904</v>
      </c>
      <c r="G1487" s="233"/>
      <c r="H1487" s="237">
        <v>-5.7599999999999998</v>
      </c>
      <c r="I1487" s="238"/>
      <c r="J1487" s="233"/>
      <c r="K1487" s="233"/>
      <c r="L1487" s="239"/>
      <c r="M1487" s="240"/>
      <c r="N1487" s="241"/>
      <c r="O1487" s="241"/>
      <c r="P1487" s="241"/>
      <c r="Q1487" s="241"/>
      <c r="R1487" s="241"/>
      <c r="S1487" s="241"/>
      <c r="T1487" s="24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3" t="s">
        <v>205</v>
      </c>
      <c r="AU1487" s="243" t="s">
        <v>207</v>
      </c>
      <c r="AV1487" s="13" t="s">
        <v>82</v>
      </c>
      <c r="AW1487" s="13" t="s">
        <v>33</v>
      </c>
      <c r="AX1487" s="13" t="s">
        <v>72</v>
      </c>
      <c r="AY1487" s="243" t="s">
        <v>190</v>
      </c>
    </row>
    <row r="1488" s="13" customFormat="1">
      <c r="A1488" s="13"/>
      <c r="B1488" s="232"/>
      <c r="C1488" s="233"/>
      <c r="D1488" s="234" t="s">
        <v>205</v>
      </c>
      <c r="E1488" s="235" t="s">
        <v>19</v>
      </c>
      <c r="F1488" s="236" t="s">
        <v>1951</v>
      </c>
      <c r="G1488" s="233"/>
      <c r="H1488" s="237">
        <v>3.133</v>
      </c>
      <c r="I1488" s="238"/>
      <c r="J1488" s="233"/>
      <c r="K1488" s="233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205</v>
      </c>
      <c r="AU1488" s="243" t="s">
        <v>207</v>
      </c>
      <c r="AV1488" s="13" t="s">
        <v>82</v>
      </c>
      <c r="AW1488" s="13" t="s">
        <v>33</v>
      </c>
      <c r="AX1488" s="13" t="s">
        <v>72</v>
      </c>
      <c r="AY1488" s="243" t="s">
        <v>190</v>
      </c>
    </row>
    <row r="1489" s="14" customFormat="1">
      <c r="A1489" s="14"/>
      <c r="B1489" s="254"/>
      <c r="C1489" s="255"/>
      <c r="D1489" s="234" t="s">
        <v>205</v>
      </c>
      <c r="E1489" s="256" t="s">
        <v>19</v>
      </c>
      <c r="F1489" s="257" t="s">
        <v>1474</v>
      </c>
      <c r="G1489" s="255"/>
      <c r="H1489" s="256" t="s">
        <v>19</v>
      </c>
      <c r="I1489" s="258"/>
      <c r="J1489" s="255"/>
      <c r="K1489" s="255"/>
      <c r="L1489" s="259"/>
      <c r="M1489" s="260"/>
      <c r="N1489" s="261"/>
      <c r="O1489" s="261"/>
      <c r="P1489" s="261"/>
      <c r="Q1489" s="261"/>
      <c r="R1489" s="261"/>
      <c r="S1489" s="261"/>
      <c r="T1489" s="26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3" t="s">
        <v>205</v>
      </c>
      <c r="AU1489" s="263" t="s">
        <v>207</v>
      </c>
      <c r="AV1489" s="14" t="s">
        <v>79</v>
      </c>
      <c r="AW1489" s="14" t="s">
        <v>33</v>
      </c>
      <c r="AX1489" s="14" t="s">
        <v>72</v>
      </c>
      <c r="AY1489" s="263" t="s">
        <v>190</v>
      </c>
    </row>
    <row r="1490" s="13" customFormat="1">
      <c r="A1490" s="13"/>
      <c r="B1490" s="232"/>
      <c r="C1490" s="233"/>
      <c r="D1490" s="234" t="s">
        <v>205</v>
      </c>
      <c r="E1490" s="235" t="s">
        <v>19</v>
      </c>
      <c r="F1490" s="236" t="s">
        <v>1952</v>
      </c>
      <c r="G1490" s="233"/>
      <c r="H1490" s="237">
        <v>35.100000000000001</v>
      </c>
      <c r="I1490" s="238"/>
      <c r="J1490" s="233"/>
      <c r="K1490" s="233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205</v>
      </c>
      <c r="AU1490" s="243" t="s">
        <v>207</v>
      </c>
      <c r="AV1490" s="13" t="s">
        <v>82</v>
      </c>
      <c r="AW1490" s="13" t="s">
        <v>33</v>
      </c>
      <c r="AX1490" s="13" t="s">
        <v>72</v>
      </c>
      <c r="AY1490" s="243" t="s">
        <v>190</v>
      </c>
    </row>
    <row r="1491" s="13" customFormat="1">
      <c r="A1491" s="13"/>
      <c r="B1491" s="232"/>
      <c r="C1491" s="233"/>
      <c r="D1491" s="234" t="s">
        <v>205</v>
      </c>
      <c r="E1491" s="235" t="s">
        <v>19</v>
      </c>
      <c r="F1491" s="236" t="s">
        <v>1867</v>
      </c>
      <c r="G1491" s="233"/>
      <c r="H1491" s="237">
        <v>-1.7729999999999999</v>
      </c>
      <c r="I1491" s="238"/>
      <c r="J1491" s="233"/>
      <c r="K1491" s="233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3" t="s">
        <v>205</v>
      </c>
      <c r="AU1491" s="243" t="s">
        <v>207</v>
      </c>
      <c r="AV1491" s="13" t="s">
        <v>82</v>
      </c>
      <c r="AW1491" s="13" t="s">
        <v>33</v>
      </c>
      <c r="AX1491" s="13" t="s">
        <v>72</v>
      </c>
      <c r="AY1491" s="243" t="s">
        <v>190</v>
      </c>
    </row>
    <row r="1492" s="14" customFormat="1">
      <c r="A1492" s="14"/>
      <c r="B1492" s="254"/>
      <c r="C1492" s="255"/>
      <c r="D1492" s="234" t="s">
        <v>205</v>
      </c>
      <c r="E1492" s="256" t="s">
        <v>19</v>
      </c>
      <c r="F1492" s="257" t="s">
        <v>1953</v>
      </c>
      <c r="G1492" s="255"/>
      <c r="H1492" s="256" t="s">
        <v>19</v>
      </c>
      <c r="I1492" s="258"/>
      <c r="J1492" s="255"/>
      <c r="K1492" s="255"/>
      <c r="L1492" s="259"/>
      <c r="M1492" s="260"/>
      <c r="N1492" s="261"/>
      <c r="O1492" s="261"/>
      <c r="P1492" s="261"/>
      <c r="Q1492" s="261"/>
      <c r="R1492" s="261"/>
      <c r="S1492" s="261"/>
      <c r="T1492" s="26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3" t="s">
        <v>205</v>
      </c>
      <c r="AU1492" s="263" t="s">
        <v>207</v>
      </c>
      <c r="AV1492" s="14" t="s">
        <v>79</v>
      </c>
      <c r="AW1492" s="14" t="s">
        <v>33</v>
      </c>
      <c r="AX1492" s="14" t="s">
        <v>72</v>
      </c>
      <c r="AY1492" s="263" t="s">
        <v>190</v>
      </c>
    </row>
    <row r="1493" s="13" customFormat="1">
      <c r="A1493" s="13"/>
      <c r="B1493" s="232"/>
      <c r="C1493" s="233"/>
      <c r="D1493" s="234" t="s">
        <v>205</v>
      </c>
      <c r="E1493" s="235" t="s">
        <v>19</v>
      </c>
      <c r="F1493" s="236" t="s">
        <v>1954</v>
      </c>
      <c r="G1493" s="233"/>
      <c r="H1493" s="237">
        <v>24.614000000000001</v>
      </c>
      <c r="I1493" s="238"/>
      <c r="J1493" s="233"/>
      <c r="K1493" s="233"/>
      <c r="L1493" s="239"/>
      <c r="M1493" s="240"/>
      <c r="N1493" s="241"/>
      <c r="O1493" s="241"/>
      <c r="P1493" s="241"/>
      <c r="Q1493" s="241"/>
      <c r="R1493" s="241"/>
      <c r="S1493" s="241"/>
      <c r="T1493" s="24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3" t="s">
        <v>205</v>
      </c>
      <c r="AU1493" s="243" t="s">
        <v>207</v>
      </c>
      <c r="AV1493" s="13" t="s">
        <v>82</v>
      </c>
      <c r="AW1493" s="13" t="s">
        <v>33</v>
      </c>
      <c r="AX1493" s="13" t="s">
        <v>72</v>
      </c>
      <c r="AY1493" s="243" t="s">
        <v>190</v>
      </c>
    </row>
    <row r="1494" s="13" customFormat="1">
      <c r="A1494" s="13"/>
      <c r="B1494" s="232"/>
      <c r="C1494" s="233"/>
      <c r="D1494" s="234" t="s">
        <v>205</v>
      </c>
      <c r="E1494" s="235" t="s">
        <v>19</v>
      </c>
      <c r="F1494" s="236" t="s">
        <v>1860</v>
      </c>
      <c r="G1494" s="233"/>
      <c r="H1494" s="237">
        <v>-1.5760000000000001</v>
      </c>
      <c r="I1494" s="238"/>
      <c r="J1494" s="233"/>
      <c r="K1494" s="233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205</v>
      </c>
      <c r="AU1494" s="243" t="s">
        <v>207</v>
      </c>
      <c r="AV1494" s="13" t="s">
        <v>82</v>
      </c>
      <c r="AW1494" s="13" t="s">
        <v>33</v>
      </c>
      <c r="AX1494" s="13" t="s">
        <v>72</v>
      </c>
      <c r="AY1494" s="243" t="s">
        <v>190</v>
      </c>
    </row>
    <row r="1495" s="13" customFormat="1">
      <c r="A1495" s="13"/>
      <c r="B1495" s="232"/>
      <c r="C1495" s="233"/>
      <c r="D1495" s="234" t="s">
        <v>205</v>
      </c>
      <c r="E1495" s="235" t="s">
        <v>19</v>
      </c>
      <c r="F1495" s="236" t="s">
        <v>1955</v>
      </c>
      <c r="G1495" s="233"/>
      <c r="H1495" s="237">
        <v>-1.28</v>
      </c>
      <c r="I1495" s="238"/>
      <c r="J1495" s="233"/>
      <c r="K1495" s="233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205</v>
      </c>
      <c r="AU1495" s="243" t="s">
        <v>207</v>
      </c>
      <c r="AV1495" s="13" t="s">
        <v>82</v>
      </c>
      <c r="AW1495" s="13" t="s">
        <v>33</v>
      </c>
      <c r="AX1495" s="13" t="s">
        <v>72</v>
      </c>
      <c r="AY1495" s="243" t="s">
        <v>190</v>
      </c>
    </row>
    <row r="1496" s="14" customFormat="1">
      <c r="A1496" s="14"/>
      <c r="B1496" s="254"/>
      <c r="C1496" s="255"/>
      <c r="D1496" s="234" t="s">
        <v>205</v>
      </c>
      <c r="E1496" s="256" t="s">
        <v>19</v>
      </c>
      <c r="F1496" s="257" t="s">
        <v>1956</v>
      </c>
      <c r="G1496" s="255"/>
      <c r="H1496" s="256" t="s">
        <v>19</v>
      </c>
      <c r="I1496" s="258"/>
      <c r="J1496" s="255"/>
      <c r="K1496" s="255"/>
      <c r="L1496" s="259"/>
      <c r="M1496" s="260"/>
      <c r="N1496" s="261"/>
      <c r="O1496" s="261"/>
      <c r="P1496" s="261"/>
      <c r="Q1496" s="261"/>
      <c r="R1496" s="261"/>
      <c r="S1496" s="261"/>
      <c r="T1496" s="26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3" t="s">
        <v>205</v>
      </c>
      <c r="AU1496" s="263" t="s">
        <v>207</v>
      </c>
      <c r="AV1496" s="14" t="s">
        <v>79</v>
      </c>
      <c r="AW1496" s="14" t="s">
        <v>33</v>
      </c>
      <c r="AX1496" s="14" t="s">
        <v>72</v>
      </c>
      <c r="AY1496" s="263" t="s">
        <v>190</v>
      </c>
    </row>
    <row r="1497" s="13" customFormat="1">
      <c r="A1497" s="13"/>
      <c r="B1497" s="232"/>
      <c r="C1497" s="233"/>
      <c r="D1497" s="234" t="s">
        <v>205</v>
      </c>
      <c r="E1497" s="235" t="s">
        <v>19</v>
      </c>
      <c r="F1497" s="236" t="s">
        <v>1957</v>
      </c>
      <c r="G1497" s="233"/>
      <c r="H1497" s="237">
        <v>14.308999999999999</v>
      </c>
      <c r="I1497" s="238"/>
      <c r="J1497" s="233"/>
      <c r="K1497" s="233"/>
      <c r="L1497" s="239"/>
      <c r="M1497" s="240"/>
      <c r="N1497" s="241"/>
      <c r="O1497" s="241"/>
      <c r="P1497" s="241"/>
      <c r="Q1497" s="241"/>
      <c r="R1497" s="241"/>
      <c r="S1497" s="241"/>
      <c r="T1497" s="242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3" t="s">
        <v>205</v>
      </c>
      <c r="AU1497" s="243" t="s">
        <v>207</v>
      </c>
      <c r="AV1497" s="13" t="s">
        <v>82</v>
      </c>
      <c r="AW1497" s="13" t="s">
        <v>33</v>
      </c>
      <c r="AX1497" s="13" t="s">
        <v>72</v>
      </c>
      <c r="AY1497" s="243" t="s">
        <v>190</v>
      </c>
    </row>
    <row r="1498" s="13" customFormat="1">
      <c r="A1498" s="13"/>
      <c r="B1498" s="232"/>
      <c r="C1498" s="233"/>
      <c r="D1498" s="234" t="s">
        <v>205</v>
      </c>
      <c r="E1498" s="235" t="s">
        <v>19</v>
      </c>
      <c r="F1498" s="236" t="s">
        <v>1958</v>
      </c>
      <c r="G1498" s="233"/>
      <c r="H1498" s="237">
        <v>-2.181</v>
      </c>
      <c r="I1498" s="238"/>
      <c r="J1498" s="233"/>
      <c r="K1498" s="233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205</v>
      </c>
      <c r="AU1498" s="243" t="s">
        <v>207</v>
      </c>
      <c r="AV1498" s="13" t="s">
        <v>82</v>
      </c>
      <c r="AW1498" s="13" t="s">
        <v>33</v>
      </c>
      <c r="AX1498" s="13" t="s">
        <v>72</v>
      </c>
      <c r="AY1498" s="243" t="s">
        <v>190</v>
      </c>
    </row>
    <row r="1499" s="13" customFormat="1">
      <c r="A1499" s="13"/>
      <c r="B1499" s="232"/>
      <c r="C1499" s="233"/>
      <c r="D1499" s="234" t="s">
        <v>205</v>
      </c>
      <c r="E1499" s="235" t="s">
        <v>19</v>
      </c>
      <c r="F1499" s="236" t="s">
        <v>1955</v>
      </c>
      <c r="G1499" s="233"/>
      <c r="H1499" s="237">
        <v>-1.28</v>
      </c>
      <c r="I1499" s="238"/>
      <c r="J1499" s="233"/>
      <c r="K1499" s="233"/>
      <c r="L1499" s="239"/>
      <c r="M1499" s="240"/>
      <c r="N1499" s="241"/>
      <c r="O1499" s="241"/>
      <c r="P1499" s="241"/>
      <c r="Q1499" s="241"/>
      <c r="R1499" s="241"/>
      <c r="S1499" s="241"/>
      <c r="T1499" s="24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3" t="s">
        <v>205</v>
      </c>
      <c r="AU1499" s="243" t="s">
        <v>207</v>
      </c>
      <c r="AV1499" s="13" t="s">
        <v>82</v>
      </c>
      <c r="AW1499" s="13" t="s">
        <v>33</v>
      </c>
      <c r="AX1499" s="13" t="s">
        <v>72</v>
      </c>
      <c r="AY1499" s="243" t="s">
        <v>190</v>
      </c>
    </row>
    <row r="1500" s="13" customFormat="1">
      <c r="A1500" s="13"/>
      <c r="B1500" s="232"/>
      <c r="C1500" s="233"/>
      <c r="D1500" s="234" t="s">
        <v>205</v>
      </c>
      <c r="E1500" s="235" t="s">
        <v>19</v>
      </c>
      <c r="F1500" s="236" t="s">
        <v>1959</v>
      </c>
      <c r="G1500" s="233"/>
      <c r="H1500" s="237">
        <v>6.282</v>
      </c>
      <c r="I1500" s="238"/>
      <c r="J1500" s="233"/>
      <c r="K1500" s="233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205</v>
      </c>
      <c r="AU1500" s="243" t="s">
        <v>207</v>
      </c>
      <c r="AV1500" s="13" t="s">
        <v>82</v>
      </c>
      <c r="AW1500" s="13" t="s">
        <v>33</v>
      </c>
      <c r="AX1500" s="13" t="s">
        <v>72</v>
      </c>
      <c r="AY1500" s="243" t="s">
        <v>190</v>
      </c>
    </row>
    <row r="1501" s="14" customFormat="1">
      <c r="A1501" s="14"/>
      <c r="B1501" s="254"/>
      <c r="C1501" s="255"/>
      <c r="D1501" s="234" t="s">
        <v>205</v>
      </c>
      <c r="E1501" s="256" t="s">
        <v>19</v>
      </c>
      <c r="F1501" s="257" t="s">
        <v>1078</v>
      </c>
      <c r="G1501" s="255"/>
      <c r="H1501" s="256" t="s">
        <v>19</v>
      </c>
      <c r="I1501" s="258"/>
      <c r="J1501" s="255"/>
      <c r="K1501" s="255"/>
      <c r="L1501" s="259"/>
      <c r="M1501" s="260"/>
      <c r="N1501" s="261"/>
      <c r="O1501" s="261"/>
      <c r="P1501" s="261"/>
      <c r="Q1501" s="261"/>
      <c r="R1501" s="261"/>
      <c r="S1501" s="261"/>
      <c r="T1501" s="26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3" t="s">
        <v>205</v>
      </c>
      <c r="AU1501" s="263" t="s">
        <v>207</v>
      </c>
      <c r="AV1501" s="14" t="s">
        <v>79</v>
      </c>
      <c r="AW1501" s="14" t="s">
        <v>33</v>
      </c>
      <c r="AX1501" s="14" t="s">
        <v>72</v>
      </c>
      <c r="AY1501" s="263" t="s">
        <v>190</v>
      </c>
    </row>
    <row r="1502" s="14" customFormat="1">
      <c r="A1502" s="14"/>
      <c r="B1502" s="254"/>
      <c r="C1502" s="255"/>
      <c r="D1502" s="234" t="s">
        <v>205</v>
      </c>
      <c r="E1502" s="256" t="s">
        <v>19</v>
      </c>
      <c r="F1502" s="257" t="s">
        <v>1960</v>
      </c>
      <c r="G1502" s="255"/>
      <c r="H1502" s="256" t="s">
        <v>19</v>
      </c>
      <c r="I1502" s="258"/>
      <c r="J1502" s="255"/>
      <c r="K1502" s="255"/>
      <c r="L1502" s="259"/>
      <c r="M1502" s="260"/>
      <c r="N1502" s="261"/>
      <c r="O1502" s="261"/>
      <c r="P1502" s="261"/>
      <c r="Q1502" s="261"/>
      <c r="R1502" s="261"/>
      <c r="S1502" s="261"/>
      <c r="T1502" s="26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3" t="s">
        <v>205</v>
      </c>
      <c r="AU1502" s="263" t="s">
        <v>207</v>
      </c>
      <c r="AV1502" s="14" t="s">
        <v>79</v>
      </c>
      <c r="AW1502" s="14" t="s">
        <v>33</v>
      </c>
      <c r="AX1502" s="14" t="s">
        <v>72</v>
      </c>
      <c r="AY1502" s="263" t="s">
        <v>190</v>
      </c>
    </row>
    <row r="1503" s="13" customFormat="1">
      <c r="A1503" s="13"/>
      <c r="B1503" s="232"/>
      <c r="C1503" s="233"/>
      <c r="D1503" s="234" t="s">
        <v>205</v>
      </c>
      <c r="E1503" s="235" t="s">
        <v>19</v>
      </c>
      <c r="F1503" s="236" t="s">
        <v>1961</v>
      </c>
      <c r="G1503" s="233"/>
      <c r="H1503" s="237">
        <v>352.58999999999997</v>
      </c>
      <c r="I1503" s="238"/>
      <c r="J1503" s="233"/>
      <c r="K1503" s="233"/>
      <c r="L1503" s="239"/>
      <c r="M1503" s="240"/>
      <c r="N1503" s="241"/>
      <c r="O1503" s="241"/>
      <c r="P1503" s="241"/>
      <c r="Q1503" s="241"/>
      <c r="R1503" s="241"/>
      <c r="S1503" s="241"/>
      <c r="T1503" s="242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3" t="s">
        <v>205</v>
      </c>
      <c r="AU1503" s="243" t="s">
        <v>207</v>
      </c>
      <c r="AV1503" s="13" t="s">
        <v>82</v>
      </c>
      <c r="AW1503" s="13" t="s">
        <v>33</v>
      </c>
      <c r="AX1503" s="13" t="s">
        <v>72</v>
      </c>
      <c r="AY1503" s="243" t="s">
        <v>190</v>
      </c>
    </row>
    <row r="1504" s="13" customFormat="1">
      <c r="A1504" s="13"/>
      <c r="B1504" s="232"/>
      <c r="C1504" s="233"/>
      <c r="D1504" s="234" t="s">
        <v>205</v>
      </c>
      <c r="E1504" s="235" t="s">
        <v>19</v>
      </c>
      <c r="F1504" s="236" t="s">
        <v>1862</v>
      </c>
      <c r="G1504" s="233"/>
      <c r="H1504" s="237">
        <v>162.42500000000001</v>
      </c>
      <c r="I1504" s="238"/>
      <c r="J1504" s="233"/>
      <c r="K1504" s="233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205</v>
      </c>
      <c r="AU1504" s="243" t="s">
        <v>207</v>
      </c>
      <c r="AV1504" s="13" t="s">
        <v>82</v>
      </c>
      <c r="AW1504" s="13" t="s">
        <v>33</v>
      </c>
      <c r="AX1504" s="13" t="s">
        <v>72</v>
      </c>
      <c r="AY1504" s="243" t="s">
        <v>190</v>
      </c>
    </row>
    <row r="1505" s="13" customFormat="1">
      <c r="A1505" s="13"/>
      <c r="B1505" s="232"/>
      <c r="C1505" s="233"/>
      <c r="D1505" s="234" t="s">
        <v>205</v>
      </c>
      <c r="E1505" s="235" t="s">
        <v>19</v>
      </c>
      <c r="F1505" s="236" t="s">
        <v>1962</v>
      </c>
      <c r="G1505" s="233"/>
      <c r="H1505" s="237">
        <v>104.755</v>
      </c>
      <c r="I1505" s="238"/>
      <c r="J1505" s="233"/>
      <c r="K1505" s="233"/>
      <c r="L1505" s="239"/>
      <c r="M1505" s="240"/>
      <c r="N1505" s="241"/>
      <c r="O1505" s="241"/>
      <c r="P1505" s="241"/>
      <c r="Q1505" s="241"/>
      <c r="R1505" s="241"/>
      <c r="S1505" s="241"/>
      <c r="T1505" s="24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3" t="s">
        <v>205</v>
      </c>
      <c r="AU1505" s="243" t="s">
        <v>207</v>
      </c>
      <c r="AV1505" s="13" t="s">
        <v>82</v>
      </c>
      <c r="AW1505" s="13" t="s">
        <v>33</v>
      </c>
      <c r="AX1505" s="13" t="s">
        <v>72</v>
      </c>
      <c r="AY1505" s="243" t="s">
        <v>190</v>
      </c>
    </row>
    <row r="1506" s="13" customFormat="1">
      <c r="A1506" s="13"/>
      <c r="B1506" s="232"/>
      <c r="C1506" s="233"/>
      <c r="D1506" s="234" t="s">
        <v>205</v>
      </c>
      <c r="E1506" s="235" t="s">
        <v>19</v>
      </c>
      <c r="F1506" s="236" t="s">
        <v>1963</v>
      </c>
      <c r="G1506" s="233"/>
      <c r="H1506" s="237">
        <v>-7.3799999999999999</v>
      </c>
      <c r="I1506" s="238"/>
      <c r="J1506" s="233"/>
      <c r="K1506" s="233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205</v>
      </c>
      <c r="AU1506" s="243" t="s">
        <v>207</v>
      </c>
      <c r="AV1506" s="13" t="s">
        <v>82</v>
      </c>
      <c r="AW1506" s="13" t="s">
        <v>33</v>
      </c>
      <c r="AX1506" s="13" t="s">
        <v>72</v>
      </c>
      <c r="AY1506" s="243" t="s">
        <v>190</v>
      </c>
    </row>
    <row r="1507" s="13" customFormat="1">
      <c r="A1507" s="13"/>
      <c r="B1507" s="232"/>
      <c r="C1507" s="233"/>
      <c r="D1507" s="234" t="s">
        <v>205</v>
      </c>
      <c r="E1507" s="235" t="s">
        <v>19</v>
      </c>
      <c r="F1507" s="236" t="s">
        <v>1964</v>
      </c>
      <c r="G1507" s="233"/>
      <c r="H1507" s="237">
        <v>-13.119999999999999</v>
      </c>
      <c r="I1507" s="238"/>
      <c r="J1507" s="233"/>
      <c r="K1507" s="233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205</v>
      </c>
      <c r="AU1507" s="243" t="s">
        <v>207</v>
      </c>
      <c r="AV1507" s="13" t="s">
        <v>82</v>
      </c>
      <c r="AW1507" s="13" t="s">
        <v>33</v>
      </c>
      <c r="AX1507" s="13" t="s">
        <v>72</v>
      </c>
      <c r="AY1507" s="243" t="s">
        <v>190</v>
      </c>
    </row>
    <row r="1508" s="13" customFormat="1">
      <c r="A1508" s="13"/>
      <c r="B1508" s="232"/>
      <c r="C1508" s="233"/>
      <c r="D1508" s="234" t="s">
        <v>205</v>
      </c>
      <c r="E1508" s="235" t="s">
        <v>19</v>
      </c>
      <c r="F1508" s="236" t="s">
        <v>1113</v>
      </c>
      <c r="G1508" s="233"/>
      <c r="H1508" s="237">
        <v>-10.625</v>
      </c>
      <c r="I1508" s="238"/>
      <c r="J1508" s="233"/>
      <c r="K1508" s="233"/>
      <c r="L1508" s="239"/>
      <c r="M1508" s="240"/>
      <c r="N1508" s="241"/>
      <c r="O1508" s="241"/>
      <c r="P1508" s="241"/>
      <c r="Q1508" s="241"/>
      <c r="R1508" s="241"/>
      <c r="S1508" s="241"/>
      <c r="T1508" s="24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3" t="s">
        <v>205</v>
      </c>
      <c r="AU1508" s="243" t="s">
        <v>207</v>
      </c>
      <c r="AV1508" s="13" t="s">
        <v>82</v>
      </c>
      <c r="AW1508" s="13" t="s">
        <v>33</v>
      </c>
      <c r="AX1508" s="13" t="s">
        <v>72</v>
      </c>
      <c r="AY1508" s="243" t="s">
        <v>190</v>
      </c>
    </row>
    <row r="1509" s="13" customFormat="1">
      <c r="A1509" s="13"/>
      <c r="B1509" s="232"/>
      <c r="C1509" s="233"/>
      <c r="D1509" s="234" t="s">
        <v>205</v>
      </c>
      <c r="E1509" s="235" t="s">
        <v>19</v>
      </c>
      <c r="F1509" s="236" t="s">
        <v>1454</v>
      </c>
      <c r="G1509" s="233"/>
      <c r="H1509" s="237">
        <v>-1.0800000000000001</v>
      </c>
      <c r="I1509" s="238"/>
      <c r="J1509" s="233"/>
      <c r="K1509" s="233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205</v>
      </c>
      <c r="AU1509" s="243" t="s">
        <v>207</v>
      </c>
      <c r="AV1509" s="13" t="s">
        <v>82</v>
      </c>
      <c r="AW1509" s="13" t="s">
        <v>33</v>
      </c>
      <c r="AX1509" s="13" t="s">
        <v>72</v>
      </c>
      <c r="AY1509" s="243" t="s">
        <v>190</v>
      </c>
    </row>
    <row r="1510" s="13" customFormat="1">
      <c r="A1510" s="13"/>
      <c r="B1510" s="232"/>
      <c r="C1510" s="233"/>
      <c r="D1510" s="234" t="s">
        <v>205</v>
      </c>
      <c r="E1510" s="235" t="s">
        <v>19</v>
      </c>
      <c r="F1510" s="236" t="s">
        <v>1115</v>
      </c>
      <c r="G1510" s="233"/>
      <c r="H1510" s="237">
        <v>-6.7999999999999998</v>
      </c>
      <c r="I1510" s="238"/>
      <c r="J1510" s="233"/>
      <c r="K1510" s="233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205</v>
      </c>
      <c r="AU1510" s="243" t="s">
        <v>207</v>
      </c>
      <c r="AV1510" s="13" t="s">
        <v>82</v>
      </c>
      <c r="AW1510" s="13" t="s">
        <v>33</v>
      </c>
      <c r="AX1510" s="13" t="s">
        <v>72</v>
      </c>
      <c r="AY1510" s="243" t="s">
        <v>190</v>
      </c>
    </row>
    <row r="1511" s="13" customFormat="1">
      <c r="A1511" s="13"/>
      <c r="B1511" s="232"/>
      <c r="C1511" s="233"/>
      <c r="D1511" s="234" t="s">
        <v>205</v>
      </c>
      <c r="E1511" s="235" t="s">
        <v>19</v>
      </c>
      <c r="F1511" s="236" t="s">
        <v>1965</v>
      </c>
      <c r="G1511" s="233"/>
      <c r="H1511" s="237">
        <v>-7.8799999999999999</v>
      </c>
      <c r="I1511" s="238"/>
      <c r="J1511" s="233"/>
      <c r="K1511" s="233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205</v>
      </c>
      <c r="AU1511" s="243" t="s">
        <v>207</v>
      </c>
      <c r="AV1511" s="13" t="s">
        <v>82</v>
      </c>
      <c r="AW1511" s="13" t="s">
        <v>33</v>
      </c>
      <c r="AX1511" s="13" t="s">
        <v>72</v>
      </c>
      <c r="AY1511" s="243" t="s">
        <v>190</v>
      </c>
    </row>
    <row r="1512" s="13" customFormat="1">
      <c r="A1512" s="13"/>
      <c r="B1512" s="232"/>
      <c r="C1512" s="233"/>
      <c r="D1512" s="234" t="s">
        <v>205</v>
      </c>
      <c r="E1512" s="235" t="s">
        <v>19</v>
      </c>
      <c r="F1512" s="236" t="s">
        <v>1966</v>
      </c>
      <c r="G1512" s="233"/>
      <c r="H1512" s="237">
        <v>-2.6160000000000001</v>
      </c>
      <c r="I1512" s="238"/>
      <c r="J1512" s="233"/>
      <c r="K1512" s="233"/>
      <c r="L1512" s="239"/>
      <c r="M1512" s="240"/>
      <c r="N1512" s="241"/>
      <c r="O1512" s="241"/>
      <c r="P1512" s="241"/>
      <c r="Q1512" s="241"/>
      <c r="R1512" s="241"/>
      <c r="S1512" s="241"/>
      <c r="T1512" s="24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3" t="s">
        <v>205</v>
      </c>
      <c r="AU1512" s="243" t="s">
        <v>207</v>
      </c>
      <c r="AV1512" s="13" t="s">
        <v>82</v>
      </c>
      <c r="AW1512" s="13" t="s">
        <v>33</v>
      </c>
      <c r="AX1512" s="13" t="s">
        <v>72</v>
      </c>
      <c r="AY1512" s="243" t="s">
        <v>190</v>
      </c>
    </row>
    <row r="1513" s="13" customFormat="1">
      <c r="A1513" s="13"/>
      <c r="B1513" s="232"/>
      <c r="C1513" s="233"/>
      <c r="D1513" s="234" t="s">
        <v>205</v>
      </c>
      <c r="E1513" s="235" t="s">
        <v>19</v>
      </c>
      <c r="F1513" s="236" t="s">
        <v>1101</v>
      </c>
      <c r="G1513" s="233"/>
      <c r="H1513" s="237">
        <v>-5.1130000000000004</v>
      </c>
      <c r="I1513" s="238"/>
      <c r="J1513" s="233"/>
      <c r="K1513" s="233"/>
      <c r="L1513" s="239"/>
      <c r="M1513" s="240"/>
      <c r="N1513" s="241"/>
      <c r="O1513" s="241"/>
      <c r="P1513" s="241"/>
      <c r="Q1513" s="241"/>
      <c r="R1513" s="241"/>
      <c r="S1513" s="241"/>
      <c r="T1513" s="242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3" t="s">
        <v>205</v>
      </c>
      <c r="AU1513" s="243" t="s">
        <v>207</v>
      </c>
      <c r="AV1513" s="13" t="s">
        <v>82</v>
      </c>
      <c r="AW1513" s="13" t="s">
        <v>33</v>
      </c>
      <c r="AX1513" s="13" t="s">
        <v>72</v>
      </c>
      <c r="AY1513" s="243" t="s">
        <v>190</v>
      </c>
    </row>
    <row r="1514" s="13" customFormat="1">
      <c r="A1514" s="13"/>
      <c r="B1514" s="232"/>
      <c r="C1514" s="233"/>
      <c r="D1514" s="234" t="s">
        <v>205</v>
      </c>
      <c r="E1514" s="235" t="s">
        <v>19</v>
      </c>
      <c r="F1514" s="236" t="s">
        <v>1967</v>
      </c>
      <c r="G1514" s="233"/>
      <c r="H1514" s="237">
        <v>-3.4129999999999998</v>
      </c>
      <c r="I1514" s="238"/>
      <c r="J1514" s="233"/>
      <c r="K1514" s="233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205</v>
      </c>
      <c r="AU1514" s="243" t="s">
        <v>207</v>
      </c>
      <c r="AV1514" s="13" t="s">
        <v>82</v>
      </c>
      <c r="AW1514" s="13" t="s">
        <v>33</v>
      </c>
      <c r="AX1514" s="13" t="s">
        <v>72</v>
      </c>
      <c r="AY1514" s="243" t="s">
        <v>190</v>
      </c>
    </row>
    <row r="1515" s="13" customFormat="1">
      <c r="A1515" s="13"/>
      <c r="B1515" s="232"/>
      <c r="C1515" s="233"/>
      <c r="D1515" s="234" t="s">
        <v>205</v>
      </c>
      <c r="E1515" s="235" t="s">
        <v>19</v>
      </c>
      <c r="F1515" s="236" t="s">
        <v>1968</v>
      </c>
      <c r="G1515" s="233"/>
      <c r="H1515" s="237">
        <v>-53.289999999999999</v>
      </c>
      <c r="I1515" s="238"/>
      <c r="J1515" s="233"/>
      <c r="K1515" s="233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205</v>
      </c>
      <c r="AU1515" s="243" t="s">
        <v>207</v>
      </c>
      <c r="AV1515" s="13" t="s">
        <v>82</v>
      </c>
      <c r="AW1515" s="13" t="s">
        <v>33</v>
      </c>
      <c r="AX1515" s="13" t="s">
        <v>72</v>
      </c>
      <c r="AY1515" s="243" t="s">
        <v>190</v>
      </c>
    </row>
    <row r="1516" s="13" customFormat="1">
      <c r="A1516" s="13"/>
      <c r="B1516" s="232"/>
      <c r="C1516" s="233"/>
      <c r="D1516" s="234" t="s">
        <v>205</v>
      </c>
      <c r="E1516" s="235" t="s">
        <v>19</v>
      </c>
      <c r="F1516" s="236" t="s">
        <v>1491</v>
      </c>
      <c r="G1516" s="233"/>
      <c r="H1516" s="237">
        <v>-19.699999999999999</v>
      </c>
      <c r="I1516" s="238"/>
      <c r="J1516" s="233"/>
      <c r="K1516" s="233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205</v>
      </c>
      <c r="AU1516" s="243" t="s">
        <v>207</v>
      </c>
      <c r="AV1516" s="13" t="s">
        <v>82</v>
      </c>
      <c r="AW1516" s="13" t="s">
        <v>33</v>
      </c>
      <c r="AX1516" s="13" t="s">
        <v>72</v>
      </c>
      <c r="AY1516" s="243" t="s">
        <v>190</v>
      </c>
    </row>
    <row r="1517" s="13" customFormat="1">
      <c r="A1517" s="13"/>
      <c r="B1517" s="232"/>
      <c r="C1517" s="233"/>
      <c r="D1517" s="234" t="s">
        <v>205</v>
      </c>
      <c r="E1517" s="235" t="s">
        <v>19</v>
      </c>
      <c r="F1517" s="236" t="s">
        <v>1969</v>
      </c>
      <c r="G1517" s="233"/>
      <c r="H1517" s="237">
        <v>-3</v>
      </c>
      <c r="I1517" s="238"/>
      <c r="J1517" s="233"/>
      <c r="K1517" s="233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205</v>
      </c>
      <c r="AU1517" s="243" t="s">
        <v>207</v>
      </c>
      <c r="AV1517" s="13" t="s">
        <v>82</v>
      </c>
      <c r="AW1517" s="13" t="s">
        <v>33</v>
      </c>
      <c r="AX1517" s="13" t="s">
        <v>72</v>
      </c>
      <c r="AY1517" s="243" t="s">
        <v>190</v>
      </c>
    </row>
    <row r="1518" s="13" customFormat="1">
      <c r="A1518" s="13"/>
      <c r="B1518" s="232"/>
      <c r="C1518" s="233"/>
      <c r="D1518" s="234" t="s">
        <v>205</v>
      </c>
      <c r="E1518" s="235" t="s">
        <v>19</v>
      </c>
      <c r="F1518" s="236" t="s">
        <v>1970</v>
      </c>
      <c r="G1518" s="233"/>
      <c r="H1518" s="237">
        <v>-16</v>
      </c>
      <c r="I1518" s="238"/>
      <c r="J1518" s="233"/>
      <c r="K1518" s="233"/>
      <c r="L1518" s="239"/>
      <c r="M1518" s="240"/>
      <c r="N1518" s="241"/>
      <c r="O1518" s="241"/>
      <c r="P1518" s="241"/>
      <c r="Q1518" s="241"/>
      <c r="R1518" s="241"/>
      <c r="S1518" s="241"/>
      <c r="T1518" s="24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3" t="s">
        <v>205</v>
      </c>
      <c r="AU1518" s="243" t="s">
        <v>207</v>
      </c>
      <c r="AV1518" s="13" t="s">
        <v>82</v>
      </c>
      <c r="AW1518" s="13" t="s">
        <v>33</v>
      </c>
      <c r="AX1518" s="13" t="s">
        <v>72</v>
      </c>
      <c r="AY1518" s="243" t="s">
        <v>190</v>
      </c>
    </row>
    <row r="1519" s="13" customFormat="1">
      <c r="A1519" s="13"/>
      <c r="B1519" s="232"/>
      <c r="C1519" s="233"/>
      <c r="D1519" s="234" t="s">
        <v>205</v>
      </c>
      <c r="E1519" s="235" t="s">
        <v>19</v>
      </c>
      <c r="F1519" s="236" t="s">
        <v>1971</v>
      </c>
      <c r="G1519" s="233"/>
      <c r="H1519" s="237">
        <v>1.1120000000000001</v>
      </c>
      <c r="I1519" s="238"/>
      <c r="J1519" s="233"/>
      <c r="K1519" s="233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205</v>
      </c>
      <c r="AU1519" s="243" t="s">
        <v>207</v>
      </c>
      <c r="AV1519" s="13" t="s">
        <v>82</v>
      </c>
      <c r="AW1519" s="13" t="s">
        <v>33</v>
      </c>
      <c r="AX1519" s="13" t="s">
        <v>72</v>
      </c>
      <c r="AY1519" s="243" t="s">
        <v>190</v>
      </c>
    </row>
    <row r="1520" s="13" customFormat="1">
      <c r="A1520" s="13"/>
      <c r="B1520" s="232"/>
      <c r="C1520" s="233"/>
      <c r="D1520" s="234" t="s">
        <v>205</v>
      </c>
      <c r="E1520" s="235" t="s">
        <v>19</v>
      </c>
      <c r="F1520" s="236" t="s">
        <v>1972</v>
      </c>
      <c r="G1520" s="233"/>
      <c r="H1520" s="237">
        <v>1.05</v>
      </c>
      <c r="I1520" s="238"/>
      <c r="J1520" s="233"/>
      <c r="K1520" s="233"/>
      <c r="L1520" s="239"/>
      <c r="M1520" s="240"/>
      <c r="N1520" s="241"/>
      <c r="O1520" s="241"/>
      <c r="P1520" s="241"/>
      <c r="Q1520" s="241"/>
      <c r="R1520" s="241"/>
      <c r="S1520" s="241"/>
      <c r="T1520" s="24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3" t="s">
        <v>205</v>
      </c>
      <c r="AU1520" s="243" t="s">
        <v>207</v>
      </c>
      <c r="AV1520" s="13" t="s">
        <v>82</v>
      </c>
      <c r="AW1520" s="13" t="s">
        <v>33</v>
      </c>
      <c r="AX1520" s="13" t="s">
        <v>72</v>
      </c>
      <c r="AY1520" s="243" t="s">
        <v>190</v>
      </c>
    </row>
    <row r="1521" s="13" customFormat="1">
      <c r="A1521" s="13"/>
      <c r="B1521" s="232"/>
      <c r="C1521" s="233"/>
      <c r="D1521" s="234" t="s">
        <v>205</v>
      </c>
      <c r="E1521" s="235" t="s">
        <v>19</v>
      </c>
      <c r="F1521" s="236" t="s">
        <v>1973</v>
      </c>
      <c r="G1521" s="233"/>
      <c r="H1521" s="237">
        <v>3.6000000000000001</v>
      </c>
      <c r="I1521" s="238"/>
      <c r="J1521" s="233"/>
      <c r="K1521" s="233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205</v>
      </c>
      <c r="AU1521" s="243" t="s">
        <v>207</v>
      </c>
      <c r="AV1521" s="13" t="s">
        <v>82</v>
      </c>
      <c r="AW1521" s="13" t="s">
        <v>33</v>
      </c>
      <c r="AX1521" s="13" t="s">
        <v>72</v>
      </c>
      <c r="AY1521" s="243" t="s">
        <v>190</v>
      </c>
    </row>
    <row r="1522" s="14" customFormat="1">
      <c r="A1522" s="14"/>
      <c r="B1522" s="254"/>
      <c r="C1522" s="255"/>
      <c r="D1522" s="234" t="s">
        <v>205</v>
      </c>
      <c r="E1522" s="256" t="s">
        <v>19</v>
      </c>
      <c r="F1522" s="257" t="s">
        <v>1974</v>
      </c>
      <c r="G1522" s="255"/>
      <c r="H1522" s="256" t="s">
        <v>19</v>
      </c>
      <c r="I1522" s="258"/>
      <c r="J1522" s="255"/>
      <c r="K1522" s="255"/>
      <c r="L1522" s="259"/>
      <c r="M1522" s="260"/>
      <c r="N1522" s="261"/>
      <c r="O1522" s="261"/>
      <c r="P1522" s="261"/>
      <c r="Q1522" s="261"/>
      <c r="R1522" s="261"/>
      <c r="S1522" s="261"/>
      <c r="T1522" s="26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3" t="s">
        <v>205</v>
      </c>
      <c r="AU1522" s="263" t="s">
        <v>207</v>
      </c>
      <c r="AV1522" s="14" t="s">
        <v>79</v>
      </c>
      <c r="AW1522" s="14" t="s">
        <v>33</v>
      </c>
      <c r="AX1522" s="14" t="s">
        <v>72</v>
      </c>
      <c r="AY1522" s="263" t="s">
        <v>190</v>
      </c>
    </row>
    <row r="1523" s="13" customFormat="1">
      <c r="A1523" s="13"/>
      <c r="B1523" s="232"/>
      <c r="C1523" s="233"/>
      <c r="D1523" s="234" t="s">
        <v>205</v>
      </c>
      <c r="E1523" s="235" t="s">
        <v>19</v>
      </c>
      <c r="F1523" s="236" t="s">
        <v>1975</v>
      </c>
      <c r="G1523" s="233"/>
      <c r="H1523" s="237">
        <v>123.895</v>
      </c>
      <c r="I1523" s="238"/>
      <c r="J1523" s="233"/>
      <c r="K1523" s="233"/>
      <c r="L1523" s="239"/>
      <c r="M1523" s="240"/>
      <c r="N1523" s="241"/>
      <c r="O1523" s="241"/>
      <c r="P1523" s="241"/>
      <c r="Q1523" s="241"/>
      <c r="R1523" s="241"/>
      <c r="S1523" s="241"/>
      <c r="T1523" s="24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3" t="s">
        <v>205</v>
      </c>
      <c r="AU1523" s="243" t="s">
        <v>207</v>
      </c>
      <c r="AV1523" s="13" t="s">
        <v>82</v>
      </c>
      <c r="AW1523" s="13" t="s">
        <v>33</v>
      </c>
      <c r="AX1523" s="13" t="s">
        <v>72</v>
      </c>
      <c r="AY1523" s="243" t="s">
        <v>190</v>
      </c>
    </row>
    <row r="1524" s="13" customFormat="1">
      <c r="A1524" s="13"/>
      <c r="B1524" s="232"/>
      <c r="C1524" s="233"/>
      <c r="D1524" s="234" t="s">
        <v>205</v>
      </c>
      <c r="E1524" s="235" t="s">
        <v>19</v>
      </c>
      <c r="F1524" s="236" t="s">
        <v>1882</v>
      </c>
      <c r="G1524" s="233"/>
      <c r="H1524" s="237">
        <v>-3.5459999999999998</v>
      </c>
      <c r="I1524" s="238"/>
      <c r="J1524" s="233"/>
      <c r="K1524" s="233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205</v>
      </c>
      <c r="AU1524" s="243" t="s">
        <v>207</v>
      </c>
      <c r="AV1524" s="13" t="s">
        <v>82</v>
      </c>
      <c r="AW1524" s="13" t="s">
        <v>33</v>
      </c>
      <c r="AX1524" s="13" t="s">
        <v>72</v>
      </c>
      <c r="AY1524" s="243" t="s">
        <v>190</v>
      </c>
    </row>
    <row r="1525" s="13" customFormat="1">
      <c r="A1525" s="13"/>
      <c r="B1525" s="232"/>
      <c r="C1525" s="233"/>
      <c r="D1525" s="234" t="s">
        <v>205</v>
      </c>
      <c r="E1525" s="235" t="s">
        <v>19</v>
      </c>
      <c r="F1525" s="236" t="s">
        <v>1976</v>
      </c>
      <c r="G1525" s="233"/>
      <c r="H1525" s="237">
        <v>-3.2799999999999998</v>
      </c>
      <c r="I1525" s="238"/>
      <c r="J1525" s="233"/>
      <c r="K1525" s="233"/>
      <c r="L1525" s="239"/>
      <c r="M1525" s="240"/>
      <c r="N1525" s="241"/>
      <c r="O1525" s="241"/>
      <c r="P1525" s="241"/>
      <c r="Q1525" s="241"/>
      <c r="R1525" s="241"/>
      <c r="S1525" s="241"/>
      <c r="T1525" s="242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3" t="s">
        <v>205</v>
      </c>
      <c r="AU1525" s="243" t="s">
        <v>207</v>
      </c>
      <c r="AV1525" s="13" t="s">
        <v>82</v>
      </c>
      <c r="AW1525" s="13" t="s">
        <v>33</v>
      </c>
      <c r="AX1525" s="13" t="s">
        <v>72</v>
      </c>
      <c r="AY1525" s="243" t="s">
        <v>190</v>
      </c>
    </row>
    <row r="1526" s="13" customFormat="1">
      <c r="A1526" s="13"/>
      <c r="B1526" s="232"/>
      <c r="C1526" s="233"/>
      <c r="D1526" s="234" t="s">
        <v>205</v>
      </c>
      <c r="E1526" s="235" t="s">
        <v>19</v>
      </c>
      <c r="F1526" s="236" t="s">
        <v>1875</v>
      </c>
      <c r="G1526" s="233"/>
      <c r="H1526" s="237">
        <v>-8</v>
      </c>
      <c r="I1526" s="238"/>
      <c r="J1526" s="233"/>
      <c r="K1526" s="233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205</v>
      </c>
      <c r="AU1526" s="243" t="s">
        <v>207</v>
      </c>
      <c r="AV1526" s="13" t="s">
        <v>82</v>
      </c>
      <c r="AW1526" s="13" t="s">
        <v>33</v>
      </c>
      <c r="AX1526" s="13" t="s">
        <v>72</v>
      </c>
      <c r="AY1526" s="243" t="s">
        <v>190</v>
      </c>
    </row>
    <row r="1527" s="13" customFormat="1">
      <c r="A1527" s="13"/>
      <c r="B1527" s="232"/>
      <c r="C1527" s="233"/>
      <c r="D1527" s="234" t="s">
        <v>205</v>
      </c>
      <c r="E1527" s="235" t="s">
        <v>19</v>
      </c>
      <c r="F1527" s="236" t="s">
        <v>1876</v>
      </c>
      <c r="G1527" s="233"/>
      <c r="H1527" s="237">
        <v>-10</v>
      </c>
      <c r="I1527" s="238"/>
      <c r="J1527" s="233"/>
      <c r="K1527" s="233"/>
      <c r="L1527" s="239"/>
      <c r="M1527" s="240"/>
      <c r="N1527" s="241"/>
      <c r="O1527" s="241"/>
      <c r="P1527" s="241"/>
      <c r="Q1527" s="241"/>
      <c r="R1527" s="241"/>
      <c r="S1527" s="241"/>
      <c r="T1527" s="242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3" t="s">
        <v>205</v>
      </c>
      <c r="AU1527" s="243" t="s">
        <v>207</v>
      </c>
      <c r="AV1527" s="13" t="s">
        <v>82</v>
      </c>
      <c r="AW1527" s="13" t="s">
        <v>33</v>
      </c>
      <c r="AX1527" s="13" t="s">
        <v>72</v>
      </c>
      <c r="AY1527" s="243" t="s">
        <v>190</v>
      </c>
    </row>
    <row r="1528" s="13" customFormat="1">
      <c r="A1528" s="13"/>
      <c r="B1528" s="232"/>
      <c r="C1528" s="233"/>
      <c r="D1528" s="234" t="s">
        <v>205</v>
      </c>
      <c r="E1528" s="235" t="s">
        <v>19</v>
      </c>
      <c r="F1528" s="236" t="s">
        <v>1977</v>
      </c>
      <c r="G1528" s="233"/>
      <c r="H1528" s="237">
        <v>1.2</v>
      </c>
      <c r="I1528" s="238"/>
      <c r="J1528" s="233"/>
      <c r="K1528" s="233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205</v>
      </c>
      <c r="AU1528" s="243" t="s">
        <v>207</v>
      </c>
      <c r="AV1528" s="13" t="s">
        <v>82</v>
      </c>
      <c r="AW1528" s="13" t="s">
        <v>33</v>
      </c>
      <c r="AX1528" s="13" t="s">
        <v>72</v>
      </c>
      <c r="AY1528" s="243" t="s">
        <v>190</v>
      </c>
    </row>
    <row r="1529" s="13" customFormat="1">
      <c r="A1529" s="13"/>
      <c r="B1529" s="232"/>
      <c r="C1529" s="233"/>
      <c r="D1529" s="234" t="s">
        <v>205</v>
      </c>
      <c r="E1529" s="235" t="s">
        <v>19</v>
      </c>
      <c r="F1529" s="236" t="s">
        <v>1978</v>
      </c>
      <c r="G1529" s="233"/>
      <c r="H1529" s="237">
        <v>1.2</v>
      </c>
      <c r="I1529" s="238"/>
      <c r="J1529" s="233"/>
      <c r="K1529" s="233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205</v>
      </c>
      <c r="AU1529" s="243" t="s">
        <v>207</v>
      </c>
      <c r="AV1529" s="13" t="s">
        <v>82</v>
      </c>
      <c r="AW1529" s="13" t="s">
        <v>33</v>
      </c>
      <c r="AX1529" s="13" t="s">
        <v>72</v>
      </c>
      <c r="AY1529" s="243" t="s">
        <v>190</v>
      </c>
    </row>
    <row r="1530" s="13" customFormat="1">
      <c r="A1530" s="13"/>
      <c r="B1530" s="232"/>
      <c r="C1530" s="233"/>
      <c r="D1530" s="234" t="s">
        <v>205</v>
      </c>
      <c r="E1530" s="235" t="s">
        <v>19</v>
      </c>
      <c r="F1530" s="236" t="s">
        <v>1879</v>
      </c>
      <c r="G1530" s="233"/>
      <c r="H1530" s="237">
        <v>2.1000000000000001</v>
      </c>
      <c r="I1530" s="238"/>
      <c r="J1530" s="233"/>
      <c r="K1530" s="233"/>
      <c r="L1530" s="239"/>
      <c r="M1530" s="240"/>
      <c r="N1530" s="241"/>
      <c r="O1530" s="241"/>
      <c r="P1530" s="241"/>
      <c r="Q1530" s="241"/>
      <c r="R1530" s="241"/>
      <c r="S1530" s="241"/>
      <c r="T1530" s="24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3" t="s">
        <v>205</v>
      </c>
      <c r="AU1530" s="243" t="s">
        <v>207</v>
      </c>
      <c r="AV1530" s="13" t="s">
        <v>82</v>
      </c>
      <c r="AW1530" s="13" t="s">
        <v>33</v>
      </c>
      <c r="AX1530" s="13" t="s">
        <v>72</v>
      </c>
      <c r="AY1530" s="243" t="s">
        <v>190</v>
      </c>
    </row>
    <row r="1531" s="14" customFormat="1">
      <c r="A1531" s="14"/>
      <c r="B1531" s="254"/>
      <c r="C1531" s="255"/>
      <c r="D1531" s="234" t="s">
        <v>205</v>
      </c>
      <c r="E1531" s="256" t="s">
        <v>19</v>
      </c>
      <c r="F1531" s="257" t="s">
        <v>1437</v>
      </c>
      <c r="G1531" s="255"/>
      <c r="H1531" s="256" t="s">
        <v>19</v>
      </c>
      <c r="I1531" s="258"/>
      <c r="J1531" s="255"/>
      <c r="K1531" s="255"/>
      <c r="L1531" s="259"/>
      <c r="M1531" s="260"/>
      <c r="N1531" s="261"/>
      <c r="O1531" s="261"/>
      <c r="P1531" s="261"/>
      <c r="Q1531" s="261"/>
      <c r="R1531" s="261"/>
      <c r="S1531" s="261"/>
      <c r="T1531" s="26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3" t="s">
        <v>205</v>
      </c>
      <c r="AU1531" s="263" t="s">
        <v>207</v>
      </c>
      <c r="AV1531" s="14" t="s">
        <v>79</v>
      </c>
      <c r="AW1531" s="14" t="s">
        <v>33</v>
      </c>
      <c r="AX1531" s="14" t="s">
        <v>72</v>
      </c>
      <c r="AY1531" s="263" t="s">
        <v>190</v>
      </c>
    </row>
    <row r="1532" s="13" customFormat="1">
      <c r="A1532" s="13"/>
      <c r="B1532" s="232"/>
      <c r="C1532" s="233"/>
      <c r="D1532" s="234" t="s">
        <v>205</v>
      </c>
      <c r="E1532" s="235" t="s">
        <v>19</v>
      </c>
      <c r="F1532" s="236" t="s">
        <v>1979</v>
      </c>
      <c r="G1532" s="233"/>
      <c r="H1532" s="237">
        <v>96.560000000000002</v>
      </c>
      <c r="I1532" s="238"/>
      <c r="J1532" s="233"/>
      <c r="K1532" s="233"/>
      <c r="L1532" s="239"/>
      <c r="M1532" s="240"/>
      <c r="N1532" s="241"/>
      <c r="O1532" s="241"/>
      <c r="P1532" s="241"/>
      <c r="Q1532" s="241"/>
      <c r="R1532" s="241"/>
      <c r="S1532" s="241"/>
      <c r="T1532" s="24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3" t="s">
        <v>205</v>
      </c>
      <c r="AU1532" s="243" t="s">
        <v>207</v>
      </c>
      <c r="AV1532" s="13" t="s">
        <v>82</v>
      </c>
      <c r="AW1532" s="13" t="s">
        <v>33</v>
      </c>
      <c r="AX1532" s="13" t="s">
        <v>72</v>
      </c>
      <c r="AY1532" s="243" t="s">
        <v>190</v>
      </c>
    </row>
    <row r="1533" s="13" customFormat="1">
      <c r="A1533" s="13"/>
      <c r="B1533" s="232"/>
      <c r="C1533" s="233"/>
      <c r="D1533" s="234" t="s">
        <v>205</v>
      </c>
      <c r="E1533" s="235" t="s">
        <v>19</v>
      </c>
      <c r="F1533" s="236" t="s">
        <v>1980</v>
      </c>
      <c r="G1533" s="233"/>
      <c r="H1533" s="237">
        <v>-1.845</v>
      </c>
      <c r="I1533" s="238"/>
      <c r="J1533" s="233"/>
      <c r="K1533" s="233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205</v>
      </c>
      <c r="AU1533" s="243" t="s">
        <v>207</v>
      </c>
      <c r="AV1533" s="13" t="s">
        <v>82</v>
      </c>
      <c r="AW1533" s="13" t="s">
        <v>33</v>
      </c>
      <c r="AX1533" s="13" t="s">
        <v>72</v>
      </c>
      <c r="AY1533" s="243" t="s">
        <v>190</v>
      </c>
    </row>
    <row r="1534" s="13" customFormat="1">
      <c r="A1534" s="13"/>
      <c r="B1534" s="232"/>
      <c r="C1534" s="233"/>
      <c r="D1534" s="234" t="s">
        <v>205</v>
      </c>
      <c r="E1534" s="235" t="s">
        <v>19</v>
      </c>
      <c r="F1534" s="236" t="s">
        <v>1867</v>
      </c>
      <c r="G1534" s="233"/>
      <c r="H1534" s="237">
        <v>-1.7729999999999999</v>
      </c>
      <c r="I1534" s="238"/>
      <c r="J1534" s="233"/>
      <c r="K1534" s="233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205</v>
      </c>
      <c r="AU1534" s="243" t="s">
        <v>207</v>
      </c>
      <c r="AV1534" s="13" t="s">
        <v>82</v>
      </c>
      <c r="AW1534" s="13" t="s">
        <v>33</v>
      </c>
      <c r="AX1534" s="13" t="s">
        <v>72</v>
      </c>
      <c r="AY1534" s="243" t="s">
        <v>190</v>
      </c>
    </row>
    <row r="1535" s="13" customFormat="1">
      <c r="A1535" s="13"/>
      <c r="B1535" s="232"/>
      <c r="C1535" s="233"/>
      <c r="D1535" s="234" t="s">
        <v>205</v>
      </c>
      <c r="E1535" s="235" t="s">
        <v>19</v>
      </c>
      <c r="F1535" s="236" t="s">
        <v>1981</v>
      </c>
      <c r="G1535" s="233"/>
      <c r="H1535" s="237">
        <v>-10</v>
      </c>
      <c r="I1535" s="238"/>
      <c r="J1535" s="233"/>
      <c r="K1535" s="233"/>
      <c r="L1535" s="239"/>
      <c r="M1535" s="240"/>
      <c r="N1535" s="241"/>
      <c r="O1535" s="241"/>
      <c r="P1535" s="241"/>
      <c r="Q1535" s="241"/>
      <c r="R1535" s="241"/>
      <c r="S1535" s="241"/>
      <c r="T1535" s="24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3" t="s">
        <v>205</v>
      </c>
      <c r="AU1535" s="243" t="s">
        <v>207</v>
      </c>
      <c r="AV1535" s="13" t="s">
        <v>82</v>
      </c>
      <c r="AW1535" s="13" t="s">
        <v>33</v>
      </c>
      <c r="AX1535" s="13" t="s">
        <v>72</v>
      </c>
      <c r="AY1535" s="243" t="s">
        <v>190</v>
      </c>
    </row>
    <row r="1536" s="13" customFormat="1">
      <c r="A1536" s="13"/>
      <c r="B1536" s="232"/>
      <c r="C1536" s="233"/>
      <c r="D1536" s="234" t="s">
        <v>205</v>
      </c>
      <c r="E1536" s="235" t="s">
        <v>19</v>
      </c>
      <c r="F1536" s="236" t="s">
        <v>1982</v>
      </c>
      <c r="G1536" s="233"/>
      <c r="H1536" s="237">
        <v>1.0600000000000001</v>
      </c>
      <c r="I1536" s="238"/>
      <c r="J1536" s="233"/>
      <c r="K1536" s="233"/>
      <c r="L1536" s="239"/>
      <c r="M1536" s="240"/>
      <c r="N1536" s="241"/>
      <c r="O1536" s="241"/>
      <c r="P1536" s="241"/>
      <c r="Q1536" s="241"/>
      <c r="R1536" s="241"/>
      <c r="S1536" s="241"/>
      <c r="T1536" s="24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3" t="s">
        <v>205</v>
      </c>
      <c r="AU1536" s="243" t="s">
        <v>207</v>
      </c>
      <c r="AV1536" s="13" t="s">
        <v>82</v>
      </c>
      <c r="AW1536" s="13" t="s">
        <v>33</v>
      </c>
      <c r="AX1536" s="13" t="s">
        <v>72</v>
      </c>
      <c r="AY1536" s="243" t="s">
        <v>190</v>
      </c>
    </row>
    <row r="1537" s="13" customFormat="1">
      <c r="A1537" s="13"/>
      <c r="B1537" s="232"/>
      <c r="C1537" s="233"/>
      <c r="D1537" s="234" t="s">
        <v>205</v>
      </c>
      <c r="E1537" s="235" t="s">
        <v>19</v>
      </c>
      <c r="F1537" s="236" t="s">
        <v>1983</v>
      </c>
      <c r="G1537" s="233"/>
      <c r="H1537" s="237">
        <v>2.7000000000000002</v>
      </c>
      <c r="I1537" s="238"/>
      <c r="J1537" s="233"/>
      <c r="K1537" s="233"/>
      <c r="L1537" s="239"/>
      <c r="M1537" s="240"/>
      <c r="N1537" s="241"/>
      <c r="O1537" s="241"/>
      <c r="P1537" s="241"/>
      <c r="Q1537" s="241"/>
      <c r="R1537" s="241"/>
      <c r="S1537" s="241"/>
      <c r="T1537" s="242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3" t="s">
        <v>205</v>
      </c>
      <c r="AU1537" s="243" t="s">
        <v>207</v>
      </c>
      <c r="AV1537" s="13" t="s">
        <v>82</v>
      </c>
      <c r="AW1537" s="13" t="s">
        <v>33</v>
      </c>
      <c r="AX1537" s="13" t="s">
        <v>72</v>
      </c>
      <c r="AY1537" s="243" t="s">
        <v>190</v>
      </c>
    </row>
    <row r="1538" s="14" customFormat="1">
      <c r="A1538" s="14"/>
      <c r="B1538" s="254"/>
      <c r="C1538" s="255"/>
      <c r="D1538" s="234" t="s">
        <v>205</v>
      </c>
      <c r="E1538" s="256" t="s">
        <v>19</v>
      </c>
      <c r="F1538" s="257" t="s">
        <v>1984</v>
      </c>
      <c r="G1538" s="255"/>
      <c r="H1538" s="256" t="s">
        <v>19</v>
      </c>
      <c r="I1538" s="258"/>
      <c r="J1538" s="255"/>
      <c r="K1538" s="255"/>
      <c r="L1538" s="259"/>
      <c r="M1538" s="260"/>
      <c r="N1538" s="261"/>
      <c r="O1538" s="261"/>
      <c r="P1538" s="261"/>
      <c r="Q1538" s="261"/>
      <c r="R1538" s="261"/>
      <c r="S1538" s="261"/>
      <c r="T1538" s="26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3" t="s">
        <v>205</v>
      </c>
      <c r="AU1538" s="263" t="s">
        <v>207</v>
      </c>
      <c r="AV1538" s="14" t="s">
        <v>79</v>
      </c>
      <c r="AW1538" s="14" t="s">
        <v>33</v>
      </c>
      <c r="AX1538" s="14" t="s">
        <v>72</v>
      </c>
      <c r="AY1538" s="263" t="s">
        <v>190</v>
      </c>
    </row>
    <row r="1539" s="13" customFormat="1">
      <c r="A1539" s="13"/>
      <c r="B1539" s="232"/>
      <c r="C1539" s="233"/>
      <c r="D1539" s="234" t="s">
        <v>205</v>
      </c>
      <c r="E1539" s="235" t="s">
        <v>19</v>
      </c>
      <c r="F1539" s="236" t="s">
        <v>1985</v>
      </c>
      <c r="G1539" s="233"/>
      <c r="H1539" s="237">
        <v>157.904</v>
      </c>
      <c r="I1539" s="238"/>
      <c r="J1539" s="233"/>
      <c r="K1539" s="233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205</v>
      </c>
      <c r="AU1539" s="243" t="s">
        <v>207</v>
      </c>
      <c r="AV1539" s="13" t="s">
        <v>82</v>
      </c>
      <c r="AW1539" s="13" t="s">
        <v>33</v>
      </c>
      <c r="AX1539" s="13" t="s">
        <v>72</v>
      </c>
      <c r="AY1539" s="243" t="s">
        <v>190</v>
      </c>
    </row>
    <row r="1540" s="13" customFormat="1">
      <c r="A1540" s="13"/>
      <c r="B1540" s="232"/>
      <c r="C1540" s="233"/>
      <c r="D1540" s="234" t="s">
        <v>205</v>
      </c>
      <c r="E1540" s="235" t="s">
        <v>19</v>
      </c>
      <c r="F1540" s="236" t="s">
        <v>1976</v>
      </c>
      <c r="G1540" s="233"/>
      <c r="H1540" s="237">
        <v>-3.2799999999999998</v>
      </c>
      <c r="I1540" s="238"/>
      <c r="J1540" s="233"/>
      <c r="K1540" s="233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205</v>
      </c>
      <c r="AU1540" s="243" t="s">
        <v>207</v>
      </c>
      <c r="AV1540" s="13" t="s">
        <v>82</v>
      </c>
      <c r="AW1540" s="13" t="s">
        <v>33</v>
      </c>
      <c r="AX1540" s="13" t="s">
        <v>72</v>
      </c>
      <c r="AY1540" s="243" t="s">
        <v>190</v>
      </c>
    </row>
    <row r="1541" s="13" customFormat="1">
      <c r="A1541" s="13"/>
      <c r="B1541" s="232"/>
      <c r="C1541" s="233"/>
      <c r="D1541" s="234" t="s">
        <v>205</v>
      </c>
      <c r="E1541" s="235" t="s">
        <v>19</v>
      </c>
      <c r="F1541" s="236" t="s">
        <v>1867</v>
      </c>
      <c r="G1541" s="233"/>
      <c r="H1541" s="237">
        <v>-1.7729999999999999</v>
      </c>
      <c r="I1541" s="238"/>
      <c r="J1541" s="233"/>
      <c r="K1541" s="233"/>
      <c r="L1541" s="239"/>
      <c r="M1541" s="240"/>
      <c r="N1541" s="241"/>
      <c r="O1541" s="241"/>
      <c r="P1541" s="241"/>
      <c r="Q1541" s="241"/>
      <c r="R1541" s="241"/>
      <c r="S1541" s="241"/>
      <c r="T1541" s="24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3" t="s">
        <v>205</v>
      </c>
      <c r="AU1541" s="243" t="s">
        <v>207</v>
      </c>
      <c r="AV1541" s="13" t="s">
        <v>82</v>
      </c>
      <c r="AW1541" s="13" t="s">
        <v>33</v>
      </c>
      <c r="AX1541" s="13" t="s">
        <v>72</v>
      </c>
      <c r="AY1541" s="243" t="s">
        <v>190</v>
      </c>
    </row>
    <row r="1542" s="13" customFormat="1">
      <c r="A1542" s="13"/>
      <c r="B1542" s="232"/>
      <c r="C1542" s="233"/>
      <c r="D1542" s="234" t="s">
        <v>205</v>
      </c>
      <c r="E1542" s="235" t="s">
        <v>19</v>
      </c>
      <c r="F1542" s="236" t="s">
        <v>1876</v>
      </c>
      <c r="G1542" s="233"/>
      <c r="H1542" s="237">
        <v>-10</v>
      </c>
      <c r="I1542" s="238"/>
      <c r="J1542" s="233"/>
      <c r="K1542" s="233"/>
      <c r="L1542" s="239"/>
      <c r="M1542" s="240"/>
      <c r="N1542" s="241"/>
      <c r="O1542" s="241"/>
      <c r="P1542" s="241"/>
      <c r="Q1542" s="241"/>
      <c r="R1542" s="241"/>
      <c r="S1542" s="241"/>
      <c r="T1542" s="242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3" t="s">
        <v>205</v>
      </c>
      <c r="AU1542" s="243" t="s">
        <v>207</v>
      </c>
      <c r="AV1542" s="13" t="s">
        <v>82</v>
      </c>
      <c r="AW1542" s="13" t="s">
        <v>33</v>
      </c>
      <c r="AX1542" s="13" t="s">
        <v>72</v>
      </c>
      <c r="AY1542" s="243" t="s">
        <v>190</v>
      </c>
    </row>
    <row r="1543" s="13" customFormat="1">
      <c r="A1543" s="13"/>
      <c r="B1543" s="232"/>
      <c r="C1543" s="233"/>
      <c r="D1543" s="234" t="s">
        <v>205</v>
      </c>
      <c r="E1543" s="235" t="s">
        <v>19</v>
      </c>
      <c r="F1543" s="236" t="s">
        <v>1893</v>
      </c>
      <c r="G1543" s="233"/>
      <c r="H1543" s="237">
        <v>-18</v>
      </c>
      <c r="I1543" s="238"/>
      <c r="J1543" s="233"/>
      <c r="K1543" s="233"/>
      <c r="L1543" s="239"/>
      <c r="M1543" s="240"/>
      <c r="N1543" s="241"/>
      <c r="O1543" s="241"/>
      <c r="P1543" s="241"/>
      <c r="Q1543" s="241"/>
      <c r="R1543" s="241"/>
      <c r="S1543" s="241"/>
      <c r="T1543" s="242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3" t="s">
        <v>205</v>
      </c>
      <c r="AU1543" s="243" t="s">
        <v>207</v>
      </c>
      <c r="AV1543" s="13" t="s">
        <v>82</v>
      </c>
      <c r="AW1543" s="13" t="s">
        <v>33</v>
      </c>
      <c r="AX1543" s="13" t="s">
        <v>72</v>
      </c>
      <c r="AY1543" s="243" t="s">
        <v>190</v>
      </c>
    </row>
    <row r="1544" s="13" customFormat="1">
      <c r="A1544" s="13"/>
      <c r="B1544" s="232"/>
      <c r="C1544" s="233"/>
      <c r="D1544" s="234" t="s">
        <v>205</v>
      </c>
      <c r="E1544" s="235" t="s">
        <v>19</v>
      </c>
      <c r="F1544" s="236" t="s">
        <v>1875</v>
      </c>
      <c r="G1544" s="233"/>
      <c r="H1544" s="237">
        <v>-8</v>
      </c>
      <c r="I1544" s="238"/>
      <c r="J1544" s="233"/>
      <c r="K1544" s="233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205</v>
      </c>
      <c r="AU1544" s="243" t="s">
        <v>207</v>
      </c>
      <c r="AV1544" s="13" t="s">
        <v>82</v>
      </c>
      <c r="AW1544" s="13" t="s">
        <v>33</v>
      </c>
      <c r="AX1544" s="13" t="s">
        <v>72</v>
      </c>
      <c r="AY1544" s="243" t="s">
        <v>190</v>
      </c>
    </row>
    <row r="1545" s="13" customFormat="1">
      <c r="A1545" s="13"/>
      <c r="B1545" s="232"/>
      <c r="C1545" s="233"/>
      <c r="D1545" s="234" t="s">
        <v>205</v>
      </c>
      <c r="E1545" s="235" t="s">
        <v>19</v>
      </c>
      <c r="F1545" s="236" t="s">
        <v>1977</v>
      </c>
      <c r="G1545" s="233"/>
      <c r="H1545" s="237">
        <v>1.2</v>
      </c>
      <c r="I1545" s="238"/>
      <c r="J1545" s="233"/>
      <c r="K1545" s="233"/>
      <c r="L1545" s="239"/>
      <c r="M1545" s="240"/>
      <c r="N1545" s="241"/>
      <c r="O1545" s="241"/>
      <c r="P1545" s="241"/>
      <c r="Q1545" s="241"/>
      <c r="R1545" s="241"/>
      <c r="S1545" s="241"/>
      <c r="T1545" s="24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3" t="s">
        <v>205</v>
      </c>
      <c r="AU1545" s="243" t="s">
        <v>207</v>
      </c>
      <c r="AV1545" s="13" t="s">
        <v>82</v>
      </c>
      <c r="AW1545" s="13" t="s">
        <v>33</v>
      </c>
      <c r="AX1545" s="13" t="s">
        <v>72</v>
      </c>
      <c r="AY1545" s="243" t="s">
        <v>190</v>
      </c>
    </row>
    <row r="1546" s="13" customFormat="1">
      <c r="A1546" s="13"/>
      <c r="B1546" s="232"/>
      <c r="C1546" s="233"/>
      <c r="D1546" s="234" t="s">
        <v>205</v>
      </c>
      <c r="E1546" s="235" t="s">
        <v>19</v>
      </c>
      <c r="F1546" s="236" t="s">
        <v>1879</v>
      </c>
      <c r="G1546" s="233"/>
      <c r="H1546" s="237">
        <v>2.1000000000000001</v>
      </c>
      <c r="I1546" s="238"/>
      <c r="J1546" s="233"/>
      <c r="K1546" s="233"/>
      <c r="L1546" s="239"/>
      <c r="M1546" s="240"/>
      <c r="N1546" s="241"/>
      <c r="O1546" s="241"/>
      <c r="P1546" s="241"/>
      <c r="Q1546" s="241"/>
      <c r="R1546" s="241"/>
      <c r="S1546" s="241"/>
      <c r="T1546" s="242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3" t="s">
        <v>205</v>
      </c>
      <c r="AU1546" s="243" t="s">
        <v>207</v>
      </c>
      <c r="AV1546" s="13" t="s">
        <v>82</v>
      </c>
      <c r="AW1546" s="13" t="s">
        <v>33</v>
      </c>
      <c r="AX1546" s="13" t="s">
        <v>72</v>
      </c>
      <c r="AY1546" s="243" t="s">
        <v>190</v>
      </c>
    </row>
    <row r="1547" s="13" customFormat="1">
      <c r="A1547" s="13"/>
      <c r="B1547" s="232"/>
      <c r="C1547" s="233"/>
      <c r="D1547" s="234" t="s">
        <v>205</v>
      </c>
      <c r="E1547" s="235" t="s">
        <v>19</v>
      </c>
      <c r="F1547" s="236" t="s">
        <v>1896</v>
      </c>
      <c r="G1547" s="233"/>
      <c r="H1547" s="237">
        <v>3.8999999999999999</v>
      </c>
      <c r="I1547" s="238"/>
      <c r="J1547" s="233"/>
      <c r="K1547" s="233"/>
      <c r="L1547" s="239"/>
      <c r="M1547" s="240"/>
      <c r="N1547" s="241"/>
      <c r="O1547" s="241"/>
      <c r="P1547" s="241"/>
      <c r="Q1547" s="241"/>
      <c r="R1547" s="241"/>
      <c r="S1547" s="241"/>
      <c r="T1547" s="24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3" t="s">
        <v>205</v>
      </c>
      <c r="AU1547" s="243" t="s">
        <v>207</v>
      </c>
      <c r="AV1547" s="13" t="s">
        <v>82</v>
      </c>
      <c r="AW1547" s="13" t="s">
        <v>33</v>
      </c>
      <c r="AX1547" s="13" t="s">
        <v>72</v>
      </c>
      <c r="AY1547" s="243" t="s">
        <v>190</v>
      </c>
    </row>
    <row r="1548" s="13" customFormat="1">
      <c r="A1548" s="13"/>
      <c r="B1548" s="232"/>
      <c r="C1548" s="233"/>
      <c r="D1548" s="234" t="s">
        <v>205</v>
      </c>
      <c r="E1548" s="235" t="s">
        <v>19</v>
      </c>
      <c r="F1548" s="236" t="s">
        <v>1878</v>
      </c>
      <c r="G1548" s="233"/>
      <c r="H1548" s="237">
        <v>1.8</v>
      </c>
      <c r="I1548" s="238"/>
      <c r="J1548" s="233"/>
      <c r="K1548" s="233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205</v>
      </c>
      <c r="AU1548" s="243" t="s">
        <v>207</v>
      </c>
      <c r="AV1548" s="13" t="s">
        <v>82</v>
      </c>
      <c r="AW1548" s="13" t="s">
        <v>33</v>
      </c>
      <c r="AX1548" s="13" t="s">
        <v>72</v>
      </c>
      <c r="AY1548" s="243" t="s">
        <v>190</v>
      </c>
    </row>
    <row r="1549" s="14" customFormat="1">
      <c r="A1549" s="14"/>
      <c r="B1549" s="254"/>
      <c r="C1549" s="255"/>
      <c r="D1549" s="234" t="s">
        <v>205</v>
      </c>
      <c r="E1549" s="256" t="s">
        <v>19</v>
      </c>
      <c r="F1549" s="257" t="s">
        <v>1986</v>
      </c>
      <c r="G1549" s="255"/>
      <c r="H1549" s="256" t="s">
        <v>19</v>
      </c>
      <c r="I1549" s="258"/>
      <c r="J1549" s="255"/>
      <c r="K1549" s="255"/>
      <c r="L1549" s="259"/>
      <c r="M1549" s="260"/>
      <c r="N1549" s="261"/>
      <c r="O1549" s="261"/>
      <c r="P1549" s="261"/>
      <c r="Q1549" s="261"/>
      <c r="R1549" s="261"/>
      <c r="S1549" s="261"/>
      <c r="T1549" s="26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3" t="s">
        <v>205</v>
      </c>
      <c r="AU1549" s="263" t="s">
        <v>207</v>
      </c>
      <c r="AV1549" s="14" t="s">
        <v>79</v>
      </c>
      <c r="AW1549" s="14" t="s">
        <v>33</v>
      </c>
      <c r="AX1549" s="14" t="s">
        <v>72</v>
      </c>
      <c r="AY1549" s="263" t="s">
        <v>190</v>
      </c>
    </row>
    <row r="1550" s="13" customFormat="1">
      <c r="A1550" s="13"/>
      <c r="B1550" s="232"/>
      <c r="C1550" s="233"/>
      <c r="D1550" s="234" t="s">
        <v>205</v>
      </c>
      <c r="E1550" s="235" t="s">
        <v>19</v>
      </c>
      <c r="F1550" s="236" t="s">
        <v>1898</v>
      </c>
      <c r="G1550" s="233"/>
      <c r="H1550" s="237">
        <v>109.062</v>
      </c>
      <c r="I1550" s="238"/>
      <c r="J1550" s="233"/>
      <c r="K1550" s="233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205</v>
      </c>
      <c r="AU1550" s="243" t="s">
        <v>207</v>
      </c>
      <c r="AV1550" s="13" t="s">
        <v>82</v>
      </c>
      <c r="AW1550" s="13" t="s">
        <v>33</v>
      </c>
      <c r="AX1550" s="13" t="s">
        <v>72</v>
      </c>
      <c r="AY1550" s="243" t="s">
        <v>190</v>
      </c>
    </row>
    <row r="1551" s="13" customFormat="1">
      <c r="A1551" s="13"/>
      <c r="B1551" s="232"/>
      <c r="C1551" s="233"/>
      <c r="D1551" s="234" t="s">
        <v>205</v>
      </c>
      <c r="E1551" s="235" t="s">
        <v>19</v>
      </c>
      <c r="F1551" s="236" t="s">
        <v>1867</v>
      </c>
      <c r="G1551" s="233"/>
      <c r="H1551" s="237">
        <v>-1.7729999999999999</v>
      </c>
      <c r="I1551" s="238"/>
      <c r="J1551" s="233"/>
      <c r="K1551" s="233"/>
      <c r="L1551" s="239"/>
      <c r="M1551" s="240"/>
      <c r="N1551" s="241"/>
      <c r="O1551" s="241"/>
      <c r="P1551" s="241"/>
      <c r="Q1551" s="241"/>
      <c r="R1551" s="241"/>
      <c r="S1551" s="241"/>
      <c r="T1551" s="24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3" t="s">
        <v>205</v>
      </c>
      <c r="AU1551" s="243" t="s">
        <v>207</v>
      </c>
      <c r="AV1551" s="13" t="s">
        <v>82</v>
      </c>
      <c r="AW1551" s="13" t="s">
        <v>33</v>
      </c>
      <c r="AX1551" s="13" t="s">
        <v>72</v>
      </c>
      <c r="AY1551" s="243" t="s">
        <v>190</v>
      </c>
    </row>
    <row r="1552" s="13" customFormat="1">
      <c r="A1552" s="13"/>
      <c r="B1552" s="232"/>
      <c r="C1552" s="233"/>
      <c r="D1552" s="234" t="s">
        <v>205</v>
      </c>
      <c r="E1552" s="235" t="s">
        <v>19</v>
      </c>
      <c r="F1552" s="236" t="s">
        <v>1980</v>
      </c>
      <c r="G1552" s="233"/>
      <c r="H1552" s="237">
        <v>-1.845</v>
      </c>
      <c r="I1552" s="238"/>
      <c r="J1552" s="233"/>
      <c r="K1552" s="233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205</v>
      </c>
      <c r="AU1552" s="243" t="s">
        <v>207</v>
      </c>
      <c r="AV1552" s="13" t="s">
        <v>82</v>
      </c>
      <c r="AW1552" s="13" t="s">
        <v>33</v>
      </c>
      <c r="AX1552" s="13" t="s">
        <v>72</v>
      </c>
      <c r="AY1552" s="243" t="s">
        <v>190</v>
      </c>
    </row>
    <row r="1553" s="13" customFormat="1">
      <c r="A1553" s="13"/>
      <c r="B1553" s="232"/>
      <c r="C1553" s="233"/>
      <c r="D1553" s="234" t="s">
        <v>205</v>
      </c>
      <c r="E1553" s="235" t="s">
        <v>19</v>
      </c>
      <c r="F1553" s="236" t="s">
        <v>1876</v>
      </c>
      <c r="G1553" s="233"/>
      <c r="H1553" s="237">
        <v>-10</v>
      </c>
      <c r="I1553" s="238"/>
      <c r="J1553" s="233"/>
      <c r="K1553" s="233"/>
      <c r="L1553" s="239"/>
      <c r="M1553" s="240"/>
      <c r="N1553" s="241"/>
      <c r="O1553" s="241"/>
      <c r="P1553" s="241"/>
      <c r="Q1553" s="241"/>
      <c r="R1553" s="241"/>
      <c r="S1553" s="241"/>
      <c r="T1553" s="24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3" t="s">
        <v>205</v>
      </c>
      <c r="AU1553" s="243" t="s">
        <v>207</v>
      </c>
      <c r="AV1553" s="13" t="s">
        <v>82</v>
      </c>
      <c r="AW1553" s="13" t="s">
        <v>33</v>
      </c>
      <c r="AX1553" s="13" t="s">
        <v>72</v>
      </c>
      <c r="AY1553" s="243" t="s">
        <v>190</v>
      </c>
    </row>
    <row r="1554" s="13" customFormat="1">
      <c r="A1554" s="13"/>
      <c r="B1554" s="232"/>
      <c r="C1554" s="233"/>
      <c r="D1554" s="234" t="s">
        <v>205</v>
      </c>
      <c r="E1554" s="235" t="s">
        <v>19</v>
      </c>
      <c r="F1554" s="236" t="s">
        <v>1982</v>
      </c>
      <c r="G1554" s="233"/>
      <c r="H1554" s="237">
        <v>1.0600000000000001</v>
      </c>
      <c r="I1554" s="238"/>
      <c r="J1554" s="233"/>
      <c r="K1554" s="233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205</v>
      </c>
      <c r="AU1554" s="243" t="s">
        <v>207</v>
      </c>
      <c r="AV1554" s="13" t="s">
        <v>82</v>
      </c>
      <c r="AW1554" s="13" t="s">
        <v>33</v>
      </c>
      <c r="AX1554" s="13" t="s">
        <v>72</v>
      </c>
      <c r="AY1554" s="243" t="s">
        <v>190</v>
      </c>
    </row>
    <row r="1555" s="13" customFormat="1">
      <c r="A1555" s="13"/>
      <c r="B1555" s="232"/>
      <c r="C1555" s="233"/>
      <c r="D1555" s="234" t="s">
        <v>205</v>
      </c>
      <c r="E1555" s="235" t="s">
        <v>19</v>
      </c>
      <c r="F1555" s="236" t="s">
        <v>1879</v>
      </c>
      <c r="G1555" s="233"/>
      <c r="H1555" s="237">
        <v>2.1000000000000001</v>
      </c>
      <c r="I1555" s="238"/>
      <c r="J1555" s="233"/>
      <c r="K1555" s="233"/>
      <c r="L1555" s="239"/>
      <c r="M1555" s="240"/>
      <c r="N1555" s="241"/>
      <c r="O1555" s="241"/>
      <c r="P1555" s="241"/>
      <c r="Q1555" s="241"/>
      <c r="R1555" s="241"/>
      <c r="S1555" s="241"/>
      <c r="T1555" s="24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3" t="s">
        <v>205</v>
      </c>
      <c r="AU1555" s="243" t="s">
        <v>207</v>
      </c>
      <c r="AV1555" s="13" t="s">
        <v>82</v>
      </c>
      <c r="AW1555" s="13" t="s">
        <v>33</v>
      </c>
      <c r="AX1555" s="13" t="s">
        <v>72</v>
      </c>
      <c r="AY1555" s="243" t="s">
        <v>190</v>
      </c>
    </row>
    <row r="1556" s="14" customFormat="1">
      <c r="A1556" s="14"/>
      <c r="B1556" s="254"/>
      <c r="C1556" s="255"/>
      <c r="D1556" s="234" t="s">
        <v>205</v>
      </c>
      <c r="E1556" s="256" t="s">
        <v>19</v>
      </c>
      <c r="F1556" s="257" t="s">
        <v>1987</v>
      </c>
      <c r="G1556" s="255"/>
      <c r="H1556" s="256" t="s">
        <v>19</v>
      </c>
      <c r="I1556" s="258"/>
      <c r="J1556" s="255"/>
      <c r="K1556" s="255"/>
      <c r="L1556" s="259"/>
      <c r="M1556" s="260"/>
      <c r="N1556" s="261"/>
      <c r="O1556" s="261"/>
      <c r="P1556" s="261"/>
      <c r="Q1556" s="261"/>
      <c r="R1556" s="261"/>
      <c r="S1556" s="261"/>
      <c r="T1556" s="26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3" t="s">
        <v>205</v>
      </c>
      <c r="AU1556" s="263" t="s">
        <v>207</v>
      </c>
      <c r="AV1556" s="14" t="s">
        <v>79</v>
      </c>
      <c r="AW1556" s="14" t="s">
        <v>33</v>
      </c>
      <c r="AX1556" s="14" t="s">
        <v>72</v>
      </c>
      <c r="AY1556" s="263" t="s">
        <v>190</v>
      </c>
    </row>
    <row r="1557" s="13" customFormat="1">
      <c r="A1557" s="13"/>
      <c r="B1557" s="232"/>
      <c r="C1557" s="233"/>
      <c r="D1557" s="234" t="s">
        <v>205</v>
      </c>
      <c r="E1557" s="235" t="s">
        <v>19</v>
      </c>
      <c r="F1557" s="236" t="s">
        <v>1988</v>
      </c>
      <c r="G1557" s="233"/>
      <c r="H1557" s="237">
        <v>144.83199999999999</v>
      </c>
      <c r="I1557" s="238"/>
      <c r="J1557" s="233"/>
      <c r="K1557" s="233"/>
      <c r="L1557" s="239"/>
      <c r="M1557" s="240"/>
      <c r="N1557" s="241"/>
      <c r="O1557" s="241"/>
      <c r="P1557" s="241"/>
      <c r="Q1557" s="241"/>
      <c r="R1557" s="241"/>
      <c r="S1557" s="241"/>
      <c r="T1557" s="24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3" t="s">
        <v>205</v>
      </c>
      <c r="AU1557" s="243" t="s">
        <v>207</v>
      </c>
      <c r="AV1557" s="13" t="s">
        <v>82</v>
      </c>
      <c r="AW1557" s="13" t="s">
        <v>33</v>
      </c>
      <c r="AX1557" s="13" t="s">
        <v>72</v>
      </c>
      <c r="AY1557" s="243" t="s">
        <v>190</v>
      </c>
    </row>
    <row r="1558" s="13" customFormat="1">
      <c r="A1558" s="13"/>
      <c r="B1558" s="232"/>
      <c r="C1558" s="233"/>
      <c r="D1558" s="234" t="s">
        <v>205</v>
      </c>
      <c r="E1558" s="235" t="s">
        <v>19</v>
      </c>
      <c r="F1558" s="236" t="s">
        <v>1980</v>
      </c>
      <c r="G1558" s="233"/>
      <c r="H1558" s="237">
        <v>-1.845</v>
      </c>
      <c r="I1558" s="238"/>
      <c r="J1558" s="233"/>
      <c r="K1558" s="233"/>
      <c r="L1558" s="239"/>
      <c r="M1558" s="240"/>
      <c r="N1558" s="241"/>
      <c r="O1558" s="241"/>
      <c r="P1558" s="241"/>
      <c r="Q1558" s="241"/>
      <c r="R1558" s="241"/>
      <c r="S1558" s="241"/>
      <c r="T1558" s="24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3" t="s">
        <v>205</v>
      </c>
      <c r="AU1558" s="243" t="s">
        <v>207</v>
      </c>
      <c r="AV1558" s="13" t="s">
        <v>82</v>
      </c>
      <c r="AW1558" s="13" t="s">
        <v>33</v>
      </c>
      <c r="AX1558" s="13" t="s">
        <v>72</v>
      </c>
      <c r="AY1558" s="243" t="s">
        <v>190</v>
      </c>
    </row>
    <row r="1559" s="13" customFormat="1">
      <c r="A1559" s="13"/>
      <c r="B1559" s="232"/>
      <c r="C1559" s="233"/>
      <c r="D1559" s="234" t="s">
        <v>205</v>
      </c>
      <c r="E1559" s="235" t="s">
        <v>19</v>
      </c>
      <c r="F1559" s="236" t="s">
        <v>1989</v>
      </c>
      <c r="G1559" s="233"/>
      <c r="H1559" s="237">
        <v>-9</v>
      </c>
      <c r="I1559" s="238"/>
      <c r="J1559" s="233"/>
      <c r="K1559" s="233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205</v>
      </c>
      <c r="AU1559" s="243" t="s">
        <v>207</v>
      </c>
      <c r="AV1559" s="13" t="s">
        <v>82</v>
      </c>
      <c r="AW1559" s="13" t="s">
        <v>33</v>
      </c>
      <c r="AX1559" s="13" t="s">
        <v>72</v>
      </c>
      <c r="AY1559" s="243" t="s">
        <v>190</v>
      </c>
    </row>
    <row r="1560" s="13" customFormat="1">
      <c r="A1560" s="13"/>
      <c r="B1560" s="232"/>
      <c r="C1560" s="233"/>
      <c r="D1560" s="234" t="s">
        <v>205</v>
      </c>
      <c r="E1560" s="235" t="s">
        <v>19</v>
      </c>
      <c r="F1560" s="236" t="s">
        <v>1875</v>
      </c>
      <c r="G1560" s="233"/>
      <c r="H1560" s="237">
        <v>-8</v>
      </c>
      <c r="I1560" s="238"/>
      <c r="J1560" s="233"/>
      <c r="K1560" s="233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205</v>
      </c>
      <c r="AU1560" s="243" t="s">
        <v>207</v>
      </c>
      <c r="AV1560" s="13" t="s">
        <v>82</v>
      </c>
      <c r="AW1560" s="13" t="s">
        <v>33</v>
      </c>
      <c r="AX1560" s="13" t="s">
        <v>72</v>
      </c>
      <c r="AY1560" s="243" t="s">
        <v>190</v>
      </c>
    </row>
    <row r="1561" s="13" customFormat="1">
      <c r="A1561" s="13"/>
      <c r="B1561" s="232"/>
      <c r="C1561" s="233"/>
      <c r="D1561" s="234" t="s">
        <v>205</v>
      </c>
      <c r="E1561" s="235" t="s">
        <v>19</v>
      </c>
      <c r="F1561" s="236" t="s">
        <v>1990</v>
      </c>
      <c r="G1561" s="233"/>
      <c r="H1561" s="237">
        <v>-15</v>
      </c>
      <c r="I1561" s="238"/>
      <c r="J1561" s="233"/>
      <c r="K1561" s="233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205</v>
      </c>
      <c r="AU1561" s="243" t="s">
        <v>207</v>
      </c>
      <c r="AV1561" s="13" t="s">
        <v>82</v>
      </c>
      <c r="AW1561" s="13" t="s">
        <v>33</v>
      </c>
      <c r="AX1561" s="13" t="s">
        <v>72</v>
      </c>
      <c r="AY1561" s="243" t="s">
        <v>190</v>
      </c>
    </row>
    <row r="1562" s="13" customFormat="1">
      <c r="A1562" s="13"/>
      <c r="B1562" s="232"/>
      <c r="C1562" s="233"/>
      <c r="D1562" s="234" t="s">
        <v>205</v>
      </c>
      <c r="E1562" s="235" t="s">
        <v>19</v>
      </c>
      <c r="F1562" s="236" t="s">
        <v>1982</v>
      </c>
      <c r="G1562" s="233"/>
      <c r="H1562" s="237">
        <v>1.0600000000000001</v>
      </c>
      <c r="I1562" s="238"/>
      <c r="J1562" s="233"/>
      <c r="K1562" s="233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205</v>
      </c>
      <c r="AU1562" s="243" t="s">
        <v>207</v>
      </c>
      <c r="AV1562" s="13" t="s">
        <v>82</v>
      </c>
      <c r="AW1562" s="13" t="s">
        <v>33</v>
      </c>
      <c r="AX1562" s="13" t="s">
        <v>72</v>
      </c>
      <c r="AY1562" s="243" t="s">
        <v>190</v>
      </c>
    </row>
    <row r="1563" s="13" customFormat="1">
      <c r="A1563" s="13"/>
      <c r="B1563" s="232"/>
      <c r="C1563" s="233"/>
      <c r="D1563" s="234" t="s">
        <v>205</v>
      </c>
      <c r="E1563" s="235" t="s">
        <v>19</v>
      </c>
      <c r="F1563" s="236" t="s">
        <v>1991</v>
      </c>
      <c r="G1563" s="233"/>
      <c r="H1563" s="237">
        <v>1.95</v>
      </c>
      <c r="I1563" s="238"/>
      <c r="J1563" s="233"/>
      <c r="K1563" s="233"/>
      <c r="L1563" s="239"/>
      <c r="M1563" s="240"/>
      <c r="N1563" s="241"/>
      <c r="O1563" s="241"/>
      <c r="P1563" s="241"/>
      <c r="Q1563" s="241"/>
      <c r="R1563" s="241"/>
      <c r="S1563" s="241"/>
      <c r="T1563" s="24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3" t="s">
        <v>205</v>
      </c>
      <c r="AU1563" s="243" t="s">
        <v>207</v>
      </c>
      <c r="AV1563" s="13" t="s">
        <v>82</v>
      </c>
      <c r="AW1563" s="13" t="s">
        <v>33</v>
      </c>
      <c r="AX1563" s="13" t="s">
        <v>72</v>
      </c>
      <c r="AY1563" s="243" t="s">
        <v>190</v>
      </c>
    </row>
    <row r="1564" s="13" customFormat="1">
      <c r="A1564" s="13"/>
      <c r="B1564" s="232"/>
      <c r="C1564" s="233"/>
      <c r="D1564" s="234" t="s">
        <v>205</v>
      </c>
      <c r="E1564" s="235" t="s">
        <v>19</v>
      </c>
      <c r="F1564" s="236" t="s">
        <v>1878</v>
      </c>
      <c r="G1564" s="233"/>
      <c r="H1564" s="237">
        <v>1.8</v>
      </c>
      <c r="I1564" s="238"/>
      <c r="J1564" s="233"/>
      <c r="K1564" s="233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205</v>
      </c>
      <c r="AU1564" s="243" t="s">
        <v>207</v>
      </c>
      <c r="AV1564" s="13" t="s">
        <v>82</v>
      </c>
      <c r="AW1564" s="13" t="s">
        <v>33</v>
      </c>
      <c r="AX1564" s="13" t="s">
        <v>72</v>
      </c>
      <c r="AY1564" s="243" t="s">
        <v>190</v>
      </c>
    </row>
    <row r="1565" s="13" customFormat="1">
      <c r="A1565" s="13"/>
      <c r="B1565" s="232"/>
      <c r="C1565" s="233"/>
      <c r="D1565" s="234" t="s">
        <v>205</v>
      </c>
      <c r="E1565" s="235" t="s">
        <v>19</v>
      </c>
      <c r="F1565" s="236" t="s">
        <v>1992</v>
      </c>
      <c r="G1565" s="233"/>
      <c r="H1565" s="237">
        <v>4.0499999999999998</v>
      </c>
      <c r="I1565" s="238"/>
      <c r="J1565" s="233"/>
      <c r="K1565" s="233"/>
      <c r="L1565" s="239"/>
      <c r="M1565" s="240"/>
      <c r="N1565" s="241"/>
      <c r="O1565" s="241"/>
      <c r="P1565" s="241"/>
      <c r="Q1565" s="241"/>
      <c r="R1565" s="241"/>
      <c r="S1565" s="241"/>
      <c r="T1565" s="24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3" t="s">
        <v>205</v>
      </c>
      <c r="AU1565" s="243" t="s">
        <v>207</v>
      </c>
      <c r="AV1565" s="13" t="s">
        <v>82</v>
      </c>
      <c r="AW1565" s="13" t="s">
        <v>33</v>
      </c>
      <c r="AX1565" s="13" t="s">
        <v>72</v>
      </c>
      <c r="AY1565" s="243" t="s">
        <v>190</v>
      </c>
    </row>
    <row r="1566" s="14" customFormat="1">
      <c r="A1566" s="14"/>
      <c r="B1566" s="254"/>
      <c r="C1566" s="255"/>
      <c r="D1566" s="234" t="s">
        <v>205</v>
      </c>
      <c r="E1566" s="256" t="s">
        <v>19</v>
      </c>
      <c r="F1566" s="257" t="s">
        <v>1439</v>
      </c>
      <c r="G1566" s="255"/>
      <c r="H1566" s="256" t="s">
        <v>19</v>
      </c>
      <c r="I1566" s="258"/>
      <c r="J1566" s="255"/>
      <c r="K1566" s="255"/>
      <c r="L1566" s="259"/>
      <c r="M1566" s="260"/>
      <c r="N1566" s="261"/>
      <c r="O1566" s="261"/>
      <c r="P1566" s="261"/>
      <c r="Q1566" s="261"/>
      <c r="R1566" s="261"/>
      <c r="S1566" s="261"/>
      <c r="T1566" s="26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3" t="s">
        <v>205</v>
      </c>
      <c r="AU1566" s="263" t="s">
        <v>207</v>
      </c>
      <c r="AV1566" s="14" t="s">
        <v>79</v>
      </c>
      <c r="AW1566" s="14" t="s">
        <v>33</v>
      </c>
      <c r="AX1566" s="14" t="s">
        <v>72</v>
      </c>
      <c r="AY1566" s="263" t="s">
        <v>190</v>
      </c>
    </row>
    <row r="1567" s="13" customFormat="1">
      <c r="A1567" s="13"/>
      <c r="B1567" s="232"/>
      <c r="C1567" s="233"/>
      <c r="D1567" s="234" t="s">
        <v>205</v>
      </c>
      <c r="E1567" s="235" t="s">
        <v>19</v>
      </c>
      <c r="F1567" s="236" t="s">
        <v>1881</v>
      </c>
      <c r="G1567" s="233"/>
      <c r="H1567" s="237">
        <v>60.776000000000003</v>
      </c>
      <c r="I1567" s="238"/>
      <c r="J1567" s="233"/>
      <c r="K1567" s="233"/>
      <c r="L1567" s="239"/>
      <c r="M1567" s="240"/>
      <c r="N1567" s="241"/>
      <c r="O1567" s="241"/>
      <c r="P1567" s="241"/>
      <c r="Q1567" s="241"/>
      <c r="R1567" s="241"/>
      <c r="S1567" s="241"/>
      <c r="T1567" s="24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3" t="s">
        <v>205</v>
      </c>
      <c r="AU1567" s="243" t="s">
        <v>207</v>
      </c>
      <c r="AV1567" s="13" t="s">
        <v>82</v>
      </c>
      <c r="AW1567" s="13" t="s">
        <v>33</v>
      </c>
      <c r="AX1567" s="13" t="s">
        <v>72</v>
      </c>
      <c r="AY1567" s="243" t="s">
        <v>190</v>
      </c>
    </row>
    <row r="1568" s="13" customFormat="1">
      <c r="A1568" s="13"/>
      <c r="B1568" s="232"/>
      <c r="C1568" s="233"/>
      <c r="D1568" s="234" t="s">
        <v>205</v>
      </c>
      <c r="E1568" s="235" t="s">
        <v>19</v>
      </c>
      <c r="F1568" s="236" t="s">
        <v>1993</v>
      </c>
      <c r="G1568" s="233"/>
      <c r="H1568" s="237">
        <v>-5.3129999999999997</v>
      </c>
      <c r="I1568" s="238"/>
      <c r="J1568" s="233"/>
      <c r="K1568" s="233"/>
      <c r="L1568" s="239"/>
      <c r="M1568" s="240"/>
      <c r="N1568" s="241"/>
      <c r="O1568" s="241"/>
      <c r="P1568" s="241"/>
      <c r="Q1568" s="241"/>
      <c r="R1568" s="241"/>
      <c r="S1568" s="241"/>
      <c r="T1568" s="24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3" t="s">
        <v>205</v>
      </c>
      <c r="AU1568" s="243" t="s">
        <v>207</v>
      </c>
      <c r="AV1568" s="13" t="s">
        <v>82</v>
      </c>
      <c r="AW1568" s="13" t="s">
        <v>33</v>
      </c>
      <c r="AX1568" s="13" t="s">
        <v>72</v>
      </c>
      <c r="AY1568" s="243" t="s">
        <v>190</v>
      </c>
    </row>
    <row r="1569" s="13" customFormat="1">
      <c r="A1569" s="13"/>
      <c r="B1569" s="232"/>
      <c r="C1569" s="233"/>
      <c r="D1569" s="234" t="s">
        <v>205</v>
      </c>
      <c r="E1569" s="235" t="s">
        <v>19</v>
      </c>
      <c r="F1569" s="236" t="s">
        <v>1882</v>
      </c>
      <c r="G1569" s="233"/>
      <c r="H1569" s="237">
        <v>-3.5459999999999998</v>
      </c>
      <c r="I1569" s="238"/>
      <c r="J1569" s="233"/>
      <c r="K1569" s="233"/>
      <c r="L1569" s="239"/>
      <c r="M1569" s="240"/>
      <c r="N1569" s="241"/>
      <c r="O1569" s="241"/>
      <c r="P1569" s="241"/>
      <c r="Q1569" s="241"/>
      <c r="R1569" s="241"/>
      <c r="S1569" s="241"/>
      <c r="T1569" s="242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3" t="s">
        <v>205</v>
      </c>
      <c r="AU1569" s="243" t="s">
        <v>207</v>
      </c>
      <c r="AV1569" s="13" t="s">
        <v>82</v>
      </c>
      <c r="AW1569" s="13" t="s">
        <v>33</v>
      </c>
      <c r="AX1569" s="13" t="s">
        <v>72</v>
      </c>
      <c r="AY1569" s="243" t="s">
        <v>190</v>
      </c>
    </row>
    <row r="1570" s="13" customFormat="1">
      <c r="A1570" s="13"/>
      <c r="B1570" s="232"/>
      <c r="C1570" s="233"/>
      <c r="D1570" s="234" t="s">
        <v>205</v>
      </c>
      <c r="E1570" s="235" t="s">
        <v>19</v>
      </c>
      <c r="F1570" s="236" t="s">
        <v>1994</v>
      </c>
      <c r="G1570" s="233"/>
      <c r="H1570" s="237">
        <v>1.3500000000000001</v>
      </c>
      <c r="I1570" s="238"/>
      <c r="J1570" s="233"/>
      <c r="K1570" s="233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205</v>
      </c>
      <c r="AU1570" s="243" t="s">
        <v>207</v>
      </c>
      <c r="AV1570" s="13" t="s">
        <v>82</v>
      </c>
      <c r="AW1570" s="13" t="s">
        <v>33</v>
      </c>
      <c r="AX1570" s="13" t="s">
        <v>72</v>
      </c>
      <c r="AY1570" s="243" t="s">
        <v>190</v>
      </c>
    </row>
    <row r="1571" s="14" customFormat="1">
      <c r="A1571" s="14"/>
      <c r="B1571" s="254"/>
      <c r="C1571" s="255"/>
      <c r="D1571" s="234" t="s">
        <v>205</v>
      </c>
      <c r="E1571" s="256" t="s">
        <v>19</v>
      </c>
      <c r="F1571" s="257" t="s">
        <v>1995</v>
      </c>
      <c r="G1571" s="255"/>
      <c r="H1571" s="256" t="s">
        <v>19</v>
      </c>
      <c r="I1571" s="258"/>
      <c r="J1571" s="255"/>
      <c r="K1571" s="255"/>
      <c r="L1571" s="259"/>
      <c r="M1571" s="260"/>
      <c r="N1571" s="261"/>
      <c r="O1571" s="261"/>
      <c r="P1571" s="261"/>
      <c r="Q1571" s="261"/>
      <c r="R1571" s="261"/>
      <c r="S1571" s="261"/>
      <c r="T1571" s="26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3" t="s">
        <v>205</v>
      </c>
      <c r="AU1571" s="263" t="s">
        <v>207</v>
      </c>
      <c r="AV1571" s="14" t="s">
        <v>79</v>
      </c>
      <c r="AW1571" s="14" t="s">
        <v>33</v>
      </c>
      <c r="AX1571" s="14" t="s">
        <v>72</v>
      </c>
      <c r="AY1571" s="263" t="s">
        <v>190</v>
      </c>
    </row>
    <row r="1572" s="13" customFormat="1">
      <c r="A1572" s="13"/>
      <c r="B1572" s="232"/>
      <c r="C1572" s="233"/>
      <c r="D1572" s="234" t="s">
        <v>205</v>
      </c>
      <c r="E1572" s="235" t="s">
        <v>19</v>
      </c>
      <c r="F1572" s="236" t="s">
        <v>1885</v>
      </c>
      <c r="G1572" s="233"/>
      <c r="H1572" s="237">
        <v>54.350999999999999</v>
      </c>
      <c r="I1572" s="238"/>
      <c r="J1572" s="233"/>
      <c r="K1572" s="233"/>
      <c r="L1572" s="239"/>
      <c r="M1572" s="240"/>
      <c r="N1572" s="241"/>
      <c r="O1572" s="241"/>
      <c r="P1572" s="241"/>
      <c r="Q1572" s="241"/>
      <c r="R1572" s="241"/>
      <c r="S1572" s="241"/>
      <c r="T1572" s="242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3" t="s">
        <v>205</v>
      </c>
      <c r="AU1572" s="243" t="s">
        <v>207</v>
      </c>
      <c r="AV1572" s="13" t="s">
        <v>82</v>
      </c>
      <c r="AW1572" s="13" t="s">
        <v>33</v>
      </c>
      <c r="AX1572" s="13" t="s">
        <v>72</v>
      </c>
      <c r="AY1572" s="243" t="s">
        <v>190</v>
      </c>
    </row>
    <row r="1573" s="13" customFormat="1">
      <c r="A1573" s="13"/>
      <c r="B1573" s="232"/>
      <c r="C1573" s="233"/>
      <c r="D1573" s="234" t="s">
        <v>205</v>
      </c>
      <c r="E1573" s="235" t="s">
        <v>19</v>
      </c>
      <c r="F1573" s="236" t="s">
        <v>1867</v>
      </c>
      <c r="G1573" s="233"/>
      <c r="H1573" s="237">
        <v>-1.7729999999999999</v>
      </c>
      <c r="I1573" s="238"/>
      <c r="J1573" s="233"/>
      <c r="K1573" s="233"/>
      <c r="L1573" s="239"/>
      <c r="M1573" s="240"/>
      <c r="N1573" s="241"/>
      <c r="O1573" s="241"/>
      <c r="P1573" s="241"/>
      <c r="Q1573" s="241"/>
      <c r="R1573" s="241"/>
      <c r="S1573" s="241"/>
      <c r="T1573" s="24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3" t="s">
        <v>205</v>
      </c>
      <c r="AU1573" s="243" t="s">
        <v>207</v>
      </c>
      <c r="AV1573" s="13" t="s">
        <v>82</v>
      </c>
      <c r="AW1573" s="13" t="s">
        <v>33</v>
      </c>
      <c r="AX1573" s="13" t="s">
        <v>72</v>
      </c>
      <c r="AY1573" s="243" t="s">
        <v>190</v>
      </c>
    </row>
    <row r="1574" s="13" customFormat="1">
      <c r="A1574" s="13"/>
      <c r="B1574" s="232"/>
      <c r="C1574" s="233"/>
      <c r="D1574" s="234" t="s">
        <v>205</v>
      </c>
      <c r="E1574" s="235" t="s">
        <v>19</v>
      </c>
      <c r="F1574" s="236" t="s">
        <v>1886</v>
      </c>
      <c r="G1574" s="233"/>
      <c r="H1574" s="237">
        <v>-5</v>
      </c>
      <c r="I1574" s="238"/>
      <c r="J1574" s="233"/>
      <c r="K1574" s="233"/>
      <c r="L1574" s="239"/>
      <c r="M1574" s="240"/>
      <c r="N1574" s="241"/>
      <c r="O1574" s="241"/>
      <c r="P1574" s="241"/>
      <c r="Q1574" s="241"/>
      <c r="R1574" s="241"/>
      <c r="S1574" s="241"/>
      <c r="T1574" s="242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3" t="s">
        <v>205</v>
      </c>
      <c r="AU1574" s="243" t="s">
        <v>207</v>
      </c>
      <c r="AV1574" s="13" t="s">
        <v>82</v>
      </c>
      <c r="AW1574" s="13" t="s">
        <v>33</v>
      </c>
      <c r="AX1574" s="13" t="s">
        <v>72</v>
      </c>
      <c r="AY1574" s="243" t="s">
        <v>190</v>
      </c>
    </row>
    <row r="1575" s="13" customFormat="1">
      <c r="A1575" s="13"/>
      <c r="B1575" s="232"/>
      <c r="C1575" s="233"/>
      <c r="D1575" s="234" t="s">
        <v>205</v>
      </c>
      <c r="E1575" s="235" t="s">
        <v>19</v>
      </c>
      <c r="F1575" s="236" t="s">
        <v>1887</v>
      </c>
      <c r="G1575" s="233"/>
      <c r="H1575" s="237">
        <v>1.3500000000000001</v>
      </c>
      <c r="I1575" s="238"/>
      <c r="J1575" s="233"/>
      <c r="K1575" s="233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205</v>
      </c>
      <c r="AU1575" s="243" t="s">
        <v>207</v>
      </c>
      <c r="AV1575" s="13" t="s">
        <v>82</v>
      </c>
      <c r="AW1575" s="13" t="s">
        <v>33</v>
      </c>
      <c r="AX1575" s="13" t="s">
        <v>72</v>
      </c>
      <c r="AY1575" s="243" t="s">
        <v>190</v>
      </c>
    </row>
    <row r="1576" s="14" customFormat="1">
      <c r="A1576" s="14"/>
      <c r="B1576" s="254"/>
      <c r="C1576" s="255"/>
      <c r="D1576" s="234" t="s">
        <v>205</v>
      </c>
      <c r="E1576" s="256" t="s">
        <v>19</v>
      </c>
      <c r="F1576" s="257" t="s">
        <v>1996</v>
      </c>
      <c r="G1576" s="255"/>
      <c r="H1576" s="256" t="s">
        <v>19</v>
      </c>
      <c r="I1576" s="258"/>
      <c r="J1576" s="255"/>
      <c r="K1576" s="255"/>
      <c r="L1576" s="259"/>
      <c r="M1576" s="260"/>
      <c r="N1576" s="261"/>
      <c r="O1576" s="261"/>
      <c r="P1576" s="261"/>
      <c r="Q1576" s="261"/>
      <c r="R1576" s="261"/>
      <c r="S1576" s="261"/>
      <c r="T1576" s="26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3" t="s">
        <v>205</v>
      </c>
      <c r="AU1576" s="263" t="s">
        <v>207</v>
      </c>
      <c r="AV1576" s="14" t="s">
        <v>79</v>
      </c>
      <c r="AW1576" s="14" t="s">
        <v>33</v>
      </c>
      <c r="AX1576" s="14" t="s">
        <v>72</v>
      </c>
      <c r="AY1576" s="263" t="s">
        <v>190</v>
      </c>
    </row>
    <row r="1577" s="13" customFormat="1">
      <c r="A1577" s="13"/>
      <c r="B1577" s="232"/>
      <c r="C1577" s="233"/>
      <c r="D1577" s="234" t="s">
        <v>205</v>
      </c>
      <c r="E1577" s="235" t="s">
        <v>19</v>
      </c>
      <c r="F1577" s="236" t="s">
        <v>1885</v>
      </c>
      <c r="G1577" s="233"/>
      <c r="H1577" s="237">
        <v>54.350999999999999</v>
      </c>
      <c r="I1577" s="238"/>
      <c r="J1577" s="233"/>
      <c r="K1577" s="233"/>
      <c r="L1577" s="239"/>
      <c r="M1577" s="240"/>
      <c r="N1577" s="241"/>
      <c r="O1577" s="241"/>
      <c r="P1577" s="241"/>
      <c r="Q1577" s="241"/>
      <c r="R1577" s="241"/>
      <c r="S1577" s="241"/>
      <c r="T1577" s="242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3" t="s">
        <v>205</v>
      </c>
      <c r="AU1577" s="243" t="s">
        <v>207</v>
      </c>
      <c r="AV1577" s="13" t="s">
        <v>82</v>
      </c>
      <c r="AW1577" s="13" t="s">
        <v>33</v>
      </c>
      <c r="AX1577" s="13" t="s">
        <v>72</v>
      </c>
      <c r="AY1577" s="243" t="s">
        <v>190</v>
      </c>
    </row>
    <row r="1578" s="13" customFormat="1">
      <c r="A1578" s="13"/>
      <c r="B1578" s="232"/>
      <c r="C1578" s="233"/>
      <c r="D1578" s="234" t="s">
        <v>205</v>
      </c>
      <c r="E1578" s="235" t="s">
        <v>19</v>
      </c>
      <c r="F1578" s="236" t="s">
        <v>1867</v>
      </c>
      <c r="G1578" s="233"/>
      <c r="H1578" s="237">
        <v>-1.7729999999999999</v>
      </c>
      <c r="I1578" s="238"/>
      <c r="J1578" s="233"/>
      <c r="K1578" s="233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205</v>
      </c>
      <c r="AU1578" s="243" t="s">
        <v>207</v>
      </c>
      <c r="AV1578" s="13" t="s">
        <v>82</v>
      </c>
      <c r="AW1578" s="13" t="s">
        <v>33</v>
      </c>
      <c r="AX1578" s="13" t="s">
        <v>72</v>
      </c>
      <c r="AY1578" s="243" t="s">
        <v>190</v>
      </c>
    </row>
    <row r="1579" s="13" customFormat="1">
      <c r="A1579" s="13"/>
      <c r="B1579" s="232"/>
      <c r="C1579" s="233"/>
      <c r="D1579" s="234" t="s">
        <v>205</v>
      </c>
      <c r="E1579" s="235" t="s">
        <v>19</v>
      </c>
      <c r="F1579" s="236" t="s">
        <v>1886</v>
      </c>
      <c r="G1579" s="233"/>
      <c r="H1579" s="237">
        <v>-5</v>
      </c>
      <c r="I1579" s="238"/>
      <c r="J1579" s="233"/>
      <c r="K1579" s="233"/>
      <c r="L1579" s="239"/>
      <c r="M1579" s="240"/>
      <c r="N1579" s="241"/>
      <c r="O1579" s="241"/>
      <c r="P1579" s="241"/>
      <c r="Q1579" s="241"/>
      <c r="R1579" s="241"/>
      <c r="S1579" s="241"/>
      <c r="T1579" s="242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3" t="s">
        <v>205</v>
      </c>
      <c r="AU1579" s="243" t="s">
        <v>207</v>
      </c>
      <c r="AV1579" s="13" t="s">
        <v>82</v>
      </c>
      <c r="AW1579" s="13" t="s">
        <v>33</v>
      </c>
      <c r="AX1579" s="13" t="s">
        <v>72</v>
      </c>
      <c r="AY1579" s="243" t="s">
        <v>190</v>
      </c>
    </row>
    <row r="1580" s="13" customFormat="1">
      <c r="A1580" s="13"/>
      <c r="B1580" s="232"/>
      <c r="C1580" s="233"/>
      <c r="D1580" s="234" t="s">
        <v>205</v>
      </c>
      <c r="E1580" s="235" t="s">
        <v>19</v>
      </c>
      <c r="F1580" s="236" t="s">
        <v>1887</v>
      </c>
      <c r="G1580" s="233"/>
      <c r="H1580" s="237">
        <v>1.3500000000000001</v>
      </c>
      <c r="I1580" s="238"/>
      <c r="J1580" s="233"/>
      <c r="K1580" s="233"/>
      <c r="L1580" s="239"/>
      <c r="M1580" s="240"/>
      <c r="N1580" s="241"/>
      <c r="O1580" s="241"/>
      <c r="P1580" s="241"/>
      <c r="Q1580" s="241"/>
      <c r="R1580" s="241"/>
      <c r="S1580" s="241"/>
      <c r="T1580" s="24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3" t="s">
        <v>205</v>
      </c>
      <c r="AU1580" s="243" t="s">
        <v>207</v>
      </c>
      <c r="AV1580" s="13" t="s">
        <v>82</v>
      </c>
      <c r="AW1580" s="13" t="s">
        <v>33</v>
      </c>
      <c r="AX1580" s="13" t="s">
        <v>72</v>
      </c>
      <c r="AY1580" s="243" t="s">
        <v>190</v>
      </c>
    </row>
    <row r="1581" s="14" customFormat="1">
      <c r="A1581" s="14"/>
      <c r="B1581" s="254"/>
      <c r="C1581" s="255"/>
      <c r="D1581" s="234" t="s">
        <v>205</v>
      </c>
      <c r="E1581" s="256" t="s">
        <v>19</v>
      </c>
      <c r="F1581" s="257" t="s">
        <v>1081</v>
      </c>
      <c r="G1581" s="255"/>
      <c r="H1581" s="256" t="s">
        <v>19</v>
      </c>
      <c r="I1581" s="258"/>
      <c r="J1581" s="255"/>
      <c r="K1581" s="255"/>
      <c r="L1581" s="259"/>
      <c r="M1581" s="260"/>
      <c r="N1581" s="261"/>
      <c r="O1581" s="261"/>
      <c r="P1581" s="261"/>
      <c r="Q1581" s="261"/>
      <c r="R1581" s="261"/>
      <c r="S1581" s="261"/>
      <c r="T1581" s="26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3" t="s">
        <v>205</v>
      </c>
      <c r="AU1581" s="263" t="s">
        <v>207</v>
      </c>
      <c r="AV1581" s="14" t="s">
        <v>79</v>
      </c>
      <c r="AW1581" s="14" t="s">
        <v>33</v>
      </c>
      <c r="AX1581" s="14" t="s">
        <v>72</v>
      </c>
      <c r="AY1581" s="263" t="s">
        <v>190</v>
      </c>
    </row>
    <row r="1582" s="13" customFormat="1">
      <c r="A1582" s="13"/>
      <c r="B1582" s="232"/>
      <c r="C1582" s="233"/>
      <c r="D1582" s="234" t="s">
        <v>205</v>
      </c>
      <c r="E1582" s="235" t="s">
        <v>19</v>
      </c>
      <c r="F1582" s="236" t="s">
        <v>1997</v>
      </c>
      <c r="G1582" s="233"/>
      <c r="H1582" s="237">
        <v>147.39599999999999</v>
      </c>
      <c r="I1582" s="238"/>
      <c r="J1582" s="233"/>
      <c r="K1582" s="233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205</v>
      </c>
      <c r="AU1582" s="243" t="s">
        <v>207</v>
      </c>
      <c r="AV1582" s="13" t="s">
        <v>82</v>
      </c>
      <c r="AW1582" s="13" t="s">
        <v>33</v>
      </c>
      <c r="AX1582" s="13" t="s">
        <v>72</v>
      </c>
      <c r="AY1582" s="243" t="s">
        <v>190</v>
      </c>
    </row>
    <row r="1583" s="13" customFormat="1">
      <c r="A1583" s="13"/>
      <c r="B1583" s="232"/>
      <c r="C1583" s="233"/>
      <c r="D1583" s="234" t="s">
        <v>205</v>
      </c>
      <c r="E1583" s="235" t="s">
        <v>19</v>
      </c>
      <c r="F1583" s="236" t="s">
        <v>1976</v>
      </c>
      <c r="G1583" s="233"/>
      <c r="H1583" s="237">
        <v>-3.2799999999999998</v>
      </c>
      <c r="I1583" s="238"/>
      <c r="J1583" s="233"/>
      <c r="K1583" s="233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205</v>
      </c>
      <c r="AU1583" s="243" t="s">
        <v>207</v>
      </c>
      <c r="AV1583" s="13" t="s">
        <v>82</v>
      </c>
      <c r="AW1583" s="13" t="s">
        <v>33</v>
      </c>
      <c r="AX1583" s="13" t="s">
        <v>72</v>
      </c>
      <c r="AY1583" s="243" t="s">
        <v>190</v>
      </c>
    </row>
    <row r="1584" s="13" customFormat="1">
      <c r="A1584" s="13"/>
      <c r="B1584" s="232"/>
      <c r="C1584" s="233"/>
      <c r="D1584" s="234" t="s">
        <v>205</v>
      </c>
      <c r="E1584" s="235" t="s">
        <v>19</v>
      </c>
      <c r="F1584" s="236" t="s">
        <v>1989</v>
      </c>
      <c r="G1584" s="233"/>
      <c r="H1584" s="237">
        <v>-9</v>
      </c>
      <c r="I1584" s="238"/>
      <c r="J1584" s="233"/>
      <c r="K1584" s="233"/>
      <c r="L1584" s="239"/>
      <c r="M1584" s="240"/>
      <c r="N1584" s="241"/>
      <c r="O1584" s="241"/>
      <c r="P1584" s="241"/>
      <c r="Q1584" s="241"/>
      <c r="R1584" s="241"/>
      <c r="S1584" s="241"/>
      <c r="T1584" s="24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3" t="s">
        <v>205</v>
      </c>
      <c r="AU1584" s="243" t="s">
        <v>207</v>
      </c>
      <c r="AV1584" s="13" t="s">
        <v>82</v>
      </c>
      <c r="AW1584" s="13" t="s">
        <v>33</v>
      </c>
      <c r="AX1584" s="13" t="s">
        <v>72</v>
      </c>
      <c r="AY1584" s="243" t="s">
        <v>190</v>
      </c>
    </row>
    <row r="1585" s="13" customFormat="1">
      <c r="A1585" s="13"/>
      <c r="B1585" s="232"/>
      <c r="C1585" s="233"/>
      <c r="D1585" s="234" t="s">
        <v>205</v>
      </c>
      <c r="E1585" s="235" t="s">
        <v>19</v>
      </c>
      <c r="F1585" s="236" t="s">
        <v>1998</v>
      </c>
      <c r="G1585" s="233"/>
      <c r="H1585" s="237">
        <v>-14</v>
      </c>
      <c r="I1585" s="238"/>
      <c r="J1585" s="233"/>
      <c r="K1585" s="233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205</v>
      </c>
      <c r="AU1585" s="243" t="s">
        <v>207</v>
      </c>
      <c r="AV1585" s="13" t="s">
        <v>82</v>
      </c>
      <c r="AW1585" s="13" t="s">
        <v>33</v>
      </c>
      <c r="AX1585" s="13" t="s">
        <v>72</v>
      </c>
      <c r="AY1585" s="243" t="s">
        <v>190</v>
      </c>
    </row>
    <row r="1586" s="13" customFormat="1">
      <c r="A1586" s="13"/>
      <c r="B1586" s="232"/>
      <c r="C1586" s="233"/>
      <c r="D1586" s="234" t="s">
        <v>205</v>
      </c>
      <c r="E1586" s="235" t="s">
        <v>19</v>
      </c>
      <c r="F1586" s="236" t="s">
        <v>1977</v>
      </c>
      <c r="G1586" s="233"/>
      <c r="H1586" s="237">
        <v>1.2</v>
      </c>
      <c r="I1586" s="238"/>
      <c r="J1586" s="233"/>
      <c r="K1586" s="233"/>
      <c r="L1586" s="239"/>
      <c r="M1586" s="240"/>
      <c r="N1586" s="241"/>
      <c r="O1586" s="241"/>
      <c r="P1586" s="241"/>
      <c r="Q1586" s="241"/>
      <c r="R1586" s="241"/>
      <c r="S1586" s="241"/>
      <c r="T1586" s="24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3" t="s">
        <v>205</v>
      </c>
      <c r="AU1586" s="243" t="s">
        <v>207</v>
      </c>
      <c r="AV1586" s="13" t="s">
        <v>82</v>
      </c>
      <c r="AW1586" s="13" t="s">
        <v>33</v>
      </c>
      <c r="AX1586" s="13" t="s">
        <v>72</v>
      </c>
      <c r="AY1586" s="243" t="s">
        <v>190</v>
      </c>
    </row>
    <row r="1587" s="13" customFormat="1">
      <c r="A1587" s="13"/>
      <c r="B1587" s="232"/>
      <c r="C1587" s="233"/>
      <c r="D1587" s="234" t="s">
        <v>205</v>
      </c>
      <c r="E1587" s="235" t="s">
        <v>19</v>
      </c>
      <c r="F1587" s="236" t="s">
        <v>1991</v>
      </c>
      <c r="G1587" s="233"/>
      <c r="H1587" s="237">
        <v>1.95</v>
      </c>
      <c r="I1587" s="238"/>
      <c r="J1587" s="233"/>
      <c r="K1587" s="233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205</v>
      </c>
      <c r="AU1587" s="243" t="s">
        <v>207</v>
      </c>
      <c r="AV1587" s="13" t="s">
        <v>82</v>
      </c>
      <c r="AW1587" s="13" t="s">
        <v>33</v>
      </c>
      <c r="AX1587" s="13" t="s">
        <v>72</v>
      </c>
      <c r="AY1587" s="243" t="s">
        <v>190</v>
      </c>
    </row>
    <row r="1588" s="13" customFormat="1">
      <c r="A1588" s="13"/>
      <c r="B1588" s="232"/>
      <c r="C1588" s="233"/>
      <c r="D1588" s="234" t="s">
        <v>205</v>
      </c>
      <c r="E1588" s="235" t="s">
        <v>19</v>
      </c>
      <c r="F1588" s="236" t="s">
        <v>1999</v>
      </c>
      <c r="G1588" s="233"/>
      <c r="H1588" s="237">
        <v>3.2999999999999998</v>
      </c>
      <c r="I1588" s="238"/>
      <c r="J1588" s="233"/>
      <c r="K1588" s="233"/>
      <c r="L1588" s="239"/>
      <c r="M1588" s="240"/>
      <c r="N1588" s="241"/>
      <c r="O1588" s="241"/>
      <c r="P1588" s="241"/>
      <c r="Q1588" s="241"/>
      <c r="R1588" s="241"/>
      <c r="S1588" s="241"/>
      <c r="T1588" s="24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3" t="s">
        <v>205</v>
      </c>
      <c r="AU1588" s="243" t="s">
        <v>207</v>
      </c>
      <c r="AV1588" s="13" t="s">
        <v>82</v>
      </c>
      <c r="AW1588" s="13" t="s">
        <v>33</v>
      </c>
      <c r="AX1588" s="13" t="s">
        <v>72</v>
      </c>
      <c r="AY1588" s="243" t="s">
        <v>190</v>
      </c>
    </row>
    <row r="1589" s="14" customFormat="1">
      <c r="A1589" s="14"/>
      <c r="B1589" s="254"/>
      <c r="C1589" s="255"/>
      <c r="D1589" s="234" t="s">
        <v>205</v>
      </c>
      <c r="E1589" s="256" t="s">
        <v>19</v>
      </c>
      <c r="F1589" s="257" t="s">
        <v>1441</v>
      </c>
      <c r="G1589" s="255"/>
      <c r="H1589" s="256" t="s">
        <v>19</v>
      </c>
      <c r="I1589" s="258"/>
      <c r="J1589" s="255"/>
      <c r="K1589" s="255"/>
      <c r="L1589" s="259"/>
      <c r="M1589" s="260"/>
      <c r="N1589" s="261"/>
      <c r="O1589" s="261"/>
      <c r="P1589" s="261"/>
      <c r="Q1589" s="261"/>
      <c r="R1589" s="261"/>
      <c r="S1589" s="261"/>
      <c r="T1589" s="262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3" t="s">
        <v>205</v>
      </c>
      <c r="AU1589" s="263" t="s">
        <v>207</v>
      </c>
      <c r="AV1589" s="14" t="s">
        <v>79</v>
      </c>
      <c r="AW1589" s="14" t="s">
        <v>33</v>
      </c>
      <c r="AX1589" s="14" t="s">
        <v>72</v>
      </c>
      <c r="AY1589" s="263" t="s">
        <v>190</v>
      </c>
    </row>
    <row r="1590" s="13" customFormat="1">
      <c r="A1590" s="13"/>
      <c r="B1590" s="232"/>
      <c r="C1590" s="233"/>
      <c r="D1590" s="234" t="s">
        <v>205</v>
      </c>
      <c r="E1590" s="235" t="s">
        <v>19</v>
      </c>
      <c r="F1590" s="236" t="s">
        <v>2000</v>
      </c>
      <c r="G1590" s="233"/>
      <c r="H1590" s="237">
        <v>66.138000000000005</v>
      </c>
      <c r="I1590" s="238"/>
      <c r="J1590" s="233"/>
      <c r="K1590" s="233"/>
      <c r="L1590" s="239"/>
      <c r="M1590" s="240"/>
      <c r="N1590" s="241"/>
      <c r="O1590" s="241"/>
      <c r="P1590" s="241"/>
      <c r="Q1590" s="241"/>
      <c r="R1590" s="241"/>
      <c r="S1590" s="241"/>
      <c r="T1590" s="242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3" t="s">
        <v>205</v>
      </c>
      <c r="AU1590" s="243" t="s">
        <v>207</v>
      </c>
      <c r="AV1590" s="13" t="s">
        <v>82</v>
      </c>
      <c r="AW1590" s="13" t="s">
        <v>33</v>
      </c>
      <c r="AX1590" s="13" t="s">
        <v>72</v>
      </c>
      <c r="AY1590" s="243" t="s">
        <v>190</v>
      </c>
    </row>
    <row r="1591" s="13" customFormat="1">
      <c r="A1591" s="13"/>
      <c r="B1591" s="232"/>
      <c r="C1591" s="233"/>
      <c r="D1591" s="234" t="s">
        <v>205</v>
      </c>
      <c r="E1591" s="235" t="s">
        <v>19</v>
      </c>
      <c r="F1591" s="236" t="s">
        <v>1882</v>
      </c>
      <c r="G1591" s="233"/>
      <c r="H1591" s="237">
        <v>-3.5459999999999998</v>
      </c>
      <c r="I1591" s="238"/>
      <c r="J1591" s="233"/>
      <c r="K1591" s="233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205</v>
      </c>
      <c r="AU1591" s="243" t="s">
        <v>207</v>
      </c>
      <c r="AV1591" s="13" t="s">
        <v>82</v>
      </c>
      <c r="AW1591" s="13" t="s">
        <v>33</v>
      </c>
      <c r="AX1591" s="13" t="s">
        <v>72</v>
      </c>
      <c r="AY1591" s="243" t="s">
        <v>190</v>
      </c>
    </row>
    <row r="1592" s="13" customFormat="1">
      <c r="A1592" s="13"/>
      <c r="B1592" s="232"/>
      <c r="C1592" s="233"/>
      <c r="D1592" s="234" t="s">
        <v>205</v>
      </c>
      <c r="E1592" s="235" t="s">
        <v>19</v>
      </c>
      <c r="F1592" s="236" t="s">
        <v>1993</v>
      </c>
      <c r="G1592" s="233"/>
      <c r="H1592" s="237">
        <v>-5.3129999999999997</v>
      </c>
      <c r="I1592" s="238"/>
      <c r="J1592" s="233"/>
      <c r="K1592" s="233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205</v>
      </c>
      <c r="AU1592" s="243" t="s">
        <v>207</v>
      </c>
      <c r="AV1592" s="13" t="s">
        <v>82</v>
      </c>
      <c r="AW1592" s="13" t="s">
        <v>33</v>
      </c>
      <c r="AX1592" s="13" t="s">
        <v>72</v>
      </c>
      <c r="AY1592" s="243" t="s">
        <v>190</v>
      </c>
    </row>
    <row r="1593" s="13" customFormat="1">
      <c r="A1593" s="13"/>
      <c r="B1593" s="232"/>
      <c r="C1593" s="233"/>
      <c r="D1593" s="234" t="s">
        <v>205</v>
      </c>
      <c r="E1593" s="235" t="s">
        <v>19</v>
      </c>
      <c r="F1593" s="236" t="s">
        <v>1994</v>
      </c>
      <c r="G1593" s="233"/>
      <c r="H1593" s="237">
        <v>1.3500000000000001</v>
      </c>
      <c r="I1593" s="238"/>
      <c r="J1593" s="233"/>
      <c r="K1593" s="233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205</v>
      </c>
      <c r="AU1593" s="243" t="s">
        <v>207</v>
      </c>
      <c r="AV1593" s="13" t="s">
        <v>82</v>
      </c>
      <c r="AW1593" s="13" t="s">
        <v>33</v>
      </c>
      <c r="AX1593" s="13" t="s">
        <v>72</v>
      </c>
      <c r="AY1593" s="243" t="s">
        <v>190</v>
      </c>
    </row>
    <row r="1594" s="14" customFormat="1">
      <c r="A1594" s="14"/>
      <c r="B1594" s="254"/>
      <c r="C1594" s="255"/>
      <c r="D1594" s="234" t="s">
        <v>205</v>
      </c>
      <c r="E1594" s="256" t="s">
        <v>19</v>
      </c>
      <c r="F1594" s="257" t="s">
        <v>2001</v>
      </c>
      <c r="G1594" s="255"/>
      <c r="H1594" s="256" t="s">
        <v>19</v>
      </c>
      <c r="I1594" s="258"/>
      <c r="J1594" s="255"/>
      <c r="K1594" s="255"/>
      <c r="L1594" s="259"/>
      <c r="M1594" s="260"/>
      <c r="N1594" s="261"/>
      <c r="O1594" s="261"/>
      <c r="P1594" s="261"/>
      <c r="Q1594" s="261"/>
      <c r="R1594" s="261"/>
      <c r="S1594" s="261"/>
      <c r="T1594" s="26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3" t="s">
        <v>205</v>
      </c>
      <c r="AU1594" s="263" t="s">
        <v>207</v>
      </c>
      <c r="AV1594" s="14" t="s">
        <v>79</v>
      </c>
      <c r="AW1594" s="14" t="s">
        <v>33</v>
      </c>
      <c r="AX1594" s="14" t="s">
        <v>72</v>
      </c>
      <c r="AY1594" s="263" t="s">
        <v>190</v>
      </c>
    </row>
    <row r="1595" s="13" customFormat="1">
      <c r="A1595" s="13"/>
      <c r="B1595" s="232"/>
      <c r="C1595" s="233"/>
      <c r="D1595" s="234" t="s">
        <v>205</v>
      </c>
      <c r="E1595" s="235" t="s">
        <v>19</v>
      </c>
      <c r="F1595" s="236" t="s">
        <v>2002</v>
      </c>
      <c r="G1595" s="233"/>
      <c r="H1595" s="237">
        <v>57.707000000000001</v>
      </c>
      <c r="I1595" s="238"/>
      <c r="J1595" s="233"/>
      <c r="K1595" s="233"/>
      <c r="L1595" s="239"/>
      <c r="M1595" s="240"/>
      <c r="N1595" s="241"/>
      <c r="O1595" s="241"/>
      <c r="P1595" s="241"/>
      <c r="Q1595" s="241"/>
      <c r="R1595" s="241"/>
      <c r="S1595" s="241"/>
      <c r="T1595" s="242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3" t="s">
        <v>205</v>
      </c>
      <c r="AU1595" s="243" t="s">
        <v>207</v>
      </c>
      <c r="AV1595" s="13" t="s">
        <v>82</v>
      </c>
      <c r="AW1595" s="13" t="s">
        <v>33</v>
      </c>
      <c r="AX1595" s="13" t="s">
        <v>72</v>
      </c>
      <c r="AY1595" s="243" t="s">
        <v>190</v>
      </c>
    </row>
    <row r="1596" s="13" customFormat="1">
      <c r="A1596" s="13"/>
      <c r="B1596" s="232"/>
      <c r="C1596" s="233"/>
      <c r="D1596" s="234" t="s">
        <v>205</v>
      </c>
      <c r="E1596" s="235" t="s">
        <v>19</v>
      </c>
      <c r="F1596" s="236" t="s">
        <v>1867</v>
      </c>
      <c r="G1596" s="233"/>
      <c r="H1596" s="237">
        <v>-1.7729999999999999</v>
      </c>
      <c r="I1596" s="238"/>
      <c r="J1596" s="233"/>
      <c r="K1596" s="233"/>
      <c r="L1596" s="239"/>
      <c r="M1596" s="240"/>
      <c r="N1596" s="241"/>
      <c r="O1596" s="241"/>
      <c r="P1596" s="241"/>
      <c r="Q1596" s="241"/>
      <c r="R1596" s="241"/>
      <c r="S1596" s="241"/>
      <c r="T1596" s="24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3" t="s">
        <v>205</v>
      </c>
      <c r="AU1596" s="243" t="s">
        <v>207</v>
      </c>
      <c r="AV1596" s="13" t="s">
        <v>82</v>
      </c>
      <c r="AW1596" s="13" t="s">
        <v>33</v>
      </c>
      <c r="AX1596" s="13" t="s">
        <v>72</v>
      </c>
      <c r="AY1596" s="243" t="s">
        <v>190</v>
      </c>
    </row>
    <row r="1597" s="13" customFormat="1">
      <c r="A1597" s="13"/>
      <c r="B1597" s="232"/>
      <c r="C1597" s="233"/>
      <c r="D1597" s="234" t="s">
        <v>205</v>
      </c>
      <c r="E1597" s="235" t="s">
        <v>19</v>
      </c>
      <c r="F1597" s="236" t="s">
        <v>2003</v>
      </c>
      <c r="G1597" s="233"/>
      <c r="H1597" s="237">
        <v>-4</v>
      </c>
      <c r="I1597" s="238"/>
      <c r="J1597" s="233"/>
      <c r="K1597" s="233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205</v>
      </c>
      <c r="AU1597" s="243" t="s">
        <v>207</v>
      </c>
      <c r="AV1597" s="13" t="s">
        <v>82</v>
      </c>
      <c r="AW1597" s="13" t="s">
        <v>33</v>
      </c>
      <c r="AX1597" s="13" t="s">
        <v>72</v>
      </c>
      <c r="AY1597" s="243" t="s">
        <v>190</v>
      </c>
    </row>
    <row r="1598" s="13" customFormat="1">
      <c r="A1598" s="13"/>
      <c r="B1598" s="232"/>
      <c r="C1598" s="233"/>
      <c r="D1598" s="234" t="s">
        <v>205</v>
      </c>
      <c r="E1598" s="235" t="s">
        <v>19</v>
      </c>
      <c r="F1598" s="236" t="s">
        <v>2004</v>
      </c>
      <c r="G1598" s="233"/>
      <c r="H1598" s="237">
        <v>1.8</v>
      </c>
      <c r="I1598" s="238"/>
      <c r="J1598" s="233"/>
      <c r="K1598" s="233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205</v>
      </c>
      <c r="AU1598" s="243" t="s">
        <v>207</v>
      </c>
      <c r="AV1598" s="13" t="s">
        <v>82</v>
      </c>
      <c r="AW1598" s="13" t="s">
        <v>33</v>
      </c>
      <c r="AX1598" s="13" t="s">
        <v>72</v>
      </c>
      <c r="AY1598" s="243" t="s">
        <v>190</v>
      </c>
    </row>
    <row r="1599" s="14" customFormat="1">
      <c r="A1599" s="14"/>
      <c r="B1599" s="254"/>
      <c r="C1599" s="255"/>
      <c r="D1599" s="234" t="s">
        <v>205</v>
      </c>
      <c r="E1599" s="256" t="s">
        <v>19</v>
      </c>
      <c r="F1599" s="257" t="s">
        <v>2005</v>
      </c>
      <c r="G1599" s="255"/>
      <c r="H1599" s="256" t="s">
        <v>19</v>
      </c>
      <c r="I1599" s="258"/>
      <c r="J1599" s="255"/>
      <c r="K1599" s="255"/>
      <c r="L1599" s="259"/>
      <c r="M1599" s="260"/>
      <c r="N1599" s="261"/>
      <c r="O1599" s="261"/>
      <c r="P1599" s="261"/>
      <c r="Q1599" s="261"/>
      <c r="R1599" s="261"/>
      <c r="S1599" s="261"/>
      <c r="T1599" s="26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3" t="s">
        <v>205</v>
      </c>
      <c r="AU1599" s="263" t="s">
        <v>207</v>
      </c>
      <c r="AV1599" s="14" t="s">
        <v>79</v>
      </c>
      <c r="AW1599" s="14" t="s">
        <v>33</v>
      </c>
      <c r="AX1599" s="14" t="s">
        <v>72</v>
      </c>
      <c r="AY1599" s="263" t="s">
        <v>190</v>
      </c>
    </row>
    <row r="1600" s="13" customFormat="1">
      <c r="A1600" s="13"/>
      <c r="B1600" s="232"/>
      <c r="C1600" s="233"/>
      <c r="D1600" s="234" t="s">
        <v>205</v>
      </c>
      <c r="E1600" s="235" t="s">
        <v>19</v>
      </c>
      <c r="F1600" s="236" t="s">
        <v>2002</v>
      </c>
      <c r="G1600" s="233"/>
      <c r="H1600" s="237">
        <v>57.707000000000001</v>
      </c>
      <c r="I1600" s="238"/>
      <c r="J1600" s="233"/>
      <c r="K1600" s="233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205</v>
      </c>
      <c r="AU1600" s="243" t="s">
        <v>207</v>
      </c>
      <c r="AV1600" s="13" t="s">
        <v>82</v>
      </c>
      <c r="AW1600" s="13" t="s">
        <v>33</v>
      </c>
      <c r="AX1600" s="13" t="s">
        <v>72</v>
      </c>
      <c r="AY1600" s="243" t="s">
        <v>190</v>
      </c>
    </row>
    <row r="1601" s="13" customFormat="1">
      <c r="A1601" s="13"/>
      <c r="B1601" s="232"/>
      <c r="C1601" s="233"/>
      <c r="D1601" s="234" t="s">
        <v>205</v>
      </c>
      <c r="E1601" s="235" t="s">
        <v>19</v>
      </c>
      <c r="F1601" s="236" t="s">
        <v>1867</v>
      </c>
      <c r="G1601" s="233"/>
      <c r="H1601" s="237">
        <v>-1.7729999999999999</v>
      </c>
      <c r="I1601" s="238"/>
      <c r="J1601" s="233"/>
      <c r="K1601" s="233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205</v>
      </c>
      <c r="AU1601" s="243" t="s">
        <v>207</v>
      </c>
      <c r="AV1601" s="13" t="s">
        <v>82</v>
      </c>
      <c r="AW1601" s="13" t="s">
        <v>33</v>
      </c>
      <c r="AX1601" s="13" t="s">
        <v>72</v>
      </c>
      <c r="AY1601" s="243" t="s">
        <v>190</v>
      </c>
    </row>
    <row r="1602" s="13" customFormat="1">
      <c r="A1602" s="13"/>
      <c r="B1602" s="232"/>
      <c r="C1602" s="233"/>
      <c r="D1602" s="234" t="s">
        <v>205</v>
      </c>
      <c r="E1602" s="235" t="s">
        <v>19</v>
      </c>
      <c r="F1602" s="236" t="s">
        <v>2003</v>
      </c>
      <c r="G1602" s="233"/>
      <c r="H1602" s="237">
        <v>-4</v>
      </c>
      <c r="I1602" s="238"/>
      <c r="J1602" s="233"/>
      <c r="K1602" s="233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205</v>
      </c>
      <c r="AU1602" s="243" t="s">
        <v>207</v>
      </c>
      <c r="AV1602" s="13" t="s">
        <v>82</v>
      </c>
      <c r="AW1602" s="13" t="s">
        <v>33</v>
      </c>
      <c r="AX1602" s="13" t="s">
        <v>72</v>
      </c>
      <c r="AY1602" s="243" t="s">
        <v>190</v>
      </c>
    </row>
    <row r="1603" s="13" customFormat="1">
      <c r="A1603" s="13"/>
      <c r="B1603" s="232"/>
      <c r="C1603" s="233"/>
      <c r="D1603" s="234" t="s">
        <v>205</v>
      </c>
      <c r="E1603" s="235" t="s">
        <v>19</v>
      </c>
      <c r="F1603" s="236" t="s">
        <v>2004</v>
      </c>
      <c r="G1603" s="233"/>
      <c r="H1603" s="237">
        <v>1.8</v>
      </c>
      <c r="I1603" s="238"/>
      <c r="J1603" s="233"/>
      <c r="K1603" s="233"/>
      <c r="L1603" s="239"/>
      <c r="M1603" s="240"/>
      <c r="N1603" s="241"/>
      <c r="O1603" s="241"/>
      <c r="P1603" s="241"/>
      <c r="Q1603" s="241"/>
      <c r="R1603" s="241"/>
      <c r="S1603" s="241"/>
      <c r="T1603" s="242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3" t="s">
        <v>205</v>
      </c>
      <c r="AU1603" s="243" t="s">
        <v>207</v>
      </c>
      <c r="AV1603" s="13" t="s">
        <v>82</v>
      </c>
      <c r="AW1603" s="13" t="s">
        <v>33</v>
      </c>
      <c r="AX1603" s="13" t="s">
        <v>72</v>
      </c>
      <c r="AY1603" s="243" t="s">
        <v>190</v>
      </c>
    </row>
    <row r="1604" s="14" customFormat="1">
      <c r="A1604" s="14"/>
      <c r="B1604" s="254"/>
      <c r="C1604" s="255"/>
      <c r="D1604" s="234" t="s">
        <v>205</v>
      </c>
      <c r="E1604" s="256" t="s">
        <v>19</v>
      </c>
      <c r="F1604" s="257" t="s">
        <v>2006</v>
      </c>
      <c r="G1604" s="255"/>
      <c r="H1604" s="256" t="s">
        <v>19</v>
      </c>
      <c r="I1604" s="258"/>
      <c r="J1604" s="255"/>
      <c r="K1604" s="255"/>
      <c r="L1604" s="259"/>
      <c r="M1604" s="260"/>
      <c r="N1604" s="261"/>
      <c r="O1604" s="261"/>
      <c r="P1604" s="261"/>
      <c r="Q1604" s="261"/>
      <c r="R1604" s="261"/>
      <c r="S1604" s="261"/>
      <c r="T1604" s="26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3" t="s">
        <v>205</v>
      </c>
      <c r="AU1604" s="263" t="s">
        <v>207</v>
      </c>
      <c r="AV1604" s="14" t="s">
        <v>79</v>
      </c>
      <c r="AW1604" s="14" t="s">
        <v>33</v>
      </c>
      <c r="AX1604" s="14" t="s">
        <v>72</v>
      </c>
      <c r="AY1604" s="263" t="s">
        <v>190</v>
      </c>
    </row>
    <row r="1605" s="13" customFormat="1">
      <c r="A1605" s="13"/>
      <c r="B1605" s="232"/>
      <c r="C1605" s="233"/>
      <c r="D1605" s="234" t="s">
        <v>205</v>
      </c>
      <c r="E1605" s="235" t="s">
        <v>19</v>
      </c>
      <c r="F1605" s="236" t="s">
        <v>2007</v>
      </c>
      <c r="G1605" s="233"/>
      <c r="H1605" s="237">
        <v>45.698</v>
      </c>
      <c r="I1605" s="238"/>
      <c r="J1605" s="233"/>
      <c r="K1605" s="233"/>
      <c r="L1605" s="239"/>
      <c r="M1605" s="240"/>
      <c r="N1605" s="241"/>
      <c r="O1605" s="241"/>
      <c r="P1605" s="241"/>
      <c r="Q1605" s="241"/>
      <c r="R1605" s="241"/>
      <c r="S1605" s="241"/>
      <c r="T1605" s="242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3" t="s">
        <v>205</v>
      </c>
      <c r="AU1605" s="243" t="s">
        <v>207</v>
      </c>
      <c r="AV1605" s="13" t="s">
        <v>82</v>
      </c>
      <c r="AW1605" s="13" t="s">
        <v>33</v>
      </c>
      <c r="AX1605" s="13" t="s">
        <v>72</v>
      </c>
      <c r="AY1605" s="243" t="s">
        <v>190</v>
      </c>
    </row>
    <row r="1606" s="13" customFormat="1">
      <c r="A1606" s="13"/>
      <c r="B1606" s="232"/>
      <c r="C1606" s="233"/>
      <c r="D1606" s="234" t="s">
        <v>205</v>
      </c>
      <c r="E1606" s="235" t="s">
        <v>19</v>
      </c>
      <c r="F1606" s="236" t="s">
        <v>2008</v>
      </c>
      <c r="G1606" s="233"/>
      <c r="H1606" s="237">
        <v>-1.7729999999999999</v>
      </c>
      <c r="I1606" s="238"/>
      <c r="J1606" s="233"/>
      <c r="K1606" s="233"/>
      <c r="L1606" s="239"/>
      <c r="M1606" s="240"/>
      <c r="N1606" s="241"/>
      <c r="O1606" s="241"/>
      <c r="P1606" s="241"/>
      <c r="Q1606" s="241"/>
      <c r="R1606" s="241"/>
      <c r="S1606" s="241"/>
      <c r="T1606" s="242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3" t="s">
        <v>205</v>
      </c>
      <c r="AU1606" s="243" t="s">
        <v>207</v>
      </c>
      <c r="AV1606" s="13" t="s">
        <v>82</v>
      </c>
      <c r="AW1606" s="13" t="s">
        <v>33</v>
      </c>
      <c r="AX1606" s="13" t="s">
        <v>72</v>
      </c>
      <c r="AY1606" s="243" t="s">
        <v>190</v>
      </c>
    </row>
    <row r="1607" s="14" customFormat="1">
      <c r="A1607" s="14"/>
      <c r="B1607" s="254"/>
      <c r="C1607" s="255"/>
      <c r="D1607" s="234" t="s">
        <v>205</v>
      </c>
      <c r="E1607" s="256" t="s">
        <v>19</v>
      </c>
      <c r="F1607" s="257" t="s">
        <v>1477</v>
      </c>
      <c r="G1607" s="255"/>
      <c r="H1607" s="256" t="s">
        <v>19</v>
      </c>
      <c r="I1607" s="258"/>
      <c r="J1607" s="255"/>
      <c r="K1607" s="255"/>
      <c r="L1607" s="259"/>
      <c r="M1607" s="260"/>
      <c r="N1607" s="261"/>
      <c r="O1607" s="261"/>
      <c r="P1607" s="261"/>
      <c r="Q1607" s="261"/>
      <c r="R1607" s="261"/>
      <c r="S1607" s="261"/>
      <c r="T1607" s="26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3" t="s">
        <v>205</v>
      </c>
      <c r="AU1607" s="263" t="s">
        <v>207</v>
      </c>
      <c r="AV1607" s="14" t="s">
        <v>79</v>
      </c>
      <c r="AW1607" s="14" t="s">
        <v>33</v>
      </c>
      <c r="AX1607" s="14" t="s">
        <v>72</v>
      </c>
      <c r="AY1607" s="263" t="s">
        <v>190</v>
      </c>
    </row>
    <row r="1608" s="13" customFormat="1">
      <c r="A1608" s="13"/>
      <c r="B1608" s="232"/>
      <c r="C1608" s="233"/>
      <c r="D1608" s="234" t="s">
        <v>205</v>
      </c>
      <c r="E1608" s="235" t="s">
        <v>19</v>
      </c>
      <c r="F1608" s="236" t="s">
        <v>2009</v>
      </c>
      <c r="G1608" s="233"/>
      <c r="H1608" s="237">
        <v>59.859999999999999</v>
      </c>
      <c r="I1608" s="238"/>
      <c r="J1608" s="233"/>
      <c r="K1608" s="233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205</v>
      </c>
      <c r="AU1608" s="243" t="s">
        <v>207</v>
      </c>
      <c r="AV1608" s="13" t="s">
        <v>82</v>
      </c>
      <c r="AW1608" s="13" t="s">
        <v>33</v>
      </c>
      <c r="AX1608" s="13" t="s">
        <v>72</v>
      </c>
      <c r="AY1608" s="243" t="s">
        <v>190</v>
      </c>
    </row>
    <row r="1609" s="13" customFormat="1">
      <c r="A1609" s="13"/>
      <c r="B1609" s="232"/>
      <c r="C1609" s="233"/>
      <c r="D1609" s="234" t="s">
        <v>205</v>
      </c>
      <c r="E1609" s="235" t="s">
        <v>19</v>
      </c>
      <c r="F1609" s="236" t="s">
        <v>1867</v>
      </c>
      <c r="G1609" s="233"/>
      <c r="H1609" s="237">
        <v>-1.7729999999999999</v>
      </c>
      <c r="I1609" s="238"/>
      <c r="J1609" s="233"/>
      <c r="K1609" s="233"/>
      <c r="L1609" s="239"/>
      <c r="M1609" s="240"/>
      <c r="N1609" s="241"/>
      <c r="O1609" s="241"/>
      <c r="P1609" s="241"/>
      <c r="Q1609" s="241"/>
      <c r="R1609" s="241"/>
      <c r="S1609" s="241"/>
      <c r="T1609" s="24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3" t="s">
        <v>205</v>
      </c>
      <c r="AU1609" s="243" t="s">
        <v>207</v>
      </c>
      <c r="AV1609" s="13" t="s">
        <v>82</v>
      </c>
      <c r="AW1609" s="13" t="s">
        <v>33</v>
      </c>
      <c r="AX1609" s="13" t="s">
        <v>72</v>
      </c>
      <c r="AY1609" s="243" t="s">
        <v>190</v>
      </c>
    </row>
    <row r="1610" s="13" customFormat="1">
      <c r="A1610" s="13"/>
      <c r="B1610" s="232"/>
      <c r="C1610" s="233"/>
      <c r="D1610" s="234" t="s">
        <v>205</v>
      </c>
      <c r="E1610" s="235" t="s">
        <v>19</v>
      </c>
      <c r="F1610" s="236" t="s">
        <v>1114</v>
      </c>
      <c r="G1610" s="233"/>
      <c r="H1610" s="237">
        <v>-0.90000000000000002</v>
      </c>
      <c r="I1610" s="238"/>
      <c r="J1610" s="233"/>
      <c r="K1610" s="233"/>
      <c r="L1610" s="239"/>
      <c r="M1610" s="240"/>
      <c r="N1610" s="241"/>
      <c r="O1610" s="241"/>
      <c r="P1610" s="241"/>
      <c r="Q1610" s="241"/>
      <c r="R1610" s="241"/>
      <c r="S1610" s="241"/>
      <c r="T1610" s="242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3" t="s">
        <v>205</v>
      </c>
      <c r="AU1610" s="243" t="s">
        <v>207</v>
      </c>
      <c r="AV1610" s="13" t="s">
        <v>82</v>
      </c>
      <c r="AW1610" s="13" t="s">
        <v>33</v>
      </c>
      <c r="AX1610" s="13" t="s">
        <v>72</v>
      </c>
      <c r="AY1610" s="243" t="s">
        <v>190</v>
      </c>
    </row>
    <row r="1611" s="13" customFormat="1">
      <c r="A1611" s="13"/>
      <c r="B1611" s="232"/>
      <c r="C1611" s="233"/>
      <c r="D1611" s="234" t="s">
        <v>205</v>
      </c>
      <c r="E1611" s="235" t="s">
        <v>19</v>
      </c>
      <c r="F1611" s="236" t="s">
        <v>1877</v>
      </c>
      <c r="G1611" s="233"/>
      <c r="H1611" s="237">
        <v>-6</v>
      </c>
      <c r="I1611" s="238"/>
      <c r="J1611" s="233"/>
      <c r="K1611" s="233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205</v>
      </c>
      <c r="AU1611" s="243" t="s">
        <v>207</v>
      </c>
      <c r="AV1611" s="13" t="s">
        <v>82</v>
      </c>
      <c r="AW1611" s="13" t="s">
        <v>33</v>
      </c>
      <c r="AX1611" s="13" t="s">
        <v>72</v>
      </c>
      <c r="AY1611" s="243" t="s">
        <v>190</v>
      </c>
    </row>
    <row r="1612" s="13" customFormat="1">
      <c r="A1612" s="13"/>
      <c r="B1612" s="232"/>
      <c r="C1612" s="233"/>
      <c r="D1612" s="234" t="s">
        <v>205</v>
      </c>
      <c r="E1612" s="235" t="s">
        <v>19</v>
      </c>
      <c r="F1612" s="236" t="s">
        <v>2010</v>
      </c>
      <c r="G1612" s="233"/>
      <c r="H1612" s="237">
        <v>1.05</v>
      </c>
      <c r="I1612" s="238"/>
      <c r="J1612" s="233"/>
      <c r="K1612" s="233"/>
      <c r="L1612" s="239"/>
      <c r="M1612" s="240"/>
      <c r="N1612" s="241"/>
      <c r="O1612" s="241"/>
      <c r="P1612" s="241"/>
      <c r="Q1612" s="241"/>
      <c r="R1612" s="241"/>
      <c r="S1612" s="241"/>
      <c r="T1612" s="24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3" t="s">
        <v>205</v>
      </c>
      <c r="AU1612" s="243" t="s">
        <v>207</v>
      </c>
      <c r="AV1612" s="13" t="s">
        <v>82</v>
      </c>
      <c r="AW1612" s="13" t="s">
        <v>33</v>
      </c>
      <c r="AX1612" s="13" t="s">
        <v>72</v>
      </c>
      <c r="AY1612" s="243" t="s">
        <v>190</v>
      </c>
    </row>
    <row r="1613" s="13" customFormat="1">
      <c r="A1613" s="13"/>
      <c r="B1613" s="232"/>
      <c r="C1613" s="233"/>
      <c r="D1613" s="234" t="s">
        <v>205</v>
      </c>
      <c r="E1613" s="235" t="s">
        <v>19</v>
      </c>
      <c r="F1613" s="236" t="s">
        <v>1880</v>
      </c>
      <c r="G1613" s="233"/>
      <c r="H1613" s="237">
        <v>1.5</v>
      </c>
      <c r="I1613" s="238"/>
      <c r="J1613" s="233"/>
      <c r="K1613" s="233"/>
      <c r="L1613" s="239"/>
      <c r="M1613" s="240"/>
      <c r="N1613" s="241"/>
      <c r="O1613" s="241"/>
      <c r="P1613" s="241"/>
      <c r="Q1613" s="241"/>
      <c r="R1613" s="241"/>
      <c r="S1613" s="241"/>
      <c r="T1613" s="24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3" t="s">
        <v>205</v>
      </c>
      <c r="AU1613" s="243" t="s">
        <v>207</v>
      </c>
      <c r="AV1613" s="13" t="s">
        <v>82</v>
      </c>
      <c r="AW1613" s="13" t="s">
        <v>33</v>
      </c>
      <c r="AX1613" s="13" t="s">
        <v>72</v>
      </c>
      <c r="AY1613" s="243" t="s">
        <v>190</v>
      </c>
    </row>
    <row r="1614" s="14" customFormat="1">
      <c r="A1614" s="14"/>
      <c r="B1614" s="254"/>
      <c r="C1614" s="255"/>
      <c r="D1614" s="234" t="s">
        <v>205</v>
      </c>
      <c r="E1614" s="256" t="s">
        <v>19</v>
      </c>
      <c r="F1614" s="257" t="s">
        <v>2011</v>
      </c>
      <c r="G1614" s="255"/>
      <c r="H1614" s="256" t="s">
        <v>19</v>
      </c>
      <c r="I1614" s="258"/>
      <c r="J1614" s="255"/>
      <c r="K1614" s="255"/>
      <c r="L1614" s="259"/>
      <c r="M1614" s="260"/>
      <c r="N1614" s="261"/>
      <c r="O1614" s="261"/>
      <c r="P1614" s="261"/>
      <c r="Q1614" s="261"/>
      <c r="R1614" s="261"/>
      <c r="S1614" s="261"/>
      <c r="T1614" s="26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3" t="s">
        <v>205</v>
      </c>
      <c r="AU1614" s="263" t="s">
        <v>207</v>
      </c>
      <c r="AV1614" s="14" t="s">
        <v>79</v>
      </c>
      <c r="AW1614" s="14" t="s">
        <v>33</v>
      </c>
      <c r="AX1614" s="14" t="s">
        <v>72</v>
      </c>
      <c r="AY1614" s="263" t="s">
        <v>190</v>
      </c>
    </row>
    <row r="1615" s="13" customFormat="1">
      <c r="A1615" s="13"/>
      <c r="B1615" s="232"/>
      <c r="C1615" s="233"/>
      <c r="D1615" s="234" t="s">
        <v>205</v>
      </c>
      <c r="E1615" s="235" t="s">
        <v>19</v>
      </c>
      <c r="F1615" s="236" t="s">
        <v>1922</v>
      </c>
      <c r="G1615" s="233"/>
      <c r="H1615" s="237">
        <v>110.595</v>
      </c>
      <c r="I1615" s="238"/>
      <c r="J1615" s="233"/>
      <c r="K1615" s="233"/>
      <c r="L1615" s="239"/>
      <c r="M1615" s="240"/>
      <c r="N1615" s="241"/>
      <c r="O1615" s="241"/>
      <c r="P1615" s="241"/>
      <c r="Q1615" s="241"/>
      <c r="R1615" s="241"/>
      <c r="S1615" s="241"/>
      <c r="T1615" s="242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3" t="s">
        <v>205</v>
      </c>
      <c r="AU1615" s="243" t="s">
        <v>207</v>
      </c>
      <c r="AV1615" s="13" t="s">
        <v>82</v>
      </c>
      <c r="AW1615" s="13" t="s">
        <v>33</v>
      </c>
      <c r="AX1615" s="13" t="s">
        <v>72</v>
      </c>
      <c r="AY1615" s="243" t="s">
        <v>190</v>
      </c>
    </row>
    <row r="1616" s="13" customFormat="1">
      <c r="A1616" s="13"/>
      <c r="B1616" s="232"/>
      <c r="C1616" s="233"/>
      <c r="D1616" s="234" t="s">
        <v>205</v>
      </c>
      <c r="E1616" s="235" t="s">
        <v>19</v>
      </c>
      <c r="F1616" s="236" t="s">
        <v>2012</v>
      </c>
      <c r="G1616" s="233"/>
      <c r="H1616" s="237">
        <v>-5.319</v>
      </c>
      <c r="I1616" s="238"/>
      <c r="J1616" s="233"/>
      <c r="K1616" s="233"/>
      <c r="L1616" s="239"/>
      <c r="M1616" s="240"/>
      <c r="N1616" s="241"/>
      <c r="O1616" s="241"/>
      <c r="P1616" s="241"/>
      <c r="Q1616" s="241"/>
      <c r="R1616" s="241"/>
      <c r="S1616" s="241"/>
      <c r="T1616" s="24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3" t="s">
        <v>205</v>
      </c>
      <c r="AU1616" s="243" t="s">
        <v>207</v>
      </c>
      <c r="AV1616" s="13" t="s">
        <v>82</v>
      </c>
      <c r="AW1616" s="13" t="s">
        <v>33</v>
      </c>
      <c r="AX1616" s="13" t="s">
        <v>72</v>
      </c>
      <c r="AY1616" s="243" t="s">
        <v>190</v>
      </c>
    </row>
    <row r="1617" s="13" customFormat="1">
      <c r="A1617" s="13"/>
      <c r="B1617" s="232"/>
      <c r="C1617" s="233"/>
      <c r="D1617" s="234" t="s">
        <v>205</v>
      </c>
      <c r="E1617" s="235" t="s">
        <v>19</v>
      </c>
      <c r="F1617" s="236" t="s">
        <v>1976</v>
      </c>
      <c r="G1617" s="233"/>
      <c r="H1617" s="237">
        <v>-3.2799999999999998</v>
      </c>
      <c r="I1617" s="238"/>
      <c r="J1617" s="233"/>
      <c r="K1617" s="233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205</v>
      </c>
      <c r="AU1617" s="243" t="s">
        <v>207</v>
      </c>
      <c r="AV1617" s="13" t="s">
        <v>82</v>
      </c>
      <c r="AW1617" s="13" t="s">
        <v>33</v>
      </c>
      <c r="AX1617" s="13" t="s">
        <v>72</v>
      </c>
      <c r="AY1617" s="243" t="s">
        <v>190</v>
      </c>
    </row>
    <row r="1618" s="13" customFormat="1">
      <c r="A1618" s="13"/>
      <c r="B1618" s="232"/>
      <c r="C1618" s="233"/>
      <c r="D1618" s="234" t="s">
        <v>205</v>
      </c>
      <c r="E1618" s="235" t="s">
        <v>19</v>
      </c>
      <c r="F1618" s="236" t="s">
        <v>1114</v>
      </c>
      <c r="G1618" s="233"/>
      <c r="H1618" s="237">
        <v>-0.90000000000000002</v>
      </c>
      <c r="I1618" s="238"/>
      <c r="J1618" s="233"/>
      <c r="K1618" s="233"/>
      <c r="L1618" s="239"/>
      <c r="M1618" s="240"/>
      <c r="N1618" s="241"/>
      <c r="O1618" s="241"/>
      <c r="P1618" s="241"/>
      <c r="Q1618" s="241"/>
      <c r="R1618" s="241"/>
      <c r="S1618" s="241"/>
      <c r="T1618" s="24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3" t="s">
        <v>205</v>
      </c>
      <c r="AU1618" s="243" t="s">
        <v>207</v>
      </c>
      <c r="AV1618" s="13" t="s">
        <v>82</v>
      </c>
      <c r="AW1618" s="13" t="s">
        <v>33</v>
      </c>
      <c r="AX1618" s="13" t="s">
        <v>72</v>
      </c>
      <c r="AY1618" s="243" t="s">
        <v>190</v>
      </c>
    </row>
    <row r="1619" s="13" customFormat="1">
      <c r="A1619" s="13"/>
      <c r="B1619" s="232"/>
      <c r="C1619" s="233"/>
      <c r="D1619" s="234" t="s">
        <v>205</v>
      </c>
      <c r="E1619" s="235" t="s">
        <v>19</v>
      </c>
      <c r="F1619" s="236" t="s">
        <v>1981</v>
      </c>
      <c r="G1619" s="233"/>
      <c r="H1619" s="237">
        <v>-10</v>
      </c>
      <c r="I1619" s="238"/>
      <c r="J1619" s="233"/>
      <c r="K1619" s="233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205</v>
      </c>
      <c r="AU1619" s="243" t="s">
        <v>207</v>
      </c>
      <c r="AV1619" s="13" t="s">
        <v>82</v>
      </c>
      <c r="AW1619" s="13" t="s">
        <v>33</v>
      </c>
      <c r="AX1619" s="13" t="s">
        <v>72</v>
      </c>
      <c r="AY1619" s="243" t="s">
        <v>190</v>
      </c>
    </row>
    <row r="1620" s="13" customFormat="1">
      <c r="A1620" s="13"/>
      <c r="B1620" s="232"/>
      <c r="C1620" s="233"/>
      <c r="D1620" s="234" t="s">
        <v>205</v>
      </c>
      <c r="E1620" s="235" t="s">
        <v>19</v>
      </c>
      <c r="F1620" s="236" t="s">
        <v>1970</v>
      </c>
      <c r="G1620" s="233"/>
      <c r="H1620" s="237">
        <v>-16</v>
      </c>
      <c r="I1620" s="238"/>
      <c r="J1620" s="233"/>
      <c r="K1620" s="233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205</v>
      </c>
      <c r="AU1620" s="243" t="s">
        <v>207</v>
      </c>
      <c r="AV1620" s="13" t="s">
        <v>82</v>
      </c>
      <c r="AW1620" s="13" t="s">
        <v>33</v>
      </c>
      <c r="AX1620" s="13" t="s">
        <v>72</v>
      </c>
      <c r="AY1620" s="243" t="s">
        <v>190</v>
      </c>
    </row>
    <row r="1621" s="13" customFormat="1">
      <c r="A1621" s="13"/>
      <c r="B1621" s="232"/>
      <c r="C1621" s="233"/>
      <c r="D1621" s="234" t="s">
        <v>205</v>
      </c>
      <c r="E1621" s="235" t="s">
        <v>19</v>
      </c>
      <c r="F1621" s="236" t="s">
        <v>1977</v>
      </c>
      <c r="G1621" s="233"/>
      <c r="H1621" s="237">
        <v>1.2</v>
      </c>
      <c r="I1621" s="238"/>
      <c r="J1621" s="233"/>
      <c r="K1621" s="233"/>
      <c r="L1621" s="239"/>
      <c r="M1621" s="240"/>
      <c r="N1621" s="241"/>
      <c r="O1621" s="241"/>
      <c r="P1621" s="241"/>
      <c r="Q1621" s="241"/>
      <c r="R1621" s="241"/>
      <c r="S1621" s="241"/>
      <c r="T1621" s="24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3" t="s">
        <v>205</v>
      </c>
      <c r="AU1621" s="243" t="s">
        <v>207</v>
      </c>
      <c r="AV1621" s="13" t="s">
        <v>82</v>
      </c>
      <c r="AW1621" s="13" t="s">
        <v>33</v>
      </c>
      <c r="AX1621" s="13" t="s">
        <v>72</v>
      </c>
      <c r="AY1621" s="243" t="s">
        <v>190</v>
      </c>
    </row>
    <row r="1622" s="13" customFormat="1">
      <c r="A1622" s="13"/>
      <c r="B1622" s="232"/>
      <c r="C1622" s="233"/>
      <c r="D1622" s="234" t="s">
        <v>205</v>
      </c>
      <c r="E1622" s="235" t="s">
        <v>19</v>
      </c>
      <c r="F1622" s="236" t="s">
        <v>1983</v>
      </c>
      <c r="G1622" s="233"/>
      <c r="H1622" s="237">
        <v>2.7000000000000002</v>
      </c>
      <c r="I1622" s="238"/>
      <c r="J1622" s="233"/>
      <c r="K1622" s="233"/>
      <c r="L1622" s="239"/>
      <c r="M1622" s="240"/>
      <c r="N1622" s="241"/>
      <c r="O1622" s="241"/>
      <c r="P1622" s="241"/>
      <c r="Q1622" s="241"/>
      <c r="R1622" s="241"/>
      <c r="S1622" s="241"/>
      <c r="T1622" s="24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3" t="s">
        <v>205</v>
      </c>
      <c r="AU1622" s="243" t="s">
        <v>207</v>
      </c>
      <c r="AV1622" s="13" t="s">
        <v>82</v>
      </c>
      <c r="AW1622" s="13" t="s">
        <v>33</v>
      </c>
      <c r="AX1622" s="13" t="s">
        <v>72</v>
      </c>
      <c r="AY1622" s="243" t="s">
        <v>190</v>
      </c>
    </row>
    <row r="1623" s="13" customFormat="1">
      <c r="A1623" s="13"/>
      <c r="B1623" s="232"/>
      <c r="C1623" s="233"/>
      <c r="D1623" s="234" t="s">
        <v>205</v>
      </c>
      <c r="E1623" s="235" t="s">
        <v>19</v>
      </c>
      <c r="F1623" s="236" t="s">
        <v>1973</v>
      </c>
      <c r="G1623" s="233"/>
      <c r="H1623" s="237">
        <v>3.6000000000000001</v>
      </c>
      <c r="I1623" s="238"/>
      <c r="J1623" s="233"/>
      <c r="K1623" s="233"/>
      <c r="L1623" s="239"/>
      <c r="M1623" s="240"/>
      <c r="N1623" s="241"/>
      <c r="O1623" s="241"/>
      <c r="P1623" s="241"/>
      <c r="Q1623" s="241"/>
      <c r="R1623" s="241"/>
      <c r="S1623" s="241"/>
      <c r="T1623" s="242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3" t="s">
        <v>205</v>
      </c>
      <c r="AU1623" s="243" t="s">
        <v>207</v>
      </c>
      <c r="AV1623" s="13" t="s">
        <v>82</v>
      </c>
      <c r="AW1623" s="13" t="s">
        <v>33</v>
      </c>
      <c r="AX1623" s="13" t="s">
        <v>72</v>
      </c>
      <c r="AY1623" s="243" t="s">
        <v>190</v>
      </c>
    </row>
    <row r="1624" s="14" customFormat="1">
      <c r="A1624" s="14"/>
      <c r="B1624" s="254"/>
      <c r="C1624" s="255"/>
      <c r="D1624" s="234" t="s">
        <v>205</v>
      </c>
      <c r="E1624" s="256" t="s">
        <v>19</v>
      </c>
      <c r="F1624" s="257" t="s">
        <v>1443</v>
      </c>
      <c r="G1624" s="255"/>
      <c r="H1624" s="256" t="s">
        <v>19</v>
      </c>
      <c r="I1624" s="258"/>
      <c r="J1624" s="255"/>
      <c r="K1624" s="255"/>
      <c r="L1624" s="259"/>
      <c r="M1624" s="260"/>
      <c r="N1624" s="261"/>
      <c r="O1624" s="261"/>
      <c r="P1624" s="261"/>
      <c r="Q1624" s="261"/>
      <c r="R1624" s="261"/>
      <c r="S1624" s="261"/>
      <c r="T1624" s="26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3" t="s">
        <v>205</v>
      </c>
      <c r="AU1624" s="263" t="s">
        <v>207</v>
      </c>
      <c r="AV1624" s="14" t="s">
        <v>79</v>
      </c>
      <c r="AW1624" s="14" t="s">
        <v>33</v>
      </c>
      <c r="AX1624" s="14" t="s">
        <v>72</v>
      </c>
      <c r="AY1624" s="263" t="s">
        <v>190</v>
      </c>
    </row>
    <row r="1625" s="13" customFormat="1">
      <c r="A1625" s="13"/>
      <c r="B1625" s="232"/>
      <c r="C1625" s="233"/>
      <c r="D1625" s="234" t="s">
        <v>205</v>
      </c>
      <c r="E1625" s="235" t="s">
        <v>19</v>
      </c>
      <c r="F1625" s="236" t="s">
        <v>2013</v>
      </c>
      <c r="G1625" s="233"/>
      <c r="H1625" s="237">
        <v>66.430000000000007</v>
      </c>
      <c r="I1625" s="238"/>
      <c r="J1625" s="233"/>
      <c r="K1625" s="233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205</v>
      </c>
      <c r="AU1625" s="243" t="s">
        <v>207</v>
      </c>
      <c r="AV1625" s="13" t="s">
        <v>82</v>
      </c>
      <c r="AW1625" s="13" t="s">
        <v>33</v>
      </c>
      <c r="AX1625" s="13" t="s">
        <v>72</v>
      </c>
      <c r="AY1625" s="243" t="s">
        <v>190</v>
      </c>
    </row>
    <row r="1626" s="13" customFormat="1">
      <c r="A1626" s="13"/>
      <c r="B1626" s="232"/>
      <c r="C1626" s="233"/>
      <c r="D1626" s="234" t="s">
        <v>205</v>
      </c>
      <c r="E1626" s="235" t="s">
        <v>19</v>
      </c>
      <c r="F1626" s="236" t="s">
        <v>1867</v>
      </c>
      <c r="G1626" s="233"/>
      <c r="H1626" s="237">
        <v>-1.7729999999999999</v>
      </c>
      <c r="I1626" s="238"/>
      <c r="J1626" s="233"/>
      <c r="K1626" s="233"/>
      <c r="L1626" s="239"/>
      <c r="M1626" s="240"/>
      <c r="N1626" s="241"/>
      <c r="O1626" s="241"/>
      <c r="P1626" s="241"/>
      <c r="Q1626" s="241"/>
      <c r="R1626" s="241"/>
      <c r="S1626" s="241"/>
      <c r="T1626" s="242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3" t="s">
        <v>205</v>
      </c>
      <c r="AU1626" s="243" t="s">
        <v>207</v>
      </c>
      <c r="AV1626" s="13" t="s">
        <v>82</v>
      </c>
      <c r="AW1626" s="13" t="s">
        <v>33</v>
      </c>
      <c r="AX1626" s="13" t="s">
        <v>72</v>
      </c>
      <c r="AY1626" s="243" t="s">
        <v>190</v>
      </c>
    </row>
    <row r="1627" s="13" customFormat="1">
      <c r="A1627" s="13"/>
      <c r="B1627" s="232"/>
      <c r="C1627" s="233"/>
      <c r="D1627" s="234" t="s">
        <v>205</v>
      </c>
      <c r="E1627" s="235" t="s">
        <v>19</v>
      </c>
      <c r="F1627" s="236" t="s">
        <v>1115</v>
      </c>
      <c r="G1627" s="233"/>
      <c r="H1627" s="237">
        <v>-6.7999999999999998</v>
      </c>
      <c r="I1627" s="238"/>
      <c r="J1627" s="233"/>
      <c r="K1627" s="233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205</v>
      </c>
      <c r="AU1627" s="243" t="s">
        <v>207</v>
      </c>
      <c r="AV1627" s="13" t="s">
        <v>82</v>
      </c>
      <c r="AW1627" s="13" t="s">
        <v>33</v>
      </c>
      <c r="AX1627" s="13" t="s">
        <v>72</v>
      </c>
      <c r="AY1627" s="243" t="s">
        <v>190</v>
      </c>
    </row>
    <row r="1628" s="13" customFormat="1">
      <c r="A1628" s="13"/>
      <c r="B1628" s="232"/>
      <c r="C1628" s="233"/>
      <c r="D1628" s="234" t="s">
        <v>205</v>
      </c>
      <c r="E1628" s="235" t="s">
        <v>19</v>
      </c>
      <c r="F1628" s="236" t="s">
        <v>1502</v>
      </c>
      <c r="G1628" s="233"/>
      <c r="H1628" s="237">
        <v>-0.35999999999999999</v>
      </c>
      <c r="I1628" s="238"/>
      <c r="J1628" s="233"/>
      <c r="K1628" s="233"/>
      <c r="L1628" s="239"/>
      <c r="M1628" s="240"/>
      <c r="N1628" s="241"/>
      <c r="O1628" s="241"/>
      <c r="P1628" s="241"/>
      <c r="Q1628" s="241"/>
      <c r="R1628" s="241"/>
      <c r="S1628" s="241"/>
      <c r="T1628" s="242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3" t="s">
        <v>205</v>
      </c>
      <c r="AU1628" s="243" t="s">
        <v>207</v>
      </c>
      <c r="AV1628" s="13" t="s">
        <v>82</v>
      </c>
      <c r="AW1628" s="13" t="s">
        <v>33</v>
      </c>
      <c r="AX1628" s="13" t="s">
        <v>72</v>
      </c>
      <c r="AY1628" s="243" t="s">
        <v>190</v>
      </c>
    </row>
    <row r="1629" s="13" customFormat="1">
      <c r="A1629" s="13"/>
      <c r="B1629" s="232"/>
      <c r="C1629" s="233"/>
      <c r="D1629" s="234" t="s">
        <v>205</v>
      </c>
      <c r="E1629" s="235" t="s">
        <v>19</v>
      </c>
      <c r="F1629" s="236" t="s">
        <v>2014</v>
      </c>
      <c r="G1629" s="233"/>
      <c r="H1629" s="237">
        <v>1.49</v>
      </c>
      <c r="I1629" s="238"/>
      <c r="J1629" s="233"/>
      <c r="K1629" s="233"/>
      <c r="L1629" s="239"/>
      <c r="M1629" s="240"/>
      <c r="N1629" s="241"/>
      <c r="O1629" s="241"/>
      <c r="P1629" s="241"/>
      <c r="Q1629" s="241"/>
      <c r="R1629" s="241"/>
      <c r="S1629" s="241"/>
      <c r="T1629" s="24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3" t="s">
        <v>205</v>
      </c>
      <c r="AU1629" s="243" t="s">
        <v>207</v>
      </c>
      <c r="AV1629" s="13" t="s">
        <v>82</v>
      </c>
      <c r="AW1629" s="13" t="s">
        <v>33</v>
      </c>
      <c r="AX1629" s="13" t="s">
        <v>72</v>
      </c>
      <c r="AY1629" s="243" t="s">
        <v>190</v>
      </c>
    </row>
    <row r="1630" s="14" customFormat="1">
      <c r="A1630" s="14"/>
      <c r="B1630" s="254"/>
      <c r="C1630" s="255"/>
      <c r="D1630" s="234" t="s">
        <v>205</v>
      </c>
      <c r="E1630" s="256" t="s">
        <v>19</v>
      </c>
      <c r="F1630" s="257" t="s">
        <v>2015</v>
      </c>
      <c r="G1630" s="255"/>
      <c r="H1630" s="256" t="s">
        <v>19</v>
      </c>
      <c r="I1630" s="258"/>
      <c r="J1630" s="255"/>
      <c r="K1630" s="255"/>
      <c r="L1630" s="259"/>
      <c r="M1630" s="260"/>
      <c r="N1630" s="261"/>
      <c r="O1630" s="261"/>
      <c r="P1630" s="261"/>
      <c r="Q1630" s="261"/>
      <c r="R1630" s="261"/>
      <c r="S1630" s="261"/>
      <c r="T1630" s="26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3" t="s">
        <v>205</v>
      </c>
      <c r="AU1630" s="263" t="s">
        <v>207</v>
      </c>
      <c r="AV1630" s="14" t="s">
        <v>79</v>
      </c>
      <c r="AW1630" s="14" t="s">
        <v>33</v>
      </c>
      <c r="AX1630" s="14" t="s">
        <v>72</v>
      </c>
      <c r="AY1630" s="263" t="s">
        <v>190</v>
      </c>
    </row>
    <row r="1631" s="13" customFormat="1">
      <c r="A1631" s="13"/>
      <c r="B1631" s="232"/>
      <c r="C1631" s="233"/>
      <c r="D1631" s="234" t="s">
        <v>205</v>
      </c>
      <c r="E1631" s="235" t="s">
        <v>19</v>
      </c>
      <c r="F1631" s="236" t="s">
        <v>2016</v>
      </c>
      <c r="G1631" s="233"/>
      <c r="H1631" s="237">
        <v>89.956999999999994</v>
      </c>
      <c r="I1631" s="238"/>
      <c r="J1631" s="233"/>
      <c r="K1631" s="233"/>
      <c r="L1631" s="239"/>
      <c r="M1631" s="240"/>
      <c r="N1631" s="241"/>
      <c r="O1631" s="241"/>
      <c r="P1631" s="241"/>
      <c r="Q1631" s="241"/>
      <c r="R1631" s="241"/>
      <c r="S1631" s="241"/>
      <c r="T1631" s="24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3" t="s">
        <v>205</v>
      </c>
      <c r="AU1631" s="243" t="s">
        <v>207</v>
      </c>
      <c r="AV1631" s="13" t="s">
        <v>82</v>
      </c>
      <c r="AW1631" s="13" t="s">
        <v>33</v>
      </c>
      <c r="AX1631" s="13" t="s">
        <v>72</v>
      </c>
      <c r="AY1631" s="243" t="s">
        <v>190</v>
      </c>
    </row>
    <row r="1632" s="13" customFormat="1">
      <c r="A1632" s="13"/>
      <c r="B1632" s="232"/>
      <c r="C1632" s="233"/>
      <c r="D1632" s="234" t="s">
        <v>205</v>
      </c>
      <c r="E1632" s="235" t="s">
        <v>19</v>
      </c>
      <c r="F1632" s="236" t="s">
        <v>1867</v>
      </c>
      <c r="G1632" s="233"/>
      <c r="H1632" s="237">
        <v>-1.7729999999999999</v>
      </c>
      <c r="I1632" s="238"/>
      <c r="J1632" s="233"/>
      <c r="K1632" s="233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205</v>
      </c>
      <c r="AU1632" s="243" t="s">
        <v>207</v>
      </c>
      <c r="AV1632" s="13" t="s">
        <v>82</v>
      </c>
      <c r="AW1632" s="13" t="s">
        <v>33</v>
      </c>
      <c r="AX1632" s="13" t="s">
        <v>72</v>
      </c>
      <c r="AY1632" s="243" t="s">
        <v>190</v>
      </c>
    </row>
    <row r="1633" s="13" customFormat="1">
      <c r="A1633" s="13"/>
      <c r="B1633" s="232"/>
      <c r="C1633" s="233"/>
      <c r="D1633" s="234" t="s">
        <v>205</v>
      </c>
      <c r="E1633" s="235" t="s">
        <v>19</v>
      </c>
      <c r="F1633" s="236" t="s">
        <v>1980</v>
      </c>
      <c r="G1633" s="233"/>
      <c r="H1633" s="237">
        <v>-1.845</v>
      </c>
      <c r="I1633" s="238"/>
      <c r="J1633" s="233"/>
      <c r="K1633" s="233"/>
      <c r="L1633" s="239"/>
      <c r="M1633" s="240"/>
      <c r="N1633" s="241"/>
      <c r="O1633" s="241"/>
      <c r="P1633" s="241"/>
      <c r="Q1633" s="241"/>
      <c r="R1633" s="241"/>
      <c r="S1633" s="241"/>
      <c r="T1633" s="242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3" t="s">
        <v>205</v>
      </c>
      <c r="AU1633" s="243" t="s">
        <v>207</v>
      </c>
      <c r="AV1633" s="13" t="s">
        <v>82</v>
      </c>
      <c r="AW1633" s="13" t="s">
        <v>33</v>
      </c>
      <c r="AX1633" s="13" t="s">
        <v>72</v>
      </c>
      <c r="AY1633" s="243" t="s">
        <v>190</v>
      </c>
    </row>
    <row r="1634" s="13" customFormat="1">
      <c r="A1634" s="13"/>
      <c r="B1634" s="232"/>
      <c r="C1634" s="233"/>
      <c r="D1634" s="234" t="s">
        <v>205</v>
      </c>
      <c r="E1634" s="235" t="s">
        <v>19</v>
      </c>
      <c r="F1634" s="236" t="s">
        <v>1989</v>
      </c>
      <c r="G1634" s="233"/>
      <c r="H1634" s="237">
        <v>-9</v>
      </c>
      <c r="I1634" s="238"/>
      <c r="J1634" s="233"/>
      <c r="K1634" s="233"/>
      <c r="L1634" s="239"/>
      <c r="M1634" s="240"/>
      <c r="N1634" s="241"/>
      <c r="O1634" s="241"/>
      <c r="P1634" s="241"/>
      <c r="Q1634" s="241"/>
      <c r="R1634" s="241"/>
      <c r="S1634" s="241"/>
      <c r="T1634" s="242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3" t="s">
        <v>205</v>
      </c>
      <c r="AU1634" s="243" t="s">
        <v>207</v>
      </c>
      <c r="AV1634" s="13" t="s">
        <v>82</v>
      </c>
      <c r="AW1634" s="13" t="s">
        <v>33</v>
      </c>
      <c r="AX1634" s="13" t="s">
        <v>72</v>
      </c>
      <c r="AY1634" s="243" t="s">
        <v>190</v>
      </c>
    </row>
    <row r="1635" s="13" customFormat="1">
      <c r="A1635" s="13"/>
      <c r="B1635" s="232"/>
      <c r="C1635" s="233"/>
      <c r="D1635" s="234" t="s">
        <v>205</v>
      </c>
      <c r="E1635" s="235" t="s">
        <v>19</v>
      </c>
      <c r="F1635" s="236" t="s">
        <v>1982</v>
      </c>
      <c r="G1635" s="233"/>
      <c r="H1635" s="237">
        <v>1.0600000000000001</v>
      </c>
      <c r="I1635" s="238"/>
      <c r="J1635" s="233"/>
      <c r="K1635" s="233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205</v>
      </c>
      <c r="AU1635" s="243" t="s">
        <v>207</v>
      </c>
      <c r="AV1635" s="13" t="s">
        <v>82</v>
      </c>
      <c r="AW1635" s="13" t="s">
        <v>33</v>
      </c>
      <c r="AX1635" s="13" t="s">
        <v>72</v>
      </c>
      <c r="AY1635" s="243" t="s">
        <v>190</v>
      </c>
    </row>
    <row r="1636" s="13" customFormat="1">
      <c r="A1636" s="13"/>
      <c r="B1636" s="232"/>
      <c r="C1636" s="233"/>
      <c r="D1636" s="234" t="s">
        <v>205</v>
      </c>
      <c r="E1636" s="235" t="s">
        <v>19</v>
      </c>
      <c r="F1636" s="236" t="s">
        <v>1991</v>
      </c>
      <c r="G1636" s="233"/>
      <c r="H1636" s="237">
        <v>1.95</v>
      </c>
      <c r="I1636" s="238"/>
      <c r="J1636" s="233"/>
      <c r="K1636" s="233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205</v>
      </c>
      <c r="AU1636" s="243" t="s">
        <v>207</v>
      </c>
      <c r="AV1636" s="13" t="s">
        <v>82</v>
      </c>
      <c r="AW1636" s="13" t="s">
        <v>33</v>
      </c>
      <c r="AX1636" s="13" t="s">
        <v>72</v>
      </c>
      <c r="AY1636" s="243" t="s">
        <v>190</v>
      </c>
    </row>
    <row r="1637" s="14" customFormat="1">
      <c r="A1637" s="14"/>
      <c r="B1637" s="254"/>
      <c r="C1637" s="255"/>
      <c r="D1637" s="234" t="s">
        <v>205</v>
      </c>
      <c r="E1637" s="256" t="s">
        <v>19</v>
      </c>
      <c r="F1637" s="257" t="s">
        <v>1489</v>
      </c>
      <c r="G1637" s="255"/>
      <c r="H1637" s="256" t="s">
        <v>19</v>
      </c>
      <c r="I1637" s="258"/>
      <c r="J1637" s="255"/>
      <c r="K1637" s="255"/>
      <c r="L1637" s="259"/>
      <c r="M1637" s="260"/>
      <c r="N1637" s="261"/>
      <c r="O1637" s="261"/>
      <c r="P1637" s="261"/>
      <c r="Q1637" s="261"/>
      <c r="R1637" s="261"/>
      <c r="S1637" s="261"/>
      <c r="T1637" s="26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3" t="s">
        <v>205</v>
      </c>
      <c r="AU1637" s="263" t="s">
        <v>207</v>
      </c>
      <c r="AV1637" s="14" t="s">
        <v>79</v>
      </c>
      <c r="AW1637" s="14" t="s">
        <v>33</v>
      </c>
      <c r="AX1637" s="14" t="s">
        <v>72</v>
      </c>
      <c r="AY1637" s="263" t="s">
        <v>190</v>
      </c>
    </row>
    <row r="1638" s="13" customFormat="1">
      <c r="A1638" s="13"/>
      <c r="B1638" s="232"/>
      <c r="C1638" s="233"/>
      <c r="D1638" s="234" t="s">
        <v>205</v>
      </c>
      <c r="E1638" s="235" t="s">
        <v>19</v>
      </c>
      <c r="F1638" s="236" t="s">
        <v>2017</v>
      </c>
      <c r="G1638" s="233"/>
      <c r="H1638" s="237">
        <v>155.72999999999999</v>
      </c>
      <c r="I1638" s="238"/>
      <c r="J1638" s="233"/>
      <c r="K1638" s="233"/>
      <c r="L1638" s="239"/>
      <c r="M1638" s="240"/>
      <c r="N1638" s="241"/>
      <c r="O1638" s="241"/>
      <c r="P1638" s="241"/>
      <c r="Q1638" s="241"/>
      <c r="R1638" s="241"/>
      <c r="S1638" s="241"/>
      <c r="T1638" s="24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3" t="s">
        <v>205</v>
      </c>
      <c r="AU1638" s="243" t="s">
        <v>207</v>
      </c>
      <c r="AV1638" s="13" t="s">
        <v>82</v>
      </c>
      <c r="AW1638" s="13" t="s">
        <v>33</v>
      </c>
      <c r="AX1638" s="13" t="s">
        <v>72</v>
      </c>
      <c r="AY1638" s="243" t="s">
        <v>190</v>
      </c>
    </row>
    <row r="1639" s="13" customFormat="1">
      <c r="A1639" s="13"/>
      <c r="B1639" s="232"/>
      <c r="C1639" s="233"/>
      <c r="D1639" s="234" t="s">
        <v>205</v>
      </c>
      <c r="E1639" s="235" t="s">
        <v>19</v>
      </c>
      <c r="F1639" s="236" t="s">
        <v>2018</v>
      </c>
      <c r="G1639" s="233"/>
      <c r="H1639" s="237">
        <v>-33.960000000000001</v>
      </c>
      <c r="I1639" s="238"/>
      <c r="J1639" s="233"/>
      <c r="K1639" s="233"/>
      <c r="L1639" s="239"/>
      <c r="M1639" s="240"/>
      <c r="N1639" s="241"/>
      <c r="O1639" s="241"/>
      <c r="P1639" s="241"/>
      <c r="Q1639" s="241"/>
      <c r="R1639" s="241"/>
      <c r="S1639" s="241"/>
      <c r="T1639" s="24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3" t="s">
        <v>205</v>
      </c>
      <c r="AU1639" s="243" t="s">
        <v>207</v>
      </c>
      <c r="AV1639" s="13" t="s">
        <v>82</v>
      </c>
      <c r="AW1639" s="13" t="s">
        <v>33</v>
      </c>
      <c r="AX1639" s="13" t="s">
        <v>72</v>
      </c>
      <c r="AY1639" s="243" t="s">
        <v>190</v>
      </c>
    </row>
    <row r="1640" s="13" customFormat="1">
      <c r="A1640" s="13"/>
      <c r="B1640" s="232"/>
      <c r="C1640" s="233"/>
      <c r="D1640" s="234" t="s">
        <v>205</v>
      </c>
      <c r="E1640" s="235" t="s">
        <v>19</v>
      </c>
      <c r="F1640" s="236" t="s">
        <v>2019</v>
      </c>
      <c r="G1640" s="233"/>
      <c r="H1640" s="237">
        <v>-52.268000000000001</v>
      </c>
      <c r="I1640" s="238"/>
      <c r="J1640" s="233"/>
      <c r="K1640" s="233"/>
      <c r="L1640" s="239"/>
      <c r="M1640" s="240"/>
      <c r="N1640" s="241"/>
      <c r="O1640" s="241"/>
      <c r="P1640" s="241"/>
      <c r="Q1640" s="241"/>
      <c r="R1640" s="241"/>
      <c r="S1640" s="241"/>
      <c r="T1640" s="242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3" t="s">
        <v>205</v>
      </c>
      <c r="AU1640" s="243" t="s">
        <v>207</v>
      </c>
      <c r="AV1640" s="13" t="s">
        <v>82</v>
      </c>
      <c r="AW1640" s="13" t="s">
        <v>33</v>
      </c>
      <c r="AX1640" s="13" t="s">
        <v>72</v>
      </c>
      <c r="AY1640" s="243" t="s">
        <v>190</v>
      </c>
    </row>
    <row r="1641" s="13" customFormat="1">
      <c r="A1641" s="13"/>
      <c r="B1641" s="232"/>
      <c r="C1641" s="233"/>
      <c r="D1641" s="234" t="s">
        <v>205</v>
      </c>
      <c r="E1641" s="235" t="s">
        <v>19</v>
      </c>
      <c r="F1641" s="236" t="s">
        <v>2020</v>
      </c>
      <c r="G1641" s="233"/>
      <c r="H1641" s="237">
        <v>-8.6679999999999993</v>
      </c>
      <c r="I1641" s="238"/>
      <c r="J1641" s="233"/>
      <c r="K1641" s="233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205</v>
      </c>
      <c r="AU1641" s="243" t="s">
        <v>207</v>
      </c>
      <c r="AV1641" s="13" t="s">
        <v>82</v>
      </c>
      <c r="AW1641" s="13" t="s">
        <v>33</v>
      </c>
      <c r="AX1641" s="13" t="s">
        <v>72</v>
      </c>
      <c r="AY1641" s="243" t="s">
        <v>190</v>
      </c>
    </row>
    <row r="1642" s="14" customFormat="1">
      <c r="A1642" s="14"/>
      <c r="B1642" s="254"/>
      <c r="C1642" s="255"/>
      <c r="D1642" s="234" t="s">
        <v>205</v>
      </c>
      <c r="E1642" s="256" t="s">
        <v>19</v>
      </c>
      <c r="F1642" s="257" t="s">
        <v>1085</v>
      </c>
      <c r="G1642" s="255"/>
      <c r="H1642" s="256" t="s">
        <v>19</v>
      </c>
      <c r="I1642" s="258"/>
      <c r="J1642" s="255"/>
      <c r="K1642" s="255"/>
      <c r="L1642" s="259"/>
      <c r="M1642" s="260"/>
      <c r="N1642" s="261"/>
      <c r="O1642" s="261"/>
      <c r="P1642" s="261"/>
      <c r="Q1642" s="261"/>
      <c r="R1642" s="261"/>
      <c r="S1642" s="261"/>
      <c r="T1642" s="26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3" t="s">
        <v>205</v>
      </c>
      <c r="AU1642" s="263" t="s">
        <v>207</v>
      </c>
      <c r="AV1642" s="14" t="s">
        <v>79</v>
      </c>
      <c r="AW1642" s="14" t="s">
        <v>33</v>
      </c>
      <c r="AX1642" s="14" t="s">
        <v>72</v>
      </c>
      <c r="AY1642" s="263" t="s">
        <v>190</v>
      </c>
    </row>
    <row r="1643" s="14" customFormat="1">
      <c r="A1643" s="14"/>
      <c r="B1643" s="254"/>
      <c r="C1643" s="255"/>
      <c r="D1643" s="234" t="s">
        <v>205</v>
      </c>
      <c r="E1643" s="256" t="s">
        <v>19</v>
      </c>
      <c r="F1643" s="257" t="s">
        <v>2021</v>
      </c>
      <c r="G1643" s="255"/>
      <c r="H1643" s="256" t="s">
        <v>19</v>
      </c>
      <c r="I1643" s="258"/>
      <c r="J1643" s="255"/>
      <c r="K1643" s="255"/>
      <c r="L1643" s="259"/>
      <c r="M1643" s="260"/>
      <c r="N1643" s="261"/>
      <c r="O1643" s="261"/>
      <c r="P1643" s="261"/>
      <c r="Q1643" s="261"/>
      <c r="R1643" s="261"/>
      <c r="S1643" s="261"/>
      <c r="T1643" s="26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3" t="s">
        <v>205</v>
      </c>
      <c r="AU1643" s="263" t="s">
        <v>207</v>
      </c>
      <c r="AV1643" s="14" t="s">
        <v>79</v>
      </c>
      <c r="AW1643" s="14" t="s">
        <v>33</v>
      </c>
      <c r="AX1643" s="14" t="s">
        <v>72</v>
      </c>
      <c r="AY1643" s="263" t="s">
        <v>190</v>
      </c>
    </row>
    <row r="1644" s="13" customFormat="1">
      <c r="A1644" s="13"/>
      <c r="B1644" s="232"/>
      <c r="C1644" s="233"/>
      <c r="D1644" s="234" t="s">
        <v>205</v>
      </c>
      <c r="E1644" s="235" t="s">
        <v>19</v>
      </c>
      <c r="F1644" s="236" t="s">
        <v>2022</v>
      </c>
      <c r="G1644" s="233"/>
      <c r="H1644" s="237">
        <v>104.02500000000001</v>
      </c>
      <c r="I1644" s="238"/>
      <c r="J1644" s="233"/>
      <c r="K1644" s="233"/>
      <c r="L1644" s="239"/>
      <c r="M1644" s="240"/>
      <c r="N1644" s="241"/>
      <c r="O1644" s="241"/>
      <c r="P1644" s="241"/>
      <c r="Q1644" s="241"/>
      <c r="R1644" s="241"/>
      <c r="S1644" s="241"/>
      <c r="T1644" s="24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3" t="s">
        <v>205</v>
      </c>
      <c r="AU1644" s="243" t="s">
        <v>207</v>
      </c>
      <c r="AV1644" s="13" t="s">
        <v>82</v>
      </c>
      <c r="AW1644" s="13" t="s">
        <v>33</v>
      </c>
      <c r="AX1644" s="13" t="s">
        <v>72</v>
      </c>
      <c r="AY1644" s="243" t="s">
        <v>190</v>
      </c>
    </row>
    <row r="1645" s="14" customFormat="1">
      <c r="A1645" s="14"/>
      <c r="B1645" s="254"/>
      <c r="C1645" s="255"/>
      <c r="D1645" s="234" t="s">
        <v>205</v>
      </c>
      <c r="E1645" s="256" t="s">
        <v>19</v>
      </c>
      <c r="F1645" s="257" t="s">
        <v>2023</v>
      </c>
      <c r="G1645" s="255"/>
      <c r="H1645" s="256" t="s">
        <v>19</v>
      </c>
      <c r="I1645" s="258"/>
      <c r="J1645" s="255"/>
      <c r="K1645" s="255"/>
      <c r="L1645" s="259"/>
      <c r="M1645" s="260"/>
      <c r="N1645" s="261"/>
      <c r="O1645" s="261"/>
      <c r="P1645" s="261"/>
      <c r="Q1645" s="261"/>
      <c r="R1645" s="261"/>
      <c r="S1645" s="261"/>
      <c r="T1645" s="26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3" t="s">
        <v>205</v>
      </c>
      <c r="AU1645" s="263" t="s">
        <v>207</v>
      </c>
      <c r="AV1645" s="14" t="s">
        <v>79</v>
      </c>
      <c r="AW1645" s="14" t="s">
        <v>33</v>
      </c>
      <c r="AX1645" s="14" t="s">
        <v>72</v>
      </c>
      <c r="AY1645" s="263" t="s">
        <v>190</v>
      </c>
    </row>
    <row r="1646" s="13" customFormat="1">
      <c r="A1646" s="13"/>
      <c r="B1646" s="232"/>
      <c r="C1646" s="233"/>
      <c r="D1646" s="234" t="s">
        <v>205</v>
      </c>
      <c r="E1646" s="235" t="s">
        <v>19</v>
      </c>
      <c r="F1646" s="236" t="s">
        <v>2024</v>
      </c>
      <c r="G1646" s="233"/>
      <c r="H1646" s="237">
        <v>20.655000000000001</v>
      </c>
      <c r="I1646" s="238"/>
      <c r="J1646" s="233"/>
      <c r="K1646" s="233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205</v>
      </c>
      <c r="AU1646" s="243" t="s">
        <v>207</v>
      </c>
      <c r="AV1646" s="13" t="s">
        <v>82</v>
      </c>
      <c r="AW1646" s="13" t="s">
        <v>33</v>
      </c>
      <c r="AX1646" s="13" t="s">
        <v>72</v>
      </c>
      <c r="AY1646" s="243" t="s">
        <v>190</v>
      </c>
    </row>
    <row r="1647" s="13" customFormat="1">
      <c r="A1647" s="13"/>
      <c r="B1647" s="232"/>
      <c r="C1647" s="233"/>
      <c r="D1647" s="234" t="s">
        <v>205</v>
      </c>
      <c r="E1647" s="235" t="s">
        <v>19</v>
      </c>
      <c r="F1647" s="236" t="s">
        <v>2025</v>
      </c>
      <c r="G1647" s="233"/>
      <c r="H1647" s="237">
        <v>-14.039999999999999</v>
      </c>
      <c r="I1647" s="238"/>
      <c r="J1647" s="233"/>
      <c r="K1647" s="233"/>
      <c r="L1647" s="239"/>
      <c r="M1647" s="240"/>
      <c r="N1647" s="241"/>
      <c r="O1647" s="241"/>
      <c r="P1647" s="241"/>
      <c r="Q1647" s="241"/>
      <c r="R1647" s="241"/>
      <c r="S1647" s="241"/>
      <c r="T1647" s="242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3" t="s">
        <v>205</v>
      </c>
      <c r="AU1647" s="243" t="s">
        <v>207</v>
      </c>
      <c r="AV1647" s="13" t="s">
        <v>82</v>
      </c>
      <c r="AW1647" s="13" t="s">
        <v>33</v>
      </c>
      <c r="AX1647" s="13" t="s">
        <v>72</v>
      </c>
      <c r="AY1647" s="243" t="s">
        <v>190</v>
      </c>
    </row>
    <row r="1648" s="13" customFormat="1">
      <c r="A1648" s="13"/>
      <c r="B1648" s="232"/>
      <c r="C1648" s="233"/>
      <c r="D1648" s="234" t="s">
        <v>205</v>
      </c>
      <c r="E1648" s="235" t="s">
        <v>19</v>
      </c>
      <c r="F1648" s="236" t="s">
        <v>1966</v>
      </c>
      <c r="G1648" s="233"/>
      <c r="H1648" s="237">
        <v>-2.6160000000000001</v>
      </c>
      <c r="I1648" s="238"/>
      <c r="J1648" s="233"/>
      <c r="K1648" s="233"/>
      <c r="L1648" s="239"/>
      <c r="M1648" s="240"/>
      <c r="N1648" s="241"/>
      <c r="O1648" s="241"/>
      <c r="P1648" s="241"/>
      <c r="Q1648" s="241"/>
      <c r="R1648" s="241"/>
      <c r="S1648" s="241"/>
      <c r="T1648" s="24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3" t="s">
        <v>205</v>
      </c>
      <c r="AU1648" s="243" t="s">
        <v>207</v>
      </c>
      <c r="AV1648" s="13" t="s">
        <v>82</v>
      </c>
      <c r="AW1648" s="13" t="s">
        <v>33</v>
      </c>
      <c r="AX1648" s="13" t="s">
        <v>72</v>
      </c>
      <c r="AY1648" s="243" t="s">
        <v>190</v>
      </c>
    </row>
    <row r="1649" s="13" customFormat="1">
      <c r="A1649" s="13"/>
      <c r="B1649" s="232"/>
      <c r="C1649" s="233"/>
      <c r="D1649" s="234" t="s">
        <v>205</v>
      </c>
      <c r="E1649" s="235" t="s">
        <v>19</v>
      </c>
      <c r="F1649" s="236" t="s">
        <v>2026</v>
      </c>
      <c r="G1649" s="233"/>
      <c r="H1649" s="237">
        <v>-7.0919999999999996</v>
      </c>
      <c r="I1649" s="238"/>
      <c r="J1649" s="233"/>
      <c r="K1649" s="233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205</v>
      </c>
      <c r="AU1649" s="243" t="s">
        <v>207</v>
      </c>
      <c r="AV1649" s="13" t="s">
        <v>82</v>
      </c>
      <c r="AW1649" s="13" t="s">
        <v>33</v>
      </c>
      <c r="AX1649" s="13" t="s">
        <v>72</v>
      </c>
      <c r="AY1649" s="243" t="s">
        <v>190</v>
      </c>
    </row>
    <row r="1650" s="13" customFormat="1">
      <c r="A1650" s="13"/>
      <c r="B1650" s="232"/>
      <c r="C1650" s="233"/>
      <c r="D1650" s="234" t="s">
        <v>205</v>
      </c>
      <c r="E1650" s="235" t="s">
        <v>19</v>
      </c>
      <c r="F1650" s="236" t="s">
        <v>1856</v>
      </c>
      <c r="G1650" s="233"/>
      <c r="H1650" s="237">
        <v>-3.1520000000000001</v>
      </c>
      <c r="I1650" s="238"/>
      <c r="J1650" s="233"/>
      <c r="K1650" s="233"/>
      <c r="L1650" s="239"/>
      <c r="M1650" s="240"/>
      <c r="N1650" s="241"/>
      <c r="O1650" s="241"/>
      <c r="P1650" s="241"/>
      <c r="Q1650" s="241"/>
      <c r="R1650" s="241"/>
      <c r="S1650" s="241"/>
      <c r="T1650" s="242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3" t="s">
        <v>205</v>
      </c>
      <c r="AU1650" s="243" t="s">
        <v>207</v>
      </c>
      <c r="AV1650" s="13" t="s">
        <v>82</v>
      </c>
      <c r="AW1650" s="13" t="s">
        <v>33</v>
      </c>
      <c r="AX1650" s="13" t="s">
        <v>72</v>
      </c>
      <c r="AY1650" s="243" t="s">
        <v>190</v>
      </c>
    </row>
    <row r="1651" s="13" customFormat="1">
      <c r="A1651" s="13"/>
      <c r="B1651" s="232"/>
      <c r="C1651" s="233"/>
      <c r="D1651" s="234" t="s">
        <v>205</v>
      </c>
      <c r="E1651" s="235" t="s">
        <v>19</v>
      </c>
      <c r="F1651" s="236" t="s">
        <v>1872</v>
      </c>
      <c r="G1651" s="233"/>
      <c r="H1651" s="237">
        <v>-4.7279999999999998</v>
      </c>
      <c r="I1651" s="238"/>
      <c r="J1651" s="233"/>
      <c r="K1651" s="233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205</v>
      </c>
      <c r="AU1651" s="243" t="s">
        <v>207</v>
      </c>
      <c r="AV1651" s="13" t="s">
        <v>82</v>
      </c>
      <c r="AW1651" s="13" t="s">
        <v>33</v>
      </c>
      <c r="AX1651" s="13" t="s">
        <v>72</v>
      </c>
      <c r="AY1651" s="243" t="s">
        <v>190</v>
      </c>
    </row>
    <row r="1652" s="13" customFormat="1">
      <c r="A1652" s="13"/>
      <c r="B1652" s="232"/>
      <c r="C1652" s="233"/>
      <c r="D1652" s="234" t="s">
        <v>205</v>
      </c>
      <c r="E1652" s="235" t="s">
        <v>19</v>
      </c>
      <c r="F1652" s="236" t="s">
        <v>1971</v>
      </c>
      <c r="G1652" s="233"/>
      <c r="H1652" s="237">
        <v>1.1120000000000001</v>
      </c>
      <c r="I1652" s="238"/>
      <c r="J1652" s="233"/>
      <c r="K1652" s="233"/>
      <c r="L1652" s="239"/>
      <c r="M1652" s="240"/>
      <c r="N1652" s="241"/>
      <c r="O1652" s="241"/>
      <c r="P1652" s="241"/>
      <c r="Q1652" s="241"/>
      <c r="R1652" s="241"/>
      <c r="S1652" s="241"/>
      <c r="T1652" s="24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3" t="s">
        <v>205</v>
      </c>
      <c r="AU1652" s="243" t="s">
        <v>207</v>
      </c>
      <c r="AV1652" s="13" t="s">
        <v>82</v>
      </c>
      <c r="AW1652" s="13" t="s">
        <v>33</v>
      </c>
      <c r="AX1652" s="13" t="s">
        <v>72</v>
      </c>
      <c r="AY1652" s="243" t="s">
        <v>190</v>
      </c>
    </row>
    <row r="1653" s="14" customFormat="1">
      <c r="A1653" s="14"/>
      <c r="B1653" s="254"/>
      <c r="C1653" s="255"/>
      <c r="D1653" s="234" t="s">
        <v>205</v>
      </c>
      <c r="E1653" s="256" t="s">
        <v>19</v>
      </c>
      <c r="F1653" s="257" t="s">
        <v>2027</v>
      </c>
      <c r="G1653" s="255"/>
      <c r="H1653" s="256" t="s">
        <v>19</v>
      </c>
      <c r="I1653" s="258"/>
      <c r="J1653" s="255"/>
      <c r="K1653" s="255"/>
      <c r="L1653" s="259"/>
      <c r="M1653" s="260"/>
      <c r="N1653" s="261"/>
      <c r="O1653" s="261"/>
      <c r="P1653" s="261"/>
      <c r="Q1653" s="261"/>
      <c r="R1653" s="261"/>
      <c r="S1653" s="261"/>
      <c r="T1653" s="26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3" t="s">
        <v>205</v>
      </c>
      <c r="AU1653" s="263" t="s">
        <v>207</v>
      </c>
      <c r="AV1653" s="14" t="s">
        <v>79</v>
      </c>
      <c r="AW1653" s="14" t="s">
        <v>33</v>
      </c>
      <c r="AX1653" s="14" t="s">
        <v>72</v>
      </c>
      <c r="AY1653" s="263" t="s">
        <v>190</v>
      </c>
    </row>
    <row r="1654" s="13" customFormat="1">
      <c r="A1654" s="13"/>
      <c r="B1654" s="232"/>
      <c r="C1654" s="233"/>
      <c r="D1654" s="234" t="s">
        <v>205</v>
      </c>
      <c r="E1654" s="235" t="s">
        <v>19</v>
      </c>
      <c r="F1654" s="236" t="s">
        <v>2028</v>
      </c>
      <c r="G1654" s="233"/>
      <c r="H1654" s="237">
        <v>146.25999999999999</v>
      </c>
      <c r="I1654" s="238"/>
      <c r="J1654" s="233"/>
      <c r="K1654" s="233"/>
      <c r="L1654" s="239"/>
      <c r="M1654" s="240"/>
      <c r="N1654" s="241"/>
      <c r="O1654" s="241"/>
      <c r="P1654" s="241"/>
      <c r="Q1654" s="241"/>
      <c r="R1654" s="241"/>
      <c r="S1654" s="241"/>
      <c r="T1654" s="24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3" t="s">
        <v>205</v>
      </c>
      <c r="AU1654" s="243" t="s">
        <v>207</v>
      </c>
      <c r="AV1654" s="13" t="s">
        <v>82</v>
      </c>
      <c r="AW1654" s="13" t="s">
        <v>33</v>
      </c>
      <c r="AX1654" s="13" t="s">
        <v>72</v>
      </c>
      <c r="AY1654" s="243" t="s">
        <v>190</v>
      </c>
    </row>
    <row r="1655" s="13" customFormat="1">
      <c r="A1655" s="13"/>
      <c r="B1655" s="232"/>
      <c r="C1655" s="233"/>
      <c r="D1655" s="234" t="s">
        <v>205</v>
      </c>
      <c r="E1655" s="235" t="s">
        <v>19</v>
      </c>
      <c r="F1655" s="236" t="s">
        <v>1856</v>
      </c>
      <c r="G1655" s="233"/>
      <c r="H1655" s="237">
        <v>-3.1520000000000001</v>
      </c>
      <c r="I1655" s="238"/>
      <c r="J1655" s="233"/>
      <c r="K1655" s="233"/>
      <c r="L1655" s="239"/>
      <c r="M1655" s="240"/>
      <c r="N1655" s="241"/>
      <c r="O1655" s="241"/>
      <c r="P1655" s="241"/>
      <c r="Q1655" s="241"/>
      <c r="R1655" s="241"/>
      <c r="S1655" s="241"/>
      <c r="T1655" s="242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3" t="s">
        <v>205</v>
      </c>
      <c r="AU1655" s="243" t="s">
        <v>207</v>
      </c>
      <c r="AV1655" s="13" t="s">
        <v>82</v>
      </c>
      <c r="AW1655" s="13" t="s">
        <v>33</v>
      </c>
      <c r="AX1655" s="13" t="s">
        <v>72</v>
      </c>
      <c r="AY1655" s="243" t="s">
        <v>190</v>
      </c>
    </row>
    <row r="1656" s="13" customFormat="1">
      <c r="A1656" s="13"/>
      <c r="B1656" s="232"/>
      <c r="C1656" s="233"/>
      <c r="D1656" s="234" t="s">
        <v>205</v>
      </c>
      <c r="E1656" s="235" t="s">
        <v>19</v>
      </c>
      <c r="F1656" s="236" t="s">
        <v>1867</v>
      </c>
      <c r="G1656" s="233"/>
      <c r="H1656" s="237">
        <v>-1.7729999999999999</v>
      </c>
      <c r="I1656" s="238"/>
      <c r="J1656" s="233"/>
      <c r="K1656" s="233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205</v>
      </c>
      <c r="AU1656" s="243" t="s">
        <v>207</v>
      </c>
      <c r="AV1656" s="13" t="s">
        <v>82</v>
      </c>
      <c r="AW1656" s="13" t="s">
        <v>33</v>
      </c>
      <c r="AX1656" s="13" t="s">
        <v>72</v>
      </c>
      <c r="AY1656" s="243" t="s">
        <v>190</v>
      </c>
    </row>
    <row r="1657" s="13" customFormat="1">
      <c r="A1657" s="13"/>
      <c r="B1657" s="232"/>
      <c r="C1657" s="233"/>
      <c r="D1657" s="234" t="s">
        <v>205</v>
      </c>
      <c r="E1657" s="235" t="s">
        <v>19</v>
      </c>
      <c r="F1657" s="236" t="s">
        <v>1981</v>
      </c>
      <c r="G1657" s="233"/>
      <c r="H1657" s="237">
        <v>-10</v>
      </c>
      <c r="I1657" s="238"/>
      <c r="J1657" s="233"/>
      <c r="K1657" s="233"/>
      <c r="L1657" s="239"/>
      <c r="M1657" s="240"/>
      <c r="N1657" s="241"/>
      <c r="O1657" s="241"/>
      <c r="P1657" s="241"/>
      <c r="Q1657" s="241"/>
      <c r="R1657" s="241"/>
      <c r="S1657" s="241"/>
      <c r="T1657" s="24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3" t="s">
        <v>205</v>
      </c>
      <c r="AU1657" s="243" t="s">
        <v>207</v>
      </c>
      <c r="AV1657" s="13" t="s">
        <v>82</v>
      </c>
      <c r="AW1657" s="13" t="s">
        <v>33</v>
      </c>
      <c r="AX1657" s="13" t="s">
        <v>72</v>
      </c>
      <c r="AY1657" s="243" t="s">
        <v>190</v>
      </c>
    </row>
    <row r="1658" s="13" customFormat="1">
      <c r="A1658" s="13"/>
      <c r="B1658" s="232"/>
      <c r="C1658" s="233"/>
      <c r="D1658" s="234" t="s">
        <v>205</v>
      </c>
      <c r="E1658" s="235" t="s">
        <v>19</v>
      </c>
      <c r="F1658" s="236" t="s">
        <v>1877</v>
      </c>
      <c r="G1658" s="233"/>
      <c r="H1658" s="237">
        <v>-6</v>
      </c>
      <c r="I1658" s="238"/>
      <c r="J1658" s="233"/>
      <c r="K1658" s="233"/>
      <c r="L1658" s="239"/>
      <c r="M1658" s="240"/>
      <c r="N1658" s="241"/>
      <c r="O1658" s="241"/>
      <c r="P1658" s="241"/>
      <c r="Q1658" s="241"/>
      <c r="R1658" s="241"/>
      <c r="S1658" s="241"/>
      <c r="T1658" s="242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3" t="s">
        <v>205</v>
      </c>
      <c r="AU1658" s="243" t="s">
        <v>207</v>
      </c>
      <c r="AV1658" s="13" t="s">
        <v>82</v>
      </c>
      <c r="AW1658" s="13" t="s">
        <v>33</v>
      </c>
      <c r="AX1658" s="13" t="s">
        <v>72</v>
      </c>
      <c r="AY1658" s="243" t="s">
        <v>190</v>
      </c>
    </row>
    <row r="1659" s="13" customFormat="1">
      <c r="A1659" s="13"/>
      <c r="B1659" s="232"/>
      <c r="C1659" s="233"/>
      <c r="D1659" s="234" t="s">
        <v>205</v>
      </c>
      <c r="E1659" s="235" t="s">
        <v>19</v>
      </c>
      <c r="F1659" s="236" t="s">
        <v>1875</v>
      </c>
      <c r="G1659" s="233"/>
      <c r="H1659" s="237">
        <v>-8</v>
      </c>
      <c r="I1659" s="238"/>
      <c r="J1659" s="233"/>
      <c r="K1659" s="233"/>
      <c r="L1659" s="239"/>
      <c r="M1659" s="240"/>
      <c r="N1659" s="241"/>
      <c r="O1659" s="241"/>
      <c r="P1659" s="241"/>
      <c r="Q1659" s="241"/>
      <c r="R1659" s="241"/>
      <c r="S1659" s="241"/>
      <c r="T1659" s="24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3" t="s">
        <v>205</v>
      </c>
      <c r="AU1659" s="243" t="s">
        <v>207</v>
      </c>
      <c r="AV1659" s="13" t="s">
        <v>82</v>
      </c>
      <c r="AW1659" s="13" t="s">
        <v>33</v>
      </c>
      <c r="AX1659" s="13" t="s">
        <v>72</v>
      </c>
      <c r="AY1659" s="243" t="s">
        <v>190</v>
      </c>
    </row>
    <row r="1660" s="13" customFormat="1">
      <c r="A1660" s="13"/>
      <c r="B1660" s="232"/>
      <c r="C1660" s="233"/>
      <c r="D1660" s="234" t="s">
        <v>205</v>
      </c>
      <c r="E1660" s="235" t="s">
        <v>19</v>
      </c>
      <c r="F1660" s="236" t="s">
        <v>1983</v>
      </c>
      <c r="G1660" s="233"/>
      <c r="H1660" s="237">
        <v>2.7000000000000002</v>
      </c>
      <c r="I1660" s="238"/>
      <c r="J1660" s="233"/>
      <c r="K1660" s="233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205</v>
      </c>
      <c r="AU1660" s="243" t="s">
        <v>207</v>
      </c>
      <c r="AV1660" s="13" t="s">
        <v>82</v>
      </c>
      <c r="AW1660" s="13" t="s">
        <v>33</v>
      </c>
      <c r="AX1660" s="13" t="s">
        <v>72</v>
      </c>
      <c r="AY1660" s="243" t="s">
        <v>190</v>
      </c>
    </row>
    <row r="1661" s="13" customFormat="1">
      <c r="A1661" s="13"/>
      <c r="B1661" s="232"/>
      <c r="C1661" s="233"/>
      <c r="D1661" s="234" t="s">
        <v>205</v>
      </c>
      <c r="E1661" s="235" t="s">
        <v>19</v>
      </c>
      <c r="F1661" s="236" t="s">
        <v>1880</v>
      </c>
      <c r="G1661" s="233"/>
      <c r="H1661" s="237">
        <v>1.5</v>
      </c>
      <c r="I1661" s="238"/>
      <c r="J1661" s="233"/>
      <c r="K1661" s="233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205</v>
      </c>
      <c r="AU1661" s="243" t="s">
        <v>207</v>
      </c>
      <c r="AV1661" s="13" t="s">
        <v>82</v>
      </c>
      <c r="AW1661" s="13" t="s">
        <v>33</v>
      </c>
      <c r="AX1661" s="13" t="s">
        <v>72</v>
      </c>
      <c r="AY1661" s="243" t="s">
        <v>190</v>
      </c>
    </row>
    <row r="1662" s="13" customFormat="1">
      <c r="A1662" s="13"/>
      <c r="B1662" s="232"/>
      <c r="C1662" s="233"/>
      <c r="D1662" s="234" t="s">
        <v>205</v>
      </c>
      <c r="E1662" s="235" t="s">
        <v>19</v>
      </c>
      <c r="F1662" s="236" t="s">
        <v>1878</v>
      </c>
      <c r="G1662" s="233"/>
      <c r="H1662" s="237">
        <v>1.8</v>
      </c>
      <c r="I1662" s="238"/>
      <c r="J1662" s="233"/>
      <c r="K1662" s="233"/>
      <c r="L1662" s="239"/>
      <c r="M1662" s="240"/>
      <c r="N1662" s="241"/>
      <c r="O1662" s="241"/>
      <c r="P1662" s="241"/>
      <c r="Q1662" s="241"/>
      <c r="R1662" s="241"/>
      <c r="S1662" s="241"/>
      <c r="T1662" s="242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3" t="s">
        <v>205</v>
      </c>
      <c r="AU1662" s="243" t="s">
        <v>207</v>
      </c>
      <c r="AV1662" s="13" t="s">
        <v>82</v>
      </c>
      <c r="AW1662" s="13" t="s">
        <v>33</v>
      </c>
      <c r="AX1662" s="13" t="s">
        <v>72</v>
      </c>
      <c r="AY1662" s="243" t="s">
        <v>190</v>
      </c>
    </row>
    <row r="1663" s="14" customFormat="1">
      <c r="A1663" s="14"/>
      <c r="B1663" s="254"/>
      <c r="C1663" s="255"/>
      <c r="D1663" s="234" t="s">
        <v>205</v>
      </c>
      <c r="E1663" s="256" t="s">
        <v>19</v>
      </c>
      <c r="F1663" s="257" t="s">
        <v>2029</v>
      </c>
      <c r="G1663" s="255"/>
      <c r="H1663" s="256" t="s">
        <v>19</v>
      </c>
      <c r="I1663" s="258"/>
      <c r="J1663" s="255"/>
      <c r="K1663" s="255"/>
      <c r="L1663" s="259"/>
      <c r="M1663" s="260"/>
      <c r="N1663" s="261"/>
      <c r="O1663" s="261"/>
      <c r="P1663" s="261"/>
      <c r="Q1663" s="261"/>
      <c r="R1663" s="261"/>
      <c r="S1663" s="261"/>
      <c r="T1663" s="26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3" t="s">
        <v>205</v>
      </c>
      <c r="AU1663" s="263" t="s">
        <v>207</v>
      </c>
      <c r="AV1663" s="14" t="s">
        <v>79</v>
      </c>
      <c r="AW1663" s="14" t="s">
        <v>33</v>
      </c>
      <c r="AX1663" s="14" t="s">
        <v>72</v>
      </c>
      <c r="AY1663" s="263" t="s">
        <v>190</v>
      </c>
    </row>
    <row r="1664" s="13" customFormat="1">
      <c r="A1664" s="13"/>
      <c r="B1664" s="232"/>
      <c r="C1664" s="233"/>
      <c r="D1664" s="234" t="s">
        <v>205</v>
      </c>
      <c r="E1664" s="235" t="s">
        <v>19</v>
      </c>
      <c r="F1664" s="236" t="s">
        <v>2030</v>
      </c>
      <c r="G1664" s="233"/>
      <c r="H1664" s="237">
        <v>81.760000000000005</v>
      </c>
      <c r="I1664" s="238"/>
      <c r="J1664" s="233"/>
      <c r="K1664" s="233"/>
      <c r="L1664" s="239"/>
      <c r="M1664" s="240"/>
      <c r="N1664" s="241"/>
      <c r="O1664" s="241"/>
      <c r="P1664" s="241"/>
      <c r="Q1664" s="241"/>
      <c r="R1664" s="241"/>
      <c r="S1664" s="241"/>
      <c r="T1664" s="242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3" t="s">
        <v>205</v>
      </c>
      <c r="AU1664" s="243" t="s">
        <v>207</v>
      </c>
      <c r="AV1664" s="13" t="s">
        <v>82</v>
      </c>
      <c r="AW1664" s="13" t="s">
        <v>33</v>
      </c>
      <c r="AX1664" s="13" t="s">
        <v>72</v>
      </c>
      <c r="AY1664" s="243" t="s">
        <v>190</v>
      </c>
    </row>
    <row r="1665" s="13" customFormat="1">
      <c r="A1665" s="13"/>
      <c r="B1665" s="232"/>
      <c r="C1665" s="233"/>
      <c r="D1665" s="234" t="s">
        <v>205</v>
      </c>
      <c r="E1665" s="235" t="s">
        <v>19</v>
      </c>
      <c r="F1665" s="236" t="s">
        <v>1867</v>
      </c>
      <c r="G1665" s="233"/>
      <c r="H1665" s="237">
        <v>-1.7729999999999999</v>
      </c>
      <c r="I1665" s="238"/>
      <c r="J1665" s="233"/>
      <c r="K1665" s="233"/>
      <c r="L1665" s="239"/>
      <c r="M1665" s="240"/>
      <c r="N1665" s="241"/>
      <c r="O1665" s="241"/>
      <c r="P1665" s="241"/>
      <c r="Q1665" s="241"/>
      <c r="R1665" s="241"/>
      <c r="S1665" s="241"/>
      <c r="T1665" s="24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3" t="s">
        <v>205</v>
      </c>
      <c r="AU1665" s="243" t="s">
        <v>207</v>
      </c>
      <c r="AV1665" s="13" t="s">
        <v>82</v>
      </c>
      <c r="AW1665" s="13" t="s">
        <v>33</v>
      </c>
      <c r="AX1665" s="13" t="s">
        <v>72</v>
      </c>
      <c r="AY1665" s="243" t="s">
        <v>190</v>
      </c>
    </row>
    <row r="1666" s="13" customFormat="1">
      <c r="A1666" s="13"/>
      <c r="B1666" s="232"/>
      <c r="C1666" s="233"/>
      <c r="D1666" s="234" t="s">
        <v>205</v>
      </c>
      <c r="E1666" s="235" t="s">
        <v>19</v>
      </c>
      <c r="F1666" s="236" t="s">
        <v>1886</v>
      </c>
      <c r="G1666" s="233"/>
      <c r="H1666" s="237">
        <v>-5</v>
      </c>
      <c r="I1666" s="238"/>
      <c r="J1666" s="233"/>
      <c r="K1666" s="233"/>
      <c r="L1666" s="239"/>
      <c r="M1666" s="240"/>
      <c r="N1666" s="241"/>
      <c r="O1666" s="241"/>
      <c r="P1666" s="241"/>
      <c r="Q1666" s="241"/>
      <c r="R1666" s="241"/>
      <c r="S1666" s="241"/>
      <c r="T1666" s="242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3" t="s">
        <v>205</v>
      </c>
      <c r="AU1666" s="243" t="s">
        <v>207</v>
      </c>
      <c r="AV1666" s="13" t="s">
        <v>82</v>
      </c>
      <c r="AW1666" s="13" t="s">
        <v>33</v>
      </c>
      <c r="AX1666" s="13" t="s">
        <v>72</v>
      </c>
      <c r="AY1666" s="243" t="s">
        <v>190</v>
      </c>
    </row>
    <row r="1667" s="13" customFormat="1">
      <c r="A1667" s="13"/>
      <c r="B1667" s="232"/>
      <c r="C1667" s="233"/>
      <c r="D1667" s="234" t="s">
        <v>205</v>
      </c>
      <c r="E1667" s="235" t="s">
        <v>19</v>
      </c>
      <c r="F1667" s="236" t="s">
        <v>1887</v>
      </c>
      <c r="G1667" s="233"/>
      <c r="H1667" s="237">
        <v>1.3500000000000001</v>
      </c>
      <c r="I1667" s="238"/>
      <c r="J1667" s="233"/>
      <c r="K1667" s="233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205</v>
      </c>
      <c r="AU1667" s="243" t="s">
        <v>207</v>
      </c>
      <c r="AV1667" s="13" t="s">
        <v>82</v>
      </c>
      <c r="AW1667" s="13" t="s">
        <v>33</v>
      </c>
      <c r="AX1667" s="13" t="s">
        <v>72</v>
      </c>
      <c r="AY1667" s="243" t="s">
        <v>190</v>
      </c>
    </row>
    <row r="1668" s="14" customFormat="1">
      <c r="A1668" s="14"/>
      <c r="B1668" s="254"/>
      <c r="C1668" s="255"/>
      <c r="D1668" s="234" t="s">
        <v>205</v>
      </c>
      <c r="E1668" s="256" t="s">
        <v>19</v>
      </c>
      <c r="F1668" s="257" t="s">
        <v>1086</v>
      </c>
      <c r="G1668" s="255"/>
      <c r="H1668" s="256" t="s">
        <v>19</v>
      </c>
      <c r="I1668" s="258"/>
      <c r="J1668" s="255"/>
      <c r="K1668" s="255"/>
      <c r="L1668" s="259"/>
      <c r="M1668" s="260"/>
      <c r="N1668" s="261"/>
      <c r="O1668" s="261"/>
      <c r="P1668" s="261"/>
      <c r="Q1668" s="261"/>
      <c r="R1668" s="261"/>
      <c r="S1668" s="261"/>
      <c r="T1668" s="26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3" t="s">
        <v>205</v>
      </c>
      <c r="AU1668" s="263" t="s">
        <v>207</v>
      </c>
      <c r="AV1668" s="14" t="s">
        <v>79</v>
      </c>
      <c r="AW1668" s="14" t="s">
        <v>33</v>
      </c>
      <c r="AX1668" s="14" t="s">
        <v>72</v>
      </c>
      <c r="AY1668" s="263" t="s">
        <v>190</v>
      </c>
    </row>
    <row r="1669" s="13" customFormat="1">
      <c r="A1669" s="13"/>
      <c r="B1669" s="232"/>
      <c r="C1669" s="233"/>
      <c r="D1669" s="234" t="s">
        <v>205</v>
      </c>
      <c r="E1669" s="235" t="s">
        <v>19</v>
      </c>
      <c r="F1669" s="236" t="s">
        <v>2031</v>
      </c>
      <c r="G1669" s="233"/>
      <c r="H1669" s="237">
        <v>92.418000000000006</v>
      </c>
      <c r="I1669" s="238"/>
      <c r="J1669" s="233"/>
      <c r="K1669" s="233"/>
      <c r="L1669" s="239"/>
      <c r="M1669" s="240"/>
      <c r="N1669" s="241"/>
      <c r="O1669" s="241"/>
      <c r="P1669" s="241"/>
      <c r="Q1669" s="241"/>
      <c r="R1669" s="241"/>
      <c r="S1669" s="241"/>
      <c r="T1669" s="24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3" t="s">
        <v>205</v>
      </c>
      <c r="AU1669" s="243" t="s">
        <v>207</v>
      </c>
      <c r="AV1669" s="13" t="s">
        <v>82</v>
      </c>
      <c r="AW1669" s="13" t="s">
        <v>33</v>
      </c>
      <c r="AX1669" s="13" t="s">
        <v>72</v>
      </c>
      <c r="AY1669" s="243" t="s">
        <v>190</v>
      </c>
    </row>
    <row r="1670" s="13" customFormat="1">
      <c r="A1670" s="13"/>
      <c r="B1670" s="232"/>
      <c r="C1670" s="233"/>
      <c r="D1670" s="234" t="s">
        <v>205</v>
      </c>
      <c r="E1670" s="235" t="s">
        <v>19</v>
      </c>
      <c r="F1670" s="236" t="s">
        <v>1867</v>
      </c>
      <c r="G1670" s="233"/>
      <c r="H1670" s="237">
        <v>-1.7729999999999999</v>
      </c>
      <c r="I1670" s="238"/>
      <c r="J1670" s="233"/>
      <c r="K1670" s="233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205</v>
      </c>
      <c r="AU1670" s="243" t="s">
        <v>207</v>
      </c>
      <c r="AV1670" s="13" t="s">
        <v>82</v>
      </c>
      <c r="AW1670" s="13" t="s">
        <v>33</v>
      </c>
      <c r="AX1670" s="13" t="s">
        <v>72</v>
      </c>
      <c r="AY1670" s="243" t="s">
        <v>190</v>
      </c>
    </row>
    <row r="1671" s="13" customFormat="1">
      <c r="A1671" s="13"/>
      <c r="B1671" s="232"/>
      <c r="C1671" s="233"/>
      <c r="D1671" s="234" t="s">
        <v>205</v>
      </c>
      <c r="E1671" s="235" t="s">
        <v>19</v>
      </c>
      <c r="F1671" s="236" t="s">
        <v>1454</v>
      </c>
      <c r="G1671" s="233"/>
      <c r="H1671" s="237">
        <v>-1.0800000000000001</v>
      </c>
      <c r="I1671" s="238"/>
      <c r="J1671" s="233"/>
      <c r="K1671" s="233"/>
      <c r="L1671" s="239"/>
      <c r="M1671" s="240"/>
      <c r="N1671" s="241"/>
      <c r="O1671" s="241"/>
      <c r="P1671" s="241"/>
      <c r="Q1671" s="241"/>
      <c r="R1671" s="241"/>
      <c r="S1671" s="241"/>
      <c r="T1671" s="242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3" t="s">
        <v>205</v>
      </c>
      <c r="AU1671" s="243" t="s">
        <v>207</v>
      </c>
      <c r="AV1671" s="13" t="s">
        <v>82</v>
      </c>
      <c r="AW1671" s="13" t="s">
        <v>33</v>
      </c>
      <c r="AX1671" s="13" t="s">
        <v>72</v>
      </c>
      <c r="AY1671" s="243" t="s">
        <v>190</v>
      </c>
    </row>
    <row r="1672" s="13" customFormat="1">
      <c r="A1672" s="13"/>
      <c r="B1672" s="232"/>
      <c r="C1672" s="233"/>
      <c r="D1672" s="234" t="s">
        <v>205</v>
      </c>
      <c r="E1672" s="235" t="s">
        <v>19</v>
      </c>
      <c r="F1672" s="236" t="s">
        <v>1989</v>
      </c>
      <c r="G1672" s="233"/>
      <c r="H1672" s="237">
        <v>-9</v>
      </c>
      <c r="I1672" s="238"/>
      <c r="J1672" s="233"/>
      <c r="K1672" s="233"/>
      <c r="L1672" s="239"/>
      <c r="M1672" s="240"/>
      <c r="N1672" s="241"/>
      <c r="O1672" s="241"/>
      <c r="P1672" s="241"/>
      <c r="Q1672" s="241"/>
      <c r="R1672" s="241"/>
      <c r="S1672" s="241"/>
      <c r="T1672" s="24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3" t="s">
        <v>205</v>
      </c>
      <c r="AU1672" s="243" t="s">
        <v>207</v>
      </c>
      <c r="AV1672" s="13" t="s">
        <v>82</v>
      </c>
      <c r="AW1672" s="13" t="s">
        <v>33</v>
      </c>
      <c r="AX1672" s="13" t="s">
        <v>72</v>
      </c>
      <c r="AY1672" s="243" t="s">
        <v>190</v>
      </c>
    </row>
    <row r="1673" s="13" customFormat="1">
      <c r="A1673" s="13"/>
      <c r="B1673" s="232"/>
      <c r="C1673" s="233"/>
      <c r="D1673" s="234" t="s">
        <v>205</v>
      </c>
      <c r="E1673" s="235" t="s">
        <v>19</v>
      </c>
      <c r="F1673" s="236" t="s">
        <v>1991</v>
      </c>
      <c r="G1673" s="233"/>
      <c r="H1673" s="237">
        <v>1.95</v>
      </c>
      <c r="I1673" s="238"/>
      <c r="J1673" s="233"/>
      <c r="K1673" s="233"/>
      <c r="L1673" s="239"/>
      <c r="M1673" s="240"/>
      <c r="N1673" s="241"/>
      <c r="O1673" s="241"/>
      <c r="P1673" s="241"/>
      <c r="Q1673" s="241"/>
      <c r="R1673" s="241"/>
      <c r="S1673" s="241"/>
      <c r="T1673" s="242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3" t="s">
        <v>205</v>
      </c>
      <c r="AU1673" s="243" t="s">
        <v>207</v>
      </c>
      <c r="AV1673" s="13" t="s">
        <v>82</v>
      </c>
      <c r="AW1673" s="13" t="s">
        <v>33</v>
      </c>
      <c r="AX1673" s="13" t="s">
        <v>72</v>
      </c>
      <c r="AY1673" s="243" t="s">
        <v>190</v>
      </c>
    </row>
    <row r="1674" s="14" customFormat="1">
      <c r="A1674" s="14"/>
      <c r="B1674" s="254"/>
      <c r="C1674" s="255"/>
      <c r="D1674" s="234" t="s">
        <v>205</v>
      </c>
      <c r="E1674" s="256" t="s">
        <v>19</v>
      </c>
      <c r="F1674" s="257" t="s">
        <v>1447</v>
      </c>
      <c r="G1674" s="255"/>
      <c r="H1674" s="256" t="s">
        <v>19</v>
      </c>
      <c r="I1674" s="258"/>
      <c r="J1674" s="255"/>
      <c r="K1674" s="255"/>
      <c r="L1674" s="259"/>
      <c r="M1674" s="260"/>
      <c r="N1674" s="261"/>
      <c r="O1674" s="261"/>
      <c r="P1674" s="261"/>
      <c r="Q1674" s="261"/>
      <c r="R1674" s="261"/>
      <c r="S1674" s="261"/>
      <c r="T1674" s="26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3" t="s">
        <v>205</v>
      </c>
      <c r="AU1674" s="263" t="s">
        <v>207</v>
      </c>
      <c r="AV1674" s="14" t="s">
        <v>79</v>
      </c>
      <c r="AW1674" s="14" t="s">
        <v>33</v>
      </c>
      <c r="AX1674" s="14" t="s">
        <v>72</v>
      </c>
      <c r="AY1674" s="263" t="s">
        <v>190</v>
      </c>
    </row>
    <row r="1675" s="13" customFormat="1">
      <c r="A1675" s="13"/>
      <c r="B1675" s="232"/>
      <c r="C1675" s="233"/>
      <c r="D1675" s="234" t="s">
        <v>205</v>
      </c>
      <c r="E1675" s="235" t="s">
        <v>19</v>
      </c>
      <c r="F1675" s="236" t="s">
        <v>2032</v>
      </c>
      <c r="G1675" s="233"/>
      <c r="H1675" s="237">
        <v>75.555000000000007</v>
      </c>
      <c r="I1675" s="238"/>
      <c r="J1675" s="233"/>
      <c r="K1675" s="233"/>
      <c r="L1675" s="239"/>
      <c r="M1675" s="240"/>
      <c r="N1675" s="241"/>
      <c r="O1675" s="241"/>
      <c r="P1675" s="241"/>
      <c r="Q1675" s="241"/>
      <c r="R1675" s="241"/>
      <c r="S1675" s="241"/>
      <c r="T1675" s="242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3" t="s">
        <v>205</v>
      </c>
      <c r="AU1675" s="243" t="s">
        <v>207</v>
      </c>
      <c r="AV1675" s="13" t="s">
        <v>82</v>
      </c>
      <c r="AW1675" s="13" t="s">
        <v>33</v>
      </c>
      <c r="AX1675" s="13" t="s">
        <v>72</v>
      </c>
      <c r="AY1675" s="243" t="s">
        <v>190</v>
      </c>
    </row>
    <row r="1676" s="13" customFormat="1">
      <c r="A1676" s="13"/>
      <c r="B1676" s="232"/>
      <c r="C1676" s="233"/>
      <c r="D1676" s="234" t="s">
        <v>205</v>
      </c>
      <c r="E1676" s="235" t="s">
        <v>19</v>
      </c>
      <c r="F1676" s="236" t="s">
        <v>1882</v>
      </c>
      <c r="G1676" s="233"/>
      <c r="H1676" s="237">
        <v>-3.5459999999999998</v>
      </c>
      <c r="I1676" s="238"/>
      <c r="J1676" s="233"/>
      <c r="K1676" s="233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205</v>
      </c>
      <c r="AU1676" s="243" t="s">
        <v>207</v>
      </c>
      <c r="AV1676" s="13" t="s">
        <v>82</v>
      </c>
      <c r="AW1676" s="13" t="s">
        <v>33</v>
      </c>
      <c r="AX1676" s="13" t="s">
        <v>72</v>
      </c>
      <c r="AY1676" s="243" t="s">
        <v>190</v>
      </c>
    </row>
    <row r="1677" s="13" customFormat="1">
      <c r="A1677" s="13"/>
      <c r="B1677" s="232"/>
      <c r="C1677" s="233"/>
      <c r="D1677" s="234" t="s">
        <v>205</v>
      </c>
      <c r="E1677" s="235" t="s">
        <v>19</v>
      </c>
      <c r="F1677" s="236" t="s">
        <v>1875</v>
      </c>
      <c r="G1677" s="233"/>
      <c r="H1677" s="237">
        <v>-8</v>
      </c>
      <c r="I1677" s="238"/>
      <c r="J1677" s="233"/>
      <c r="K1677" s="233"/>
      <c r="L1677" s="239"/>
      <c r="M1677" s="240"/>
      <c r="N1677" s="241"/>
      <c r="O1677" s="241"/>
      <c r="P1677" s="241"/>
      <c r="Q1677" s="241"/>
      <c r="R1677" s="241"/>
      <c r="S1677" s="241"/>
      <c r="T1677" s="24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3" t="s">
        <v>205</v>
      </c>
      <c r="AU1677" s="243" t="s">
        <v>207</v>
      </c>
      <c r="AV1677" s="13" t="s">
        <v>82</v>
      </c>
      <c r="AW1677" s="13" t="s">
        <v>33</v>
      </c>
      <c r="AX1677" s="13" t="s">
        <v>72</v>
      </c>
      <c r="AY1677" s="243" t="s">
        <v>190</v>
      </c>
    </row>
    <row r="1678" s="13" customFormat="1">
      <c r="A1678" s="13"/>
      <c r="B1678" s="232"/>
      <c r="C1678" s="233"/>
      <c r="D1678" s="234" t="s">
        <v>205</v>
      </c>
      <c r="E1678" s="235" t="s">
        <v>19</v>
      </c>
      <c r="F1678" s="236" t="s">
        <v>1878</v>
      </c>
      <c r="G1678" s="233"/>
      <c r="H1678" s="237">
        <v>1.8</v>
      </c>
      <c r="I1678" s="238"/>
      <c r="J1678" s="233"/>
      <c r="K1678" s="233"/>
      <c r="L1678" s="239"/>
      <c r="M1678" s="240"/>
      <c r="N1678" s="241"/>
      <c r="O1678" s="241"/>
      <c r="P1678" s="241"/>
      <c r="Q1678" s="241"/>
      <c r="R1678" s="241"/>
      <c r="S1678" s="241"/>
      <c r="T1678" s="242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3" t="s">
        <v>205</v>
      </c>
      <c r="AU1678" s="243" t="s">
        <v>207</v>
      </c>
      <c r="AV1678" s="13" t="s">
        <v>82</v>
      </c>
      <c r="AW1678" s="13" t="s">
        <v>33</v>
      </c>
      <c r="AX1678" s="13" t="s">
        <v>72</v>
      </c>
      <c r="AY1678" s="243" t="s">
        <v>190</v>
      </c>
    </row>
    <row r="1679" s="14" customFormat="1">
      <c r="A1679" s="14"/>
      <c r="B1679" s="254"/>
      <c r="C1679" s="255"/>
      <c r="D1679" s="234" t="s">
        <v>205</v>
      </c>
      <c r="E1679" s="256" t="s">
        <v>19</v>
      </c>
      <c r="F1679" s="257" t="s">
        <v>1494</v>
      </c>
      <c r="G1679" s="255"/>
      <c r="H1679" s="256" t="s">
        <v>19</v>
      </c>
      <c r="I1679" s="258"/>
      <c r="J1679" s="255"/>
      <c r="K1679" s="255"/>
      <c r="L1679" s="259"/>
      <c r="M1679" s="260"/>
      <c r="N1679" s="261"/>
      <c r="O1679" s="261"/>
      <c r="P1679" s="261"/>
      <c r="Q1679" s="261"/>
      <c r="R1679" s="261"/>
      <c r="S1679" s="261"/>
      <c r="T1679" s="262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3" t="s">
        <v>205</v>
      </c>
      <c r="AU1679" s="263" t="s">
        <v>207</v>
      </c>
      <c r="AV1679" s="14" t="s">
        <v>79</v>
      </c>
      <c r="AW1679" s="14" t="s">
        <v>33</v>
      </c>
      <c r="AX1679" s="14" t="s">
        <v>72</v>
      </c>
      <c r="AY1679" s="263" t="s">
        <v>190</v>
      </c>
    </row>
    <row r="1680" s="13" customFormat="1">
      <c r="A1680" s="13"/>
      <c r="B1680" s="232"/>
      <c r="C1680" s="233"/>
      <c r="D1680" s="234" t="s">
        <v>205</v>
      </c>
      <c r="E1680" s="235" t="s">
        <v>19</v>
      </c>
      <c r="F1680" s="236" t="s">
        <v>2033</v>
      </c>
      <c r="G1680" s="233"/>
      <c r="H1680" s="237">
        <v>1864.4200000000001</v>
      </c>
      <c r="I1680" s="238"/>
      <c r="J1680" s="233"/>
      <c r="K1680" s="233"/>
      <c r="L1680" s="239"/>
      <c r="M1680" s="240"/>
      <c r="N1680" s="241"/>
      <c r="O1680" s="241"/>
      <c r="P1680" s="241"/>
      <c r="Q1680" s="241"/>
      <c r="R1680" s="241"/>
      <c r="S1680" s="241"/>
      <c r="T1680" s="24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3" t="s">
        <v>205</v>
      </c>
      <c r="AU1680" s="243" t="s">
        <v>207</v>
      </c>
      <c r="AV1680" s="13" t="s">
        <v>82</v>
      </c>
      <c r="AW1680" s="13" t="s">
        <v>33</v>
      </c>
      <c r="AX1680" s="13" t="s">
        <v>72</v>
      </c>
      <c r="AY1680" s="243" t="s">
        <v>190</v>
      </c>
    </row>
    <row r="1681" s="13" customFormat="1">
      <c r="A1681" s="13"/>
      <c r="B1681" s="232"/>
      <c r="C1681" s="233"/>
      <c r="D1681" s="234" t="s">
        <v>205</v>
      </c>
      <c r="E1681" s="235" t="s">
        <v>19</v>
      </c>
      <c r="F1681" s="236" t="s">
        <v>1882</v>
      </c>
      <c r="G1681" s="233"/>
      <c r="H1681" s="237">
        <v>-3.5459999999999998</v>
      </c>
      <c r="I1681" s="238"/>
      <c r="J1681" s="233"/>
      <c r="K1681" s="233"/>
      <c r="L1681" s="239"/>
      <c r="M1681" s="240"/>
      <c r="N1681" s="241"/>
      <c r="O1681" s="241"/>
      <c r="P1681" s="241"/>
      <c r="Q1681" s="241"/>
      <c r="R1681" s="241"/>
      <c r="S1681" s="241"/>
      <c r="T1681" s="242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3" t="s">
        <v>205</v>
      </c>
      <c r="AU1681" s="243" t="s">
        <v>207</v>
      </c>
      <c r="AV1681" s="13" t="s">
        <v>82</v>
      </c>
      <c r="AW1681" s="13" t="s">
        <v>33</v>
      </c>
      <c r="AX1681" s="13" t="s">
        <v>72</v>
      </c>
      <c r="AY1681" s="243" t="s">
        <v>190</v>
      </c>
    </row>
    <row r="1682" s="13" customFormat="1">
      <c r="A1682" s="13"/>
      <c r="B1682" s="232"/>
      <c r="C1682" s="233"/>
      <c r="D1682" s="234" t="s">
        <v>205</v>
      </c>
      <c r="E1682" s="235" t="s">
        <v>19</v>
      </c>
      <c r="F1682" s="236" t="s">
        <v>1860</v>
      </c>
      <c r="G1682" s="233"/>
      <c r="H1682" s="237">
        <v>-1.5760000000000001</v>
      </c>
      <c r="I1682" s="238"/>
      <c r="J1682" s="233"/>
      <c r="K1682" s="233"/>
      <c r="L1682" s="239"/>
      <c r="M1682" s="240"/>
      <c r="N1682" s="241"/>
      <c r="O1682" s="241"/>
      <c r="P1682" s="241"/>
      <c r="Q1682" s="241"/>
      <c r="R1682" s="241"/>
      <c r="S1682" s="241"/>
      <c r="T1682" s="24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3" t="s">
        <v>205</v>
      </c>
      <c r="AU1682" s="243" t="s">
        <v>207</v>
      </c>
      <c r="AV1682" s="13" t="s">
        <v>82</v>
      </c>
      <c r="AW1682" s="13" t="s">
        <v>33</v>
      </c>
      <c r="AX1682" s="13" t="s">
        <v>72</v>
      </c>
      <c r="AY1682" s="243" t="s">
        <v>190</v>
      </c>
    </row>
    <row r="1683" s="13" customFormat="1">
      <c r="A1683" s="13"/>
      <c r="B1683" s="232"/>
      <c r="C1683" s="233"/>
      <c r="D1683" s="234" t="s">
        <v>205</v>
      </c>
      <c r="E1683" s="235" t="s">
        <v>19</v>
      </c>
      <c r="F1683" s="236" t="s">
        <v>2034</v>
      </c>
      <c r="G1683" s="233"/>
      <c r="H1683" s="237">
        <v>-2.3889999999999998</v>
      </c>
      <c r="I1683" s="238"/>
      <c r="J1683" s="233"/>
      <c r="K1683" s="233"/>
      <c r="L1683" s="239"/>
      <c r="M1683" s="240"/>
      <c r="N1683" s="241"/>
      <c r="O1683" s="241"/>
      <c r="P1683" s="241"/>
      <c r="Q1683" s="241"/>
      <c r="R1683" s="241"/>
      <c r="S1683" s="241"/>
      <c r="T1683" s="24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3" t="s">
        <v>205</v>
      </c>
      <c r="AU1683" s="243" t="s">
        <v>207</v>
      </c>
      <c r="AV1683" s="13" t="s">
        <v>82</v>
      </c>
      <c r="AW1683" s="13" t="s">
        <v>33</v>
      </c>
      <c r="AX1683" s="13" t="s">
        <v>72</v>
      </c>
      <c r="AY1683" s="243" t="s">
        <v>190</v>
      </c>
    </row>
    <row r="1684" s="13" customFormat="1">
      <c r="A1684" s="13"/>
      <c r="B1684" s="232"/>
      <c r="C1684" s="233"/>
      <c r="D1684" s="234" t="s">
        <v>205</v>
      </c>
      <c r="E1684" s="235" t="s">
        <v>19</v>
      </c>
      <c r="F1684" s="236" t="s">
        <v>1970</v>
      </c>
      <c r="G1684" s="233"/>
      <c r="H1684" s="237">
        <v>-16</v>
      </c>
      <c r="I1684" s="238"/>
      <c r="J1684" s="233"/>
      <c r="K1684" s="233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205</v>
      </c>
      <c r="AU1684" s="243" t="s">
        <v>207</v>
      </c>
      <c r="AV1684" s="13" t="s">
        <v>82</v>
      </c>
      <c r="AW1684" s="13" t="s">
        <v>33</v>
      </c>
      <c r="AX1684" s="13" t="s">
        <v>72</v>
      </c>
      <c r="AY1684" s="243" t="s">
        <v>190</v>
      </c>
    </row>
    <row r="1685" s="13" customFormat="1">
      <c r="A1685" s="13"/>
      <c r="B1685" s="232"/>
      <c r="C1685" s="233"/>
      <c r="D1685" s="234" t="s">
        <v>205</v>
      </c>
      <c r="E1685" s="235" t="s">
        <v>19</v>
      </c>
      <c r="F1685" s="236" t="s">
        <v>1969</v>
      </c>
      <c r="G1685" s="233"/>
      <c r="H1685" s="237">
        <v>-3</v>
      </c>
      <c r="I1685" s="238"/>
      <c r="J1685" s="233"/>
      <c r="K1685" s="233"/>
      <c r="L1685" s="239"/>
      <c r="M1685" s="240"/>
      <c r="N1685" s="241"/>
      <c r="O1685" s="241"/>
      <c r="P1685" s="241"/>
      <c r="Q1685" s="241"/>
      <c r="R1685" s="241"/>
      <c r="S1685" s="241"/>
      <c r="T1685" s="242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3" t="s">
        <v>205</v>
      </c>
      <c r="AU1685" s="243" t="s">
        <v>207</v>
      </c>
      <c r="AV1685" s="13" t="s">
        <v>82</v>
      </c>
      <c r="AW1685" s="13" t="s">
        <v>33</v>
      </c>
      <c r="AX1685" s="13" t="s">
        <v>72</v>
      </c>
      <c r="AY1685" s="243" t="s">
        <v>190</v>
      </c>
    </row>
    <row r="1686" s="13" customFormat="1">
      <c r="A1686" s="13"/>
      <c r="B1686" s="232"/>
      <c r="C1686" s="233"/>
      <c r="D1686" s="234" t="s">
        <v>205</v>
      </c>
      <c r="E1686" s="235" t="s">
        <v>19</v>
      </c>
      <c r="F1686" s="236" t="s">
        <v>2035</v>
      </c>
      <c r="G1686" s="233"/>
      <c r="H1686" s="237">
        <v>0.83999999999999997</v>
      </c>
      <c r="I1686" s="238"/>
      <c r="J1686" s="233"/>
      <c r="K1686" s="233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205</v>
      </c>
      <c r="AU1686" s="243" t="s">
        <v>207</v>
      </c>
      <c r="AV1686" s="13" t="s">
        <v>82</v>
      </c>
      <c r="AW1686" s="13" t="s">
        <v>33</v>
      </c>
      <c r="AX1686" s="13" t="s">
        <v>72</v>
      </c>
      <c r="AY1686" s="243" t="s">
        <v>190</v>
      </c>
    </row>
    <row r="1687" s="13" customFormat="1">
      <c r="A1687" s="13"/>
      <c r="B1687" s="232"/>
      <c r="C1687" s="233"/>
      <c r="D1687" s="234" t="s">
        <v>205</v>
      </c>
      <c r="E1687" s="235" t="s">
        <v>19</v>
      </c>
      <c r="F1687" s="236" t="s">
        <v>1973</v>
      </c>
      <c r="G1687" s="233"/>
      <c r="H1687" s="237">
        <v>3.6000000000000001</v>
      </c>
      <c r="I1687" s="238"/>
      <c r="J1687" s="233"/>
      <c r="K1687" s="233"/>
      <c r="L1687" s="239"/>
      <c r="M1687" s="240"/>
      <c r="N1687" s="241"/>
      <c r="O1687" s="241"/>
      <c r="P1687" s="241"/>
      <c r="Q1687" s="241"/>
      <c r="R1687" s="241"/>
      <c r="S1687" s="241"/>
      <c r="T1687" s="24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3" t="s">
        <v>205</v>
      </c>
      <c r="AU1687" s="243" t="s">
        <v>207</v>
      </c>
      <c r="AV1687" s="13" t="s">
        <v>82</v>
      </c>
      <c r="AW1687" s="13" t="s">
        <v>33</v>
      </c>
      <c r="AX1687" s="13" t="s">
        <v>72</v>
      </c>
      <c r="AY1687" s="243" t="s">
        <v>190</v>
      </c>
    </row>
    <row r="1688" s="13" customFormat="1">
      <c r="A1688" s="13"/>
      <c r="B1688" s="232"/>
      <c r="C1688" s="233"/>
      <c r="D1688" s="234" t="s">
        <v>205</v>
      </c>
      <c r="E1688" s="235" t="s">
        <v>19</v>
      </c>
      <c r="F1688" s="236" t="s">
        <v>1972</v>
      </c>
      <c r="G1688" s="233"/>
      <c r="H1688" s="237">
        <v>1.05</v>
      </c>
      <c r="I1688" s="238"/>
      <c r="J1688" s="233"/>
      <c r="K1688" s="233"/>
      <c r="L1688" s="239"/>
      <c r="M1688" s="240"/>
      <c r="N1688" s="241"/>
      <c r="O1688" s="241"/>
      <c r="P1688" s="241"/>
      <c r="Q1688" s="241"/>
      <c r="R1688" s="241"/>
      <c r="S1688" s="241"/>
      <c r="T1688" s="24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3" t="s">
        <v>205</v>
      </c>
      <c r="AU1688" s="243" t="s">
        <v>207</v>
      </c>
      <c r="AV1688" s="13" t="s">
        <v>82</v>
      </c>
      <c r="AW1688" s="13" t="s">
        <v>33</v>
      </c>
      <c r="AX1688" s="13" t="s">
        <v>72</v>
      </c>
      <c r="AY1688" s="243" t="s">
        <v>190</v>
      </c>
    </row>
    <row r="1689" s="14" customFormat="1">
      <c r="A1689" s="14"/>
      <c r="B1689" s="254"/>
      <c r="C1689" s="255"/>
      <c r="D1689" s="234" t="s">
        <v>205</v>
      </c>
      <c r="E1689" s="256" t="s">
        <v>19</v>
      </c>
      <c r="F1689" s="257" t="s">
        <v>2036</v>
      </c>
      <c r="G1689" s="255"/>
      <c r="H1689" s="256" t="s">
        <v>19</v>
      </c>
      <c r="I1689" s="258"/>
      <c r="J1689" s="255"/>
      <c r="K1689" s="255"/>
      <c r="L1689" s="259"/>
      <c r="M1689" s="260"/>
      <c r="N1689" s="261"/>
      <c r="O1689" s="261"/>
      <c r="P1689" s="261"/>
      <c r="Q1689" s="261"/>
      <c r="R1689" s="261"/>
      <c r="S1689" s="261"/>
      <c r="T1689" s="262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3" t="s">
        <v>205</v>
      </c>
      <c r="AU1689" s="263" t="s">
        <v>207</v>
      </c>
      <c r="AV1689" s="14" t="s">
        <v>79</v>
      </c>
      <c r="AW1689" s="14" t="s">
        <v>33</v>
      </c>
      <c r="AX1689" s="14" t="s">
        <v>72</v>
      </c>
      <c r="AY1689" s="263" t="s">
        <v>190</v>
      </c>
    </row>
    <row r="1690" s="13" customFormat="1">
      <c r="A1690" s="13"/>
      <c r="B1690" s="232"/>
      <c r="C1690" s="233"/>
      <c r="D1690" s="234" t="s">
        <v>205</v>
      </c>
      <c r="E1690" s="235" t="s">
        <v>19</v>
      </c>
      <c r="F1690" s="236" t="s">
        <v>2037</v>
      </c>
      <c r="G1690" s="233"/>
      <c r="H1690" s="237">
        <v>72.197000000000003</v>
      </c>
      <c r="I1690" s="238"/>
      <c r="J1690" s="233"/>
      <c r="K1690" s="233"/>
      <c r="L1690" s="239"/>
      <c r="M1690" s="240"/>
      <c r="N1690" s="241"/>
      <c r="O1690" s="241"/>
      <c r="P1690" s="241"/>
      <c r="Q1690" s="241"/>
      <c r="R1690" s="241"/>
      <c r="S1690" s="241"/>
      <c r="T1690" s="24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3" t="s">
        <v>205</v>
      </c>
      <c r="AU1690" s="243" t="s">
        <v>207</v>
      </c>
      <c r="AV1690" s="13" t="s">
        <v>82</v>
      </c>
      <c r="AW1690" s="13" t="s">
        <v>33</v>
      </c>
      <c r="AX1690" s="13" t="s">
        <v>72</v>
      </c>
      <c r="AY1690" s="243" t="s">
        <v>190</v>
      </c>
    </row>
    <row r="1691" s="13" customFormat="1">
      <c r="A1691" s="13"/>
      <c r="B1691" s="232"/>
      <c r="C1691" s="233"/>
      <c r="D1691" s="234" t="s">
        <v>205</v>
      </c>
      <c r="E1691" s="235" t="s">
        <v>19</v>
      </c>
      <c r="F1691" s="236" t="s">
        <v>1867</v>
      </c>
      <c r="G1691" s="233"/>
      <c r="H1691" s="237">
        <v>-1.7729999999999999</v>
      </c>
      <c r="I1691" s="238"/>
      <c r="J1691" s="233"/>
      <c r="K1691" s="233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205</v>
      </c>
      <c r="AU1691" s="243" t="s">
        <v>207</v>
      </c>
      <c r="AV1691" s="13" t="s">
        <v>82</v>
      </c>
      <c r="AW1691" s="13" t="s">
        <v>33</v>
      </c>
      <c r="AX1691" s="13" t="s">
        <v>72</v>
      </c>
      <c r="AY1691" s="243" t="s">
        <v>190</v>
      </c>
    </row>
    <row r="1692" s="13" customFormat="1">
      <c r="A1692" s="13"/>
      <c r="B1692" s="232"/>
      <c r="C1692" s="233"/>
      <c r="D1692" s="234" t="s">
        <v>205</v>
      </c>
      <c r="E1692" s="235" t="s">
        <v>19</v>
      </c>
      <c r="F1692" s="236" t="s">
        <v>1860</v>
      </c>
      <c r="G1692" s="233"/>
      <c r="H1692" s="237">
        <v>-1.5760000000000001</v>
      </c>
      <c r="I1692" s="238"/>
      <c r="J1692" s="233"/>
      <c r="K1692" s="233"/>
      <c r="L1692" s="239"/>
      <c r="M1692" s="240"/>
      <c r="N1692" s="241"/>
      <c r="O1692" s="241"/>
      <c r="P1692" s="241"/>
      <c r="Q1692" s="241"/>
      <c r="R1692" s="241"/>
      <c r="S1692" s="241"/>
      <c r="T1692" s="242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3" t="s">
        <v>205</v>
      </c>
      <c r="AU1692" s="243" t="s">
        <v>207</v>
      </c>
      <c r="AV1692" s="13" t="s">
        <v>82</v>
      </c>
      <c r="AW1692" s="13" t="s">
        <v>33</v>
      </c>
      <c r="AX1692" s="13" t="s">
        <v>72</v>
      </c>
      <c r="AY1692" s="243" t="s">
        <v>190</v>
      </c>
    </row>
    <row r="1693" s="13" customFormat="1">
      <c r="A1693" s="13"/>
      <c r="B1693" s="232"/>
      <c r="C1693" s="233"/>
      <c r="D1693" s="234" t="s">
        <v>205</v>
      </c>
      <c r="E1693" s="235" t="s">
        <v>19</v>
      </c>
      <c r="F1693" s="236" t="s">
        <v>2003</v>
      </c>
      <c r="G1693" s="233"/>
      <c r="H1693" s="237">
        <v>-4</v>
      </c>
      <c r="I1693" s="238"/>
      <c r="J1693" s="233"/>
      <c r="K1693" s="233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205</v>
      </c>
      <c r="AU1693" s="243" t="s">
        <v>207</v>
      </c>
      <c r="AV1693" s="13" t="s">
        <v>82</v>
      </c>
      <c r="AW1693" s="13" t="s">
        <v>33</v>
      </c>
      <c r="AX1693" s="13" t="s">
        <v>72</v>
      </c>
      <c r="AY1693" s="243" t="s">
        <v>190</v>
      </c>
    </row>
    <row r="1694" s="13" customFormat="1">
      <c r="A1694" s="13"/>
      <c r="B1694" s="232"/>
      <c r="C1694" s="233"/>
      <c r="D1694" s="234" t="s">
        <v>205</v>
      </c>
      <c r="E1694" s="235" t="s">
        <v>19</v>
      </c>
      <c r="F1694" s="236" t="s">
        <v>1886</v>
      </c>
      <c r="G1694" s="233"/>
      <c r="H1694" s="237">
        <v>-5</v>
      </c>
      <c r="I1694" s="238"/>
      <c r="J1694" s="233"/>
      <c r="K1694" s="233"/>
      <c r="L1694" s="239"/>
      <c r="M1694" s="240"/>
      <c r="N1694" s="241"/>
      <c r="O1694" s="241"/>
      <c r="P1694" s="241"/>
      <c r="Q1694" s="241"/>
      <c r="R1694" s="241"/>
      <c r="S1694" s="241"/>
      <c r="T1694" s="24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3" t="s">
        <v>205</v>
      </c>
      <c r="AU1694" s="243" t="s">
        <v>207</v>
      </c>
      <c r="AV1694" s="13" t="s">
        <v>82</v>
      </c>
      <c r="AW1694" s="13" t="s">
        <v>33</v>
      </c>
      <c r="AX1694" s="13" t="s">
        <v>72</v>
      </c>
      <c r="AY1694" s="243" t="s">
        <v>190</v>
      </c>
    </row>
    <row r="1695" s="13" customFormat="1">
      <c r="A1695" s="13"/>
      <c r="B1695" s="232"/>
      <c r="C1695" s="233"/>
      <c r="D1695" s="234" t="s">
        <v>205</v>
      </c>
      <c r="E1695" s="235" t="s">
        <v>19</v>
      </c>
      <c r="F1695" s="236" t="s">
        <v>2004</v>
      </c>
      <c r="G1695" s="233"/>
      <c r="H1695" s="237">
        <v>1.8</v>
      </c>
      <c r="I1695" s="238"/>
      <c r="J1695" s="233"/>
      <c r="K1695" s="233"/>
      <c r="L1695" s="239"/>
      <c r="M1695" s="240"/>
      <c r="N1695" s="241"/>
      <c r="O1695" s="241"/>
      <c r="P1695" s="241"/>
      <c r="Q1695" s="241"/>
      <c r="R1695" s="241"/>
      <c r="S1695" s="241"/>
      <c r="T1695" s="24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3" t="s">
        <v>205</v>
      </c>
      <c r="AU1695" s="243" t="s">
        <v>207</v>
      </c>
      <c r="AV1695" s="13" t="s">
        <v>82</v>
      </c>
      <c r="AW1695" s="13" t="s">
        <v>33</v>
      </c>
      <c r="AX1695" s="13" t="s">
        <v>72</v>
      </c>
      <c r="AY1695" s="243" t="s">
        <v>190</v>
      </c>
    </row>
    <row r="1696" s="13" customFormat="1">
      <c r="A1696" s="13"/>
      <c r="B1696" s="232"/>
      <c r="C1696" s="233"/>
      <c r="D1696" s="234" t="s">
        <v>205</v>
      </c>
      <c r="E1696" s="235" t="s">
        <v>19</v>
      </c>
      <c r="F1696" s="236" t="s">
        <v>1887</v>
      </c>
      <c r="G1696" s="233"/>
      <c r="H1696" s="237">
        <v>1.3500000000000001</v>
      </c>
      <c r="I1696" s="238"/>
      <c r="J1696" s="233"/>
      <c r="K1696" s="233"/>
      <c r="L1696" s="239"/>
      <c r="M1696" s="240"/>
      <c r="N1696" s="241"/>
      <c r="O1696" s="241"/>
      <c r="P1696" s="241"/>
      <c r="Q1696" s="241"/>
      <c r="R1696" s="241"/>
      <c r="S1696" s="241"/>
      <c r="T1696" s="242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3" t="s">
        <v>205</v>
      </c>
      <c r="AU1696" s="243" t="s">
        <v>207</v>
      </c>
      <c r="AV1696" s="13" t="s">
        <v>82</v>
      </c>
      <c r="AW1696" s="13" t="s">
        <v>33</v>
      </c>
      <c r="AX1696" s="13" t="s">
        <v>72</v>
      </c>
      <c r="AY1696" s="243" t="s">
        <v>190</v>
      </c>
    </row>
    <row r="1697" s="14" customFormat="1">
      <c r="A1697" s="14"/>
      <c r="B1697" s="254"/>
      <c r="C1697" s="255"/>
      <c r="D1697" s="234" t="s">
        <v>205</v>
      </c>
      <c r="E1697" s="256" t="s">
        <v>19</v>
      </c>
      <c r="F1697" s="257" t="s">
        <v>1452</v>
      </c>
      <c r="G1697" s="255"/>
      <c r="H1697" s="256" t="s">
        <v>19</v>
      </c>
      <c r="I1697" s="258"/>
      <c r="J1697" s="255"/>
      <c r="K1697" s="255"/>
      <c r="L1697" s="259"/>
      <c r="M1697" s="260"/>
      <c r="N1697" s="261"/>
      <c r="O1697" s="261"/>
      <c r="P1697" s="261"/>
      <c r="Q1697" s="261"/>
      <c r="R1697" s="261"/>
      <c r="S1697" s="261"/>
      <c r="T1697" s="26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3" t="s">
        <v>205</v>
      </c>
      <c r="AU1697" s="263" t="s">
        <v>207</v>
      </c>
      <c r="AV1697" s="14" t="s">
        <v>79</v>
      </c>
      <c r="AW1697" s="14" t="s">
        <v>33</v>
      </c>
      <c r="AX1697" s="14" t="s">
        <v>72</v>
      </c>
      <c r="AY1697" s="263" t="s">
        <v>190</v>
      </c>
    </row>
    <row r="1698" s="13" customFormat="1">
      <c r="A1698" s="13"/>
      <c r="B1698" s="232"/>
      <c r="C1698" s="233"/>
      <c r="D1698" s="234" t="s">
        <v>205</v>
      </c>
      <c r="E1698" s="235" t="s">
        <v>19</v>
      </c>
      <c r="F1698" s="236" t="s">
        <v>2038</v>
      </c>
      <c r="G1698" s="233"/>
      <c r="H1698" s="237">
        <v>47.085000000000001</v>
      </c>
      <c r="I1698" s="238"/>
      <c r="J1698" s="233"/>
      <c r="K1698" s="233"/>
      <c r="L1698" s="239"/>
      <c r="M1698" s="240"/>
      <c r="N1698" s="241"/>
      <c r="O1698" s="241"/>
      <c r="P1698" s="241"/>
      <c r="Q1698" s="241"/>
      <c r="R1698" s="241"/>
      <c r="S1698" s="241"/>
      <c r="T1698" s="242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3" t="s">
        <v>205</v>
      </c>
      <c r="AU1698" s="243" t="s">
        <v>207</v>
      </c>
      <c r="AV1698" s="13" t="s">
        <v>82</v>
      </c>
      <c r="AW1698" s="13" t="s">
        <v>33</v>
      </c>
      <c r="AX1698" s="13" t="s">
        <v>72</v>
      </c>
      <c r="AY1698" s="243" t="s">
        <v>190</v>
      </c>
    </row>
    <row r="1699" s="13" customFormat="1">
      <c r="A1699" s="13"/>
      <c r="B1699" s="232"/>
      <c r="C1699" s="233"/>
      <c r="D1699" s="234" t="s">
        <v>205</v>
      </c>
      <c r="E1699" s="235" t="s">
        <v>19</v>
      </c>
      <c r="F1699" s="236" t="s">
        <v>1867</v>
      </c>
      <c r="G1699" s="233"/>
      <c r="H1699" s="237">
        <v>-1.7729999999999999</v>
      </c>
      <c r="I1699" s="238"/>
      <c r="J1699" s="233"/>
      <c r="K1699" s="233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3" t="s">
        <v>205</v>
      </c>
      <c r="AU1699" s="243" t="s">
        <v>207</v>
      </c>
      <c r="AV1699" s="13" t="s">
        <v>82</v>
      </c>
      <c r="AW1699" s="13" t="s">
        <v>33</v>
      </c>
      <c r="AX1699" s="13" t="s">
        <v>72</v>
      </c>
      <c r="AY1699" s="243" t="s">
        <v>190</v>
      </c>
    </row>
    <row r="1700" s="13" customFormat="1">
      <c r="A1700" s="13"/>
      <c r="B1700" s="232"/>
      <c r="C1700" s="233"/>
      <c r="D1700" s="234" t="s">
        <v>205</v>
      </c>
      <c r="E1700" s="235" t="s">
        <v>19</v>
      </c>
      <c r="F1700" s="236" t="s">
        <v>1886</v>
      </c>
      <c r="G1700" s="233"/>
      <c r="H1700" s="237">
        <v>-5</v>
      </c>
      <c r="I1700" s="238"/>
      <c r="J1700" s="233"/>
      <c r="K1700" s="233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205</v>
      </c>
      <c r="AU1700" s="243" t="s">
        <v>207</v>
      </c>
      <c r="AV1700" s="13" t="s">
        <v>82</v>
      </c>
      <c r="AW1700" s="13" t="s">
        <v>33</v>
      </c>
      <c r="AX1700" s="13" t="s">
        <v>72</v>
      </c>
      <c r="AY1700" s="243" t="s">
        <v>190</v>
      </c>
    </row>
    <row r="1701" s="13" customFormat="1">
      <c r="A1701" s="13"/>
      <c r="B1701" s="232"/>
      <c r="C1701" s="233"/>
      <c r="D1701" s="234" t="s">
        <v>205</v>
      </c>
      <c r="E1701" s="235" t="s">
        <v>19</v>
      </c>
      <c r="F1701" s="236" t="s">
        <v>1887</v>
      </c>
      <c r="G1701" s="233"/>
      <c r="H1701" s="237">
        <v>1.3500000000000001</v>
      </c>
      <c r="I1701" s="238"/>
      <c r="J1701" s="233"/>
      <c r="K1701" s="233"/>
      <c r="L1701" s="239"/>
      <c r="M1701" s="240"/>
      <c r="N1701" s="241"/>
      <c r="O1701" s="241"/>
      <c r="P1701" s="241"/>
      <c r="Q1701" s="241"/>
      <c r="R1701" s="241"/>
      <c r="S1701" s="241"/>
      <c r="T1701" s="24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3" t="s">
        <v>205</v>
      </c>
      <c r="AU1701" s="243" t="s">
        <v>207</v>
      </c>
      <c r="AV1701" s="13" t="s">
        <v>82</v>
      </c>
      <c r="AW1701" s="13" t="s">
        <v>33</v>
      </c>
      <c r="AX1701" s="13" t="s">
        <v>72</v>
      </c>
      <c r="AY1701" s="243" t="s">
        <v>190</v>
      </c>
    </row>
    <row r="1702" s="15" customFormat="1">
      <c r="A1702" s="15"/>
      <c r="B1702" s="264"/>
      <c r="C1702" s="265"/>
      <c r="D1702" s="234" t="s">
        <v>205</v>
      </c>
      <c r="E1702" s="266" t="s">
        <v>19</v>
      </c>
      <c r="F1702" s="267" t="s">
        <v>243</v>
      </c>
      <c r="G1702" s="265"/>
      <c r="H1702" s="268">
        <v>6178.5200000000004</v>
      </c>
      <c r="I1702" s="269"/>
      <c r="J1702" s="265"/>
      <c r="K1702" s="265"/>
      <c r="L1702" s="270"/>
      <c r="M1702" s="271"/>
      <c r="N1702" s="272"/>
      <c r="O1702" s="272"/>
      <c r="P1702" s="272"/>
      <c r="Q1702" s="272"/>
      <c r="R1702" s="272"/>
      <c r="S1702" s="272"/>
      <c r="T1702" s="273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74" t="s">
        <v>205</v>
      </c>
      <c r="AU1702" s="274" t="s">
        <v>207</v>
      </c>
      <c r="AV1702" s="15" t="s">
        <v>197</v>
      </c>
      <c r="AW1702" s="15" t="s">
        <v>33</v>
      </c>
      <c r="AX1702" s="15" t="s">
        <v>79</v>
      </c>
      <c r="AY1702" s="274" t="s">
        <v>190</v>
      </c>
    </row>
    <row r="1703" s="2" customFormat="1" ht="24.15" customHeight="1">
      <c r="A1703" s="40"/>
      <c r="B1703" s="41"/>
      <c r="C1703" s="214" t="s">
        <v>2039</v>
      </c>
      <c r="D1703" s="214" t="s">
        <v>192</v>
      </c>
      <c r="E1703" s="215" t="s">
        <v>2040</v>
      </c>
      <c r="F1703" s="216" t="s">
        <v>2041</v>
      </c>
      <c r="G1703" s="217" t="s">
        <v>214</v>
      </c>
      <c r="H1703" s="218">
        <v>6178.5200000000004</v>
      </c>
      <c r="I1703" s="219"/>
      <c r="J1703" s="220">
        <f>ROUND(I1703*H1703,2)</f>
        <v>0</v>
      </c>
      <c r="K1703" s="216" t="s">
        <v>196</v>
      </c>
      <c r="L1703" s="46"/>
      <c r="M1703" s="221" t="s">
        <v>19</v>
      </c>
      <c r="N1703" s="222" t="s">
        <v>43</v>
      </c>
      <c r="O1703" s="86"/>
      <c r="P1703" s="223">
        <f>O1703*H1703</f>
        <v>0</v>
      </c>
      <c r="Q1703" s="223">
        <v>0.0055199999999999997</v>
      </c>
      <c r="R1703" s="223">
        <f>Q1703*H1703</f>
        <v>34.105430400000003</v>
      </c>
      <c r="S1703" s="223">
        <v>0</v>
      </c>
      <c r="T1703" s="224">
        <f>S1703*H1703</f>
        <v>0</v>
      </c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R1703" s="225" t="s">
        <v>197</v>
      </c>
      <c r="AT1703" s="225" t="s">
        <v>192</v>
      </c>
      <c r="AU1703" s="225" t="s">
        <v>207</v>
      </c>
      <c r="AY1703" s="19" t="s">
        <v>190</v>
      </c>
      <c r="BE1703" s="226">
        <f>IF(N1703="základní",J1703,0)</f>
        <v>0</v>
      </c>
      <c r="BF1703" s="226">
        <f>IF(N1703="snížená",J1703,0)</f>
        <v>0</v>
      </c>
      <c r="BG1703" s="226">
        <f>IF(N1703="zákl. přenesená",J1703,0)</f>
        <v>0</v>
      </c>
      <c r="BH1703" s="226">
        <f>IF(N1703="sníž. přenesená",J1703,0)</f>
        <v>0</v>
      </c>
      <c r="BI1703" s="226">
        <f>IF(N1703="nulová",J1703,0)</f>
        <v>0</v>
      </c>
      <c r="BJ1703" s="19" t="s">
        <v>79</v>
      </c>
      <c r="BK1703" s="226">
        <f>ROUND(I1703*H1703,2)</f>
        <v>0</v>
      </c>
      <c r="BL1703" s="19" t="s">
        <v>197</v>
      </c>
      <c r="BM1703" s="225" t="s">
        <v>2042</v>
      </c>
    </row>
    <row r="1704" s="2" customFormat="1">
      <c r="A1704" s="40"/>
      <c r="B1704" s="41"/>
      <c r="C1704" s="42"/>
      <c r="D1704" s="227" t="s">
        <v>199</v>
      </c>
      <c r="E1704" s="42"/>
      <c r="F1704" s="228" t="s">
        <v>2043</v>
      </c>
      <c r="G1704" s="42"/>
      <c r="H1704" s="42"/>
      <c r="I1704" s="229"/>
      <c r="J1704" s="42"/>
      <c r="K1704" s="42"/>
      <c r="L1704" s="46"/>
      <c r="M1704" s="230"/>
      <c r="N1704" s="231"/>
      <c r="O1704" s="86"/>
      <c r="P1704" s="86"/>
      <c r="Q1704" s="86"/>
      <c r="R1704" s="86"/>
      <c r="S1704" s="86"/>
      <c r="T1704" s="87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T1704" s="19" t="s">
        <v>199</v>
      </c>
      <c r="AU1704" s="19" t="s">
        <v>207</v>
      </c>
    </row>
    <row r="1705" s="13" customFormat="1">
      <c r="A1705" s="13"/>
      <c r="B1705" s="232"/>
      <c r="C1705" s="233"/>
      <c r="D1705" s="234" t="s">
        <v>205</v>
      </c>
      <c r="E1705" s="235" t="s">
        <v>19</v>
      </c>
      <c r="F1705" s="236" t="s">
        <v>1844</v>
      </c>
      <c r="G1705" s="233"/>
      <c r="H1705" s="237">
        <v>6178.5200000000004</v>
      </c>
      <c r="I1705" s="238"/>
      <c r="J1705" s="233"/>
      <c r="K1705" s="233"/>
      <c r="L1705" s="239"/>
      <c r="M1705" s="240"/>
      <c r="N1705" s="241"/>
      <c r="O1705" s="241"/>
      <c r="P1705" s="241"/>
      <c r="Q1705" s="241"/>
      <c r="R1705" s="241"/>
      <c r="S1705" s="241"/>
      <c r="T1705" s="242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3" t="s">
        <v>205</v>
      </c>
      <c r="AU1705" s="243" t="s">
        <v>207</v>
      </c>
      <c r="AV1705" s="13" t="s">
        <v>82</v>
      </c>
      <c r="AW1705" s="13" t="s">
        <v>33</v>
      </c>
      <c r="AX1705" s="13" t="s">
        <v>79</v>
      </c>
      <c r="AY1705" s="243" t="s">
        <v>190</v>
      </c>
    </row>
    <row r="1706" s="2" customFormat="1" ht="24.15" customHeight="1">
      <c r="A1706" s="40"/>
      <c r="B1706" s="41"/>
      <c r="C1706" s="214" t="s">
        <v>2044</v>
      </c>
      <c r="D1706" s="214" t="s">
        <v>192</v>
      </c>
      <c r="E1706" s="215" t="s">
        <v>2045</v>
      </c>
      <c r="F1706" s="216" t="s">
        <v>2046</v>
      </c>
      <c r="G1706" s="217" t="s">
        <v>214</v>
      </c>
      <c r="H1706" s="218">
        <v>563.36500000000001</v>
      </c>
      <c r="I1706" s="219"/>
      <c r="J1706" s="220">
        <f>ROUND(I1706*H1706,2)</f>
        <v>0</v>
      </c>
      <c r="K1706" s="216" t="s">
        <v>196</v>
      </c>
      <c r="L1706" s="46"/>
      <c r="M1706" s="221" t="s">
        <v>19</v>
      </c>
      <c r="N1706" s="222" t="s">
        <v>43</v>
      </c>
      <c r="O1706" s="86"/>
      <c r="P1706" s="223">
        <f>O1706*H1706</f>
        <v>0</v>
      </c>
      <c r="Q1706" s="223">
        <v>0</v>
      </c>
      <c r="R1706" s="223">
        <f>Q1706*H1706</f>
        <v>0</v>
      </c>
      <c r="S1706" s="223">
        <v>0</v>
      </c>
      <c r="T1706" s="224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5" t="s">
        <v>197</v>
      </c>
      <c r="AT1706" s="225" t="s">
        <v>192</v>
      </c>
      <c r="AU1706" s="225" t="s">
        <v>207</v>
      </c>
      <c r="AY1706" s="19" t="s">
        <v>190</v>
      </c>
      <c r="BE1706" s="226">
        <f>IF(N1706="základní",J1706,0)</f>
        <v>0</v>
      </c>
      <c r="BF1706" s="226">
        <f>IF(N1706="snížená",J1706,0)</f>
        <v>0</v>
      </c>
      <c r="BG1706" s="226">
        <f>IF(N1706="zákl. přenesená",J1706,0)</f>
        <v>0</v>
      </c>
      <c r="BH1706" s="226">
        <f>IF(N1706="sníž. přenesená",J1706,0)</f>
        <v>0</v>
      </c>
      <c r="BI1706" s="226">
        <f>IF(N1706="nulová",J1706,0)</f>
        <v>0</v>
      </c>
      <c r="BJ1706" s="19" t="s">
        <v>79</v>
      </c>
      <c r="BK1706" s="226">
        <f>ROUND(I1706*H1706,2)</f>
        <v>0</v>
      </c>
      <c r="BL1706" s="19" t="s">
        <v>197</v>
      </c>
      <c r="BM1706" s="225" t="s">
        <v>2047</v>
      </c>
    </row>
    <row r="1707" s="2" customFormat="1">
      <c r="A1707" s="40"/>
      <c r="B1707" s="41"/>
      <c r="C1707" s="42"/>
      <c r="D1707" s="227" t="s">
        <v>199</v>
      </c>
      <c r="E1707" s="42"/>
      <c r="F1707" s="228" t="s">
        <v>2048</v>
      </c>
      <c r="G1707" s="42"/>
      <c r="H1707" s="42"/>
      <c r="I1707" s="229"/>
      <c r="J1707" s="42"/>
      <c r="K1707" s="42"/>
      <c r="L1707" s="46"/>
      <c r="M1707" s="230"/>
      <c r="N1707" s="231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199</v>
      </c>
      <c r="AU1707" s="19" t="s">
        <v>207</v>
      </c>
    </row>
    <row r="1708" s="14" customFormat="1">
      <c r="A1708" s="14"/>
      <c r="B1708" s="254"/>
      <c r="C1708" s="255"/>
      <c r="D1708" s="234" t="s">
        <v>205</v>
      </c>
      <c r="E1708" s="256" t="s">
        <v>19</v>
      </c>
      <c r="F1708" s="257" t="s">
        <v>2049</v>
      </c>
      <c r="G1708" s="255"/>
      <c r="H1708" s="256" t="s">
        <v>19</v>
      </c>
      <c r="I1708" s="258"/>
      <c r="J1708" s="255"/>
      <c r="K1708" s="255"/>
      <c r="L1708" s="259"/>
      <c r="M1708" s="260"/>
      <c r="N1708" s="261"/>
      <c r="O1708" s="261"/>
      <c r="P1708" s="261"/>
      <c r="Q1708" s="261"/>
      <c r="R1708" s="261"/>
      <c r="S1708" s="261"/>
      <c r="T1708" s="26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3" t="s">
        <v>205</v>
      </c>
      <c r="AU1708" s="263" t="s">
        <v>207</v>
      </c>
      <c r="AV1708" s="14" t="s">
        <v>79</v>
      </c>
      <c r="AW1708" s="14" t="s">
        <v>33</v>
      </c>
      <c r="AX1708" s="14" t="s">
        <v>72</v>
      </c>
      <c r="AY1708" s="263" t="s">
        <v>190</v>
      </c>
    </row>
    <row r="1709" s="14" customFormat="1">
      <c r="A1709" s="14"/>
      <c r="B1709" s="254"/>
      <c r="C1709" s="255"/>
      <c r="D1709" s="234" t="s">
        <v>205</v>
      </c>
      <c r="E1709" s="256" t="s">
        <v>19</v>
      </c>
      <c r="F1709" s="257" t="s">
        <v>1066</v>
      </c>
      <c r="G1709" s="255"/>
      <c r="H1709" s="256" t="s">
        <v>19</v>
      </c>
      <c r="I1709" s="258"/>
      <c r="J1709" s="255"/>
      <c r="K1709" s="255"/>
      <c r="L1709" s="259"/>
      <c r="M1709" s="260"/>
      <c r="N1709" s="261"/>
      <c r="O1709" s="261"/>
      <c r="P1709" s="261"/>
      <c r="Q1709" s="261"/>
      <c r="R1709" s="261"/>
      <c r="S1709" s="261"/>
      <c r="T1709" s="262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63" t="s">
        <v>205</v>
      </c>
      <c r="AU1709" s="263" t="s">
        <v>207</v>
      </c>
      <c r="AV1709" s="14" t="s">
        <v>79</v>
      </c>
      <c r="AW1709" s="14" t="s">
        <v>33</v>
      </c>
      <c r="AX1709" s="14" t="s">
        <v>72</v>
      </c>
      <c r="AY1709" s="263" t="s">
        <v>190</v>
      </c>
    </row>
    <row r="1710" s="14" customFormat="1">
      <c r="A1710" s="14"/>
      <c r="B1710" s="254"/>
      <c r="C1710" s="255"/>
      <c r="D1710" s="234" t="s">
        <v>205</v>
      </c>
      <c r="E1710" s="256" t="s">
        <v>19</v>
      </c>
      <c r="F1710" s="257" t="s">
        <v>2050</v>
      </c>
      <c r="G1710" s="255"/>
      <c r="H1710" s="256" t="s">
        <v>19</v>
      </c>
      <c r="I1710" s="258"/>
      <c r="J1710" s="255"/>
      <c r="K1710" s="255"/>
      <c r="L1710" s="259"/>
      <c r="M1710" s="260"/>
      <c r="N1710" s="261"/>
      <c r="O1710" s="261"/>
      <c r="P1710" s="261"/>
      <c r="Q1710" s="261"/>
      <c r="R1710" s="261"/>
      <c r="S1710" s="261"/>
      <c r="T1710" s="26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3" t="s">
        <v>205</v>
      </c>
      <c r="AU1710" s="263" t="s">
        <v>207</v>
      </c>
      <c r="AV1710" s="14" t="s">
        <v>79</v>
      </c>
      <c r="AW1710" s="14" t="s">
        <v>33</v>
      </c>
      <c r="AX1710" s="14" t="s">
        <v>72</v>
      </c>
      <c r="AY1710" s="263" t="s">
        <v>190</v>
      </c>
    </row>
    <row r="1711" s="13" customFormat="1">
      <c r="A1711" s="13"/>
      <c r="B1711" s="232"/>
      <c r="C1711" s="233"/>
      <c r="D1711" s="234" t="s">
        <v>205</v>
      </c>
      <c r="E1711" s="235" t="s">
        <v>19</v>
      </c>
      <c r="F1711" s="236" t="s">
        <v>2051</v>
      </c>
      <c r="G1711" s="233"/>
      <c r="H1711" s="237">
        <v>79.375</v>
      </c>
      <c r="I1711" s="238"/>
      <c r="J1711" s="233"/>
      <c r="K1711" s="233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205</v>
      </c>
      <c r="AU1711" s="243" t="s">
        <v>207</v>
      </c>
      <c r="AV1711" s="13" t="s">
        <v>82</v>
      </c>
      <c r="AW1711" s="13" t="s">
        <v>33</v>
      </c>
      <c r="AX1711" s="13" t="s">
        <v>72</v>
      </c>
      <c r="AY1711" s="243" t="s">
        <v>190</v>
      </c>
    </row>
    <row r="1712" s="14" customFormat="1">
      <c r="A1712" s="14"/>
      <c r="B1712" s="254"/>
      <c r="C1712" s="255"/>
      <c r="D1712" s="234" t="s">
        <v>205</v>
      </c>
      <c r="E1712" s="256" t="s">
        <v>19</v>
      </c>
      <c r="F1712" s="257" t="s">
        <v>2052</v>
      </c>
      <c r="G1712" s="255"/>
      <c r="H1712" s="256" t="s">
        <v>19</v>
      </c>
      <c r="I1712" s="258"/>
      <c r="J1712" s="255"/>
      <c r="K1712" s="255"/>
      <c r="L1712" s="259"/>
      <c r="M1712" s="260"/>
      <c r="N1712" s="261"/>
      <c r="O1712" s="261"/>
      <c r="P1712" s="261"/>
      <c r="Q1712" s="261"/>
      <c r="R1712" s="261"/>
      <c r="S1712" s="261"/>
      <c r="T1712" s="26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3" t="s">
        <v>205</v>
      </c>
      <c r="AU1712" s="263" t="s">
        <v>207</v>
      </c>
      <c r="AV1712" s="14" t="s">
        <v>79</v>
      </c>
      <c r="AW1712" s="14" t="s">
        <v>33</v>
      </c>
      <c r="AX1712" s="14" t="s">
        <v>72</v>
      </c>
      <c r="AY1712" s="263" t="s">
        <v>190</v>
      </c>
    </row>
    <row r="1713" s="13" customFormat="1">
      <c r="A1713" s="13"/>
      <c r="B1713" s="232"/>
      <c r="C1713" s="233"/>
      <c r="D1713" s="234" t="s">
        <v>205</v>
      </c>
      <c r="E1713" s="235" t="s">
        <v>19</v>
      </c>
      <c r="F1713" s="236" t="s">
        <v>2053</v>
      </c>
      <c r="G1713" s="233"/>
      <c r="H1713" s="237">
        <v>48.359999999999999</v>
      </c>
      <c r="I1713" s="238"/>
      <c r="J1713" s="233"/>
      <c r="K1713" s="233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205</v>
      </c>
      <c r="AU1713" s="243" t="s">
        <v>207</v>
      </c>
      <c r="AV1713" s="13" t="s">
        <v>82</v>
      </c>
      <c r="AW1713" s="13" t="s">
        <v>33</v>
      </c>
      <c r="AX1713" s="13" t="s">
        <v>72</v>
      </c>
      <c r="AY1713" s="243" t="s">
        <v>190</v>
      </c>
    </row>
    <row r="1714" s="14" customFormat="1">
      <c r="A1714" s="14"/>
      <c r="B1714" s="254"/>
      <c r="C1714" s="255"/>
      <c r="D1714" s="234" t="s">
        <v>205</v>
      </c>
      <c r="E1714" s="256" t="s">
        <v>19</v>
      </c>
      <c r="F1714" s="257" t="s">
        <v>2054</v>
      </c>
      <c r="G1714" s="255"/>
      <c r="H1714" s="256" t="s">
        <v>19</v>
      </c>
      <c r="I1714" s="258"/>
      <c r="J1714" s="255"/>
      <c r="K1714" s="255"/>
      <c r="L1714" s="259"/>
      <c r="M1714" s="260"/>
      <c r="N1714" s="261"/>
      <c r="O1714" s="261"/>
      <c r="P1714" s="261"/>
      <c r="Q1714" s="261"/>
      <c r="R1714" s="261"/>
      <c r="S1714" s="261"/>
      <c r="T1714" s="26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3" t="s">
        <v>205</v>
      </c>
      <c r="AU1714" s="263" t="s">
        <v>207</v>
      </c>
      <c r="AV1714" s="14" t="s">
        <v>79</v>
      </c>
      <c r="AW1714" s="14" t="s">
        <v>33</v>
      </c>
      <c r="AX1714" s="14" t="s">
        <v>72</v>
      </c>
      <c r="AY1714" s="263" t="s">
        <v>190</v>
      </c>
    </row>
    <row r="1715" s="13" customFormat="1">
      <c r="A1715" s="13"/>
      <c r="B1715" s="232"/>
      <c r="C1715" s="233"/>
      <c r="D1715" s="234" t="s">
        <v>205</v>
      </c>
      <c r="E1715" s="235" t="s">
        <v>19</v>
      </c>
      <c r="F1715" s="236" t="s">
        <v>2055</v>
      </c>
      <c r="G1715" s="233"/>
      <c r="H1715" s="237">
        <v>43</v>
      </c>
      <c r="I1715" s="238"/>
      <c r="J1715" s="233"/>
      <c r="K1715" s="233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205</v>
      </c>
      <c r="AU1715" s="243" t="s">
        <v>207</v>
      </c>
      <c r="AV1715" s="13" t="s">
        <v>82</v>
      </c>
      <c r="AW1715" s="13" t="s">
        <v>33</v>
      </c>
      <c r="AX1715" s="13" t="s">
        <v>72</v>
      </c>
      <c r="AY1715" s="243" t="s">
        <v>190</v>
      </c>
    </row>
    <row r="1716" s="13" customFormat="1">
      <c r="A1716" s="13"/>
      <c r="B1716" s="232"/>
      <c r="C1716" s="233"/>
      <c r="D1716" s="234" t="s">
        <v>205</v>
      </c>
      <c r="E1716" s="235" t="s">
        <v>19</v>
      </c>
      <c r="F1716" s="236" t="s">
        <v>2056</v>
      </c>
      <c r="G1716" s="233"/>
      <c r="H1716" s="237">
        <v>38.399999999999999</v>
      </c>
      <c r="I1716" s="238"/>
      <c r="J1716" s="233"/>
      <c r="K1716" s="233"/>
      <c r="L1716" s="239"/>
      <c r="M1716" s="240"/>
      <c r="N1716" s="241"/>
      <c r="O1716" s="241"/>
      <c r="P1716" s="241"/>
      <c r="Q1716" s="241"/>
      <c r="R1716" s="241"/>
      <c r="S1716" s="241"/>
      <c r="T1716" s="24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3" t="s">
        <v>205</v>
      </c>
      <c r="AU1716" s="243" t="s">
        <v>207</v>
      </c>
      <c r="AV1716" s="13" t="s">
        <v>82</v>
      </c>
      <c r="AW1716" s="13" t="s">
        <v>33</v>
      </c>
      <c r="AX1716" s="13" t="s">
        <v>72</v>
      </c>
      <c r="AY1716" s="243" t="s">
        <v>190</v>
      </c>
    </row>
    <row r="1717" s="14" customFormat="1">
      <c r="A1717" s="14"/>
      <c r="B1717" s="254"/>
      <c r="C1717" s="255"/>
      <c r="D1717" s="234" t="s">
        <v>205</v>
      </c>
      <c r="E1717" s="256" t="s">
        <v>19</v>
      </c>
      <c r="F1717" s="257" t="s">
        <v>2057</v>
      </c>
      <c r="G1717" s="255"/>
      <c r="H1717" s="256" t="s">
        <v>19</v>
      </c>
      <c r="I1717" s="258"/>
      <c r="J1717" s="255"/>
      <c r="K1717" s="255"/>
      <c r="L1717" s="259"/>
      <c r="M1717" s="260"/>
      <c r="N1717" s="261"/>
      <c r="O1717" s="261"/>
      <c r="P1717" s="261"/>
      <c r="Q1717" s="261"/>
      <c r="R1717" s="261"/>
      <c r="S1717" s="261"/>
      <c r="T1717" s="26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3" t="s">
        <v>205</v>
      </c>
      <c r="AU1717" s="263" t="s">
        <v>207</v>
      </c>
      <c r="AV1717" s="14" t="s">
        <v>79</v>
      </c>
      <c r="AW1717" s="14" t="s">
        <v>33</v>
      </c>
      <c r="AX1717" s="14" t="s">
        <v>72</v>
      </c>
      <c r="AY1717" s="263" t="s">
        <v>190</v>
      </c>
    </row>
    <row r="1718" s="13" customFormat="1">
      <c r="A1718" s="13"/>
      <c r="B1718" s="232"/>
      <c r="C1718" s="233"/>
      <c r="D1718" s="234" t="s">
        <v>205</v>
      </c>
      <c r="E1718" s="235" t="s">
        <v>19</v>
      </c>
      <c r="F1718" s="236" t="s">
        <v>2058</v>
      </c>
      <c r="G1718" s="233"/>
      <c r="H1718" s="237">
        <v>15</v>
      </c>
      <c r="I1718" s="238"/>
      <c r="J1718" s="233"/>
      <c r="K1718" s="233"/>
      <c r="L1718" s="239"/>
      <c r="M1718" s="240"/>
      <c r="N1718" s="241"/>
      <c r="O1718" s="241"/>
      <c r="P1718" s="241"/>
      <c r="Q1718" s="241"/>
      <c r="R1718" s="241"/>
      <c r="S1718" s="241"/>
      <c r="T1718" s="24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3" t="s">
        <v>205</v>
      </c>
      <c r="AU1718" s="243" t="s">
        <v>207</v>
      </c>
      <c r="AV1718" s="13" t="s">
        <v>82</v>
      </c>
      <c r="AW1718" s="13" t="s">
        <v>33</v>
      </c>
      <c r="AX1718" s="13" t="s">
        <v>72</v>
      </c>
      <c r="AY1718" s="243" t="s">
        <v>190</v>
      </c>
    </row>
    <row r="1719" s="13" customFormat="1">
      <c r="A1719" s="13"/>
      <c r="B1719" s="232"/>
      <c r="C1719" s="233"/>
      <c r="D1719" s="234" t="s">
        <v>205</v>
      </c>
      <c r="E1719" s="235" t="s">
        <v>19</v>
      </c>
      <c r="F1719" s="236" t="s">
        <v>2059</v>
      </c>
      <c r="G1719" s="233"/>
      <c r="H1719" s="237">
        <v>28.25</v>
      </c>
      <c r="I1719" s="238"/>
      <c r="J1719" s="233"/>
      <c r="K1719" s="233"/>
      <c r="L1719" s="239"/>
      <c r="M1719" s="240"/>
      <c r="N1719" s="241"/>
      <c r="O1719" s="241"/>
      <c r="P1719" s="241"/>
      <c r="Q1719" s="241"/>
      <c r="R1719" s="241"/>
      <c r="S1719" s="241"/>
      <c r="T1719" s="24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3" t="s">
        <v>205</v>
      </c>
      <c r="AU1719" s="243" t="s">
        <v>207</v>
      </c>
      <c r="AV1719" s="13" t="s">
        <v>82</v>
      </c>
      <c r="AW1719" s="13" t="s">
        <v>33</v>
      </c>
      <c r="AX1719" s="13" t="s">
        <v>72</v>
      </c>
      <c r="AY1719" s="243" t="s">
        <v>190</v>
      </c>
    </row>
    <row r="1720" s="14" customFormat="1">
      <c r="A1720" s="14"/>
      <c r="B1720" s="254"/>
      <c r="C1720" s="255"/>
      <c r="D1720" s="234" t="s">
        <v>205</v>
      </c>
      <c r="E1720" s="256" t="s">
        <v>19</v>
      </c>
      <c r="F1720" s="257" t="s">
        <v>1078</v>
      </c>
      <c r="G1720" s="255"/>
      <c r="H1720" s="256" t="s">
        <v>19</v>
      </c>
      <c r="I1720" s="258"/>
      <c r="J1720" s="255"/>
      <c r="K1720" s="255"/>
      <c r="L1720" s="259"/>
      <c r="M1720" s="260"/>
      <c r="N1720" s="261"/>
      <c r="O1720" s="261"/>
      <c r="P1720" s="261"/>
      <c r="Q1720" s="261"/>
      <c r="R1720" s="261"/>
      <c r="S1720" s="261"/>
      <c r="T1720" s="26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3" t="s">
        <v>205</v>
      </c>
      <c r="AU1720" s="263" t="s">
        <v>207</v>
      </c>
      <c r="AV1720" s="14" t="s">
        <v>79</v>
      </c>
      <c r="AW1720" s="14" t="s">
        <v>33</v>
      </c>
      <c r="AX1720" s="14" t="s">
        <v>72</v>
      </c>
      <c r="AY1720" s="263" t="s">
        <v>190</v>
      </c>
    </row>
    <row r="1721" s="14" customFormat="1">
      <c r="A1721" s="14"/>
      <c r="B1721" s="254"/>
      <c r="C1721" s="255"/>
      <c r="D1721" s="234" t="s">
        <v>205</v>
      </c>
      <c r="E1721" s="256" t="s">
        <v>19</v>
      </c>
      <c r="F1721" s="257" t="s">
        <v>2050</v>
      </c>
      <c r="G1721" s="255"/>
      <c r="H1721" s="256" t="s">
        <v>19</v>
      </c>
      <c r="I1721" s="258"/>
      <c r="J1721" s="255"/>
      <c r="K1721" s="255"/>
      <c r="L1721" s="259"/>
      <c r="M1721" s="260"/>
      <c r="N1721" s="261"/>
      <c r="O1721" s="261"/>
      <c r="P1721" s="261"/>
      <c r="Q1721" s="261"/>
      <c r="R1721" s="261"/>
      <c r="S1721" s="261"/>
      <c r="T1721" s="26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3" t="s">
        <v>205</v>
      </c>
      <c r="AU1721" s="263" t="s">
        <v>207</v>
      </c>
      <c r="AV1721" s="14" t="s">
        <v>79</v>
      </c>
      <c r="AW1721" s="14" t="s">
        <v>33</v>
      </c>
      <c r="AX1721" s="14" t="s">
        <v>72</v>
      </c>
      <c r="AY1721" s="263" t="s">
        <v>190</v>
      </c>
    </row>
    <row r="1722" s="13" customFormat="1">
      <c r="A1722" s="13"/>
      <c r="B1722" s="232"/>
      <c r="C1722" s="233"/>
      <c r="D1722" s="234" t="s">
        <v>205</v>
      </c>
      <c r="E1722" s="235" t="s">
        <v>19</v>
      </c>
      <c r="F1722" s="236" t="s">
        <v>2060</v>
      </c>
      <c r="G1722" s="233"/>
      <c r="H1722" s="237">
        <v>78</v>
      </c>
      <c r="I1722" s="238"/>
      <c r="J1722" s="233"/>
      <c r="K1722" s="233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205</v>
      </c>
      <c r="AU1722" s="243" t="s">
        <v>207</v>
      </c>
      <c r="AV1722" s="13" t="s">
        <v>82</v>
      </c>
      <c r="AW1722" s="13" t="s">
        <v>33</v>
      </c>
      <c r="AX1722" s="13" t="s">
        <v>72</v>
      </c>
      <c r="AY1722" s="243" t="s">
        <v>190</v>
      </c>
    </row>
    <row r="1723" s="14" customFormat="1">
      <c r="A1723" s="14"/>
      <c r="B1723" s="254"/>
      <c r="C1723" s="255"/>
      <c r="D1723" s="234" t="s">
        <v>205</v>
      </c>
      <c r="E1723" s="256" t="s">
        <v>19</v>
      </c>
      <c r="F1723" s="257" t="s">
        <v>2052</v>
      </c>
      <c r="G1723" s="255"/>
      <c r="H1723" s="256" t="s">
        <v>19</v>
      </c>
      <c r="I1723" s="258"/>
      <c r="J1723" s="255"/>
      <c r="K1723" s="255"/>
      <c r="L1723" s="259"/>
      <c r="M1723" s="260"/>
      <c r="N1723" s="261"/>
      <c r="O1723" s="261"/>
      <c r="P1723" s="261"/>
      <c r="Q1723" s="261"/>
      <c r="R1723" s="261"/>
      <c r="S1723" s="261"/>
      <c r="T1723" s="26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3" t="s">
        <v>205</v>
      </c>
      <c r="AU1723" s="263" t="s">
        <v>207</v>
      </c>
      <c r="AV1723" s="14" t="s">
        <v>79</v>
      </c>
      <c r="AW1723" s="14" t="s">
        <v>33</v>
      </c>
      <c r="AX1723" s="14" t="s">
        <v>72</v>
      </c>
      <c r="AY1723" s="263" t="s">
        <v>190</v>
      </c>
    </row>
    <row r="1724" s="13" customFormat="1">
      <c r="A1724" s="13"/>
      <c r="B1724" s="232"/>
      <c r="C1724" s="233"/>
      <c r="D1724" s="234" t="s">
        <v>205</v>
      </c>
      <c r="E1724" s="235" t="s">
        <v>19</v>
      </c>
      <c r="F1724" s="236" t="s">
        <v>2061</v>
      </c>
      <c r="G1724" s="233"/>
      <c r="H1724" s="237">
        <v>44</v>
      </c>
      <c r="I1724" s="238"/>
      <c r="J1724" s="233"/>
      <c r="K1724" s="233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205</v>
      </c>
      <c r="AU1724" s="243" t="s">
        <v>207</v>
      </c>
      <c r="AV1724" s="13" t="s">
        <v>82</v>
      </c>
      <c r="AW1724" s="13" t="s">
        <v>33</v>
      </c>
      <c r="AX1724" s="13" t="s">
        <v>72</v>
      </c>
      <c r="AY1724" s="243" t="s">
        <v>190</v>
      </c>
    </row>
    <row r="1725" s="14" customFormat="1">
      <c r="A1725" s="14"/>
      <c r="B1725" s="254"/>
      <c r="C1725" s="255"/>
      <c r="D1725" s="234" t="s">
        <v>205</v>
      </c>
      <c r="E1725" s="256" t="s">
        <v>19</v>
      </c>
      <c r="F1725" s="257" t="s">
        <v>2054</v>
      </c>
      <c r="G1725" s="255"/>
      <c r="H1725" s="256" t="s">
        <v>19</v>
      </c>
      <c r="I1725" s="258"/>
      <c r="J1725" s="255"/>
      <c r="K1725" s="255"/>
      <c r="L1725" s="259"/>
      <c r="M1725" s="260"/>
      <c r="N1725" s="261"/>
      <c r="O1725" s="261"/>
      <c r="P1725" s="261"/>
      <c r="Q1725" s="261"/>
      <c r="R1725" s="261"/>
      <c r="S1725" s="261"/>
      <c r="T1725" s="26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3" t="s">
        <v>205</v>
      </c>
      <c r="AU1725" s="263" t="s">
        <v>207</v>
      </c>
      <c r="AV1725" s="14" t="s">
        <v>79</v>
      </c>
      <c r="AW1725" s="14" t="s">
        <v>33</v>
      </c>
      <c r="AX1725" s="14" t="s">
        <v>72</v>
      </c>
      <c r="AY1725" s="263" t="s">
        <v>190</v>
      </c>
    </row>
    <row r="1726" s="13" customFormat="1">
      <c r="A1726" s="13"/>
      <c r="B1726" s="232"/>
      <c r="C1726" s="233"/>
      <c r="D1726" s="234" t="s">
        <v>205</v>
      </c>
      <c r="E1726" s="235" t="s">
        <v>19</v>
      </c>
      <c r="F1726" s="236" t="s">
        <v>2062</v>
      </c>
      <c r="G1726" s="233"/>
      <c r="H1726" s="237">
        <v>73</v>
      </c>
      <c r="I1726" s="238"/>
      <c r="J1726" s="233"/>
      <c r="K1726" s="233"/>
      <c r="L1726" s="239"/>
      <c r="M1726" s="240"/>
      <c r="N1726" s="241"/>
      <c r="O1726" s="241"/>
      <c r="P1726" s="241"/>
      <c r="Q1726" s="241"/>
      <c r="R1726" s="241"/>
      <c r="S1726" s="241"/>
      <c r="T1726" s="24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3" t="s">
        <v>205</v>
      </c>
      <c r="AU1726" s="243" t="s">
        <v>207</v>
      </c>
      <c r="AV1726" s="13" t="s">
        <v>82</v>
      </c>
      <c r="AW1726" s="13" t="s">
        <v>33</v>
      </c>
      <c r="AX1726" s="13" t="s">
        <v>72</v>
      </c>
      <c r="AY1726" s="243" t="s">
        <v>190</v>
      </c>
    </row>
    <row r="1727" s="14" customFormat="1">
      <c r="A1727" s="14"/>
      <c r="B1727" s="254"/>
      <c r="C1727" s="255"/>
      <c r="D1727" s="234" t="s">
        <v>205</v>
      </c>
      <c r="E1727" s="256" t="s">
        <v>19</v>
      </c>
      <c r="F1727" s="257" t="s">
        <v>2057</v>
      </c>
      <c r="G1727" s="255"/>
      <c r="H1727" s="256" t="s">
        <v>19</v>
      </c>
      <c r="I1727" s="258"/>
      <c r="J1727" s="255"/>
      <c r="K1727" s="255"/>
      <c r="L1727" s="259"/>
      <c r="M1727" s="260"/>
      <c r="N1727" s="261"/>
      <c r="O1727" s="261"/>
      <c r="P1727" s="261"/>
      <c r="Q1727" s="261"/>
      <c r="R1727" s="261"/>
      <c r="S1727" s="261"/>
      <c r="T1727" s="262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3" t="s">
        <v>205</v>
      </c>
      <c r="AU1727" s="263" t="s">
        <v>207</v>
      </c>
      <c r="AV1727" s="14" t="s">
        <v>79</v>
      </c>
      <c r="AW1727" s="14" t="s">
        <v>33</v>
      </c>
      <c r="AX1727" s="14" t="s">
        <v>72</v>
      </c>
      <c r="AY1727" s="263" t="s">
        <v>190</v>
      </c>
    </row>
    <row r="1728" s="13" customFormat="1">
      <c r="A1728" s="13"/>
      <c r="B1728" s="232"/>
      <c r="C1728" s="233"/>
      <c r="D1728" s="234" t="s">
        <v>205</v>
      </c>
      <c r="E1728" s="235" t="s">
        <v>19</v>
      </c>
      <c r="F1728" s="236" t="s">
        <v>2063</v>
      </c>
      <c r="G1728" s="233"/>
      <c r="H1728" s="237">
        <v>31</v>
      </c>
      <c r="I1728" s="238"/>
      <c r="J1728" s="233"/>
      <c r="K1728" s="233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205</v>
      </c>
      <c r="AU1728" s="243" t="s">
        <v>207</v>
      </c>
      <c r="AV1728" s="13" t="s">
        <v>82</v>
      </c>
      <c r="AW1728" s="13" t="s">
        <v>33</v>
      </c>
      <c r="AX1728" s="13" t="s">
        <v>72</v>
      </c>
      <c r="AY1728" s="243" t="s">
        <v>190</v>
      </c>
    </row>
    <row r="1729" s="14" customFormat="1">
      <c r="A1729" s="14"/>
      <c r="B1729" s="254"/>
      <c r="C1729" s="255"/>
      <c r="D1729" s="234" t="s">
        <v>205</v>
      </c>
      <c r="E1729" s="256" t="s">
        <v>19</v>
      </c>
      <c r="F1729" s="257" t="s">
        <v>1085</v>
      </c>
      <c r="G1729" s="255"/>
      <c r="H1729" s="256" t="s">
        <v>19</v>
      </c>
      <c r="I1729" s="258"/>
      <c r="J1729" s="255"/>
      <c r="K1729" s="255"/>
      <c r="L1729" s="259"/>
      <c r="M1729" s="260"/>
      <c r="N1729" s="261"/>
      <c r="O1729" s="261"/>
      <c r="P1729" s="261"/>
      <c r="Q1729" s="261"/>
      <c r="R1729" s="261"/>
      <c r="S1729" s="261"/>
      <c r="T1729" s="26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63" t="s">
        <v>205</v>
      </c>
      <c r="AU1729" s="263" t="s">
        <v>207</v>
      </c>
      <c r="AV1729" s="14" t="s">
        <v>79</v>
      </c>
      <c r="AW1729" s="14" t="s">
        <v>33</v>
      </c>
      <c r="AX1729" s="14" t="s">
        <v>72</v>
      </c>
      <c r="AY1729" s="263" t="s">
        <v>190</v>
      </c>
    </row>
    <row r="1730" s="14" customFormat="1">
      <c r="A1730" s="14"/>
      <c r="B1730" s="254"/>
      <c r="C1730" s="255"/>
      <c r="D1730" s="234" t="s">
        <v>205</v>
      </c>
      <c r="E1730" s="256" t="s">
        <v>19</v>
      </c>
      <c r="F1730" s="257" t="s">
        <v>2050</v>
      </c>
      <c r="G1730" s="255"/>
      <c r="H1730" s="256" t="s">
        <v>19</v>
      </c>
      <c r="I1730" s="258"/>
      <c r="J1730" s="255"/>
      <c r="K1730" s="255"/>
      <c r="L1730" s="259"/>
      <c r="M1730" s="260"/>
      <c r="N1730" s="261"/>
      <c r="O1730" s="261"/>
      <c r="P1730" s="261"/>
      <c r="Q1730" s="261"/>
      <c r="R1730" s="261"/>
      <c r="S1730" s="261"/>
      <c r="T1730" s="26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63" t="s">
        <v>205</v>
      </c>
      <c r="AU1730" s="263" t="s">
        <v>207</v>
      </c>
      <c r="AV1730" s="14" t="s">
        <v>79</v>
      </c>
      <c r="AW1730" s="14" t="s">
        <v>33</v>
      </c>
      <c r="AX1730" s="14" t="s">
        <v>72</v>
      </c>
      <c r="AY1730" s="263" t="s">
        <v>190</v>
      </c>
    </row>
    <row r="1731" s="13" customFormat="1">
      <c r="A1731" s="13"/>
      <c r="B1731" s="232"/>
      <c r="C1731" s="233"/>
      <c r="D1731" s="234" t="s">
        <v>205</v>
      </c>
      <c r="E1731" s="235" t="s">
        <v>19</v>
      </c>
      <c r="F1731" s="236" t="s">
        <v>2064</v>
      </c>
      <c r="G1731" s="233"/>
      <c r="H1731" s="237">
        <v>21</v>
      </c>
      <c r="I1731" s="238"/>
      <c r="J1731" s="233"/>
      <c r="K1731" s="233"/>
      <c r="L1731" s="239"/>
      <c r="M1731" s="240"/>
      <c r="N1731" s="241"/>
      <c r="O1731" s="241"/>
      <c r="P1731" s="241"/>
      <c r="Q1731" s="241"/>
      <c r="R1731" s="241"/>
      <c r="S1731" s="241"/>
      <c r="T1731" s="242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3" t="s">
        <v>205</v>
      </c>
      <c r="AU1731" s="243" t="s">
        <v>207</v>
      </c>
      <c r="AV1731" s="13" t="s">
        <v>82</v>
      </c>
      <c r="AW1731" s="13" t="s">
        <v>33</v>
      </c>
      <c r="AX1731" s="13" t="s">
        <v>72</v>
      </c>
      <c r="AY1731" s="243" t="s">
        <v>190</v>
      </c>
    </row>
    <row r="1732" s="14" customFormat="1">
      <c r="A1732" s="14"/>
      <c r="B1732" s="254"/>
      <c r="C1732" s="255"/>
      <c r="D1732" s="234" t="s">
        <v>205</v>
      </c>
      <c r="E1732" s="256" t="s">
        <v>19</v>
      </c>
      <c r="F1732" s="257" t="s">
        <v>2052</v>
      </c>
      <c r="G1732" s="255"/>
      <c r="H1732" s="256" t="s">
        <v>19</v>
      </c>
      <c r="I1732" s="258"/>
      <c r="J1732" s="255"/>
      <c r="K1732" s="255"/>
      <c r="L1732" s="259"/>
      <c r="M1732" s="260"/>
      <c r="N1732" s="261"/>
      <c r="O1732" s="261"/>
      <c r="P1732" s="261"/>
      <c r="Q1732" s="261"/>
      <c r="R1732" s="261"/>
      <c r="S1732" s="261"/>
      <c r="T1732" s="26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3" t="s">
        <v>205</v>
      </c>
      <c r="AU1732" s="263" t="s">
        <v>207</v>
      </c>
      <c r="AV1732" s="14" t="s">
        <v>79</v>
      </c>
      <c r="AW1732" s="14" t="s">
        <v>33</v>
      </c>
      <c r="AX1732" s="14" t="s">
        <v>72</v>
      </c>
      <c r="AY1732" s="263" t="s">
        <v>190</v>
      </c>
    </row>
    <row r="1733" s="13" customFormat="1">
      <c r="A1733" s="13"/>
      <c r="B1733" s="232"/>
      <c r="C1733" s="233"/>
      <c r="D1733" s="234" t="s">
        <v>205</v>
      </c>
      <c r="E1733" s="235" t="s">
        <v>19</v>
      </c>
      <c r="F1733" s="236" t="s">
        <v>2065</v>
      </c>
      <c r="G1733" s="233"/>
      <c r="H1733" s="237">
        <v>25</v>
      </c>
      <c r="I1733" s="238"/>
      <c r="J1733" s="233"/>
      <c r="K1733" s="233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3" t="s">
        <v>205</v>
      </c>
      <c r="AU1733" s="243" t="s">
        <v>207</v>
      </c>
      <c r="AV1733" s="13" t="s">
        <v>82</v>
      </c>
      <c r="AW1733" s="13" t="s">
        <v>33</v>
      </c>
      <c r="AX1733" s="13" t="s">
        <v>72</v>
      </c>
      <c r="AY1733" s="243" t="s">
        <v>190</v>
      </c>
    </row>
    <row r="1734" s="13" customFormat="1">
      <c r="A1734" s="13"/>
      <c r="B1734" s="232"/>
      <c r="C1734" s="233"/>
      <c r="D1734" s="234" t="s">
        <v>205</v>
      </c>
      <c r="E1734" s="235" t="s">
        <v>19</v>
      </c>
      <c r="F1734" s="236" t="s">
        <v>2066</v>
      </c>
      <c r="G1734" s="233"/>
      <c r="H1734" s="237">
        <v>1.98</v>
      </c>
      <c r="I1734" s="238"/>
      <c r="J1734" s="233"/>
      <c r="K1734" s="233"/>
      <c r="L1734" s="239"/>
      <c r="M1734" s="240"/>
      <c r="N1734" s="241"/>
      <c r="O1734" s="241"/>
      <c r="P1734" s="241"/>
      <c r="Q1734" s="241"/>
      <c r="R1734" s="241"/>
      <c r="S1734" s="241"/>
      <c r="T1734" s="242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3" t="s">
        <v>205</v>
      </c>
      <c r="AU1734" s="243" t="s">
        <v>207</v>
      </c>
      <c r="AV1734" s="13" t="s">
        <v>82</v>
      </c>
      <c r="AW1734" s="13" t="s">
        <v>33</v>
      </c>
      <c r="AX1734" s="13" t="s">
        <v>72</v>
      </c>
      <c r="AY1734" s="243" t="s">
        <v>190</v>
      </c>
    </row>
    <row r="1735" s="14" customFormat="1">
      <c r="A1735" s="14"/>
      <c r="B1735" s="254"/>
      <c r="C1735" s="255"/>
      <c r="D1735" s="234" t="s">
        <v>205</v>
      </c>
      <c r="E1735" s="256" t="s">
        <v>19</v>
      </c>
      <c r="F1735" s="257" t="s">
        <v>2054</v>
      </c>
      <c r="G1735" s="255"/>
      <c r="H1735" s="256" t="s">
        <v>19</v>
      </c>
      <c r="I1735" s="258"/>
      <c r="J1735" s="255"/>
      <c r="K1735" s="255"/>
      <c r="L1735" s="259"/>
      <c r="M1735" s="260"/>
      <c r="N1735" s="261"/>
      <c r="O1735" s="261"/>
      <c r="P1735" s="261"/>
      <c r="Q1735" s="261"/>
      <c r="R1735" s="261"/>
      <c r="S1735" s="261"/>
      <c r="T1735" s="26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3" t="s">
        <v>205</v>
      </c>
      <c r="AU1735" s="263" t="s">
        <v>207</v>
      </c>
      <c r="AV1735" s="14" t="s">
        <v>79</v>
      </c>
      <c r="AW1735" s="14" t="s">
        <v>33</v>
      </c>
      <c r="AX1735" s="14" t="s">
        <v>72</v>
      </c>
      <c r="AY1735" s="263" t="s">
        <v>190</v>
      </c>
    </row>
    <row r="1736" s="13" customFormat="1">
      <c r="A1736" s="13"/>
      <c r="B1736" s="232"/>
      <c r="C1736" s="233"/>
      <c r="D1736" s="234" t="s">
        <v>205</v>
      </c>
      <c r="E1736" s="235" t="s">
        <v>19</v>
      </c>
      <c r="F1736" s="236" t="s">
        <v>2067</v>
      </c>
      <c r="G1736" s="233"/>
      <c r="H1736" s="237">
        <v>24</v>
      </c>
      <c r="I1736" s="238"/>
      <c r="J1736" s="233"/>
      <c r="K1736" s="233"/>
      <c r="L1736" s="239"/>
      <c r="M1736" s="240"/>
      <c r="N1736" s="241"/>
      <c r="O1736" s="241"/>
      <c r="P1736" s="241"/>
      <c r="Q1736" s="241"/>
      <c r="R1736" s="241"/>
      <c r="S1736" s="241"/>
      <c r="T1736" s="24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3" t="s">
        <v>205</v>
      </c>
      <c r="AU1736" s="243" t="s">
        <v>207</v>
      </c>
      <c r="AV1736" s="13" t="s">
        <v>82</v>
      </c>
      <c r="AW1736" s="13" t="s">
        <v>33</v>
      </c>
      <c r="AX1736" s="13" t="s">
        <v>72</v>
      </c>
      <c r="AY1736" s="243" t="s">
        <v>190</v>
      </c>
    </row>
    <row r="1737" s="14" customFormat="1">
      <c r="A1737" s="14"/>
      <c r="B1737" s="254"/>
      <c r="C1737" s="255"/>
      <c r="D1737" s="234" t="s">
        <v>205</v>
      </c>
      <c r="E1737" s="256" t="s">
        <v>19</v>
      </c>
      <c r="F1737" s="257" t="s">
        <v>2057</v>
      </c>
      <c r="G1737" s="255"/>
      <c r="H1737" s="256" t="s">
        <v>19</v>
      </c>
      <c r="I1737" s="258"/>
      <c r="J1737" s="255"/>
      <c r="K1737" s="255"/>
      <c r="L1737" s="259"/>
      <c r="M1737" s="260"/>
      <c r="N1737" s="261"/>
      <c r="O1737" s="261"/>
      <c r="P1737" s="261"/>
      <c r="Q1737" s="261"/>
      <c r="R1737" s="261"/>
      <c r="S1737" s="261"/>
      <c r="T1737" s="26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3" t="s">
        <v>205</v>
      </c>
      <c r="AU1737" s="263" t="s">
        <v>207</v>
      </c>
      <c r="AV1737" s="14" t="s">
        <v>79</v>
      </c>
      <c r="AW1737" s="14" t="s">
        <v>33</v>
      </c>
      <c r="AX1737" s="14" t="s">
        <v>72</v>
      </c>
      <c r="AY1737" s="263" t="s">
        <v>190</v>
      </c>
    </row>
    <row r="1738" s="13" customFormat="1">
      <c r="A1738" s="13"/>
      <c r="B1738" s="232"/>
      <c r="C1738" s="233"/>
      <c r="D1738" s="234" t="s">
        <v>205</v>
      </c>
      <c r="E1738" s="235" t="s">
        <v>19</v>
      </c>
      <c r="F1738" s="236" t="s">
        <v>2068</v>
      </c>
      <c r="G1738" s="233"/>
      <c r="H1738" s="237">
        <v>13</v>
      </c>
      <c r="I1738" s="238"/>
      <c r="J1738" s="233"/>
      <c r="K1738" s="233"/>
      <c r="L1738" s="239"/>
      <c r="M1738" s="240"/>
      <c r="N1738" s="241"/>
      <c r="O1738" s="241"/>
      <c r="P1738" s="241"/>
      <c r="Q1738" s="241"/>
      <c r="R1738" s="241"/>
      <c r="S1738" s="241"/>
      <c r="T1738" s="24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3" t="s">
        <v>205</v>
      </c>
      <c r="AU1738" s="243" t="s">
        <v>207</v>
      </c>
      <c r="AV1738" s="13" t="s">
        <v>82</v>
      </c>
      <c r="AW1738" s="13" t="s">
        <v>33</v>
      </c>
      <c r="AX1738" s="13" t="s">
        <v>72</v>
      </c>
      <c r="AY1738" s="243" t="s">
        <v>190</v>
      </c>
    </row>
    <row r="1739" s="15" customFormat="1">
      <c r="A1739" s="15"/>
      <c r="B1739" s="264"/>
      <c r="C1739" s="265"/>
      <c r="D1739" s="234" t="s">
        <v>205</v>
      </c>
      <c r="E1739" s="266" t="s">
        <v>19</v>
      </c>
      <c r="F1739" s="267" t="s">
        <v>243</v>
      </c>
      <c r="G1739" s="265"/>
      <c r="H1739" s="268">
        <v>563.36500000000001</v>
      </c>
      <c r="I1739" s="269"/>
      <c r="J1739" s="265"/>
      <c r="K1739" s="265"/>
      <c r="L1739" s="270"/>
      <c r="M1739" s="271"/>
      <c r="N1739" s="272"/>
      <c r="O1739" s="272"/>
      <c r="P1739" s="272"/>
      <c r="Q1739" s="272"/>
      <c r="R1739" s="272"/>
      <c r="S1739" s="272"/>
      <c r="T1739" s="273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74" t="s">
        <v>205</v>
      </c>
      <c r="AU1739" s="274" t="s">
        <v>207</v>
      </c>
      <c r="AV1739" s="15" t="s">
        <v>197</v>
      </c>
      <c r="AW1739" s="15" t="s">
        <v>33</v>
      </c>
      <c r="AX1739" s="15" t="s">
        <v>79</v>
      </c>
      <c r="AY1739" s="274" t="s">
        <v>190</v>
      </c>
    </row>
    <row r="1740" s="12" customFormat="1" ht="20.88" customHeight="1">
      <c r="A1740" s="12"/>
      <c r="B1740" s="198"/>
      <c r="C1740" s="199"/>
      <c r="D1740" s="200" t="s">
        <v>71</v>
      </c>
      <c r="E1740" s="212" t="s">
        <v>1373</v>
      </c>
      <c r="F1740" s="212" t="s">
        <v>2069</v>
      </c>
      <c r="G1740" s="199"/>
      <c r="H1740" s="199"/>
      <c r="I1740" s="202"/>
      <c r="J1740" s="213">
        <f>BK1740</f>
        <v>0</v>
      </c>
      <c r="K1740" s="199"/>
      <c r="L1740" s="204"/>
      <c r="M1740" s="205"/>
      <c r="N1740" s="206"/>
      <c r="O1740" s="206"/>
      <c r="P1740" s="207">
        <f>SUM(P1741:P1876)</f>
        <v>0</v>
      </c>
      <c r="Q1740" s="206"/>
      <c r="R1740" s="207">
        <f>SUM(R1741:R1876)</f>
        <v>49.383435660000004</v>
      </c>
      <c r="S1740" s="206"/>
      <c r="T1740" s="208">
        <f>SUM(T1741:T1876)</f>
        <v>0</v>
      </c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R1740" s="209" t="s">
        <v>79</v>
      </c>
      <c r="AT1740" s="210" t="s">
        <v>71</v>
      </c>
      <c r="AU1740" s="210" t="s">
        <v>82</v>
      </c>
      <c r="AY1740" s="209" t="s">
        <v>190</v>
      </c>
      <c r="BK1740" s="211">
        <f>SUM(BK1741:BK1876)</f>
        <v>0</v>
      </c>
    </row>
    <row r="1741" s="2" customFormat="1" ht="16.5" customHeight="1">
      <c r="A1741" s="40"/>
      <c r="B1741" s="41"/>
      <c r="C1741" s="214" t="s">
        <v>2070</v>
      </c>
      <c r="D1741" s="214" t="s">
        <v>192</v>
      </c>
      <c r="E1741" s="215" t="s">
        <v>2071</v>
      </c>
      <c r="F1741" s="216" t="s">
        <v>2072</v>
      </c>
      <c r="G1741" s="217" t="s">
        <v>214</v>
      </c>
      <c r="H1741" s="218">
        <v>610.02300000000002</v>
      </c>
      <c r="I1741" s="219"/>
      <c r="J1741" s="220">
        <f>ROUND(I1741*H1741,2)</f>
        <v>0</v>
      </c>
      <c r="K1741" s="216" t="s">
        <v>19</v>
      </c>
      <c r="L1741" s="46"/>
      <c r="M1741" s="221" t="s">
        <v>19</v>
      </c>
      <c r="N1741" s="222" t="s">
        <v>43</v>
      </c>
      <c r="O1741" s="86"/>
      <c r="P1741" s="223">
        <f>O1741*H1741</f>
        <v>0</v>
      </c>
      <c r="Q1741" s="223">
        <v>0.029999999999999999</v>
      </c>
      <c r="R1741" s="223">
        <f>Q1741*H1741</f>
        <v>18.300689999999999</v>
      </c>
      <c r="S1741" s="223">
        <v>0</v>
      </c>
      <c r="T1741" s="224">
        <f>S1741*H1741</f>
        <v>0</v>
      </c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R1741" s="225" t="s">
        <v>197</v>
      </c>
      <c r="AT1741" s="225" t="s">
        <v>192</v>
      </c>
      <c r="AU1741" s="225" t="s">
        <v>207</v>
      </c>
      <c r="AY1741" s="19" t="s">
        <v>190</v>
      </c>
      <c r="BE1741" s="226">
        <f>IF(N1741="základní",J1741,0)</f>
        <v>0</v>
      </c>
      <c r="BF1741" s="226">
        <f>IF(N1741="snížená",J1741,0)</f>
        <v>0</v>
      </c>
      <c r="BG1741" s="226">
        <f>IF(N1741="zákl. přenesená",J1741,0)</f>
        <v>0</v>
      </c>
      <c r="BH1741" s="226">
        <f>IF(N1741="sníž. přenesená",J1741,0)</f>
        <v>0</v>
      </c>
      <c r="BI1741" s="226">
        <f>IF(N1741="nulová",J1741,0)</f>
        <v>0</v>
      </c>
      <c r="BJ1741" s="19" t="s">
        <v>79</v>
      </c>
      <c r="BK1741" s="226">
        <f>ROUND(I1741*H1741,2)</f>
        <v>0</v>
      </c>
      <c r="BL1741" s="19" t="s">
        <v>197</v>
      </c>
      <c r="BM1741" s="225" t="s">
        <v>2073</v>
      </c>
    </row>
    <row r="1742" s="2" customFormat="1">
      <c r="A1742" s="40"/>
      <c r="B1742" s="41"/>
      <c r="C1742" s="42"/>
      <c r="D1742" s="234" t="s">
        <v>680</v>
      </c>
      <c r="E1742" s="42"/>
      <c r="F1742" s="283" t="s">
        <v>2074</v>
      </c>
      <c r="G1742" s="42"/>
      <c r="H1742" s="42"/>
      <c r="I1742" s="229"/>
      <c r="J1742" s="42"/>
      <c r="K1742" s="42"/>
      <c r="L1742" s="46"/>
      <c r="M1742" s="230"/>
      <c r="N1742" s="231"/>
      <c r="O1742" s="86"/>
      <c r="P1742" s="86"/>
      <c r="Q1742" s="86"/>
      <c r="R1742" s="86"/>
      <c r="S1742" s="86"/>
      <c r="T1742" s="87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T1742" s="19" t="s">
        <v>680</v>
      </c>
      <c r="AU1742" s="19" t="s">
        <v>207</v>
      </c>
    </row>
    <row r="1743" s="14" customFormat="1">
      <c r="A1743" s="14"/>
      <c r="B1743" s="254"/>
      <c r="C1743" s="255"/>
      <c r="D1743" s="234" t="s">
        <v>205</v>
      </c>
      <c r="E1743" s="256" t="s">
        <v>19</v>
      </c>
      <c r="F1743" s="257" t="s">
        <v>2075</v>
      </c>
      <c r="G1743" s="255"/>
      <c r="H1743" s="256" t="s">
        <v>19</v>
      </c>
      <c r="I1743" s="258"/>
      <c r="J1743" s="255"/>
      <c r="K1743" s="255"/>
      <c r="L1743" s="259"/>
      <c r="M1743" s="260"/>
      <c r="N1743" s="261"/>
      <c r="O1743" s="261"/>
      <c r="P1743" s="261"/>
      <c r="Q1743" s="261"/>
      <c r="R1743" s="261"/>
      <c r="S1743" s="261"/>
      <c r="T1743" s="26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3" t="s">
        <v>205</v>
      </c>
      <c r="AU1743" s="263" t="s">
        <v>207</v>
      </c>
      <c r="AV1743" s="14" t="s">
        <v>79</v>
      </c>
      <c r="AW1743" s="14" t="s">
        <v>33</v>
      </c>
      <c r="AX1743" s="14" t="s">
        <v>72</v>
      </c>
      <c r="AY1743" s="263" t="s">
        <v>190</v>
      </c>
    </row>
    <row r="1744" s="14" customFormat="1">
      <c r="A1744" s="14"/>
      <c r="B1744" s="254"/>
      <c r="C1744" s="255"/>
      <c r="D1744" s="234" t="s">
        <v>205</v>
      </c>
      <c r="E1744" s="256" t="s">
        <v>19</v>
      </c>
      <c r="F1744" s="257" t="s">
        <v>2076</v>
      </c>
      <c r="G1744" s="255"/>
      <c r="H1744" s="256" t="s">
        <v>19</v>
      </c>
      <c r="I1744" s="258"/>
      <c r="J1744" s="255"/>
      <c r="K1744" s="255"/>
      <c r="L1744" s="259"/>
      <c r="M1744" s="260"/>
      <c r="N1744" s="261"/>
      <c r="O1744" s="261"/>
      <c r="P1744" s="261"/>
      <c r="Q1744" s="261"/>
      <c r="R1744" s="261"/>
      <c r="S1744" s="261"/>
      <c r="T1744" s="26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3" t="s">
        <v>205</v>
      </c>
      <c r="AU1744" s="263" t="s">
        <v>207</v>
      </c>
      <c r="AV1744" s="14" t="s">
        <v>79</v>
      </c>
      <c r="AW1744" s="14" t="s">
        <v>33</v>
      </c>
      <c r="AX1744" s="14" t="s">
        <v>72</v>
      </c>
      <c r="AY1744" s="263" t="s">
        <v>190</v>
      </c>
    </row>
    <row r="1745" s="13" customFormat="1">
      <c r="A1745" s="13"/>
      <c r="B1745" s="232"/>
      <c r="C1745" s="233"/>
      <c r="D1745" s="234" t="s">
        <v>205</v>
      </c>
      <c r="E1745" s="235" t="s">
        <v>19</v>
      </c>
      <c r="F1745" s="236" t="s">
        <v>2077</v>
      </c>
      <c r="G1745" s="233"/>
      <c r="H1745" s="237">
        <v>145.785</v>
      </c>
      <c r="I1745" s="238"/>
      <c r="J1745" s="233"/>
      <c r="K1745" s="233"/>
      <c r="L1745" s="239"/>
      <c r="M1745" s="240"/>
      <c r="N1745" s="241"/>
      <c r="O1745" s="241"/>
      <c r="P1745" s="241"/>
      <c r="Q1745" s="241"/>
      <c r="R1745" s="241"/>
      <c r="S1745" s="241"/>
      <c r="T1745" s="24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3" t="s">
        <v>205</v>
      </c>
      <c r="AU1745" s="243" t="s">
        <v>207</v>
      </c>
      <c r="AV1745" s="13" t="s">
        <v>82</v>
      </c>
      <c r="AW1745" s="13" t="s">
        <v>33</v>
      </c>
      <c r="AX1745" s="13" t="s">
        <v>72</v>
      </c>
      <c r="AY1745" s="243" t="s">
        <v>190</v>
      </c>
    </row>
    <row r="1746" s="14" customFormat="1">
      <c r="A1746" s="14"/>
      <c r="B1746" s="254"/>
      <c r="C1746" s="255"/>
      <c r="D1746" s="234" t="s">
        <v>205</v>
      </c>
      <c r="E1746" s="256" t="s">
        <v>19</v>
      </c>
      <c r="F1746" s="257" t="s">
        <v>2078</v>
      </c>
      <c r="G1746" s="255"/>
      <c r="H1746" s="256" t="s">
        <v>19</v>
      </c>
      <c r="I1746" s="258"/>
      <c r="J1746" s="255"/>
      <c r="K1746" s="255"/>
      <c r="L1746" s="259"/>
      <c r="M1746" s="260"/>
      <c r="N1746" s="261"/>
      <c r="O1746" s="261"/>
      <c r="P1746" s="261"/>
      <c r="Q1746" s="261"/>
      <c r="R1746" s="261"/>
      <c r="S1746" s="261"/>
      <c r="T1746" s="26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3" t="s">
        <v>205</v>
      </c>
      <c r="AU1746" s="263" t="s">
        <v>207</v>
      </c>
      <c r="AV1746" s="14" t="s">
        <v>79</v>
      </c>
      <c r="AW1746" s="14" t="s">
        <v>33</v>
      </c>
      <c r="AX1746" s="14" t="s">
        <v>72</v>
      </c>
      <c r="AY1746" s="263" t="s">
        <v>190</v>
      </c>
    </row>
    <row r="1747" s="13" customFormat="1">
      <c r="A1747" s="13"/>
      <c r="B1747" s="232"/>
      <c r="C1747" s="233"/>
      <c r="D1747" s="234" t="s">
        <v>205</v>
      </c>
      <c r="E1747" s="235" t="s">
        <v>19</v>
      </c>
      <c r="F1747" s="236" t="s">
        <v>2079</v>
      </c>
      <c r="G1747" s="233"/>
      <c r="H1747" s="237">
        <v>96</v>
      </c>
      <c r="I1747" s="238"/>
      <c r="J1747" s="233"/>
      <c r="K1747" s="233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205</v>
      </c>
      <c r="AU1747" s="243" t="s">
        <v>207</v>
      </c>
      <c r="AV1747" s="13" t="s">
        <v>82</v>
      </c>
      <c r="AW1747" s="13" t="s">
        <v>33</v>
      </c>
      <c r="AX1747" s="13" t="s">
        <v>72</v>
      </c>
      <c r="AY1747" s="243" t="s">
        <v>190</v>
      </c>
    </row>
    <row r="1748" s="13" customFormat="1">
      <c r="A1748" s="13"/>
      <c r="B1748" s="232"/>
      <c r="C1748" s="233"/>
      <c r="D1748" s="234" t="s">
        <v>205</v>
      </c>
      <c r="E1748" s="235" t="s">
        <v>19</v>
      </c>
      <c r="F1748" s="236" t="s">
        <v>2080</v>
      </c>
      <c r="G1748" s="233"/>
      <c r="H1748" s="237">
        <v>-2.25</v>
      </c>
      <c r="I1748" s="238"/>
      <c r="J1748" s="233"/>
      <c r="K1748" s="233"/>
      <c r="L1748" s="239"/>
      <c r="M1748" s="240"/>
      <c r="N1748" s="241"/>
      <c r="O1748" s="241"/>
      <c r="P1748" s="241"/>
      <c r="Q1748" s="241"/>
      <c r="R1748" s="241"/>
      <c r="S1748" s="241"/>
      <c r="T1748" s="24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3" t="s">
        <v>205</v>
      </c>
      <c r="AU1748" s="243" t="s">
        <v>207</v>
      </c>
      <c r="AV1748" s="13" t="s">
        <v>82</v>
      </c>
      <c r="AW1748" s="13" t="s">
        <v>33</v>
      </c>
      <c r="AX1748" s="13" t="s">
        <v>72</v>
      </c>
      <c r="AY1748" s="243" t="s">
        <v>190</v>
      </c>
    </row>
    <row r="1749" s="14" customFormat="1">
      <c r="A1749" s="14"/>
      <c r="B1749" s="254"/>
      <c r="C1749" s="255"/>
      <c r="D1749" s="234" t="s">
        <v>205</v>
      </c>
      <c r="E1749" s="256" t="s">
        <v>19</v>
      </c>
      <c r="F1749" s="257" t="s">
        <v>2081</v>
      </c>
      <c r="G1749" s="255"/>
      <c r="H1749" s="256" t="s">
        <v>19</v>
      </c>
      <c r="I1749" s="258"/>
      <c r="J1749" s="255"/>
      <c r="K1749" s="255"/>
      <c r="L1749" s="259"/>
      <c r="M1749" s="260"/>
      <c r="N1749" s="261"/>
      <c r="O1749" s="261"/>
      <c r="P1749" s="261"/>
      <c r="Q1749" s="261"/>
      <c r="R1749" s="261"/>
      <c r="S1749" s="261"/>
      <c r="T1749" s="26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3" t="s">
        <v>205</v>
      </c>
      <c r="AU1749" s="263" t="s">
        <v>207</v>
      </c>
      <c r="AV1749" s="14" t="s">
        <v>79</v>
      </c>
      <c r="AW1749" s="14" t="s">
        <v>33</v>
      </c>
      <c r="AX1749" s="14" t="s">
        <v>72</v>
      </c>
      <c r="AY1749" s="263" t="s">
        <v>190</v>
      </c>
    </row>
    <row r="1750" s="13" customFormat="1">
      <c r="A1750" s="13"/>
      <c r="B1750" s="232"/>
      <c r="C1750" s="233"/>
      <c r="D1750" s="234" t="s">
        <v>205</v>
      </c>
      <c r="E1750" s="235" t="s">
        <v>19</v>
      </c>
      <c r="F1750" s="236" t="s">
        <v>2082</v>
      </c>
      <c r="G1750" s="233"/>
      <c r="H1750" s="237">
        <v>151.13499999999999</v>
      </c>
      <c r="I1750" s="238"/>
      <c r="J1750" s="233"/>
      <c r="K1750" s="233"/>
      <c r="L1750" s="239"/>
      <c r="M1750" s="240"/>
      <c r="N1750" s="241"/>
      <c r="O1750" s="241"/>
      <c r="P1750" s="241"/>
      <c r="Q1750" s="241"/>
      <c r="R1750" s="241"/>
      <c r="S1750" s="241"/>
      <c r="T1750" s="24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3" t="s">
        <v>205</v>
      </c>
      <c r="AU1750" s="243" t="s">
        <v>207</v>
      </c>
      <c r="AV1750" s="13" t="s">
        <v>82</v>
      </c>
      <c r="AW1750" s="13" t="s">
        <v>33</v>
      </c>
      <c r="AX1750" s="13" t="s">
        <v>72</v>
      </c>
      <c r="AY1750" s="243" t="s">
        <v>190</v>
      </c>
    </row>
    <row r="1751" s="14" customFormat="1">
      <c r="A1751" s="14"/>
      <c r="B1751" s="254"/>
      <c r="C1751" s="255"/>
      <c r="D1751" s="234" t="s">
        <v>205</v>
      </c>
      <c r="E1751" s="256" t="s">
        <v>19</v>
      </c>
      <c r="F1751" s="257" t="s">
        <v>2083</v>
      </c>
      <c r="G1751" s="255"/>
      <c r="H1751" s="256" t="s">
        <v>19</v>
      </c>
      <c r="I1751" s="258"/>
      <c r="J1751" s="255"/>
      <c r="K1751" s="255"/>
      <c r="L1751" s="259"/>
      <c r="M1751" s="260"/>
      <c r="N1751" s="261"/>
      <c r="O1751" s="261"/>
      <c r="P1751" s="261"/>
      <c r="Q1751" s="261"/>
      <c r="R1751" s="261"/>
      <c r="S1751" s="261"/>
      <c r="T1751" s="26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3" t="s">
        <v>205</v>
      </c>
      <c r="AU1751" s="263" t="s">
        <v>207</v>
      </c>
      <c r="AV1751" s="14" t="s">
        <v>79</v>
      </c>
      <c r="AW1751" s="14" t="s">
        <v>33</v>
      </c>
      <c r="AX1751" s="14" t="s">
        <v>72</v>
      </c>
      <c r="AY1751" s="263" t="s">
        <v>190</v>
      </c>
    </row>
    <row r="1752" s="13" customFormat="1">
      <c r="A1752" s="13"/>
      <c r="B1752" s="232"/>
      <c r="C1752" s="233"/>
      <c r="D1752" s="234" t="s">
        <v>205</v>
      </c>
      <c r="E1752" s="235" t="s">
        <v>19</v>
      </c>
      <c r="F1752" s="236" t="s">
        <v>2084</v>
      </c>
      <c r="G1752" s="233"/>
      <c r="H1752" s="237">
        <v>217.65299999999999</v>
      </c>
      <c r="I1752" s="238"/>
      <c r="J1752" s="233"/>
      <c r="K1752" s="233"/>
      <c r="L1752" s="239"/>
      <c r="M1752" s="240"/>
      <c r="N1752" s="241"/>
      <c r="O1752" s="241"/>
      <c r="P1752" s="241"/>
      <c r="Q1752" s="241"/>
      <c r="R1752" s="241"/>
      <c r="S1752" s="241"/>
      <c r="T1752" s="24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3" t="s">
        <v>205</v>
      </c>
      <c r="AU1752" s="243" t="s">
        <v>207</v>
      </c>
      <c r="AV1752" s="13" t="s">
        <v>82</v>
      </c>
      <c r="AW1752" s="13" t="s">
        <v>33</v>
      </c>
      <c r="AX1752" s="13" t="s">
        <v>72</v>
      </c>
      <c r="AY1752" s="243" t="s">
        <v>190</v>
      </c>
    </row>
    <row r="1753" s="14" customFormat="1">
      <c r="A1753" s="14"/>
      <c r="B1753" s="254"/>
      <c r="C1753" s="255"/>
      <c r="D1753" s="234" t="s">
        <v>205</v>
      </c>
      <c r="E1753" s="256" t="s">
        <v>19</v>
      </c>
      <c r="F1753" s="257" t="s">
        <v>2085</v>
      </c>
      <c r="G1753" s="255"/>
      <c r="H1753" s="256" t="s">
        <v>19</v>
      </c>
      <c r="I1753" s="258"/>
      <c r="J1753" s="255"/>
      <c r="K1753" s="255"/>
      <c r="L1753" s="259"/>
      <c r="M1753" s="260"/>
      <c r="N1753" s="261"/>
      <c r="O1753" s="261"/>
      <c r="P1753" s="261"/>
      <c r="Q1753" s="261"/>
      <c r="R1753" s="261"/>
      <c r="S1753" s="261"/>
      <c r="T1753" s="26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3" t="s">
        <v>205</v>
      </c>
      <c r="AU1753" s="263" t="s">
        <v>207</v>
      </c>
      <c r="AV1753" s="14" t="s">
        <v>79</v>
      </c>
      <c r="AW1753" s="14" t="s">
        <v>33</v>
      </c>
      <c r="AX1753" s="14" t="s">
        <v>72</v>
      </c>
      <c r="AY1753" s="263" t="s">
        <v>190</v>
      </c>
    </row>
    <row r="1754" s="13" customFormat="1">
      <c r="A1754" s="13"/>
      <c r="B1754" s="232"/>
      <c r="C1754" s="233"/>
      <c r="D1754" s="234" t="s">
        <v>205</v>
      </c>
      <c r="E1754" s="235" t="s">
        <v>19</v>
      </c>
      <c r="F1754" s="236" t="s">
        <v>2086</v>
      </c>
      <c r="G1754" s="233"/>
      <c r="H1754" s="237">
        <v>1.7</v>
      </c>
      <c r="I1754" s="238"/>
      <c r="J1754" s="233"/>
      <c r="K1754" s="233"/>
      <c r="L1754" s="239"/>
      <c r="M1754" s="240"/>
      <c r="N1754" s="241"/>
      <c r="O1754" s="241"/>
      <c r="P1754" s="241"/>
      <c r="Q1754" s="241"/>
      <c r="R1754" s="241"/>
      <c r="S1754" s="241"/>
      <c r="T1754" s="242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3" t="s">
        <v>205</v>
      </c>
      <c r="AU1754" s="243" t="s">
        <v>207</v>
      </c>
      <c r="AV1754" s="13" t="s">
        <v>82</v>
      </c>
      <c r="AW1754" s="13" t="s">
        <v>33</v>
      </c>
      <c r="AX1754" s="13" t="s">
        <v>72</v>
      </c>
      <c r="AY1754" s="243" t="s">
        <v>190</v>
      </c>
    </row>
    <row r="1755" s="15" customFormat="1">
      <c r="A1755" s="15"/>
      <c r="B1755" s="264"/>
      <c r="C1755" s="265"/>
      <c r="D1755" s="234" t="s">
        <v>205</v>
      </c>
      <c r="E1755" s="266" t="s">
        <v>19</v>
      </c>
      <c r="F1755" s="267" t="s">
        <v>243</v>
      </c>
      <c r="G1755" s="265"/>
      <c r="H1755" s="268">
        <v>610.02300000000002</v>
      </c>
      <c r="I1755" s="269"/>
      <c r="J1755" s="265"/>
      <c r="K1755" s="265"/>
      <c r="L1755" s="270"/>
      <c r="M1755" s="271"/>
      <c r="N1755" s="272"/>
      <c r="O1755" s="272"/>
      <c r="P1755" s="272"/>
      <c r="Q1755" s="272"/>
      <c r="R1755" s="272"/>
      <c r="S1755" s="272"/>
      <c r="T1755" s="273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74" t="s">
        <v>205</v>
      </c>
      <c r="AU1755" s="274" t="s">
        <v>207</v>
      </c>
      <c r="AV1755" s="15" t="s">
        <v>197</v>
      </c>
      <c r="AW1755" s="15" t="s">
        <v>33</v>
      </c>
      <c r="AX1755" s="15" t="s">
        <v>79</v>
      </c>
      <c r="AY1755" s="274" t="s">
        <v>190</v>
      </c>
    </row>
    <row r="1756" s="2" customFormat="1" ht="21.75" customHeight="1">
      <c r="A1756" s="40"/>
      <c r="B1756" s="41"/>
      <c r="C1756" s="214" t="s">
        <v>2087</v>
      </c>
      <c r="D1756" s="214" t="s">
        <v>192</v>
      </c>
      <c r="E1756" s="215" t="s">
        <v>2088</v>
      </c>
      <c r="F1756" s="216" t="s">
        <v>2089</v>
      </c>
      <c r="G1756" s="217" t="s">
        <v>214</v>
      </c>
      <c r="H1756" s="218">
        <v>155.70400000000001</v>
      </c>
      <c r="I1756" s="219"/>
      <c r="J1756" s="220">
        <f>ROUND(I1756*H1756,2)</f>
        <v>0</v>
      </c>
      <c r="K1756" s="216" t="s">
        <v>19</v>
      </c>
      <c r="L1756" s="46"/>
      <c r="M1756" s="221" t="s">
        <v>19</v>
      </c>
      <c r="N1756" s="222" t="s">
        <v>43</v>
      </c>
      <c r="O1756" s="86"/>
      <c r="P1756" s="223">
        <f>O1756*H1756</f>
        <v>0</v>
      </c>
      <c r="Q1756" s="223">
        <v>0.025000000000000001</v>
      </c>
      <c r="R1756" s="223">
        <f>Q1756*H1756</f>
        <v>3.8926000000000003</v>
      </c>
      <c r="S1756" s="223">
        <v>0</v>
      </c>
      <c r="T1756" s="224">
        <f>S1756*H1756</f>
        <v>0</v>
      </c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R1756" s="225" t="s">
        <v>197</v>
      </c>
      <c r="AT1756" s="225" t="s">
        <v>192</v>
      </c>
      <c r="AU1756" s="225" t="s">
        <v>207</v>
      </c>
      <c r="AY1756" s="19" t="s">
        <v>190</v>
      </c>
      <c r="BE1756" s="226">
        <f>IF(N1756="základní",J1756,0)</f>
        <v>0</v>
      </c>
      <c r="BF1756" s="226">
        <f>IF(N1756="snížená",J1756,0)</f>
        <v>0</v>
      </c>
      <c r="BG1756" s="226">
        <f>IF(N1756="zákl. přenesená",J1756,0)</f>
        <v>0</v>
      </c>
      <c r="BH1756" s="226">
        <f>IF(N1756="sníž. přenesená",J1756,0)</f>
        <v>0</v>
      </c>
      <c r="BI1756" s="226">
        <f>IF(N1756="nulová",J1756,0)</f>
        <v>0</v>
      </c>
      <c r="BJ1756" s="19" t="s">
        <v>79</v>
      </c>
      <c r="BK1756" s="226">
        <f>ROUND(I1756*H1756,2)</f>
        <v>0</v>
      </c>
      <c r="BL1756" s="19" t="s">
        <v>197</v>
      </c>
      <c r="BM1756" s="225" t="s">
        <v>2090</v>
      </c>
    </row>
    <row r="1757" s="2" customFormat="1">
      <c r="A1757" s="40"/>
      <c r="B1757" s="41"/>
      <c r="C1757" s="42"/>
      <c r="D1757" s="234" t="s">
        <v>680</v>
      </c>
      <c r="E1757" s="42"/>
      <c r="F1757" s="283" t="s">
        <v>2091</v>
      </c>
      <c r="G1757" s="42"/>
      <c r="H1757" s="42"/>
      <c r="I1757" s="229"/>
      <c r="J1757" s="42"/>
      <c r="K1757" s="42"/>
      <c r="L1757" s="46"/>
      <c r="M1757" s="230"/>
      <c r="N1757" s="231"/>
      <c r="O1757" s="86"/>
      <c r="P1757" s="86"/>
      <c r="Q1757" s="86"/>
      <c r="R1757" s="86"/>
      <c r="S1757" s="86"/>
      <c r="T1757" s="87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T1757" s="19" t="s">
        <v>680</v>
      </c>
      <c r="AU1757" s="19" t="s">
        <v>207</v>
      </c>
    </row>
    <row r="1758" s="14" customFormat="1">
      <c r="A1758" s="14"/>
      <c r="B1758" s="254"/>
      <c r="C1758" s="255"/>
      <c r="D1758" s="234" t="s">
        <v>205</v>
      </c>
      <c r="E1758" s="256" t="s">
        <v>19</v>
      </c>
      <c r="F1758" s="257" t="s">
        <v>2092</v>
      </c>
      <c r="G1758" s="255"/>
      <c r="H1758" s="256" t="s">
        <v>19</v>
      </c>
      <c r="I1758" s="258"/>
      <c r="J1758" s="255"/>
      <c r="K1758" s="255"/>
      <c r="L1758" s="259"/>
      <c r="M1758" s="260"/>
      <c r="N1758" s="261"/>
      <c r="O1758" s="261"/>
      <c r="P1758" s="261"/>
      <c r="Q1758" s="261"/>
      <c r="R1758" s="261"/>
      <c r="S1758" s="261"/>
      <c r="T1758" s="26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3" t="s">
        <v>205</v>
      </c>
      <c r="AU1758" s="263" t="s">
        <v>207</v>
      </c>
      <c r="AV1758" s="14" t="s">
        <v>79</v>
      </c>
      <c r="AW1758" s="14" t="s">
        <v>33</v>
      </c>
      <c r="AX1758" s="14" t="s">
        <v>72</v>
      </c>
      <c r="AY1758" s="263" t="s">
        <v>190</v>
      </c>
    </row>
    <row r="1759" s="13" customFormat="1">
      <c r="A1759" s="13"/>
      <c r="B1759" s="232"/>
      <c r="C1759" s="233"/>
      <c r="D1759" s="234" t="s">
        <v>205</v>
      </c>
      <c r="E1759" s="235" t="s">
        <v>19</v>
      </c>
      <c r="F1759" s="236" t="s">
        <v>746</v>
      </c>
      <c r="G1759" s="233"/>
      <c r="H1759" s="237">
        <v>155.70400000000001</v>
      </c>
      <c r="I1759" s="238"/>
      <c r="J1759" s="233"/>
      <c r="K1759" s="233"/>
      <c r="L1759" s="239"/>
      <c r="M1759" s="240"/>
      <c r="N1759" s="241"/>
      <c r="O1759" s="241"/>
      <c r="P1759" s="241"/>
      <c r="Q1759" s="241"/>
      <c r="R1759" s="241"/>
      <c r="S1759" s="241"/>
      <c r="T1759" s="24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3" t="s">
        <v>205</v>
      </c>
      <c r="AU1759" s="243" t="s">
        <v>207</v>
      </c>
      <c r="AV1759" s="13" t="s">
        <v>82</v>
      </c>
      <c r="AW1759" s="13" t="s">
        <v>33</v>
      </c>
      <c r="AX1759" s="13" t="s">
        <v>79</v>
      </c>
      <c r="AY1759" s="243" t="s">
        <v>190</v>
      </c>
    </row>
    <row r="1760" s="2" customFormat="1" ht="21.75" customHeight="1">
      <c r="A1760" s="40"/>
      <c r="B1760" s="41"/>
      <c r="C1760" s="214" t="s">
        <v>2093</v>
      </c>
      <c r="D1760" s="214" t="s">
        <v>192</v>
      </c>
      <c r="E1760" s="215" t="s">
        <v>2094</v>
      </c>
      <c r="F1760" s="216" t="s">
        <v>2095</v>
      </c>
      <c r="G1760" s="217" t="s">
        <v>214</v>
      </c>
      <c r="H1760" s="218">
        <v>689.39300000000003</v>
      </c>
      <c r="I1760" s="219"/>
      <c r="J1760" s="220">
        <f>ROUND(I1760*H1760,2)</f>
        <v>0</v>
      </c>
      <c r="K1760" s="216" t="s">
        <v>19</v>
      </c>
      <c r="L1760" s="46"/>
      <c r="M1760" s="221" t="s">
        <v>19</v>
      </c>
      <c r="N1760" s="222" t="s">
        <v>43</v>
      </c>
      <c r="O1760" s="86"/>
      <c r="P1760" s="223">
        <f>O1760*H1760</f>
        <v>0</v>
      </c>
      <c r="Q1760" s="223">
        <v>0.025000000000000001</v>
      </c>
      <c r="R1760" s="223">
        <f>Q1760*H1760</f>
        <v>17.234825000000001</v>
      </c>
      <c r="S1760" s="223">
        <v>0</v>
      </c>
      <c r="T1760" s="224">
        <f>S1760*H1760</f>
        <v>0</v>
      </c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R1760" s="225" t="s">
        <v>197</v>
      </c>
      <c r="AT1760" s="225" t="s">
        <v>192</v>
      </c>
      <c r="AU1760" s="225" t="s">
        <v>207</v>
      </c>
      <c r="AY1760" s="19" t="s">
        <v>190</v>
      </c>
      <c r="BE1760" s="226">
        <f>IF(N1760="základní",J1760,0)</f>
        <v>0</v>
      </c>
      <c r="BF1760" s="226">
        <f>IF(N1760="snížená",J1760,0)</f>
        <v>0</v>
      </c>
      <c r="BG1760" s="226">
        <f>IF(N1760="zákl. přenesená",J1760,0)</f>
        <v>0</v>
      </c>
      <c r="BH1760" s="226">
        <f>IF(N1760="sníž. přenesená",J1760,0)</f>
        <v>0</v>
      </c>
      <c r="BI1760" s="226">
        <f>IF(N1760="nulová",J1760,0)</f>
        <v>0</v>
      </c>
      <c r="BJ1760" s="19" t="s">
        <v>79</v>
      </c>
      <c r="BK1760" s="226">
        <f>ROUND(I1760*H1760,2)</f>
        <v>0</v>
      </c>
      <c r="BL1760" s="19" t="s">
        <v>197</v>
      </c>
      <c r="BM1760" s="225" t="s">
        <v>2096</v>
      </c>
    </row>
    <row r="1761" s="2" customFormat="1">
      <c r="A1761" s="40"/>
      <c r="B1761" s="41"/>
      <c r="C1761" s="42"/>
      <c r="D1761" s="234" t="s">
        <v>680</v>
      </c>
      <c r="E1761" s="42"/>
      <c r="F1761" s="283" t="s">
        <v>2091</v>
      </c>
      <c r="G1761" s="42"/>
      <c r="H1761" s="42"/>
      <c r="I1761" s="229"/>
      <c r="J1761" s="42"/>
      <c r="K1761" s="42"/>
      <c r="L1761" s="46"/>
      <c r="M1761" s="230"/>
      <c r="N1761" s="231"/>
      <c r="O1761" s="86"/>
      <c r="P1761" s="86"/>
      <c r="Q1761" s="86"/>
      <c r="R1761" s="86"/>
      <c r="S1761" s="86"/>
      <c r="T1761" s="87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T1761" s="19" t="s">
        <v>680</v>
      </c>
      <c r="AU1761" s="19" t="s">
        <v>207</v>
      </c>
    </row>
    <row r="1762" s="14" customFormat="1">
      <c r="A1762" s="14"/>
      <c r="B1762" s="254"/>
      <c r="C1762" s="255"/>
      <c r="D1762" s="234" t="s">
        <v>205</v>
      </c>
      <c r="E1762" s="256" t="s">
        <v>19</v>
      </c>
      <c r="F1762" s="257" t="s">
        <v>2092</v>
      </c>
      <c r="G1762" s="255"/>
      <c r="H1762" s="256" t="s">
        <v>19</v>
      </c>
      <c r="I1762" s="258"/>
      <c r="J1762" s="255"/>
      <c r="K1762" s="255"/>
      <c r="L1762" s="259"/>
      <c r="M1762" s="260"/>
      <c r="N1762" s="261"/>
      <c r="O1762" s="261"/>
      <c r="P1762" s="261"/>
      <c r="Q1762" s="261"/>
      <c r="R1762" s="261"/>
      <c r="S1762" s="261"/>
      <c r="T1762" s="26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3" t="s">
        <v>205</v>
      </c>
      <c r="AU1762" s="263" t="s">
        <v>207</v>
      </c>
      <c r="AV1762" s="14" t="s">
        <v>79</v>
      </c>
      <c r="AW1762" s="14" t="s">
        <v>33</v>
      </c>
      <c r="AX1762" s="14" t="s">
        <v>72</v>
      </c>
      <c r="AY1762" s="263" t="s">
        <v>190</v>
      </c>
    </row>
    <row r="1763" s="13" customFormat="1">
      <c r="A1763" s="13"/>
      <c r="B1763" s="232"/>
      <c r="C1763" s="233"/>
      <c r="D1763" s="234" t="s">
        <v>205</v>
      </c>
      <c r="E1763" s="235" t="s">
        <v>19</v>
      </c>
      <c r="F1763" s="236" t="s">
        <v>749</v>
      </c>
      <c r="G1763" s="233"/>
      <c r="H1763" s="237">
        <v>689.39300000000003</v>
      </c>
      <c r="I1763" s="238"/>
      <c r="J1763" s="233"/>
      <c r="K1763" s="233"/>
      <c r="L1763" s="239"/>
      <c r="M1763" s="240"/>
      <c r="N1763" s="241"/>
      <c r="O1763" s="241"/>
      <c r="P1763" s="241"/>
      <c r="Q1763" s="241"/>
      <c r="R1763" s="241"/>
      <c r="S1763" s="241"/>
      <c r="T1763" s="24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3" t="s">
        <v>205</v>
      </c>
      <c r="AU1763" s="243" t="s">
        <v>207</v>
      </c>
      <c r="AV1763" s="13" t="s">
        <v>82</v>
      </c>
      <c r="AW1763" s="13" t="s">
        <v>33</v>
      </c>
      <c r="AX1763" s="13" t="s">
        <v>79</v>
      </c>
      <c r="AY1763" s="243" t="s">
        <v>190</v>
      </c>
    </row>
    <row r="1764" s="2" customFormat="1" ht="16.5" customHeight="1">
      <c r="A1764" s="40"/>
      <c r="B1764" s="41"/>
      <c r="C1764" s="214" t="s">
        <v>2097</v>
      </c>
      <c r="D1764" s="214" t="s">
        <v>192</v>
      </c>
      <c r="E1764" s="215" t="s">
        <v>2098</v>
      </c>
      <c r="F1764" s="216" t="s">
        <v>2099</v>
      </c>
      <c r="G1764" s="217" t="s">
        <v>214</v>
      </c>
      <c r="H1764" s="218">
        <v>27.719999999999999</v>
      </c>
      <c r="I1764" s="219"/>
      <c r="J1764" s="220">
        <f>ROUND(I1764*H1764,2)</f>
        <v>0</v>
      </c>
      <c r="K1764" s="216" t="s">
        <v>196</v>
      </c>
      <c r="L1764" s="46"/>
      <c r="M1764" s="221" t="s">
        <v>19</v>
      </c>
      <c r="N1764" s="222" t="s">
        <v>43</v>
      </c>
      <c r="O1764" s="86"/>
      <c r="P1764" s="223">
        <f>O1764*H1764</f>
        <v>0</v>
      </c>
      <c r="Q1764" s="223">
        <v>0.00025999999999999998</v>
      </c>
      <c r="R1764" s="223">
        <f>Q1764*H1764</f>
        <v>0.0072071999999999987</v>
      </c>
      <c r="S1764" s="223">
        <v>0</v>
      </c>
      <c r="T1764" s="224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25" t="s">
        <v>197</v>
      </c>
      <c r="AT1764" s="225" t="s">
        <v>192</v>
      </c>
      <c r="AU1764" s="225" t="s">
        <v>207</v>
      </c>
      <c r="AY1764" s="19" t="s">
        <v>190</v>
      </c>
      <c r="BE1764" s="226">
        <f>IF(N1764="základní",J1764,0)</f>
        <v>0</v>
      </c>
      <c r="BF1764" s="226">
        <f>IF(N1764="snížená",J1764,0)</f>
        <v>0</v>
      </c>
      <c r="BG1764" s="226">
        <f>IF(N1764="zákl. přenesená",J1764,0)</f>
        <v>0</v>
      </c>
      <c r="BH1764" s="226">
        <f>IF(N1764="sníž. přenesená",J1764,0)</f>
        <v>0</v>
      </c>
      <c r="BI1764" s="226">
        <f>IF(N1764="nulová",J1764,0)</f>
        <v>0</v>
      </c>
      <c r="BJ1764" s="19" t="s">
        <v>79</v>
      </c>
      <c r="BK1764" s="226">
        <f>ROUND(I1764*H1764,2)</f>
        <v>0</v>
      </c>
      <c r="BL1764" s="19" t="s">
        <v>197</v>
      </c>
      <c r="BM1764" s="225" t="s">
        <v>2100</v>
      </c>
    </row>
    <row r="1765" s="2" customFormat="1">
      <c r="A1765" s="40"/>
      <c r="B1765" s="41"/>
      <c r="C1765" s="42"/>
      <c r="D1765" s="227" t="s">
        <v>199</v>
      </c>
      <c r="E1765" s="42"/>
      <c r="F1765" s="228" t="s">
        <v>2101</v>
      </c>
      <c r="G1765" s="42"/>
      <c r="H1765" s="42"/>
      <c r="I1765" s="229"/>
      <c r="J1765" s="42"/>
      <c r="K1765" s="42"/>
      <c r="L1765" s="46"/>
      <c r="M1765" s="230"/>
      <c r="N1765" s="231"/>
      <c r="O1765" s="86"/>
      <c r="P1765" s="86"/>
      <c r="Q1765" s="86"/>
      <c r="R1765" s="86"/>
      <c r="S1765" s="86"/>
      <c r="T1765" s="87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T1765" s="19" t="s">
        <v>199</v>
      </c>
      <c r="AU1765" s="19" t="s">
        <v>207</v>
      </c>
    </row>
    <row r="1766" s="13" customFormat="1">
      <c r="A1766" s="13"/>
      <c r="B1766" s="232"/>
      <c r="C1766" s="233"/>
      <c r="D1766" s="234" t="s">
        <v>205</v>
      </c>
      <c r="E1766" s="235" t="s">
        <v>19</v>
      </c>
      <c r="F1766" s="236" t="s">
        <v>715</v>
      </c>
      <c r="G1766" s="233"/>
      <c r="H1766" s="237">
        <v>8.8800000000000008</v>
      </c>
      <c r="I1766" s="238"/>
      <c r="J1766" s="233"/>
      <c r="K1766" s="233"/>
      <c r="L1766" s="239"/>
      <c r="M1766" s="240"/>
      <c r="N1766" s="241"/>
      <c r="O1766" s="241"/>
      <c r="P1766" s="241"/>
      <c r="Q1766" s="241"/>
      <c r="R1766" s="241"/>
      <c r="S1766" s="241"/>
      <c r="T1766" s="242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3" t="s">
        <v>205</v>
      </c>
      <c r="AU1766" s="243" t="s">
        <v>207</v>
      </c>
      <c r="AV1766" s="13" t="s">
        <v>82</v>
      </c>
      <c r="AW1766" s="13" t="s">
        <v>33</v>
      </c>
      <c r="AX1766" s="13" t="s">
        <v>72</v>
      </c>
      <c r="AY1766" s="243" t="s">
        <v>190</v>
      </c>
    </row>
    <row r="1767" s="13" customFormat="1">
      <c r="A1767" s="13"/>
      <c r="B1767" s="232"/>
      <c r="C1767" s="233"/>
      <c r="D1767" s="234" t="s">
        <v>205</v>
      </c>
      <c r="E1767" s="235" t="s">
        <v>19</v>
      </c>
      <c r="F1767" s="236" t="s">
        <v>718</v>
      </c>
      <c r="G1767" s="233"/>
      <c r="H1767" s="237">
        <v>18.84</v>
      </c>
      <c r="I1767" s="238"/>
      <c r="J1767" s="233"/>
      <c r="K1767" s="233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205</v>
      </c>
      <c r="AU1767" s="243" t="s">
        <v>207</v>
      </c>
      <c r="AV1767" s="13" t="s">
        <v>82</v>
      </c>
      <c r="AW1767" s="13" t="s">
        <v>33</v>
      </c>
      <c r="AX1767" s="13" t="s">
        <v>72</v>
      </c>
      <c r="AY1767" s="243" t="s">
        <v>190</v>
      </c>
    </row>
    <row r="1768" s="15" customFormat="1">
      <c r="A1768" s="15"/>
      <c r="B1768" s="264"/>
      <c r="C1768" s="265"/>
      <c r="D1768" s="234" t="s">
        <v>205</v>
      </c>
      <c r="E1768" s="266" t="s">
        <v>19</v>
      </c>
      <c r="F1768" s="267" t="s">
        <v>243</v>
      </c>
      <c r="G1768" s="265"/>
      <c r="H1768" s="268">
        <v>27.719999999999999</v>
      </c>
      <c r="I1768" s="269"/>
      <c r="J1768" s="265"/>
      <c r="K1768" s="265"/>
      <c r="L1768" s="270"/>
      <c r="M1768" s="271"/>
      <c r="N1768" s="272"/>
      <c r="O1768" s="272"/>
      <c r="P1768" s="272"/>
      <c r="Q1768" s="272"/>
      <c r="R1768" s="272"/>
      <c r="S1768" s="272"/>
      <c r="T1768" s="273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T1768" s="274" t="s">
        <v>205</v>
      </c>
      <c r="AU1768" s="274" t="s">
        <v>207</v>
      </c>
      <c r="AV1768" s="15" t="s">
        <v>197</v>
      </c>
      <c r="AW1768" s="15" t="s">
        <v>33</v>
      </c>
      <c r="AX1768" s="15" t="s">
        <v>79</v>
      </c>
      <c r="AY1768" s="274" t="s">
        <v>190</v>
      </c>
    </row>
    <row r="1769" s="2" customFormat="1" ht="16.5" customHeight="1">
      <c r="A1769" s="40"/>
      <c r="B1769" s="41"/>
      <c r="C1769" s="214" t="s">
        <v>2102</v>
      </c>
      <c r="D1769" s="214" t="s">
        <v>192</v>
      </c>
      <c r="E1769" s="215" t="s">
        <v>2103</v>
      </c>
      <c r="F1769" s="216" t="s">
        <v>2104</v>
      </c>
      <c r="G1769" s="217" t="s">
        <v>214</v>
      </c>
      <c r="H1769" s="218">
        <v>27.719999999999999</v>
      </c>
      <c r="I1769" s="219"/>
      <c r="J1769" s="220">
        <f>ROUND(I1769*H1769,2)</f>
        <v>0</v>
      </c>
      <c r="K1769" s="216" t="s">
        <v>196</v>
      </c>
      <c r="L1769" s="46"/>
      <c r="M1769" s="221" t="s">
        <v>19</v>
      </c>
      <c r="N1769" s="222" t="s">
        <v>43</v>
      </c>
      <c r="O1769" s="86"/>
      <c r="P1769" s="223">
        <f>O1769*H1769</f>
        <v>0</v>
      </c>
      <c r="Q1769" s="223">
        <v>0.00020000000000000001</v>
      </c>
      <c r="R1769" s="223">
        <f>Q1769*H1769</f>
        <v>0.0055440000000000003</v>
      </c>
      <c r="S1769" s="223">
        <v>0</v>
      </c>
      <c r="T1769" s="224">
        <f>S1769*H1769</f>
        <v>0</v>
      </c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R1769" s="225" t="s">
        <v>197</v>
      </c>
      <c r="AT1769" s="225" t="s">
        <v>192</v>
      </c>
      <c r="AU1769" s="225" t="s">
        <v>207</v>
      </c>
      <c r="AY1769" s="19" t="s">
        <v>190</v>
      </c>
      <c r="BE1769" s="226">
        <f>IF(N1769="základní",J1769,0)</f>
        <v>0</v>
      </c>
      <c r="BF1769" s="226">
        <f>IF(N1769="snížená",J1769,0)</f>
        <v>0</v>
      </c>
      <c r="BG1769" s="226">
        <f>IF(N1769="zákl. přenesená",J1769,0)</f>
        <v>0</v>
      </c>
      <c r="BH1769" s="226">
        <f>IF(N1769="sníž. přenesená",J1769,0)</f>
        <v>0</v>
      </c>
      <c r="BI1769" s="226">
        <f>IF(N1769="nulová",J1769,0)</f>
        <v>0</v>
      </c>
      <c r="BJ1769" s="19" t="s">
        <v>79</v>
      </c>
      <c r="BK1769" s="226">
        <f>ROUND(I1769*H1769,2)</f>
        <v>0</v>
      </c>
      <c r="BL1769" s="19" t="s">
        <v>197</v>
      </c>
      <c r="BM1769" s="225" t="s">
        <v>2105</v>
      </c>
    </row>
    <row r="1770" s="2" customFormat="1">
      <c r="A1770" s="40"/>
      <c r="B1770" s="41"/>
      <c r="C1770" s="42"/>
      <c r="D1770" s="227" t="s">
        <v>199</v>
      </c>
      <c r="E1770" s="42"/>
      <c r="F1770" s="228" t="s">
        <v>2106</v>
      </c>
      <c r="G1770" s="42"/>
      <c r="H1770" s="42"/>
      <c r="I1770" s="229"/>
      <c r="J1770" s="42"/>
      <c r="K1770" s="42"/>
      <c r="L1770" s="46"/>
      <c r="M1770" s="230"/>
      <c r="N1770" s="231"/>
      <c r="O1770" s="86"/>
      <c r="P1770" s="86"/>
      <c r="Q1770" s="86"/>
      <c r="R1770" s="86"/>
      <c r="S1770" s="86"/>
      <c r="T1770" s="87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T1770" s="19" t="s">
        <v>199</v>
      </c>
      <c r="AU1770" s="19" t="s">
        <v>207</v>
      </c>
    </row>
    <row r="1771" s="13" customFormat="1">
      <c r="A1771" s="13"/>
      <c r="B1771" s="232"/>
      <c r="C1771" s="233"/>
      <c r="D1771" s="234" t="s">
        <v>205</v>
      </c>
      <c r="E1771" s="235" t="s">
        <v>19</v>
      </c>
      <c r="F1771" s="236" t="s">
        <v>715</v>
      </c>
      <c r="G1771" s="233"/>
      <c r="H1771" s="237">
        <v>8.8800000000000008</v>
      </c>
      <c r="I1771" s="238"/>
      <c r="J1771" s="233"/>
      <c r="K1771" s="233"/>
      <c r="L1771" s="239"/>
      <c r="M1771" s="240"/>
      <c r="N1771" s="241"/>
      <c r="O1771" s="241"/>
      <c r="P1771" s="241"/>
      <c r="Q1771" s="241"/>
      <c r="R1771" s="241"/>
      <c r="S1771" s="241"/>
      <c r="T1771" s="242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3" t="s">
        <v>205</v>
      </c>
      <c r="AU1771" s="243" t="s">
        <v>207</v>
      </c>
      <c r="AV1771" s="13" t="s">
        <v>82</v>
      </c>
      <c r="AW1771" s="13" t="s">
        <v>33</v>
      </c>
      <c r="AX1771" s="13" t="s">
        <v>72</v>
      </c>
      <c r="AY1771" s="243" t="s">
        <v>190</v>
      </c>
    </row>
    <row r="1772" s="13" customFormat="1">
      <c r="A1772" s="13"/>
      <c r="B1772" s="232"/>
      <c r="C1772" s="233"/>
      <c r="D1772" s="234" t="s">
        <v>205</v>
      </c>
      <c r="E1772" s="235" t="s">
        <v>19</v>
      </c>
      <c r="F1772" s="236" t="s">
        <v>718</v>
      </c>
      <c r="G1772" s="233"/>
      <c r="H1772" s="237">
        <v>18.84</v>
      </c>
      <c r="I1772" s="238"/>
      <c r="J1772" s="233"/>
      <c r="K1772" s="233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205</v>
      </c>
      <c r="AU1772" s="243" t="s">
        <v>207</v>
      </c>
      <c r="AV1772" s="13" t="s">
        <v>82</v>
      </c>
      <c r="AW1772" s="13" t="s">
        <v>33</v>
      </c>
      <c r="AX1772" s="13" t="s">
        <v>72</v>
      </c>
      <c r="AY1772" s="243" t="s">
        <v>190</v>
      </c>
    </row>
    <row r="1773" s="15" customFormat="1">
      <c r="A1773" s="15"/>
      <c r="B1773" s="264"/>
      <c r="C1773" s="265"/>
      <c r="D1773" s="234" t="s">
        <v>205</v>
      </c>
      <c r="E1773" s="266" t="s">
        <v>19</v>
      </c>
      <c r="F1773" s="267" t="s">
        <v>243</v>
      </c>
      <c r="G1773" s="265"/>
      <c r="H1773" s="268">
        <v>27.719999999999999</v>
      </c>
      <c r="I1773" s="269"/>
      <c r="J1773" s="265"/>
      <c r="K1773" s="265"/>
      <c r="L1773" s="270"/>
      <c r="M1773" s="271"/>
      <c r="N1773" s="272"/>
      <c r="O1773" s="272"/>
      <c r="P1773" s="272"/>
      <c r="Q1773" s="272"/>
      <c r="R1773" s="272"/>
      <c r="S1773" s="272"/>
      <c r="T1773" s="273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74" t="s">
        <v>205</v>
      </c>
      <c r="AU1773" s="274" t="s">
        <v>207</v>
      </c>
      <c r="AV1773" s="15" t="s">
        <v>197</v>
      </c>
      <c r="AW1773" s="15" t="s">
        <v>33</v>
      </c>
      <c r="AX1773" s="15" t="s">
        <v>79</v>
      </c>
      <c r="AY1773" s="274" t="s">
        <v>190</v>
      </c>
    </row>
    <row r="1774" s="2" customFormat="1" ht="37.8" customHeight="1">
      <c r="A1774" s="40"/>
      <c r="B1774" s="41"/>
      <c r="C1774" s="214" t="s">
        <v>2107</v>
      </c>
      <c r="D1774" s="214" t="s">
        <v>192</v>
      </c>
      <c r="E1774" s="215" t="s">
        <v>2108</v>
      </c>
      <c r="F1774" s="216" t="s">
        <v>2109</v>
      </c>
      <c r="G1774" s="217" t="s">
        <v>214</v>
      </c>
      <c r="H1774" s="218">
        <v>27.719999999999999</v>
      </c>
      <c r="I1774" s="219"/>
      <c r="J1774" s="220">
        <f>ROUND(I1774*H1774,2)</f>
        <v>0</v>
      </c>
      <c r="K1774" s="216" t="s">
        <v>196</v>
      </c>
      <c r="L1774" s="46"/>
      <c r="M1774" s="221" t="s">
        <v>19</v>
      </c>
      <c r="N1774" s="222" t="s">
        <v>43</v>
      </c>
      <c r="O1774" s="86"/>
      <c r="P1774" s="223">
        <f>O1774*H1774</f>
        <v>0</v>
      </c>
      <c r="Q1774" s="223">
        <v>0.0088000000000000005</v>
      </c>
      <c r="R1774" s="223">
        <f>Q1774*H1774</f>
        <v>0.24393600000000001</v>
      </c>
      <c r="S1774" s="223">
        <v>0</v>
      </c>
      <c r="T1774" s="224">
        <f>S1774*H1774</f>
        <v>0</v>
      </c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R1774" s="225" t="s">
        <v>197</v>
      </c>
      <c r="AT1774" s="225" t="s">
        <v>192</v>
      </c>
      <c r="AU1774" s="225" t="s">
        <v>207</v>
      </c>
      <c r="AY1774" s="19" t="s">
        <v>190</v>
      </c>
      <c r="BE1774" s="226">
        <f>IF(N1774="základní",J1774,0)</f>
        <v>0</v>
      </c>
      <c r="BF1774" s="226">
        <f>IF(N1774="snížená",J1774,0)</f>
        <v>0</v>
      </c>
      <c r="BG1774" s="226">
        <f>IF(N1774="zákl. přenesená",J1774,0)</f>
        <v>0</v>
      </c>
      <c r="BH1774" s="226">
        <f>IF(N1774="sníž. přenesená",J1774,0)</f>
        <v>0</v>
      </c>
      <c r="BI1774" s="226">
        <f>IF(N1774="nulová",J1774,0)</f>
        <v>0</v>
      </c>
      <c r="BJ1774" s="19" t="s">
        <v>79</v>
      </c>
      <c r="BK1774" s="226">
        <f>ROUND(I1774*H1774,2)</f>
        <v>0</v>
      </c>
      <c r="BL1774" s="19" t="s">
        <v>197</v>
      </c>
      <c r="BM1774" s="225" t="s">
        <v>2110</v>
      </c>
    </row>
    <row r="1775" s="2" customFormat="1">
      <c r="A1775" s="40"/>
      <c r="B1775" s="41"/>
      <c r="C1775" s="42"/>
      <c r="D1775" s="227" t="s">
        <v>199</v>
      </c>
      <c r="E1775" s="42"/>
      <c r="F1775" s="228" t="s">
        <v>2111</v>
      </c>
      <c r="G1775" s="42"/>
      <c r="H1775" s="42"/>
      <c r="I1775" s="229"/>
      <c r="J1775" s="42"/>
      <c r="K1775" s="42"/>
      <c r="L1775" s="46"/>
      <c r="M1775" s="230"/>
      <c r="N1775" s="231"/>
      <c r="O1775" s="86"/>
      <c r="P1775" s="86"/>
      <c r="Q1775" s="86"/>
      <c r="R1775" s="86"/>
      <c r="S1775" s="86"/>
      <c r="T1775" s="87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T1775" s="19" t="s">
        <v>199</v>
      </c>
      <c r="AU1775" s="19" t="s">
        <v>207</v>
      </c>
    </row>
    <row r="1776" s="13" customFormat="1">
      <c r="A1776" s="13"/>
      <c r="B1776" s="232"/>
      <c r="C1776" s="233"/>
      <c r="D1776" s="234" t="s">
        <v>205</v>
      </c>
      <c r="E1776" s="235" t="s">
        <v>19</v>
      </c>
      <c r="F1776" s="236" t="s">
        <v>715</v>
      </c>
      <c r="G1776" s="233"/>
      <c r="H1776" s="237">
        <v>8.8800000000000008</v>
      </c>
      <c r="I1776" s="238"/>
      <c r="J1776" s="233"/>
      <c r="K1776" s="233"/>
      <c r="L1776" s="239"/>
      <c r="M1776" s="240"/>
      <c r="N1776" s="241"/>
      <c r="O1776" s="241"/>
      <c r="P1776" s="241"/>
      <c r="Q1776" s="241"/>
      <c r="R1776" s="241"/>
      <c r="S1776" s="241"/>
      <c r="T1776" s="24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3" t="s">
        <v>205</v>
      </c>
      <c r="AU1776" s="243" t="s">
        <v>207</v>
      </c>
      <c r="AV1776" s="13" t="s">
        <v>82</v>
      </c>
      <c r="AW1776" s="13" t="s">
        <v>33</v>
      </c>
      <c r="AX1776" s="13" t="s">
        <v>72</v>
      </c>
      <c r="AY1776" s="243" t="s">
        <v>190</v>
      </c>
    </row>
    <row r="1777" s="13" customFormat="1">
      <c r="A1777" s="13"/>
      <c r="B1777" s="232"/>
      <c r="C1777" s="233"/>
      <c r="D1777" s="234" t="s">
        <v>205</v>
      </c>
      <c r="E1777" s="235" t="s">
        <v>19</v>
      </c>
      <c r="F1777" s="236" t="s">
        <v>718</v>
      </c>
      <c r="G1777" s="233"/>
      <c r="H1777" s="237">
        <v>18.84</v>
      </c>
      <c r="I1777" s="238"/>
      <c r="J1777" s="233"/>
      <c r="K1777" s="233"/>
      <c r="L1777" s="239"/>
      <c r="M1777" s="240"/>
      <c r="N1777" s="241"/>
      <c r="O1777" s="241"/>
      <c r="P1777" s="241"/>
      <c r="Q1777" s="241"/>
      <c r="R1777" s="241"/>
      <c r="S1777" s="241"/>
      <c r="T1777" s="24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3" t="s">
        <v>205</v>
      </c>
      <c r="AU1777" s="243" t="s">
        <v>207</v>
      </c>
      <c r="AV1777" s="13" t="s">
        <v>82</v>
      </c>
      <c r="AW1777" s="13" t="s">
        <v>33</v>
      </c>
      <c r="AX1777" s="13" t="s">
        <v>72</v>
      </c>
      <c r="AY1777" s="243" t="s">
        <v>190</v>
      </c>
    </row>
    <row r="1778" s="15" customFormat="1">
      <c r="A1778" s="15"/>
      <c r="B1778" s="264"/>
      <c r="C1778" s="265"/>
      <c r="D1778" s="234" t="s">
        <v>205</v>
      </c>
      <c r="E1778" s="266" t="s">
        <v>19</v>
      </c>
      <c r="F1778" s="267" t="s">
        <v>243</v>
      </c>
      <c r="G1778" s="265"/>
      <c r="H1778" s="268">
        <v>27.719999999999999</v>
      </c>
      <c r="I1778" s="269"/>
      <c r="J1778" s="265"/>
      <c r="K1778" s="265"/>
      <c r="L1778" s="270"/>
      <c r="M1778" s="271"/>
      <c r="N1778" s="272"/>
      <c r="O1778" s="272"/>
      <c r="P1778" s="272"/>
      <c r="Q1778" s="272"/>
      <c r="R1778" s="272"/>
      <c r="S1778" s="272"/>
      <c r="T1778" s="273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74" t="s">
        <v>205</v>
      </c>
      <c r="AU1778" s="274" t="s">
        <v>207</v>
      </c>
      <c r="AV1778" s="15" t="s">
        <v>197</v>
      </c>
      <c r="AW1778" s="15" t="s">
        <v>33</v>
      </c>
      <c r="AX1778" s="15" t="s">
        <v>79</v>
      </c>
      <c r="AY1778" s="274" t="s">
        <v>190</v>
      </c>
    </row>
    <row r="1779" s="2" customFormat="1" ht="24.15" customHeight="1">
      <c r="A1779" s="40"/>
      <c r="B1779" s="41"/>
      <c r="C1779" s="214" t="s">
        <v>2112</v>
      </c>
      <c r="D1779" s="214" t="s">
        <v>192</v>
      </c>
      <c r="E1779" s="215" t="s">
        <v>2113</v>
      </c>
      <c r="F1779" s="216" t="s">
        <v>2114</v>
      </c>
      <c r="G1779" s="217" t="s">
        <v>214</v>
      </c>
      <c r="H1779" s="218">
        <v>27.719999999999999</v>
      </c>
      <c r="I1779" s="219"/>
      <c r="J1779" s="220">
        <f>ROUND(I1779*H1779,2)</f>
        <v>0</v>
      </c>
      <c r="K1779" s="216" t="s">
        <v>196</v>
      </c>
      <c r="L1779" s="46"/>
      <c r="M1779" s="221" t="s">
        <v>19</v>
      </c>
      <c r="N1779" s="222" t="s">
        <v>43</v>
      </c>
      <c r="O1779" s="86"/>
      <c r="P1779" s="223">
        <f>O1779*H1779</f>
        <v>0</v>
      </c>
      <c r="Q1779" s="223">
        <v>0.0027000000000000001</v>
      </c>
      <c r="R1779" s="223">
        <f>Q1779*H1779</f>
        <v>0.074844000000000008</v>
      </c>
      <c r="S1779" s="223">
        <v>0</v>
      </c>
      <c r="T1779" s="224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5" t="s">
        <v>197</v>
      </c>
      <c r="AT1779" s="225" t="s">
        <v>192</v>
      </c>
      <c r="AU1779" s="225" t="s">
        <v>207</v>
      </c>
      <c r="AY1779" s="19" t="s">
        <v>190</v>
      </c>
      <c r="BE1779" s="226">
        <f>IF(N1779="základní",J1779,0)</f>
        <v>0</v>
      </c>
      <c r="BF1779" s="226">
        <f>IF(N1779="snížená",J1779,0)</f>
        <v>0</v>
      </c>
      <c r="BG1779" s="226">
        <f>IF(N1779="zákl. přenesená",J1779,0)</f>
        <v>0</v>
      </c>
      <c r="BH1779" s="226">
        <f>IF(N1779="sníž. přenesená",J1779,0)</f>
        <v>0</v>
      </c>
      <c r="BI1779" s="226">
        <f>IF(N1779="nulová",J1779,0)</f>
        <v>0</v>
      </c>
      <c r="BJ1779" s="19" t="s">
        <v>79</v>
      </c>
      <c r="BK1779" s="226">
        <f>ROUND(I1779*H1779,2)</f>
        <v>0</v>
      </c>
      <c r="BL1779" s="19" t="s">
        <v>197</v>
      </c>
      <c r="BM1779" s="225" t="s">
        <v>2115</v>
      </c>
    </row>
    <row r="1780" s="2" customFormat="1">
      <c r="A1780" s="40"/>
      <c r="B1780" s="41"/>
      <c r="C1780" s="42"/>
      <c r="D1780" s="227" t="s">
        <v>199</v>
      </c>
      <c r="E1780" s="42"/>
      <c r="F1780" s="228" t="s">
        <v>2116</v>
      </c>
      <c r="G1780" s="42"/>
      <c r="H1780" s="42"/>
      <c r="I1780" s="229"/>
      <c r="J1780" s="42"/>
      <c r="K1780" s="42"/>
      <c r="L1780" s="46"/>
      <c r="M1780" s="230"/>
      <c r="N1780" s="231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199</v>
      </c>
      <c r="AU1780" s="19" t="s">
        <v>207</v>
      </c>
    </row>
    <row r="1781" s="14" customFormat="1">
      <c r="A1781" s="14"/>
      <c r="B1781" s="254"/>
      <c r="C1781" s="255"/>
      <c r="D1781" s="234" t="s">
        <v>205</v>
      </c>
      <c r="E1781" s="256" t="s">
        <v>19</v>
      </c>
      <c r="F1781" s="257" t="s">
        <v>2117</v>
      </c>
      <c r="G1781" s="255"/>
      <c r="H1781" s="256" t="s">
        <v>19</v>
      </c>
      <c r="I1781" s="258"/>
      <c r="J1781" s="255"/>
      <c r="K1781" s="255"/>
      <c r="L1781" s="259"/>
      <c r="M1781" s="260"/>
      <c r="N1781" s="261"/>
      <c r="O1781" s="261"/>
      <c r="P1781" s="261"/>
      <c r="Q1781" s="261"/>
      <c r="R1781" s="261"/>
      <c r="S1781" s="261"/>
      <c r="T1781" s="26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3" t="s">
        <v>205</v>
      </c>
      <c r="AU1781" s="263" t="s">
        <v>207</v>
      </c>
      <c r="AV1781" s="14" t="s">
        <v>79</v>
      </c>
      <c r="AW1781" s="14" t="s">
        <v>33</v>
      </c>
      <c r="AX1781" s="14" t="s">
        <v>72</v>
      </c>
      <c r="AY1781" s="263" t="s">
        <v>190</v>
      </c>
    </row>
    <row r="1782" s="13" customFormat="1">
      <c r="A1782" s="13"/>
      <c r="B1782" s="232"/>
      <c r="C1782" s="233"/>
      <c r="D1782" s="234" t="s">
        <v>205</v>
      </c>
      <c r="E1782" s="235" t="s">
        <v>19</v>
      </c>
      <c r="F1782" s="236" t="s">
        <v>715</v>
      </c>
      <c r="G1782" s="233"/>
      <c r="H1782" s="237">
        <v>8.8800000000000008</v>
      </c>
      <c r="I1782" s="238"/>
      <c r="J1782" s="233"/>
      <c r="K1782" s="233"/>
      <c r="L1782" s="239"/>
      <c r="M1782" s="240"/>
      <c r="N1782" s="241"/>
      <c r="O1782" s="241"/>
      <c r="P1782" s="241"/>
      <c r="Q1782" s="241"/>
      <c r="R1782" s="241"/>
      <c r="S1782" s="241"/>
      <c r="T1782" s="242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3" t="s">
        <v>205</v>
      </c>
      <c r="AU1782" s="243" t="s">
        <v>207</v>
      </c>
      <c r="AV1782" s="13" t="s">
        <v>82</v>
      </c>
      <c r="AW1782" s="13" t="s">
        <v>33</v>
      </c>
      <c r="AX1782" s="13" t="s">
        <v>72</v>
      </c>
      <c r="AY1782" s="243" t="s">
        <v>190</v>
      </c>
    </row>
    <row r="1783" s="13" customFormat="1">
      <c r="A1783" s="13"/>
      <c r="B1783" s="232"/>
      <c r="C1783" s="233"/>
      <c r="D1783" s="234" t="s">
        <v>205</v>
      </c>
      <c r="E1783" s="235" t="s">
        <v>19</v>
      </c>
      <c r="F1783" s="236" t="s">
        <v>718</v>
      </c>
      <c r="G1783" s="233"/>
      <c r="H1783" s="237">
        <v>18.84</v>
      </c>
      <c r="I1783" s="238"/>
      <c r="J1783" s="233"/>
      <c r="K1783" s="233"/>
      <c r="L1783" s="239"/>
      <c r="M1783" s="240"/>
      <c r="N1783" s="241"/>
      <c r="O1783" s="241"/>
      <c r="P1783" s="241"/>
      <c r="Q1783" s="241"/>
      <c r="R1783" s="241"/>
      <c r="S1783" s="241"/>
      <c r="T1783" s="242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3" t="s">
        <v>205</v>
      </c>
      <c r="AU1783" s="243" t="s">
        <v>207</v>
      </c>
      <c r="AV1783" s="13" t="s">
        <v>82</v>
      </c>
      <c r="AW1783" s="13" t="s">
        <v>33</v>
      </c>
      <c r="AX1783" s="13" t="s">
        <v>72</v>
      </c>
      <c r="AY1783" s="243" t="s">
        <v>190</v>
      </c>
    </row>
    <row r="1784" s="15" customFormat="1">
      <c r="A1784" s="15"/>
      <c r="B1784" s="264"/>
      <c r="C1784" s="265"/>
      <c r="D1784" s="234" t="s">
        <v>205</v>
      </c>
      <c r="E1784" s="266" t="s">
        <v>19</v>
      </c>
      <c r="F1784" s="267" t="s">
        <v>243</v>
      </c>
      <c r="G1784" s="265"/>
      <c r="H1784" s="268">
        <v>27.719999999999999</v>
      </c>
      <c r="I1784" s="269"/>
      <c r="J1784" s="265"/>
      <c r="K1784" s="265"/>
      <c r="L1784" s="270"/>
      <c r="M1784" s="271"/>
      <c r="N1784" s="272"/>
      <c r="O1784" s="272"/>
      <c r="P1784" s="272"/>
      <c r="Q1784" s="272"/>
      <c r="R1784" s="272"/>
      <c r="S1784" s="272"/>
      <c r="T1784" s="273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74" t="s">
        <v>205</v>
      </c>
      <c r="AU1784" s="274" t="s">
        <v>207</v>
      </c>
      <c r="AV1784" s="15" t="s">
        <v>197</v>
      </c>
      <c r="AW1784" s="15" t="s">
        <v>33</v>
      </c>
      <c r="AX1784" s="15" t="s">
        <v>79</v>
      </c>
      <c r="AY1784" s="274" t="s">
        <v>190</v>
      </c>
    </row>
    <row r="1785" s="2" customFormat="1" ht="16.5" customHeight="1">
      <c r="A1785" s="40"/>
      <c r="B1785" s="41"/>
      <c r="C1785" s="214" t="s">
        <v>2118</v>
      </c>
      <c r="D1785" s="214" t="s">
        <v>192</v>
      </c>
      <c r="E1785" s="215" t="s">
        <v>2119</v>
      </c>
      <c r="F1785" s="216" t="s">
        <v>2120</v>
      </c>
      <c r="G1785" s="217" t="s">
        <v>214</v>
      </c>
      <c r="H1785" s="218">
        <v>519.04399999999998</v>
      </c>
      <c r="I1785" s="219"/>
      <c r="J1785" s="220">
        <f>ROUND(I1785*H1785,2)</f>
        <v>0</v>
      </c>
      <c r="K1785" s="216" t="s">
        <v>196</v>
      </c>
      <c r="L1785" s="46"/>
      <c r="M1785" s="221" t="s">
        <v>19</v>
      </c>
      <c r="N1785" s="222" t="s">
        <v>43</v>
      </c>
      <c r="O1785" s="86"/>
      <c r="P1785" s="223">
        <f>O1785*H1785</f>
        <v>0</v>
      </c>
      <c r="Q1785" s="223">
        <v>0.00025999999999999998</v>
      </c>
      <c r="R1785" s="223">
        <f>Q1785*H1785</f>
        <v>0.13495143999999998</v>
      </c>
      <c r="S1785" s="223">
        <v>0</v>
      </c>
      <c r="T1785" s="224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25" t="s">
        <v>197</v>
      </c>
      <c r="AT1785" s="225" t="s">
        <v>192</v>
      </c>
      <c r="AU1785" s="225" t="s">
        <v>207</v>
      </c>
      <c r="AY1785" s="19" t="s">
        <v>190</v>
      </c>
      <c r="BE1785" s="226">
        <f>IF(N1785="základní",J1785,0)</f>
        <v>0</v>
      </c>
      <c r="BF1785" s="226">
        <f>IF(N1785="snížená",J1785,0)</f>
        <v>0</v>
      </c>
      <c r="BG1785" s="226">
        <f>IF(N1785="zákl. přenesená",J1785,0)</f>
        <v>0</v>
      </c>
      <c r="BH1785" s="226">
        <f>IF(N1785="sníž. přenesená",J1785,0)</f>
        <v>0</v>
      </c>
      <c r="BI1785" s="226">
        <f>IF(N1785="nulová",J1785,0)</f>
        <v>0</v>
      </c>
      <c r="BJ1785" s="19" t="s">
        <v>79</v>
      </c>
      <c r="BK1785" s="226">
        <f>ROUND(I1785*H1785,2)</f>
        <v>0</v>
      </c>
      <c r="BL1785" s="19" t="s">
        <v>197</v>
      </c>
      <c r="BM1785" s="225" t="s">
        <v>2121</v>
      </c>
    </row>
    <row r="1786" s="2" customFormat="1">
      <c r="A1786" s="40"/>
      <c r="B1786" s="41"/>
      <c r="C1786" s="42"/>
      <c r="D1786" s="227" t="s">
        <v>199</v>
      </c>
      <c r="E1786" s="42"/>
      <c r="F1786" s="228" t="s">
        <v>2122</v>
      </c>
      <c r="G1786" s="42"/>
      <c r="H1786" s="42"/>
      <c r="I1786" s="229"/>
      <c r="J1786" s="42"/>
      <c r="K1786" s="42"/>
      <c r="L1786" s="46"/>
      <c r="M1786" s="230"/>
      <c r="N1786" s="231"/>
      <c r="O1786" s="86"/>
      <c r="P1786" s="86"/>
      <c r="Q1786" s="86"/>
      <c r="R1786" s="86"/>
      <c r="S1786" s="86"/>
      <c r="T1786" s="87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T1786" s="19" t="s">
        <v>199</v>
      </c>
      <c r="AU1786" s="19" t="s">
        <v>207</v>
      </c>
    </row>
    <row r="1787" s="13" customFormat="1">
      <c r="A1787" s="13"/>
      <c r="B1787" s="232"/>
      <c r="C1787" s="233"/>
      <c r="D1787" s="234" t="s">
        <v>205</v>
      </c>
      <c r="E1787" s="235" t="s">
        <v>19</v>
      </c>
      <c r="F1787" s="236" t="s">
        <v>737</v>
      </c>
      <c r="G1787" s="233"/>
      <c r="H1787" s="237">
        <v>474.85399999999998</v>
      </c>
      <c r="I1787" s="238"/>
      <c r="J1787" s="233"/>
      <c r="K1787" s="233"/>
      <c r="L1787" s="239"/>
      <c r="M1787" s="240"/>
      <c r="N1787" s="241"/>
      <c r="O1787" s="241"/>
      <c r="P1787" s="241"/>
      <c r="Q1787" s="241"/>
      <c r="R1787" s="241"/>
      <c r="S1787" s="241"/>
      <c r="T1787" s="24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3" t="s">
        <v>205</v>
      </c>
      <c r="AU1787" s="243" t="s">
        <v>207</v>
      </c>
      <c r="AV1787" s="13" t="s">
        <v>82</v>
      </c>
      <c r="AW1787" s="13" t="s">
        <v>33</v>
      </c>
      <c r="AX1787" s="13" t="s">
        <v>72</v>
      </c>
      <c r="AY1787" s="243" t="s">
        <v>190</v>
      </c>
    </row>
    <row r="1788" s="13" customFormat="1">
      <c r="A1788" s="13"/>
      <c r="B1788" s="232"/>
      <c r="C1788" s="233"/>
      <c r="D1788" s="234" t="s">
        <v>205</v>
      </c>
      <c r="E1788" s="235" t="s">
        <v>19</v>
      </c>
      <c r="F1788" s="236" t="s">
        <v>743</v>
      </c>
      <c r="G1788" s="233"/>
      <c r="H1788" s="237">
        <v>44.189999999999998</v>
      </c>
      <c r="I1788" s="238"/>
      <c r="J1788" s="233"/>
      <c r="K1788" s="233"/>
      <c r="L1788" s="239"/>
      <c r="M1788" s="240"/>
      <c r="N1788" s="241"/>
      <c r="O1788" s="241"/>
      <c r="P1788" s="241"/>
      <c r="Q1788" s="241"/>
      <c r="R1788" s="241"/>
      <c r="S1788" s="241"/>
      <c r="T1788" s="24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3" t="s">
        <v>205</v>
      </c>
      <c r="AU1788" s="243" t="s">
        <v>207</v>
      </c>
      <c r="AV1788" s="13" t="s">
        <v>82</v>
      </c>
      <c r="AW1788" s="13" t="s">
        <v>33</v>
      </c>
      <c r="AX1788" s="13" t="s">
        <v>72</v>
      </c>
      <c r="AY1788" s="243" t="s">
        <v>190</v>
      </c>
    </row>
    <row r="1789" s="15" customFormat="1">
      <c r="A1789" s="15"/>
      <c r="B1789" s="264"/>
      <c r="C1789" s="265"/>
      <c r="D1789" s="234" t="s">
        <v>205</v>
      </c>
      <c r="E1789" s="266" t="s">
        <v>19</v>
      </c>
      <c r="F1789" s="267" t="s">
        <v>243</v>
      </c>
      <c r="G1789" s="265"/>
      <c r="H1789" s="268">
        <v>519.04399999999998</v>
      </c>
      <c r="I1789" s="269"/>
      <c r="J1789" s="265"/>
      <c r="K1789" s="265"/>
      <c r="L1789" s="270"/>
      <c r="M1789" s="271"/>
      <c r="N1789" s="272"/>
      <c r="O1789" s="272"/>
      <c r="P1789" s="272"/>
      <c r="Q1789" s="272"/>
      <c r="R1789" s="272"/>
      <c r="S1789" s="272"/>
      <c r="T1789" s="273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74" t="s">
        <v>205</v>
      </c>
      <c r="AU1789" s="274" t="s">
        <v>207</v>
      </c>
      <c r="AV1789" s="15" t="s">
        <v>197</v>
      </c>
      <c r="AW1789" s="15" t="s">
        <v>33</v>
      </c>
      <c r="AX1789" s="15" t="s">
        <v>79</v>
      </c>
      <c r="AY1789" s="274" t="s">
        <v>190</v>
      </c>
    </row>
    <row r="1790" s="2" customFormat="1" ht="16.5" customHeight="1">
      <c r="A1790" s="40"/>
      <c r="B1790" s="41"/>
      <c r="C1790" s="214" t="s">
        <v>2123</v>
      </c>
      <c r="D1790" s="214" t="s">
        <v>192</v>
      </c>
      <c r="E1790" s="215" t="s">
        <v>2124</v>
      </c>
      <c r="F1790" s="216" t="s">
        <v>2125</v>
      </c>
      <c r="G1790" s="217" t="s">
        <v>214</v>
      </c>
      <c r="H1790" s="218">
        <v>519.04399999999998</v>
      </c>
      <c r="I1790" s="219"/>
      <c r="J1790" s="220">
        <f>ROUND(I1790*H1790,2)</f>
        <v>0</v>
      </c>
      <c r="K1790" s="216" t="s">
        <v>196</v>
      </c>
      <c r="L1790" s="46"/>
      <c r="M1790" s="221" t="s">
        <v>19</v>
      </c>
      <c r="N1790" s="222" t="s">
        <v>43</v>
      </c>
      <c r="O1790" s="86"/>
      <c r="P1790" s="223">
        <f>O1790*H1790</f>
        <v>0</v>
      </c>
      <c r="Q1790" s="223">
        <v>0.00020000000000000001</v>
      </c>
      <c r="R1790" s="223">
        <f>Q1790*H1790</f>
        <v>0.10380880000000001</v>
      </c>
      <c r="S1790" s="223">
        <v>0</v>
      </c>
      <c r="T1790" s="224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25" t="s">
        <v>197</v>
      </c>
      <c r="AT1790" s="225" t="s">
        <v>192</v>
      </c>
      <c r="AU1790" s="225" t="s">
        <v>207</v>
      </c>
      <c r="AY1790" s="19" t="s">
        <v>190</v>
      </c>
      <c r="BE1790" s="226">
        <f>IF(N1790="základní",J1790,0)</f>
        <v>0</v>
      </c>
      <c r="BF1790" s="226">
        <f>IF(N1790="snížená",J1790,0)</f>
        <v>0</v>
      </c>
      <c r="BG1790" s="226">
        <f>IF(N1790="zákl. přenesená",J1790,0)</f>
        <v>0</v>
      </c>
      <c r="BH1790" s="226">
        <f>IF(N1790="sníž. přenesená",J1790,0)</f>
        <v>0</v>
      </c>
      <c r="BI1790" s="226">
        <f>IF(N1790="nulová",J1790,0)</f>
        <v>0</v>
      </c>
      <c r="BJ1790" s="19" t="s">
        <v>79</v>
      </c>
      <c r="BK1790" s="226">
        <f>ROUND(I1790*H1790,2)</f>
        <v>0</v>
      </c>
      <c r="BL1790" s="19" t="s">
        <v>197</v>
      </c>
      <c r="BM1790" s="225" t="s">
        <v>2126</v>
      </c>
    </row>
    <row r="1791" s="2" customFormat="1">
      <c r="A1791" s="40"/>
      <c r="B1791" s="41"/>
      <c r="C1791" s="42"/>
      <c r="D1791" s="227" t="s">
        <v>199</v>
      </c>
      <c r="E1791" s="42"/>
      <c r="F1791" s="228" t="s">
        <v>2127</v>
      </c>
      <c r="G1791" s="42"/>
      <c r="H1791" s="42"/>
      <c r="I1791" s="229"/>
      <c r="J1791" s="42"/>
      <c r="K1791" s="42"/>
      <c r="L1791" s="46"/>
      <c r="M1791" s="230"/>
      <c r="N1791" s="231"/>
      <c r="O1791" s="86"/>
      <c r="P1791" s="86"/>
      <c r="Q1791" s="86"/>
      <c r="R1791" s="86"/>
      <c r="S1791" s="86"/>
      <c r="T1791" s="87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T1791" s="19" t="s">
        <v>199</v>
      </c>
      <c r="AU1791" s="19" t="s">
        <v>207</v>
      </c>
    </row>
    <row r="1792" s="13" customFormat="1">
      <c r="A1792" s="13"/>
      <c r="B1792" s="232"/>
      <c r="C1792" s="233"/>
      <c r="D1792" s="234" t="s">
        <v>205</v>
      </c>
      <c r="E1792" s="235" t="s">
        <v>19</v>
      </c>
      <c r="F1792" s="236" t="s">
        <v>737</v>
      </c>
      <c r="G1792" s="233"/>
      <c r="H1792" s="237">
        <v>474.85399999999998</v>
      </c>
      <c r="I1792" s="238"/>
      <c r="J1792" s="233"/>
      <c r="K1792" s="233"/>
      <c r="L1792" s="239"/>
      <c r="M1792" s="240"/>
      <c r="N1792" s="241"/>
      <c r="O1792" s="241"/>
      <c r="P1792" s="241"/>
      <c r="Q1792" s="241"/>
      <c r="R1792" s="241"/>
      <c r="S1792" s="241"/>
      <c r="T1792" s="24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3" t="s">
        <v>205</v>
      </c>
      <c r="AU1792" s="243" t="s">
        <v>207</v>
      </c>
      <c r="AV1792" s="13" t="s">
        <v>82</v>
      </c>
      <c r="AW1792" s="13" t="s">
        <v>33</v>
      </c>
      <c r="AX1792" s="13" t="s">
        <v>72</v>
      </c>
      <c r="AY1792" s="243" t="s">
        <v>190</v>
      </c>
    </row>
    <row r="1793" s="13" customFormat="1">
      <c r="A1793" s="13"/>
      <c r="B1793" s="232"/>
      <c r="C1793" s="233"/>
      <c r="D1793" s="234" t="s">
        <v>205</v>
      </c>
      <c r="E1793" s="235" t="s">
        <v>19</v>
      </c>
      <c r="F1793" s="236" t="s">
        <v>743</v>
      </c>
      <c r="G1793" s="233"/>
      <c r="H1793" s="237">
        <v>44.189999999999998</v>
      </c>
      <c r="I1793" s="238"/>
      <c r="J1793" s="233"/>
      <c r="K1793" s="233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205</v>
      </c>
      <c r="AU1793" s="243" t="s">
        <v>207</v>
      </c>
      <c r="AV1793" s="13" t="s">
        <v>82</v>
      </c>
      <c r="AW1793" s="13" t="s">
        <v>33</v>
      </c>
      <c r="AX1793" s="13" t="s">
        <v>72</v>
      </c>
      <c r="AY1793" s="243" t="s">
        <v>190</v>
      </c>
    </row>
    <row r="1794" s="15" customFormat="1">
      <c r="A1794" s="15"/>
      <c r="B1794" s="264"/>
      <c r="C1794" s="265"/>
      <c r="D1794" s="234" t="s">
        <v>205</v>
      </c>
      <c r="E1794" s="266" t="s">
        <v>19</v>
      </c>
      <c r="F1794" s="267" t="s">
        <v>243</v>
      </c>
      <c r="G1794" s="265"/>
      <c r="H1794" s="268">
        <v>519.04399999999998</v>
      </c>
      <c r="I1794" s="269"/>
      <c r="J1794" s="265"/>
      <c r="K1794" s="265"/>
      <c r="L1794" s="270"/>
      <c r="M1794" s="271"/>
      <c r="N1794" s="272"/>
      <c r="O1794" s="272"/>
      <c r="P1794" s="272"/>
      <c r="Q1794" s="272"/>
      <c r="R1794" s="272"/>
      <c r="S1794" s="272"/>
      <c r="T1794" s="273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74" t="s">
        <v>205</v>
      </c>
      <c r="AU1794" s="274" t="s">
        <v>207</v>
      </c>
      <c r="AV1794" s="15" t="s">
        <v>197</v>
      </c>
      <c r="AW1794" s="15" t="s">
        <v>33</v>
      </c>
      <c r="AX1794" s="15" t="s">
        <v>79</v>
      </c>
      <c r="AY1794" s="274" t="s">
        <v>190</v>
      </c>
    </row>
    <row r="1795" s="2" customFormat="1" ht="37.8" customHeight="1">
      <c r="A1795" s="40"/>
      <c r="B1795" s="41"/>
      <c r="C1795" s="214" t="s">
        <v>2128</v>
      </c>
      <c r="D1795" s="214" t="s">
        <v>192</v>
      </c>
      <c r="E1795" s="215" t="s">
        <v>2129</v>
      </c>
      <c r="F1795" s="216" t="s">
        <v>2130</v>
      </c>
      <c r="G1795" s="217" t="s">
        <v>214</v>
      </c>
      <c r="H1795" s="218">
        <v>39.130000000000003</v>
      </c>
      <c r="I1795" s="219"/>
      <c r="J1795" s="220">
        <f>ROUND(I1795*H1795,2)</f>
        <v>0</v>
      </c>
      <c r="K1795" s="216" t="s">
        <v>196</v>
      </c>
      <c r="L1795" s="46"/>
      <c r="M1795" s="221" t="s">
        <v>19</v>
      </c>
      <c r="N1795" s="222" t="s">
        <v>43</v>
      </c>
      <c r="O1795" s="86"/>
      <c r="P1795" s="223">
        <f>O1795*H1795</f>
        <v>0</v>
      </c>
      <c r="Q1795" s="223">
        <v>0.0086</v>
      </c>
      <c r="R1795" s="223">
        <f>Q1795*H1795</f>
        <v>0.33651800000000004</v>
      </c>
      <c r="S1795" s="223">
        <v>0</v>
      </c>
      <c r="T1795" s="224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5" t="s">
        <v>197</v>
      </c>
      <c r="AT1795" s="225" t="s">
        <v>192</v>
      </c>
      <c r="AU1795" s="225" t="s">
        <v>207</v>
      </c>
      <c r="AY1795" s="19" t="s">
        <v>190</v>
      </c>
      <c r="BE1795" s="226">
        <f>IF(N1795="základní",J1795,0)</f>
        <v>0</v>
      </c>
      <c r="BF1795" s="226">
        <f>IF(N1795="snížená",J1795,0)</f>
        <v>0</v>
      </c>
      <c r="BG1795" s="226">
        <f>IF(N1795="zákl. přenesená",J1795,0)</f>
        <v>0</v>
      </c>
      <c r="BH1795" s="226">
        <f>IF(N1795="sníž. přenesená",J1795,0)</f>
        <v>0</v>
      </c>
      <c r="BI1795" s="226">
        <f>IF(N1795="nulová",J1795,0)</f>
        <v>0</v>
      </c>
      <c r="BJ1795" s="19" t="s">
        <v>79</v>
      </c>
      <c r="BK1795" s="226">
        <f>ROUND(I1795*H1795,2)</f>
        <v>0</v>
      </c>
      <c r="BL1795" s="19" t="s">
        <v>197</v>
      </c>
      <c r="BM1795" s="225" t="s">
        <v>2131</v>
      </c>
    </row>
    <row r="1796" s="2" customFormat="1">
      <c r="A1796" s="40"/>
      <c r="B1796" s="41"/>
      <c r="C1796" s="42"/>
      <c r="D1796" s="227" t="s">
        <v>199</v>
      </c>
      <c r="E1796" s="42"/>
      <c r="F1796" s="228" t="s">
        <v>2132</v>
      </c>
      <c r="G1796" s="42"/>
      <c r="H1796" s="42"/>
      <c r="I1796" s="229"/>
      <c r="J1796" s="42"/>
      <c r="K1796" s="42"/>
      <c r="L1796" s="46"/>
      <c r="M1796" s="230"/>
      <c r="N1796" s="231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199</v>
      </c>
      <c r="AU1796" s="19" t="s">
        <v>207</v>
      </c>
    </row>
    <row r="1797" s="14" customFormat="1">
      <c r="A1797" s="14"/>
      <c r="B1797" s="254"/>
      <c r="C1797" s="255"/>
      <c r="D1797" s="234" t="s">
        <v>205</v>
      </c>
      <c r="E1797" s="256" t="s">
        <v>19</v>
      </c>
      <c r="F1797" s="257" t="s">
        <v>2133</v>
      </c>
      <c r="G1797" s="255"/>
      <c r="H1797" s="256" t="s">
        <v>19</v>
      </c>
      <c r="I1797" s="258"/>
      <c r="J1797" s="255"/>
      <c r="K1797" s="255"/>
      <c r="L1797" s="259"/>
      <c r="M1797" s="260"/>
      <c r="N1797" s="261"/>
      <c r="O1797" s="261"/>
      <c r="P1797" s="261"/>
      <c r="Q1797" s="261"/>
      <c r="R1797" s="261"/>
      <c r="S1797" s="261"/>
      <c r="T1797" s="26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3" t="s">
        <v>205</v>
      </c>
      <c r="AU1797" s="263" t="s">
        <v>207</v>
      </c>
      <c r="AV1797" s="14" t="s">
        <v>79</v>
      </c>
      <c r="AW1797" s="14" t="s">
        <v>33</v>
      </c>
      <c r="AX1797" s="14" t="s">
        <v>72</v>
      </c>
      <c r="AY1797" s="263" t="s">
        <v>190</v>
      </c>
    </row>
    <row r="1798" s="14" customFormat="1">
      <c r="A1798" s="14"/>
      <c r="B1798" s="254"/>
      <c r="C1798" s="255"/>
      <c r="D1798" s="234" t="s">
        <v>205</v>
      </c>
      <c r="E1798" s="256" t="s">
        <v>19</v>
      </c>
      <c r="F1798" s="257" t="s">
        <v>2076</v>
      </c>
      <c r="G1798" s="255"/>
      <c r="H1798" s="256" t="s">
        <v>19</v>
      </c>
      <c r="I1798" s="258"/>
      <c r="J1798" s="255"/>
      <c r="K1798" s="255"/>
      <c r="L1798" s="259"/>
      <c r="M1798" s="260"/>
      <c r="N1798" s="261"/>
      <c r="O1798" s="261"/>
      <c r="P1798" s="261"/>
      <c r="Q1798" s="261"/>
      <c r="R1798" s="261"/>
      <c r="S1798" s="261"/>
      <c r="T1798" s="26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3" t="s">
        <v>205</v>
      </c>
      <c r="AU1798" s="263" t="s">
        <v>207</v>
      </c>
      <c r="AV1798" s="14" t="s">
        <v>79</v>
      </c>
      <c r="AW1798" s="14" t="s">
        <v>33</v>
      </c>
      <c r="AX1798" s="14" t="s">
        <v>72</v>
      </c>
      <c r="AY1798" s="263" t="s">
        <v>190</v>
      </c>
    </row>
    <row r="1799" s="13" customFormat="1">
      <c r="A1799" s="13"/>
      <c r="B1799" s="232"/>
      <c r="C1799" s="233"/>
      <c r="D1799" s="234" t="s">
        <v>205</v>
      </c>
      <c r="E1799" s="235" t="s">
        <v>19</v>
      </c>
      <c r="F1799" s="236" t="s">
        <v>2134</v>
      </c>
      <c r="G1799" s="233"/>
      <c r="H1799" s="237">
        <v>9.4979999999999993</v>
      </c>
      <c r="I1799" s="238"/>
      <c r="J1799" s="233"/>
      <c r="K1799" s="233"/>
      <c r="L1799" s="239"/>
      <c r="M1799" s="240"/>
      <c r="N1799" s="241"/>
      <c r="O1799" s="241"/>
      <c r="P1799" s="241"/>
      <c r="Q1799" s="241"/>
      <c r="R1799" s="241"/>
      <c r="S1799" s="241"/>
      <c r="T1799" s="242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3" t="s">
        <v>205</v>
      </c>
      <c r="AU1799" s="243" t="s">
        <v>207</v>
      </c>
      <c r="AV1799" s="13" t="s">
        <v>82</v>
      </c>
      <c r="AW1799" s="13" t="s">
        <v>33</v>
      </c>
      <c r="AX1799" s="13" t="s">
        <v>72</v>
      </c>
      <c r="AY1799" s="243" t="s">
        <v>190</v>
      </c>
    </row>
    <row r="1800" s="13" customFormat="1">
      <c r="A1800" s="13"/>
      <c r="B1800" s="232"/>
      <c r="C1800" s="233"/>
      <c r="D1800" s="234" t="s">
        <v>205</v>
      </c>
      <c r="E1800" s="235" t="s">
        <v>19</v>
      </c>
      <c r="F1800" s="236" t="s">
        <v>2135</v>
      </c>
      <c r="G1800" s="233"/>
      <c r="H1800" s="237">
        <v>4.6799999999999997</v>
      </c>
      <c r="I1800" s="238"/>
      <c r="J1800" s="233"/>
      <c r="K1800" s="233"/>
      <c r="L1800" s="239"/>
      <c r="M1800" s="240"/>
      <c r="N1800" s="241"/>
      <c r="O1800" s="241"/>
      <c r="P1800" s="241"/>
      <c r="Q1800" s="241"/>
      <c r="R1800" s="241"/>
      <c r="S1800" s="241"/>
      <c r="T1800" s="242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3" t="s">
        <v>205</v>
      </c>
      <c r="AU1800" s="243" t="s">
        <v>207</v>
      </c>
      <c r="AV1800" s="13" t="s">
        <v>82</v>
      </c>
      <c r="AW1800" s="13" t="s">
        <v>33</v>
      </c>
      <c r="AX1800" s="13" t="s">
        <v>72</v>
      </c>
      <c r="AY1800" s="243" t="s">
        <v>190</v>
      </c>
    </row>
    <row r="1801" s="13" customFormat="1">
      <c r="A1801" s="13"/>
      <c r="B1801" s="232"/>
      <c r="C1801" s="233"/>
      <c r="D1801" s="234" t="s">
        <v>205</v>
      </c>
      <c r="E1801" s="235" t="s">
        <v>19</v>
      </c>
      <c r="F1801" s="236" t="s">
        <v>2136</v>
      </c>
      <c r="G1801" s="233"/>
      <c r="H1801" s="237">
        <v>-3.8399999999999999</v>
      </c>
      <c r="I1801" s="238"/>
      <c r="J1801" s="233"/>
      <c r="K1801" s="233"/>
      <c r="L1801" s="239"/>
      <c r="M1801" s="240"/>
      <c r="N1801" s="241"/>
      <c r="O1801" s="241"/>
      <c r="P1801" s="241"/>
      <c r="Q1801" s="241"/>
      <c r="R1801" s="241"/>
      <c r="S1801" s="241"/>
      <c r="T1801" s="24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3" t="s">
        <v>205</v>
      </c>
      <c r="AU1801" s="243" t="s">
        <v>207</v>
      </c>
      <c r="AV1801" s="13" t="s">
        <v>82</v>
      </c>
      <c r="AW1801" s="13" t="s">
        <v>33</v>
      </c>
      <c r="AX1801" s="13" t="s">
        <v>72</v>
      </c>
      <c r="AY1801" s="243" t="s">
        <v>190</v>
      </c>
    </row>
    <row r="1802" s="14" customFormat="1">
      <c r="A1802" s="14"/>
      <c r="B1802" s="254"/>
      <c r="C1802" s="255"/>
      <c r="D1802" s="234" t="s">
        <v>205</v>
      </c>
      <c r="E1802" s="256" t="s">
        <v>19</v>
      </c>
      <c r="F1802" s="257" t="s">
        <v>2078</v>
      </c>
      <c r="G1802" s="255"/>
      <c r="H1802" s="256" t="s">
        <v>19</v>
      </c>
      <c r="I1802" s="258"/>
      <c r="J1802" s="255"/>
      <c r="K1802" s="255"/>
      <c r="L1802" s="259"/>
      <c r="M1802" s="260"/>
      <c r="N1802" s="261"/>
      <c r="O1802" s="261"/>
      <c r="P1802" s="261"/>
      <c r="Q1802" s="261"/>
      <c r="R1802" s="261"/>
      <c r="S1802" s="261"/>
      <c r="T1802" s="26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3" t="s">
        <v>205</v>
      </c>
      <c r="AU1802" s="263" t="s">
        <v>207</v>
      </c>
      <c r="AV1802" s="14" t="s">
        <v>79</v>
      </c>
      <c r="AW1802" s="14" t="s">
        <v>33</v>
      </c>
      <c r="AX1802" s="14" t="s">
        <v>72</v>
      </c>
      <c r="AY1802" s="263" t="s">
        <v>190</v>
      </c>
    </row>
    <row r="1803" s="13" customFormat="1">
      <c r="A1803" s="13"/>
      <c r="B1803" s="232"/>
      <c r="C1803" s="233"/>
      <c r="D1803" s="234" t="s">
        <v>205</v>
      </c>
      <c r="E1803" s="235" t="s">
        <v>19</v>
      </c>
      <c r="F1803" s="236" t="s">
        <v>2137</v>
      </c>
      <c r="G1803" s="233"/>
      <c r="H1803" s="237">
        <v>9.0899999999999999</v>
      </c>
      <c r="I1803" s="238"/>
      <c r="J1803" s="233"/>
      <c r="K1803" s="233"/>
      <c r="L1803" s="239"/>
      <c r="M1803" s="240"/>
      <c r="N1803" s="241"/>
      <c r="O1803" s="241"/>
      <c r="P1803" s="241"/>
      <c r="Q1803" s="241"/>
      <c r="R1803" s="241"/>
      <c r="S1803" s="241"/>
      <c r="T1803" s="24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3" t="s">
        <v>205</v>
      </c>
      <c r="AU1803" s="243" t="s">
        <v>207</v>
      </c>
      <c r="AV1803" s="13" t="s">
        <v>82</v>
      </c>
      <c r="AW1803" s="13" t="s">
        <v>33</v>
      </c>
      <c r="AX1803" s="13" t="s">
        <v>72</v>
      </c>
      <c r="AY1803" s="243" t="s">
        <v>190</v>
      </c>
    </row>
    <row r="1804" s="13" customFormat="1">
      <c r="A1804" s="13"/>
      <c r="B1804" s="232"/>
      <c r="C1804" s="233"/>
      <c r="D1804" s="234" t="s">
        <v>205</v>
      </c>
      <c r="E1804" s="235" t="s">
        <v>19</v>
      </c>
      <c r="F1804" s="236" t="s">
        <v>2138</v>
      </c>
      <c r="G1804" s="233"/>
      <c r="H1804" s="237">
        <v>-1.53</v>
      </c>
      <c r="I1804" s="238"/>
      <c r="J1804" s="233"/>
      <c r="K1804" s="233"/>
      <c r="L1804" s="239"/>
      <c r="M1804" s="240"/>
      <c r="N1804" s="241"/>
      <c r="O1804" s="241"/>
      <c r="P1804" s="241"/>
      <c r="Q1804" s="241"/>
      <c r="R1804" s="241"/>
      <c r="S1804" s="241"/>
      <c r="T1804" s="242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3" t="s">
        <v>205</v>
      </c>
      <c r="AU1804" s="243" t="s">
        <v>207</v>
      </c>
      <c r="AV1804" s="13" t="s">
        <v>82</v>
      </c>
      <c r="AW1804" s="13" t="s">
        <v>33</v>
      </c>
      <c r="AX1804" s="13" t="s">
        <v>72</v>
      </c>
      <c r="AY1804" s="243" t="s">
        <v>190</v>
      </c>
    </row>
    <row r="1805" s="14" customFormat="1">
      <c r="A1805" s="14"/>
      <c r="B1805" s="254"/>
      <c r="C1805" s="255"/>
      <c r="D1805" s="234" t="s">
        <v>205</v>
      </c>
      <c r="E1805" s="256" t="s">
        <v>19</v>
      </c>
      <c r="F1805" s="257" t="s">
        <v>2081</v>
      </c>
      <c r="G1805" s="255"/>
      <c r="H1805" s="256" t="s">
        <v>19</v>
      </c>
      <c r="I1805" s="258"/>
      <c r="J1805" s="255"/>
      <c r="K1805" s="255"/>
      <c r="L1805" s="259"/>
      <c r="M1805" s="260"/>
      <c r="N1805" s="261"/>
      <c r="O1805" s="261"/>
      <c r="P1805" s="261"/>
      <c r="Q1805" s="261"/>
      <c r="R1805" s="261"/>
      <c r="S1805" s="261"/>
      <c r="T1805" s="26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3" t="s">
        <v>205</v>
      </c>
      <c r="AU1805" s="263" t="s">
        <v>207</v>
      </c>
      <c r="AV1805" s="14" t="s">
        <v>79</v>
      </c>
      <c r="AW1805" s="14" t="s">
        <v>33</v>
      </c>
      <c r="AX1805" s="14" t="s">
        <v>72</v>
      </c>
      <c r="AY1805" s="263" t="s">
        <v>190</v>
      </c>
    </row>
    <row r="1806" s="13" customFormat="1">
      <c r="A1806" s="13"/>
      <c r="B1806" s="232"/>
      <c r="C1806" s="233"/>
      <c r="D1806" s="234" t="s">
        <v>205</v>
      </c>
      <c r="E1806" s="235" t="s">
        <v>19</v>
      </c>
      <c r="F1806" s="236" t="s">
        <v>2139</v>
      </c>
      <c r="G1806" s="233"/>
      <c r="H1806" s="237">
        <v>11.34</v>
      </c>
      <c r="I1806" s="238"/>
      <c r="J1806" s="233"/>
      <c r="K1806" s="233"/>
      <c r="L1806" s="239"/>
      <c r="M1806" s="240"/>
      <c r="N1806" s="241"/>
      <c r="O1806" s="241"/>
      <c r="P1806" s="241"/>
      <c r="Q1806" s="241"/>
      <c r="R1806" s="241"/>
      <c r="S1806" s="241"/>
      <c r="T1806" s="24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3" t="s">
        <v>205</v>
      </c>
      <c r="AU1806" s="243" t="s">
        <v>207</v>
      </c>
      <c r="AV1806" s="13" t="s">
        <v>82</v>
      </c>
      <c r="AW1806" s="13" t="s">
        <v>33</v>
      </c>
      <c r="AX1806" s="13" t="s">
        <v>72</v>
      </c>
      <c r="AY1806" s="243" t="s">
        <v>190</v>
      </c>
    </row>
    <row r="1807" s="13" customFormat="1">
      <c r="A1807" s="13"/>
      <c r="B1807" s="232"/>
      <c r="C1807" s="233"/>
      <c r="D1807" s="234" t="s">
        <v>205</v>
      </c>
      <c r="E1807" s="235" t="s">
        <v>19</v>
      </c>
      <c r="F1807" s="236" t="s">
        <v>2140</v>
      </c>
      <c r="G1807" s="233"/>
      <c r="H1807" s="237">
        <v>2.895</v>
      </c>
      <c r="I1807" s="238"/>
      <c r="J1807" s="233"/>
      <c r="K1807" s="233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205</v>
      </c>
      <c r="AU1807" s="243" t="s">
        <v>207</v>
      </c>
      <c r="AV1807" s="13" t="s">
        <v>82</v>
      </c>
      <c r="AW1807" s="13" t="s">
        <v>33</v>
      </c>
      <c r="AX1807" s="13" t="s">
        <v>72</v>
      </c>
      <c r="AY1807" s="243" t="s">
        <v>190</v>
      </c>
    </row>
    <row r="1808" s="14" customFormat="1">
      <c r="A1808" s="14"/>
      <c r="B1808" s="254"/>
      <c r="C1808" s="255"/>
      <c r="D1808" s="234" t="s">
        <v>205</v>
      </c>
      <c r="E1808" s="256" t="s">
        <v>19</v>
      </c>
      <c r="F1808" s="257" t="s">
        <v>2083</v>
      </c>
      <c r="G1808" s="255"/>
      <c r="H1808" s="256" t="s">
        <v>19</v>
      </c>
      <c r="I1808" s="258"/>
      <c r="J1808" s="255"/>
      <c r="K1808" s="255"/>
      <c r="L1808" s="259"/>
      <c r="M1808" s="260"/>
      <c r="N1808" s="261"/>
      <c r="O1808" s="261"/>
      <c r="P1808" s="261"/>
      <c r="Q1808" s="261"/>
      <c r="R1808" s="261"/>
      <c r="S1808" s="261"/>
      <c r="T1808" s="26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3" t="s">
        <v>205</v>
      </c>
      <c r="AU1808" s="263" t="s">
        <v>207</v>
      </c>
      <c r="AV1808" s="14" t="s">
        <v>79</v>
      </c>
      <c r="AW1808" s="14" t="s">
        <v>33</v>
      </c>
      <c r="AX1808" s="14" t="s">
        <v>72</v>
      </c>
      <c r="AY1808" s="263" t="s">
        <v>190</v>
      </c>
    </row>
    <row r="1809" s="13" customFormat="1">
      <c r="A1809" s="13"/>
      <c r="B1809" s="232"/>
      <c r="C1809" s="233"/>
      <c r="D1809" s="234" t="s">
        <v>205</v>
      </c>
      <c r="E1809" s="235" t="s">
        <v>19</v>
      </c>
      <c r="F1809" s="236" t="s">
        <v>2141</v>
      </c>
      <c r="G1809" s="233"/>
      <c r="H1809" s="237">
        <v>1.3500000000000001</v>
      </c>
      <c r="I1809" s="238"/>
      <c r="J1809" s="233"/>
      <c r="K1809" s="233"/>
      <c r="L1809" s="239"/>
      <c r="M1809" s="240"/>
      <c r="N1809" s="241"/>
      <c r="O1809" s="241"/>
      <c r="P1809" s="241"/>
      <c r="Q1809" s="241"/>
      <c r="R1809" s="241"/>
      <c r="S1809" s="241"/>
      <c r="T1809" s="242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3" t="s">
        <v>205</v>
      </c>
      <c r="AU1809" s="243" t="s">
        <v>207</v>
      </c>
      <c r="AV1809" s="13" t="s">
        <v>82</v>
      </c>
      <c r="AW1809" s="13" t="s">
        <v>33</v>
      </c>
      <c r="AX1809" s="13" t="s">
        <v>72</v>
      </c>
      <c r="AY1809" s="243" t="s">
        <v>190</v>
      </c>
    </row>
    <row r="1810" s="13" customFormat="1">
      <c r="A1810" s="13"/>
      <c r="B1810" s="232"/>
      <c r="C1810" s="233"/>
      <c r="D1810" s="234" t="s">
        <v>205</v>
      </c>
      <c r="E1810" s="235" t="s">
        <v>19</v>
      </c>
      <c r="F1810" s="236" t="s">
        <v>2142</v>
      </c>
      <c r="G1810" s="233"/>
      <c r="H1810" s="237">
        <v>6.6600000000000001</v>
      </c>
      <c r="I1810" s="238"/>
      <c r="J1810" s="233"/>
      <c r="K1810" s="233"/>
      <c r="L1810" s="239"/>
      <c r="M1810" s="240"/>
      <c r="N1810" s="241"/>
      <c r="O1810" s="241"/>
      <c r="P1810" s="241"/>
      <c r="Q1810" s="241"/>
      <c r="R1810" s="241"/>
      <c r="S1810" s="241"/>
      <c r="T1810" s="24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3" t="s">
        <v>205</v>
      </c>
      <c r="AU1810" s="243" t="s">
        <v>207</v>
      </c>
      <c r="AV1810" s="13" t="s">
        <v>82</v>
      </c>
      <c r="AW1810" s="13" t="s">
        <v>33</v>
      </c>
      <c r="AX1810" s="13" t="s">
        <v>72</v>
      </c>
      <c r="AY1810" s="243" t="s">
        <v>190</v>
      </c>
    </row>
    <row r="1811" s="13" customFormat="1">
      <c r="A1811" s="13"/>
      <c r="B1811" s="232"/>
      <c r="C1811" s="233"/>
      <c r="D1811" s="234" t="s">
        <v>205</v>
      </c>
      <c r="E1811" s="235" t="s">
        <v>19</v>
      </c>
      <c r="F1811" s="236" t="s">
        <v>2143</v>
      </c>
      <c r="G1811" s="233"/>
      <c r="H1811" s="237">
        <v>-1.0129999999999999</v>
      </c>
      <c r="I1811" s="238"/>
      <c r="J1811" s="233"/>
      <c r="K1811" s="233"/>
      <c r="L1811" s="239"/>
      <c r="M1811" s="240"/>
      <c r="N1811" s="241"/>
      <c r="O1811" s="241"/>
      <c r="P1811" s="241"/>
      <c r="Q1811" s="241"/>
      <c r="R1811" s="241"/>
      <c r="S1811" s="241"/>
      <c r="T1811" s="24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3" t="s">
        <v>205</v>
      </c>
      <c r="AU1811" s="243" t="s">
        <v>207</v>
      </c>
      <c r="AV1811" s="13" t="s">
        <v>82</v>
      </c>
      <c r="AW1811" s="13" t="s">
        <v>33</v>
      </c>
      <c r="AX1811" s="13" t="s">
        <v>72</v>
      </c>
      <c r="AY1811" s="243" t="s">
        <v>190</v>
      </c>
    </row>
    <row r="1812" s="15" customFormat="1">
      <c r="A1812" s="15"/>
      <c r="B1812" s="264"/>
      <c r="C1812" s="265"/>
      <c r="D1812" s="234" t="s">
        <v>205</v>
      </c>
      <c r="E1812" s="266" t="s">
        <v>19</v>
      </c>
      <c r="F1812" s="267" t="s">
        <v>243</v>
      </c>
      <c r="G1812" s="265"/>
      <c r="H1812" s="268">
        <v>39.130000000000003</v>
      </c>
      <c r="I1812" s="269"/>
      <c r="J1812" s="265"/>
      <c r="K1812" s="265"/>
      <c r="L1812" s="270"/>
      <c r="M1812" s="271"/>
      <c r="N1812" s="272"/>
      <c r="O1812" s="272"/>
      <c r="P1812" s="272"/>
      <c r="Q1812" s="272"/>
      <c r="R1812" s="272"/>
      <c r="S1812" s="272"/>
      <c r="T1812" s="273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T1812" s="274" t="s">
        <v>205</v>
      </c>
      <c r="AU1812" s="274" t="s">
        <v>207</v>
      </c>
      <c r="AV1812" s="15" t="s">
        <v>197</v>
      </c>
      <c r="AW1812" s="15" t="s">
        <v>33</v>
      </c>
      <c r="AX1812" s="15" t="s">
        <v>79</v>
      </c>
      <c r="AY1812" s="274" t="s">
        <v>190</v>
      </c>
    </row>
    <row r="1813" s="2" customFormat="1" ht="16.5" customHeight="1">
      <c r="A1813" s="40"/>
      <c r="B1813" s="41"/>
      <c r="C1813" s="244" t="s">
        <v>2144</v>
      </c>
      <c r="D1813" s="244" t="s">
        <v>219</v>
      </c>
      <c r="E1813" s="245" t="s">
        <v>2145</v>
      </c>
      <c r="F1813" s="246" t="s">
        <v>2146</v>
      </c>
      <c r="G1813" s="247" t="s">
        <v>214</v>
      </c>
      <c r="H1813" s="248">
        <v>41.087000000000003</v>
      </c>
      <c r="I1813" s="249"/>
      <c r="J1813" s="250">
        <f>ROUND(I1813*H1813,2)</f>
        <v>0</v>
      </c>
      <c r="K1813" s="246" t="s">
        <v>196</v>
      </c>
      <c r="L1813" s="251"/>
      <c r="M1813" s="252" t="s">
        <v>19</v>
      </c>
      <c r="N1813" s="253" t="s">
        <v>43</v>
      </c>
      <c r="O1813" s="86"/>
      <c r="P1813" s="223">
        <f>O1813*H1813</f>
        <v>0</v>
      </c>
      <c r="Q1813" s="223">
        <v>0.0041000000000000003</v>
      </c>
      <c r="R1813" s="223">
        <f>Q1813*H1813</f>
        <v>0.16845670000000002</v>
      </c>
      <c r="S1813" s="223">
        <v>0</v>
      </c>
      <c r="T1813" s="224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25" t="s">
        <v>223</v>
      </c>
      <c r="AT1813" s="225" t="s">
        <v>219</v>
      </c>
      <c r="AU1813" s="225" t="s">
        <v>207</v>
      </c>
      <c r="AY1813" s="19" t="s">
        <v>190</v>
      </c>
      <c r="BE1813" s="226">
        <f>IF(N1813="základní",J1813,0)</f>
        <v>0</v>
      </c>
      <c r="BF1813" s="226">
        <f>IF(N1813="snížená",J1813,0)</f>
        <v>0</v>
      </c>
      <c r="BG1813" s="226">
        <f>IF(N1813="zákl. přenesená",J1813,0)</f>
        <v>0</v>
      </c>
      <c r="BH1813" s="226">
        <f>IF(N1813="sníž. přenesená",J1813,0)</f>
        <v>0</v>
      </c>
      <c r="BI1813" s="226">
        <f>IF(N1813="nulová",J1813,0)</f>
        <v>0</v>
      </c>
      <c r="BJ1813" s="19" t="s">
        <v>79</v>
      </c>
      <c r="BK1813" s="226">
        <f>ROUND(I1813*H1813,2)</f>
        <v>0</v>
      </c>
      <c r="BL1813" s="19" t="s">
        <v>197</v>
      </c>
      <c r="BM1813" s="225" t="s">
        <v>2147</v>
      </c>
    </row>
    <row r="1814" s="13" customFormat="1">
      <c r="A1814" s="13"/>
      <c r="B1814" s="232"/>
      <c r="C1814" s="233"/>
      <c r="D1814" s="234" t="s">
        <v>205</v>
      </c>
      <c r="E1814" s="235" t="s">
        <v>19</v>
      </c>
      <c r="F1814" s="236" t="s">
        <v>2148</v>
      </c>
      <c r="G1814" s="233"/>
      <c r="H1814" s="237">
        <v>41.087000000000003</v>
      </c>
      <c r="I1814" s="238"/>
      <c r="J1814" s="233"/>
      <c r="K1814" s="233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205</v>
      </c>
      <c r="AU1814" s="243" t="s">
        <v>207</v>
      </c>
      <c r="AV1814" s="13" t="s">
        <v>82</v>
      </c>
      <c r="AW1814" s="13" t="s">
        <v>33</v>
      </c>
      <c r="AX1814" s="13" t="s">
        <v>79</v>
      </c>
      <c r="AY1814" s="243" t="s">
        <v>190</v>
      </c>
    </row>
    <row r="1815" s="2" customFormat="1" ht="37.8" customHeight="1">
      <c r="A1815" s="40"/>
      <c r="B1815" s="41"/>
      <c r="C1815" s="214" t="s">
        <v>2149</v>
      </c>
      <c r="D1815" s="214" t="s">
        <v>192</v>
      </c>
      <c r="E1815" s="215" t="s">
        <v>2150</v>
      </c>
      <c r="F1815" s="216" t="s">
        <v>2151</v>
      </c>
      <c r="G1815" s="217" t="s">
        <v>214</v>
      </c>
      <c r="H1815" s="218">
        <v>519.04399999999998</v>
      </c>
      <c r="I1815" s="219"/>
      <c r="J1815" s="220">
        <f>ROUND(I1815*H1815,2)</f>
        <v>0</v>
      </c>
      <c r="K1815" s="216" t="s">
        <v>196</v>
      </c>
      <c r="L1815" s="46"/>
      <c r="M1815" s="221" t="s">
        <v>19</v>
      </c>
      <c r="N1815" s="222" t="s">
        <v>43</v>
      </c>
      <c r="O1815" s="86"/>
      <c r="P1815" s="223">
        <f>O1815*H1815</f>
        <v>0</v>
      </c>
      <c r="Q1815" s="223">
        <v>0.0086800000000000002</v>
      </c>
      <c r="R1815" s="223">
        <f>Q1815*H1815</f>
        <v>4.50530192</v>
      </c>
      <c r="S1815" s="223">
        <v>0</v>
      </c>
      <c r="T1815" s="224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5" t="s">
        <v>197</v>
      </c>
      <c r="AT1815" s="225" t="s">
        <v>192</v>
      </c>
      <c r="AU1815" s="225" t="s">
        <v>207</v>
      </c>
      <c r="AY1815" s="19" t="s">
        <v>190</v>
      </c>
      <c r="BE1815" s="226">
        <f>IF(N1815="základní",J1815,0)</f>
        <v>0</v>
      </c>
      <c r="BF1815" s="226">
        <f>IF(N1815="snížená",J1815,0)</f>
        <v>0</v>
      </c>
      <c r="BG1815" s="226">
        <f>IF(N1815="zákl. přenesená",J1815,0)</f>
        <v>0</v>
      </c>
      <c r="BH1815" s="226">
        <f>IF(N1815="sníž. přenesená",J1815,0)</f>
        <v>0</v>
      </c>
      <c r="BI1815" s="226">
        <f>IF(N1815="nulová",J1815,0)</f>
        <v>0</v>
      </c>
      <c r="BJ1815" s="19" t="s">
        <v>79</v>
      </c>
      <c r="BK1815" s="226">
        <f>ROUND(I1815*H1815,2)</f>
        <v>0</v>
      </c>
      <c r="BL1815" s="19" t="s">
        <v>197</v>
      </c>
      <c r="BM1815" s="225" t="s">
        <v>2152</v>
      </c>
    </row>
    <row r="1816" s="2" customFormat="1">
      <c r="A1816" s="40"/>
      <c r="B1816" s="41"/>
      <c r="C1816" s="42"/>
      <c r="D1816" s="227" t="s">
        <v>199</v>
      </c>
      <c r="E1816" s="42"/>
      <c r="F1816" s="228" t="s">
        <v>2153</v>
      </c>
      <c r="G1816" s="42"/>
      <c r="H1816" s="42"/>
      <c r="I1816" s="229"/>
      <c r="J1816" s="42"/>
      <c r="K1816" s="42"/>
      <c r="L1816" s="46"/>
      <c r="M1816" s="230"/>
      <c r="N1816" s="231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199</v>
      </c>
      <c r="AU1816" s="19" t="s">
        <v>207</v>
      </c>
    </row>
    <row r="1817" s="14" customFormat="1">
      <c r="A1817" s="14"/>
      <c r="B1817" s="254"/>
      <c r="C1817" s="255"/>
      <c r="D1817" s="234" t="s">
        <v>205</v>
      </c>
      <c r="E1817" s="256" t="s">
        <v>19</v>
      </c>
      <c r="F1817" s="257" t="s">
        <v>2154</v>
      </c>
      <c r="G1817" s="255"/>
      <c r="H1817" s="256" t="s">
        <v>19</v>
      </c>
      <c r="I1817" s="258"/>
      <c r="J1817" s="255"/>
      <c r="K1817" s="255"/>
      <c r="L1817" s="259"/>
      <c r="M1817" s="260"/>
      <c r="N1817" s="261"/>
      <c r="O1817" s="261"/>
      <c r="P1817" s="261"/>
      <c r="Q1817" s="261"/>
      <c r="R1817" s="261"/>
      <c r="S1817" s="261"/>
      <c r="T1817" s="26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3" t="s">
        <v>205</v>
      </c>
      <c r="AU1817" s="263" t="s">
        <v>207</v>
      </c>
      <c r="AV1817" s="14" t="s">
        <v>79</v>
      </c>
      <c r="AW1817" s="14" t="s">
        <v>33</v>
      </c>
      <c r="AX1817" s="14" t="s">
        <v>72</v>
      </c>
      <c r="AY1817" s="263" t="s">
        <v>190</v>
      </c>
    </row>
    <row r="1818" s="14" customFormat="1">
      <c r="A1818" s="14"/>
      <c r="B1818" s="254"/>
      <c r="C1818" s="255"/>
      <c r="D1818" s="234" t="s">
        <v>205</v>
      </c>
      <c r="E1818" s="256" t="s">
        <v>19</v>
      </c>
      <c r="F1818" s="257" t="s">
        <v>2155</v>
      </c>
      <c r="G1818" s="255"/>
      <c r="H1818" s="256" t="s">
        <v>19</v>
      </c>
      <c r="I1818" s="258"/>
      <c r="J1818" s="255"/>
      <c r="K1818" s="255"/>
      <c r="L1818" s="259"/>
      <c r="M1818" s="260"/>
      <c r="N1818" s="261"/>
      <c r="O1818" s="261"/>
      <c r="P1818" s="261"/>
      <c r="Q1818" s="261"/>
      <c r="R1818" s="261"/>
      <c r="S1818" s="261"/>
      <c r="T1818" s="26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63" t="s">
        <v>205</v>
      </c>
      <c r="AU1818" s="263" t="s">
        <v>207</v>
      </c>
      <c r="AV1818" s="14" t="s">
        <v>79</v>
      </c>
      <c r="AW1818" s="14" t="s">
        <v>33</v>
      </c>
      <c r="AX1818" s="14" t="s">
        <v>72</v>
      </c>
      <c r="AY1818" s="263" t="s">
        <v>190</v>
      </c>
    </row>
    <row r="1819" s="14" customFormat="1">
      <c r="A1819" s="14"/>
      <c r="B1819" s="254"/>
      <c r="C1819" s="255"/>
      <c r="D1819" s="234" t="s">
        <v>205</v>
      </c>
      <c r="E1819" s="256" t="s">
        <v>19</v>
      </c>
      <c r="F1819" s="257" t="s">
        <v>2156</v>
      </c>
      <c r="G1819" s="255"/>
      <c r="H1819" s="256" t="s">
        <v>19</v>
      </c>
      <c r="I1819" s="258"/>
      <c r="J1819" s="255"/>
      <c r="K1819" s="255"/>
      <c r="L1819" s="259"/>
      <c r="M1819" s="260"/>
      <c r="N1819" s="261"/>
      <c r="O1819" s="261"/>
      <c r="P1819" s="261"/>
      <c r="Q1819" s="261"/>
      <c r="R1819" s="261"/>
      <c r="S1819" s="261"/>
      <c r="T1819" s="26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63" t="s">
        <v>205</v>
      </c>
      <c r="AU1819" s="263" t="s">
        <v>207</v>
      </c>
      <c r="AV1819" s="14" t="s">
        <v>79</v>
      </c>
      <c r="AW1819" s="14" t="s">
        <v>33</v>
      </c>
      <c r="AX1819" s="14" t="s">
        <v>72</v>
      </c>
      <c r="AY1819" s="263" t="s">
        <v>190</v>
      </c>
    </row>
    <row r="1820" s="13" customFormat="1">
      <c r="A1820" s="13"/>
      <c r="B1820" s="232"/>
      <c r="C1820" s="233"/>
      <c r="D1820" s="234" t="s">
        <v>205</v>
      </c>
      <c r="E1820" s="235" t="s">
        <v>19</v>
      </c>
      <c r="F1820" s="236" t="s">
        <v>737</v>
      </c>
      <c r="G1820" s="233"/>
      <c r="H1820" s="237">
        <v>474.85399999999998</v>
      </c>
      <c r="I1820" s="238"/>
      <c r="J1820" s="233"/>
      <c r="K1820" s="233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205</v>
      </c>
      <c r="AU1820" s="243" t="s">
        <v>207</v>
      </c>
      <c r="AV1820" s="13" t="s">
        <v>82</v>
      </c>
      <c r="AW1820" s="13" t="s">
        <v>33</v>
      </c>
      <c r="AX1820" s="13" t="s">
        <v>72</v>
      </c>
      <c r="AY1820" s="243" t="s">
        <v>190</v>
      </c>
    </row>
    <row r="1821" s="13" customFormat="1">
      <c r="A1821" s="13"/>
      <c r="B1821" s="232"/>
      <c r="C1821" s="233"/>
      <c r="D1821" s="234" t="s">
        <v>205</v>
      </c>
      <c r="E1821" s="235" t="s">
        <v>19</v>
      </c>
      <c r="F1821" s="236" t="s">
        <v>743</v>
      </c>
      <c r="G1821" s="233"/>
      <c r="H1821" s="237">
        <v>44.189999999999998</v>
      </c>
      <c r="I1821" s="238"/>
      <c r="J1821" s="233"/>
      <c r="K1821" s="233"/>
      <c r="L1821" s="239"/>
      <c r="M1821" s="240"/>
      <c r="N1821" s="241"/>
      <c r="O1821" s="241"/>
      <c r="P1821" s="241"/>
      <c r="Q1821" s="241"/>
      <c r="R1821" s="241"/>
      <c r="S1821" s="241"/>
      <c r="T1821" s="24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3" t="s">
        <v>205</v>
      </c>
      <c r="AU1821" s="243" t="s">
        <v>207</v>
      </c>
      <c r="AV1821" s="13" t="s">
        <v>82</v>
      </c>
      <c r="AW1821" s="13" t="s">
        <v>33</v>
      </c>
      <c r="AX1821" s="13" t="s">
        <v>72</v>
      </c>
      <c r="AY1821" s="243" t="s">
        <v>190</v>
      </c>
    </row>
    <row r="1822" s="15" customFormat="1">
      <c r="A1822" s="15"/>
      <c r="B1822" s="264"/>
      <c r="C1822" s="265"/>
      <c r="D1822" s="234" t="s">
        <v>205</v>
      </c>
      <c r="E1822" s="266" t="s">
        <v>19</v>
      </c>
      <c r="F1822" s="267" t="s">
        <v>243</v>
      </c>
      <c r="G1822" s="265"/>
      <c r="H1822" s="268">
        <v>519.04399999999998</v>
      </c>
      <c r="I1822" s="269"/>
      <c r="J1822" s="265"/>
      <c r="K1822" s="265"/>
      <c r="L1822" s="270"/>
      <c r="M1822" s="271"/>
      <c r="N1822" s="272"/>
      <c r="O1822" s="272"/>
      <c r="P1822" s="272"/>
      <c r="Q1822" s="272"/>
      <c r="R1822" s="272"/>
      <c r="S1822" s="272"/>
      <c r="T1822" s="273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74" t="s">
        <v>205</v>
      </c>
      <c r="AU1822" s="274" t="s">
        <v>207</v>
      </c>
      <c r="AV1822" s="15" t="s">
        <v>197</v>
      </c>
      <c r="AW1822" s="15" t="s">
        <v>33</v>
      </c>
      <c r="AX1822" s="15" t="s">
        <v>79</v>
      </c>
      <c r="AY1822" s="274" t="s">
        <v>190</v>
      </c>
    </row>
    <row r="1823" s="2" customFormat="1" ht="16.5" customHeight="1">
      <c r="A1823" s="40"/>
      <c r="B1823" s="41"/>
      <c r="C1823" s="244" t="s">
        <v>2157</v>
      </c>
      <c r="D1823" s="244" t="s">
        <v>219</v>
      </c>
      <c r="E1823" s="245" t="s">
        <v>2158</v>
      </c>
      <c r="F1823" s="246" t="s">
        <v>2159</v>
      </c>
      <c r="G1823" s="247" t="s">
        <v>214</v>
      </c>
      <c r="H1823" s="248">
        <v>574.10299999999995</v>
      </c>
      <c r="I1823" s="249"/>
      <c r="J1823" s="250">
        <f>ROUND(I1823*H1823,2)</f>
        <v>0</v>
      </c>
      <c r="K1823" s="246" t="s">
        <v>196</v>
      </c>
      <c r="L1823" s="251"/>
      <c r="M1823" s="252" t="s">
        <v>19</v>
      </c>
      <c r="N1823" s="253" t="s">
        <v>43</v>
      </c>
      <c r="O1823" s="86"/>
      <c r="P1823" s="223">
        <f>O1823*H1823</f>
        <v>0</v>
      </c>
      <c r="Q1823" s="223">
        <v>0.0045999999999999999</v>
      </c>
      <c r="R1823" s="223">
        <f>Q1823*H1823</f>
        <v>2.6408737999999996</v>
      </c>
      <c r="S1823" s="223">
        <v>0</v>
      </c>
      <c r="T1823" s="224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25" t="s">
        <v>223</v>
      </c>
      <c r="AT1823" s="225" t="s">
        <v>219</v>
      </c>
      <c r="AU1823" s="225" t="s">
        <v>207</v>
      </c>
      <c r="AY1823" s="19" t="s">
        <v>190</v>
      </c>
      <c r="BE1823" s="226">
        <f>IF(N1823="základní",J1823,0)</f>
        <v>0</v>
      </c>
      <c r="BF1823" s="226">
        <f>IF(N1823="snížená",J1823,0)</f>
        <v>0</v>
      </c>
      <c r="BG1823" s="226">
        <f>IF(N1823="zákl. přenesená",J1823,0)</f>
        <v>0</v>
      </c>
      <c r="BH1823" s="226">
        <f>IF(N1823="sníž. přenesená",J1823,0)</f>
        <v>0</v>
      </c>
      <c r="BI1823" s="226">
        <f>IF(N1823="nulová",J1823,0)</f>
        <v>0</v>
      </c>
      <c r="BJ1823" s="19" t="s">
        <v>79</v>
      </c>
      <c r="BK1823" s="226">
        <f>ROUND(I1823*H1823,2)</f>
        <v>0</v>
      </c>
      <c r="BL1823" s="19" t="s">
        <v>197</v>
      </c>
      <c r="BM1823" s="225" t="s">
        <v>2160</v>
      </c>
    </row>
    <row r="1824" s="13" customFormat="1">
      <c r="A1824" s="13"/>
      <c r="B1824" s="232"/>
      <c r="C1824" s="233"/>
      <c r="D1824" s="234" t="s">
        <v>205</v>
      </c>
      <c r="E1824" s="235" t="s">
        <v>19</v>
      </c>
      <c r="F1824" s="236" t="s">
        <v>2161</v>
      </c>
      <c r="G1824" s="233"/>
      <c r="H1824" s="237">
        <v>9.3239999999999998</v>
      </c>
      <c r="I1824" s="238"/>
      <c r="J1824" s="233"/>
      <c r="K1824" s="233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205</v>
      </c>
      <c r="AU1824" s="243" t="s">
        <v>207</v>
      </c>
      <c r="AV1824" s="13" t="s">
        <v>82</v>
      </c>
      <c r="AW1824" s="13" t="s">
        <v>33</v>
      </c>
      <c r="AX1824" s="13" t="s">
        <v>72</v>
      </c>
      <c r="AY1824" s="243" t="s">
        <v>190</v>
      </c>
    </row>
    <row r="1825" s="13" customFormat="1">
      <c r="A1825" s="13"/>
      <c r="B1825" s="232"/>
      <c r="C1825" s="233"/>
      <c r="D1825" s="234" t="s">
        <v>205</v>
      </c>
      <c r="E1825" s="235" t="s">
        <v>19</v>
      </c>
      <c r="F1825" s="236" t="s">
        <v>2162</v>
      </c>
      <c r="G1825" s="233"/>
      <c r="H1825" s="237">
        <v>19.782</v>
      </c>
      <c r="I1825" s="238"/>
      <c r="J1825" s="233"/>
      <c r="K1825" s="233"/>
      <c r="L1825" s="239"/>
      <c r="M1825" s="240"/>
      <c r="N1825" s="241"/>
      <c r="O1825" s="241"/>
      <c r="P1825" s="241"/>
      <c r="Q1825" s="241"/>
      <c r="R1825" s="241"/>
      <c r="S1825" s="241"/>
      <c r="T1825" s="242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3" t="s">
        <v>205</v>
      </c>
      <c r="AU1825" s="243" t="s">
        <v>207</v>
      </c>
      <c r="AV1825" s="13" t="s">
        <v>82</v>
      </c>
      <c r="AW1825" s="13" t="s">
        <v>33</v>
      </c>
      <c r="AX1825" s="13" t="s">
        <v>72</v>
      </c>
      <c r="AY1825" s="243" t="s">
        <v>190</v>
      </c>
    </row>
    <row r="1826" s="13" customFormat="1">
      <c r="A1826" s="13"/>
      <c r="B1826" s="232"/>
      <c r="C1826" s="233"/>
      <c r="D1826" s="234" t="s">
        <v>205</v>
      </c>
      <c r="E1826" s="235" t="s">
        <v>19</v>
      </c>
      <c r="F1826" s="236" t="s">
        <v>2163</v>
      </c>
      <c r="G1826" s="233"/>
      <c r="H1826" s="237">
        <v>498.59699999999998</v>
      </c>
      <c r="I1826" s="238"/>
      <c r="J1826" s="233"/>
      <c r="K1826" s="233"/>
      <c r="L1826" s="239"/>
      <c r="M1826" s="240"/>
      <c r="N1826" s="241"/>
      <c r="O1826" s="241"/>
      <c r="P1826" s="241"/>
      <c r="Q1826" s="241"/>
      <c r="R1826" s="241"/>
      <c r="S1826" s="241"/>
      <c r="T1826" s="242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3" t="s">
        <v>205</v>
      </c>
      <c r="AU1826" s="243" t="s">
        <v>207</v>
      </c>
      <c r="AV1826" s="13" t="s">
        <v>82</v>
      </c>
      <c r="AW1826" s="13" t="s">
        <v>33</v>
      </c>
      <c r="AX1826" s="13" t="s">
        <v>72</v>
      </c>
      <c r="AY1826" s="243" t="s">
        <v>190</v>
      </c>
    </row>
    <row r="1827" s="13" customFormat="1">
      <c r="A1827" s="13"/>
      <c r="B1827" s="232"/>
      <c r="C1827" s="233"/>
      <c r="D1827" s="234" t="s">
        <v>205</v>
      </c>
      <c r="E1827" s="235" t="s">
        <v>19</v>
      </c>
      <c r="F1827" s="236" t="s">
        <v>2164</v>
      </c>
      <c r="G1827" s="233"/>
      <c r="H1827" s="237">
        <v>46.399999999999999</v>
      </c>
      <c r="I1827" s="238"/>
      <c r="J1827" s="233"/>
      <c r="K1827" s="233"/>
      <c r="L1827" s="239"/>
      <c r="M1827" s="240"/>
      <c r="N1827" s="241"/>
      <c r="O1827" s="241"/>
      <c r="P1827" s="241"/>
      <c r="Q1827" s="241"/>
      <c r="R1827" s="241"/>
      <c r="S1827" s="241"/>
      <c r="T1827" s="24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3" t="s">
        <v>205</v>
      </c>
      <c r="AU1827" s="243" t="s">
        <v>207</v>
      </c>
      <c r="AV1827" s="13" t="s">
        <v>82</v>
      </c>
      <c r="AW1827" s="13" t="s">
        <v>33</v>
      </c>
      <c r="AX1827" s="13" t="s">
        <v>72</v>
      </c>
      <c r="AY1827" s="243" t="s">
        <v>190</v>
      </c>
    </row>
    <row r="1828" s="15" customFormat="1">
      <c r="A1828" s="15"/>
      <c r="B1828" s="264"/>
      <c r="C1828" s="265"/>
      <c r="D1828" s="234" t="s">
        <v>205</v>
      </c>
      <c r="E1828" s="266" t="s">
        <v>19</v>
      </c>
      <c r="F1828" s="267" t="s">
        <v>243</v>
      </c>
      <c r="G1828" s="265"/>
      <c r="H1828" s="268">
        <v>574.10299999999995</v>
      </c>
      <c r="I1828" s="269"/>
      <c r="J1828" s="265"/>
      <c r="K1828" s="265"/>
      <c r="L1828" s="270"/>
      <c r="M1828" s="271"/>
      <c r="N1828" s="272"/>
      <c r="O1828" s="272"/>
      <c r="P1828" s="272"/>
      <c r="Q1828" s="272"/>
      <c r="R1828" s="272"/>
      <c r="S1828" s="272"/>
      <c r="T1828" s="273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74" t="s">
        <v>205</v>
      </c>
      <c r="AU1828" s="274" t="s">
        <v>207</v>
      </c>
      <c r="AV1828" s="15" t="s">
        <v>197</v>
      </c>
      <c r="AW1828" s="15" t="s">
        <v>33</v>
      </c>
      <c r="AX1828" s="15" t="s">
        <v>79</v>
      </c>
      <c r="AY1828" s="274" t="s">
        <v>190</v>
      </c>
    </row>
    <row r="1829" s="2" customFormat="1" ht="37.8" customHeight="1">
      <c r="A1829" s="40"/>
      <c r="B1829" s="41"/>
      <c r="C1829" s="214" t="s">
        <v>2165</v>
      </c>
      <c r="D1829" s="214" t="s">
        <v>192</v>
      </c>
      <c r="E1829" s="215" t="s">
        <v>2166</v>
      </c>
      <c r="F1829" s="216" t="s">
        <v>2167</v>
      </c>
      <c r="G1829" s="217" t="s">
        <v>380</v>
      </c>
      <c r="H1829" s="218">
        <v>80.049999999999997</v>
      </c>
      <c r="I1829" s="219"/>
      <c r="J1829" s="220">
        <f>ROUND(I1829*H1829,2)</f>
        <v>0</v>
      </c>
      <c r="K1829" s="216" t="s">
        <v>196</v>
      </c>
      <c r="L1829" s="46"/>
      <c r="M1829" s="221" t="s">
        <v>19</v>
      </c>
      <c r="N1829" s="222" t="s">
        <v>43</v>
      </c>
      <c r="O1829" s="86"/>
      <c r="P1829" s="223">
        <f>O1829*H1829</f>
        <v>0</v>
      </c>
      <c r="Q1829" s="223">
        <v>0.0017600000000000001</v>
      </c>
      <c r="R1829" s="223">
        <f>Q1829*H1829</f>
        <v>0.14088800000000001</v>
      </c>
      <c r="S1829" s="223">
        <v>0</v>
      </c>
      <c r="T1829" s="224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5" t="s">
        <v>307</v>
      </c>
      <c r="AT1829" s="225" t="s">
        <v>192</v>
      </c>
      <c r="AU1829" s="225" t="s">
        <v>207</v>
      </c>
      <c r="AY1829" s="19" t="s">
        <v>190</v>
      </c>
      <c r="BE1829" s="226">
        <f>IF(N1829="základní",J1829,0)</f>
        <v>0</v>
      </c>
      <c r="BF1829" s="226">
        <f>IF(N1829="snížená",J1829,0)</f>
        <v>0</v>
      </c>
      <c r="BG1829" s="226">
        <f>IF(N1829="zákl. přenesená",J1829,0)</f>
        <v>0</v>
      </c>
      <c r="BH1829" s="226">
        <f>IF(N1829="sníž. přenesená",J1829,0)</f>
        <v>0</v>
      </c>
      <c r="BI1829" s="226">
        <f>IF(N1829="nulová",J1829,0)</f>
        <v>0</v>
      </c>
      <c r="BJ1829" s="19" t="s">
        <v>79</v>
      </c>
      <c r="BK1829" s="226">
        <f>ROUND(I1829*H1829,2)</f>
        <v>0</v>
      </c>
      <c r="BL1829" s="19" t="s">
        <v>307</v>
      </c>
      <c r="BM1829" s="225" t="s">
        <v>2168</v>
      </c>
    </row>
    <row r="1830" s="2" customFormat="1">
      <c r="A1830" s="40"/>
      <c r="B1830" s="41"/>
      <c r="C1830" s="42"/>
      <c r="D1830" s="227" t="s">
        <v>199</v>
      </c>
      <c r="E1830" s="42"/>
      <c r="F1830" s="228" t="s">
        <v>2169</v>
      </c>
      <c r="G1830" s="42"/>
      <c r="H1830" s="42"/>
      <c r="I1830" s="229"/>
      <c r="J1830" s="42"/>
      <c r="K1830" s="42"/>
      <c r="L1830" s="46"/>
      <c r="M1830" s="230"/>
      <c r="N1830" s="231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199</v>
      </c>
      <c r="AU1830" s="19" t="s">
        <v>207</v>
      </c>
    </row>
    <row r="1831" s="14" customFormat="1">
      <c r="A1831" s="14"/>
      <c r="B1831" s="254"/>
      <c r="C1831" s="255"/>
      <c r="D1831" s="234" t="s">
        <v>205</v>
      </c>
      <c r="E1831" s="256" t="s">
        <v>19</v>
      </c>
      <c r="F1831" s="257" t="s">
        <v>2170</v>
      </c>
      <c r="G1831" s="255"/>
      <c r="H1831" s="256" t="s">
        <v>19</v>
      </c>
      <c r="I1831" s="258"/>
      <c r="J1831" s="255"/>
      <c r="K1831" s="255"/>
      <c r="L1831" s="259"/>
      <c r="M1831" s="260"/>
      <c r="N1831" s="261"/>
      <c r="O1831" s="261"/>
      <c r="P1831" s="261"/>
      <c r="Q1831" s="261"/>
      <c r="R1831" s="261"/>
      <c r="S1831" s="261"/>
      <c r="T1831" s="26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3" t="s">
        <v>205</v>
      </c>
      <c r="AU1831" s="263" t="s">
        <v>207</v>
      </c>
      <c r="AV1831" s="14" t="s">
        <v>79</v>
      </c>
      <c r="AW1831" s="14" t="s">
        <v>33</v>
      </c>
      <c r="AX1831" s="14" t="s">
        <v>72</v>
      </c>
      <c r="AY1831" s="263" t="s">
        <v>190</v>
      </c>
    </row>
    <row r="1832" s="14" customFormat="1">
      <c r="A1832" s="14"/>
      <c r="B1832" s="254"/>
      <c r="C1832" s="255"/>
      <c r="D1832" s="234" t="s">
        <v>205</v>
      </c>
      <c r="E1832" s="256" t="s">
        <v>19</v>
      </c>
      <c r="F1832" s="257" t="s">
        <v>1352</v>
      </c>
      <c r="G1832" s="255"/>
      <c r="H1832" s="256" t="s">
        <v>19</v>
      </c>
      <c r="I1832" s="258"/>
      <c r="J1832" s="255"/>
      <c r="K1832" s="255"/>
      <c r="L1832" s="259"/>
      <c r="M1832" s="260"/>
      <c r="N1832" s="261"/>
      <c r="O1832" s="261"/>
      <c r="P1832" s="261"/>
      <c r="Q1832" s="261"/>
      <c r="R1832" s="261"/>
      <c r="S1832" s="261"/>
      <c r="T1832" s="26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3" t="s">
        <v>205</v>
      </c>
      <c r="AU1832" s="263" t="s">
        <v>207</v>
      </c>
      <c r="AV1832" s="14" t="s">
        <v>79</v>
      </c>
      <c r="AW1832" s="14" t="s">
        <v>33</v>
      </c>
      <c r="AX1832" s="14" t="s">
        <v>72</v>
      </c>
      <c r="AY1832" s="263" t="s">
        <v>190</v>
      </c>
    </row>
    <row r="1833" s="13" customFormat="1">
      <c r="A1833" s="13"/>
      <c r="B1833" s="232"/>
      <c r="C1833" s="233"/>
      <c r="D1833" s="234" t="s">
        <v>205</v>
      </c>
      <c r="E1833" s="235" t="s">
        <v>19</v>
      </c>
      <c r="F1833" s="236" t="s">
        <v>2171</v>
      </c>
      <c r="G1833" s="233"/>
      <c r="H1833" s="237">
        <v>9.5</v>
      </c>
      <c r="I1833" s="238"/>
      <c r="J1833" s="233"/>
      <c r="K1833" s="233"/>
      <c r="L1833" s="239"/>
      <c r="M1833" s="240"/>
      <c r="N1833" s="241"/>
      <c r="O1833" s="241"/>
      <c r="P1833" s="241"/>
      <c r="Q1833" s="241"/>
      <c r="R1833" s="241"/>
      <c r="S1833" s="241"/>
      <c r="T1833" s="24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3" t="s">
        <v>205</v>
      </c>
      <c r="AU1833" s="243" t="s">
        <v>207</v>
      </c>
      <c r="AV1833" s="13" t="s">
        <v>82</v>
      </c>
      <c r="AW1833" s="13" t="s">
        <v>33</v>
      </c>
      <c r="AX1833" s="13" t="s">
        <v>72</v>
      </c>
      <c r="AY1833" s="243" t="s">
        <v>190</v>
      </c>
    </row>
    <row r="1834" s="13" customFormat="1">
      <c r="A1834" s="13"/>
      <c r="B1834" s="232"/>
      <c r="C1834" s="233"/>
      <c r="D1834" s="234" t="s">
        <v>205</v>
      </c>
      <c r="E1834" s="235" t="s">
        <v>19</v>
      </c>
      <c r="F1834" s="236" t="s">
        <v>2172</v>
      </c>
      <c r="G1834" s="233"/>
      <c r="H1834" s="237">
        <v>15.5</v>
      </c>
      <c r="I1834" s="238"/>
      <c r="J1834" s="233"/>
      <c r="K1834" s="233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205</v>
      </c>
      <c r="AU1834" s="243" t="s">
        <v>207</v>
      </c>
      <c r="AV1834" s="13" t="s">
        <v>82</v>
      </c>
      <c r="AW1834" s="13" t="s">
        <v>33</v>
      </c>
      <c r="AX1834" s="13" t="s">
        <v>72</v>
      </c>
      <c r="AY1834" s="243" t="s">
        <v>190</v>
      </c>
    </row>
    <row r="1835" s="13" customFormat="1">
      <c r="A1835" s="13"/>
      <c r="B1835" s="232"/>
      <c r="C1835" s="233"/>
      <c r="D1835" s="234" t="s">
        <v>205</v>
      </c>
      <c r="E1835" s="235" t="s">
        <v>19</v>
      </c>
      <c r="F1835" s="236" t="s">
        <v>2173</v>
      </c>
      <c r="G1835" s="233"/>
      <c r="H1835" s="237">
        <v>13</v>
      </c>
      <c r="I1835" s="238"/>
      <c r="J1835" s="233"/>
      <c r="K1835" s="233"/>
      <c r="L1835" s="239"/>
      <c r="M1835" s="240"/>
      <c r="N1835" s="241"/>
      <c r="O1835" s="241"/>
      <c r="P1835" s="241"/>
      <c r="Q1835" s="241"/>
      <c r="R1835" s="241"/>
      <c r="S1835" s="241"/>
      <c r="T1835" s="24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3" t="s">
        <v>205</v>
      </c>
      <c r="AU1835" s="243" t="s">
        <v>207</v>
      </c>
      <c r="AV1835" s="13" t="s">
        <v>82</v>
      </c>
      <c r="AW1835" s="13" t="s">
        <v>33</v>
      </c>
      <c r="AX1835" s="13" t="s">
        <v>72</v>
      </c>
      <c r="AY1835" s="243" t="s">
        <v>190</v>
      </c>
    </row>
    <row r="1836" s="14" customFormat="1">
      <c r="A1836" s="14"/>
      <c r="B1836" s="254"/>
      <c r="C1836" s="255"/>
      <c r="D1836" s="234" t="s">
        <v>205</v>
      </c>
      <c r="E1836" s="256" t="s">
        <v>19</v>
      </c>
      <c r="F1836" s="257" t="s">
        <v>1514</v>
      </c>
      <c r="G1836" s="255"/>
      <c r="H1836" s="256" t="s">
        <v>19</v>
      </c>
      <c r="I1836" s="258"/>
      <c r="J1836" s="255"/>
      <c r="K1836" s="255"/>
      <c r="L1836" s="259"/>
      <c r="M1836" s="260"/>
      <c r="N1836" s="261"/>
      <c r="O1836" s="261"/>
      <c r="P1836" s="261"/>
      <c r="Q1836" s="261"/>
      <c r="R1836" s="261"/>
      <c r="S1836" s="261"/>
      <c r="T1836" s="26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3" t="s">
        <v>205</v>
      </c>
      <c r="AU1836" s="263" t="s">
        <v>207</v>
      </c>
      <c r="AV1836" s="14" t="s">
        <v>79</v>
      </c>
      <c r="AW1836" s="14" t="s">
        <v>33</v>
      </c>
      <c r="AX1836" s="14" t="s">
        <v>72</v>
      </c>
      <c r="AY1836" s="263" t="s">
        <v>190</v>
      </c>
    </row>
    <row r="1837" s="13" customFormat="1">
      <c r="A1837" s="13"/>
      <c r="B1837" s="232"/>
      <c r="C1837" s="233"/>
      <c r="D1837" s="234" t="s">
        <v>205</v>
      </c>
      <c r="E1837" s="235" t="s">
        <v>19</v>
      </c>
      <c r="F1837" s="236" t="s">
        <v>2174</v>
      </c>
      <c r="G1837" s="233"/>
      <c r="H1837" s="237">
        <v>10.5</v>
      </c>
      <c r="I1837" s="238"/>
      <c r="J1837" s="233"/>
      <c r="K1837" s="233"/>
      <c r="L1837" s="239"/>
      <c r="M1837" s="240"/>
      <c r="N1837" s="241"/>
      <c r="O1837" s="241"/>
      <c r="P1837" s="241"/>
      <c r="Q1837" s="241"/>
      <c r="R1837" s="241"/>
      <c r="S1837" s="241"/>
      <c r="T1837" s="24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3" t="s">
        <v>205</v>
      </c>
      <c r="AU1837" s="243" t="s">
        <v>207</v>
      </c>
      <c r="AV1837" s="13" t="s">
        <v>82</v>
      </c>
      <c r="AW1837" s="13" t="s">
        <v>33</v>
      </c>
      <c r="AX1837" s="13" t="s">
        <v>72</v>
      </c>
      <c r="AY1837" s="243" t="s">
        <v>190</v>
      </c>
    </row>
    <row r="1838" s="13" customFormat="1">
      <c r="A1838" s="13"/>
      <c r="B1838" s="232"/>
      <c r="C1838" s="233"/>
      <c r="D1838" s="234" t="s">
        <v>205</v>
      </c>
      <c r="E1838" s="235" t="s">
        <v>19</v>
      </c>
      <c r="F1838" s="236" t="s">
        <v>2175</v>
      </c>
      <c r="G1838" s="233"/>
      <c r="H1838" s="237">
        <v>6.5</v>
      </c>
      <c r="I1838" s="238"/>
      <c r="J1838" s="233"/>
      <c r="K1838" s="233"/>
      <c r="L1838" s="239"/>
      <c r="M1838" s="240"/>
      <c r="N1838" s="241"/>
      <c r="O1838" s="241"/>
      <c r="P1838" s="241"/>
      <c r="Q1838" s="241"/>
      <c r="R1838" s="241"/>
      <c r="S1838" s="241"/>
      <c r="T1838" s="242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3" t="s">
        <v>205</v>
      </c>
      <c r="AU1838" s="243" t="s">
        <v>207</v>
      </c>
      <c r="AV1838" s="13" t="s">
        <v>82</v>
      </c>
      <c r="AW1838" s="13" t="s">
        <v>33</v>
      </c>
      <c r="AX1838" s="13" t="s">
        <v>72</v>
      </c>
      <c r="AY1838" s="243" t="s">
        <v>190</v>
      </c>
    </row>
    <row r="1839" s="13" customFormat="1">
      <c r="A1839" s="13"/>
      <c r="B1839" s="232"/>
      <c r="C1839" s="233"/>
      <c r="D1839" s="234" t="s">
        <v>205</v>
      </c>
      <c r="E1839" s="235" t="s">
        <v>19</v>
      </c>
      <c r="F1839" s="236" t="s">
        <v>2176</v>
      </c>
      <c r="G1839" s="233"/>
      <c r="H1839" s="237">
        <v>12</v>
      </c>
      <c r="I1839" s="238"/>
      <c r="J1839" s="233"/>
      <c r="K1839" s="233"/>
      <c r="L1839" s="239"/>
      <c r="M1839" s="240"/>
      <c r="N1839" s="241"/>
      <c r="O1839" s="241"/>
      <c r="P1839" s="241"/>
      <c r="Q1839" s="241"/>
      <c r="R1839" s="241"/>
      <c r="S1839" s="241"/>
      <c r="T1839" s="24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3" t="s">
        <v>205</v>
      </c>
      <c r="AU1839" s="243" t="s">
        <v>207</v>
      </c>
      <c r="AV1839" s="13" t="s">
        <v>82</v>
      </c>
      <c r="AW1839" s="13" t="s">
        <v>33</v>
      </c>
      <c r="AX1839" s="13" t="s">
        <v>72</v>
      </c>
      <c r="AY1839" s="243" t="s">
        <v>190</v>
      </c>
    </row>
    <row r="1840" s="13" customFormat="1">
      <c r="A1840" s="13"/>
      <c r="B1840" s="232"/>
      <c r="C1840" s="233"/>
      <c r="D1840" s="234" t="s">
        <v>205</v>
      </c>
      <c r="E1840" s="235" t="s">
        <v>19</v>
      </c>
      <c r="F1840" s="236" t="s">
        <v>2177</v>
      </c>
      <c r="G1840" s="233"/>
      <c r="H1840" s="237">
        <v>13.050000000000001</v>
      </c>
      <c r="I1840" s="238"/>
      <c r="J1840" s="233"/>
      <c r="K1840" s="233"/>
      <c r="L1840" s="239"/>
      <c r="M1840" s="240"/>
      <c r="N1840" s="241"/>
      <c r="O1840" s="241"/>
      <c r="P1840" s="241"/>
      <c r="Q1840" s="241"/>
      <c r="R1840" s="241"/>
      <c r="S1840" s="241"/>
      <c r="T1840" s="242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3" t="s">
        <v>205</v>
      </c>
      <c r="AU1840" s="243" t="s">
        <v>207</v>
      </c>
      <c r="AV1840" s="13" t="s">
        <v>82</v>
      </c>
      <c r="AW1840" s="13" t="s">
        <v>33</v>
      </c>
      <c r="AX1840" s="13" t="s">
        <v>72</v>
      </c>
      <c r="AY1840" s="243" t="s">
        <v>190</v>
      </c>
    </row>
    <row r="1841" s="15" customFormat="1">
      <c r="A1841" s="15"/>
      <c r="B1841" s="264"/>
      <c r="C1841" s="265"/>
      <c r="D1841" s="234" t="s">
        <v>205</v>
      </c>
      <c r="E1841" s="266" t="s">
        <v>19</v>
      </c>
      <c r="F1841" s="267" t="s">
        <v>243</v>
      </c>
      <c r="G1841" s="265"/>
      <c r="H1841" s="268">
        <v>80.049999999999997</v>
      </c>
      <c r="I1841" s="269"/>
      <c r="J1841" s="265"/>
      <c r="K1841" s="265"/>
      <c r="L1841" s="270"/>
      <c r="M1841" s="271"/>
      <c r="N1841" s="272"/>
      <c r="O1841" s="272"/>
      <c r="P1841" s="272"/>
      <c r="Q1841" s="272"/>
      <c r="R1841" s="272"/>
      <c r="S1841" s="272"/>
      <c r="T1841" s="273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74" t="s">
        <v>205</v>
      </c>
      <c r="AU1841" s="274" t="s">
        <v>207</v>
      </c>
      <c r="AV1841" s="15" t="s">
        <v>197</v>
      </c>
      <c r="AW1841" s="15" t="s">
        <v>33</v>
      </c>
      <c r="AX1841" s="15" t="s">
        <v>79</v>
      </c>
      <c r="AY1841" s="274" t="s">
        <v>190</v>
      </c>
    </row>
    <row r="1842" s="2" customFormat="1" ht="16.5" customHeight="1">
      <c r="A1842" s="40"/>
      <c r="B1842" s="41"/>
      <c r="C1842" s="244" t="s">
        <v>2178</v>
      </c>
      <c r="D1842" s="244" t="s">
        <v>219</v>
      </c>
      <c r="E1842" s="245" t="s">
        <v>2179</v>
      </c>
      <c r="F1842" s="246" t="s">
        <v>2180</v>
      </c>
      <c r="G1842" s="247" t="s">
        <v>214</v>
      </c>
      <c r="H1842" s="248">
        <v>16.811</v>
      </c>
      <c r="I1842" s="249"/>
      <c r="J1842" s="250">
        <f>ROUND(I1842*H1842,2)</f>
        <v>0</v>
      </c>
      <c r="K1842" s="246" t="s">
        <v>196</v>
      </c>
      <c r="L1842" s="251"/>
      <c r="M1842" s="252" t="s">
        <v>19</v>
      </c>
      <c r="N1842" s="253" t="s">
        <v>43</v>
      </c>
      <c r="O1842" s="86"/>
      <c r="P1842" s="223">
        <f>O1842*H1842</f>
        <v>0</v>
      </c>
      <c r="Q1842" s="223">
        <v>0.002</v>
      </c>
      <c r="R1842" s="223">
        <f>Q1842*H1842</f>
        <v>0.033621999999999999</v>
      </c>
      <c r="S1842" s="223">
        <v>0</v>
      </c>
      <c r="T1842" s="224">
        <f>S1842*H1842</f>
        <v>0</v>
      </c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R1842" s="225" t="s">
        <v>419</v>
      </c>
      <c r="AT1842" s="225" t="s">
        <v>219</v>
      </c>
      <c r="AU1842" s="225" t="s">
        <v>207</v>
      </c>
      <c r="AY1842" s="19" t="s">
        <v>190</v>
      </c>
      <c r="BE1842" s="226">
        <f>IF(N1842="základní",J1842,0)</f>
        <v>0</v>
      </c>
      <c r="BF1842" s="226">
        <f>IF(N1842="snížená",J1842,0)</f>
        <v>0</v>
      </c>
      <c r="BG1842" s="226">
        <f>IF(N1842="zákl. přenesená",J1842,0)</f>
        <v>0</v>
      </c>
      <c r="BH1842" s="226">
        <f>IF(N1842="sníž. přenesená",J1842,0)</f>
        <v>0</v>
      </c>
      <c r="BI1842" s="226">
        <f>IF(N1842="nulová",J1842,0)</f>
        <v>0</v>
      </c>
      <c r="BJ1842" s="19" t="s">
        <v>79</v>
      </c>
      <c r="BK1842" s="226">
        <f>ROUND(I1842*H1842,2)</f>
        <v>0</v>
      </c>
      <c r="BL1842" s="19" t="s">
        <v>307</v>
      </c>
      <c r="BM1842" s="225" t="s">
        <v>2181</v>
      </c>
    </row>
    <row r="1843" s="14" customFormat="1">
      <c r="A1843" s="14"/>
      <c r="B1843" s="254"/>
      <c r="C1843" s="255"/>
      <c r="D1843" s="234" t="s">
        <v>205</v>
      </c>
      <c r="E1843" s="256" t="s">
        <v>19</v>
      </c>
      <c r="F1843" s="257" t="s">
        <v>2170</v>
      </c>
      <c r="G1843" s="255"/>
      <c r="H1843" s="256" t="s">
        <v>19</v>
      </c>
      <c r="I1843" s="258"/>
      <c r="J1843" s="255"/>
      <c r="K1843" s="255"/>
      <c r="L1843" s="259"/>
      <c r="M1843" s="260"/>
      <c r="N1843" s="261"/>
      <c r="O1843" s="261"/>
      <c r="P1843" s="261"/>
      <c r="Q1843" s="261"/>
      <c r="R1843" s="261"/>
      <c r="S1843" s="261"/>
      <c r="T1843" s="26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3" t="s">
        <v>205</v>
      </c>
      <c r="AU1843" s="263" t="s">
        <v>207</v>
      </c>
      <c r="AV1843" s="14" t="s">
        <v>79</v>
      </c>
      <c r="AW1843" s="14" t="s">
        <v>33</v>
      </c>
      <c r="AX1843" s="14" t="s">
        <v>72</v>
      </c>
      <c r="AY1843" s="263" t="s">
        <v>190</v>
      </c>
    </row>
    <row r="1844" s="13" customFormat="1">
      <c r="A1844" s="13"/>
      <c r="B1844" s="232"/>
      <c r="C1844" s="233"/>
      <c r="D1844" s="234" t="s">
        <v>205</v>
      </c>
      <c r="E1844" s="235" t="s">
        <v>19</v>
      </c>
      <c r="F1844" s="236" t="s">
        <v>2182</v>
      </c>
      <c r="G1844" s="233"/>
      <c r="H1844" s="237">
        <v>16.811</v>
      </c>
      <c r="I1844" s="238"/>
      <c r="J1844" s="233"/>
      <c r="K1844" s="233"/>
      <c r="L1844" s="239"/>
      <c r="M1844" s="240"/>
      <c r="N1844" s="241"/>
      <c r="O1844" s="241"/>
      <c r="P1844" s="241"/>
      <c r="Q1844" s="241"/>
      <c r="R1844" s="241"/>
      <c r="S1844" s="241"/>
      <c r="T1844" s="242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3" t="s">
        <v>205</v>
      </c>
      <c r="AU1844" s="243" t="s">
        <v>207</v>
      </c>
      <c r="AV1844" s="13" t="s">
        <v>82</v>
      </c>
      <c r="AW1844" s="13" t="s">
        <v>33</v>
      </c>
      <c r="AX1844" s="13" t="s">
        <v>79</v>
      </c>
      <c r="AY1844" s="243" t="s">
        <v>190</v>
      </c>
    </row>
    <row r="1845" s="2" customFormat="1" ht="24.15" customHeight="1">
      <c r="A1845" s="40"/>
      <c r="B1845" s="41"/>
      <c r="C1845" s="214" t="s">
        <v>2183</v>
      </c>
      <c r="D1845" s="214" t="s">
        <v>192</v>
      </c>
      <c r="E1845" s="215" t="s">
        <v>2184</v>
      </c>
      <c r="F1845" s="216" t="s">
        <v>2185</v>
      </c>
      <c r="G1845" s="217" t="s">
        <v>214</v>
      </c>
      <c r="H1845" s="218">
        <v>577.54399999999998</v>
      </c>
      <c r="I1845" s="219"/>
      <c r="J1845" s="220">
        <f>ROUND(I1845*H1845,2)</f>
        <v>0</v>
      </c>
      <c r="K1845" s="216" t="s">
        <v>196</v>
      </c>
      <c r="L1845" s="46"/>
      <c r="M1845" s="221" t="s">
        <v>19</v>
      </c>
      <c r="N1845" s="222" t="s">
        <v>43</v>
      </c>
      <c r="O1845" s="86"/>
      <c r="P1845" s="223">
        <f>O1845*H1845</f>
        <v>0</v>
      </c>
      <c r="Q1845" s="223">
        <v>0.0027000000000000001</v>
      </c>
      <c r="R1845" s="223">
        <f>Q1845*H1845</f>
        <v>1.5593688000000001</v>
      </c>
      <c r="S1845" s="223">
        <v>0</v>
      </c>
      <c r="T1845" s="224">
        <f>S1845*H1845</f>
        <v>0</v>
      </c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R1845" s="225" t="s">
        <v>197</v>
      </c>
      <c r="AT1845" s="225" t="s">
        <v>192</v>
      </c>
      <c r="AU1845" s="225" t="s">
        <v>207</v>
      </c>
      <c r="AY1845" s="19" t="s">
        <v>190</v>
      </c>
      <c r="BE1845" s="226">
        <f>IF(N1845="základní",J1845,0)</f>
        <v>0</v>
      </c>
      <c r="BF1845" s="226">
        <f>IF(N1845="snížená",J1845,0)</f>
        <v>0</v>
      </c>
      <c r="BG1845" s="226">
        <f>IF(N1845="zákl. přenesená",J1845,0)</f>
        <v>0</v>
      </c>
      <c r="BH1845" s="226">
        <f>IF(N1845="sníž. přenesená",J1845,0)</f>
        <v>0</v>
      </c>
      <c r="BI1845" s="226">
        <f>IF(N1845="nulová",J1845,0)</f>
        <v>0</v>
      </c>
      <c r="BJ1845" s="19" t="s">
        <v>79</v>
      </c>
      <c r="BK1845" s="226">
        <f>ROUND(I1845*H1845,2)</f>
        <v>0</v>
      </c>
      <c r="BL1845" s="19" t="s">
        <v>197</v>
      </c>
      <c r="BM1845" s="225" t="s">
        <v>2186</v>
      </c>
    </row>
    <row r="1846" s="2" customFormat="1">
      <c r="A1846" s="40"/>
      <c r="B1846" s="41"/>
      <c r="C1846" s="42"/>
      <c r="D1846" s="227" t="s">
        <v>199</v>
      </c>
      <c r="E1846" s="42"/>
      <c r="F1846" s="228" t="s">
        <v>2187</v>
      </c>
      <c r="G1846" s="42"/>
      <c r="H1846" s="42"/>
      <c r="I1846" s="229"/>
      <c r="J1846" s="42"/>
      <c r="K1846" s="42"/>
      <c r="L1846" s="46"/>
      <c r="M1846" s="230"/>
      <c r="N1846" s="231"/>
      <c r="O1846" s="86"/>
      <c r="P1846" s="86"/>
      <c r="Q1846" s="86"/>
      <c r="R1846" s="86"/>
      <c r="S1846" s="86"/>
      <c r="T1846" s="87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T1846" s="19" t="s">
        <v>199</v>
      </c>
      <c r="AU1846" s="19" t="s">
        <v>207</v>
      </c>
    </row>
    <row r="1847" s="14" customFormat="1">
      <c r="A1847" s="14"/>
      <c r="B1847" s="254"/>
      <c r="C1847" s="255"/>
      <c r="D1847" s="234" t="s">
        <v>205</v>
      </c>
      <c r="E1847" s="256" t="s">
        <v>19</v>
      </c>
      <c r="F1847" s="257" t="s">
        <v>2188</v>
      </c>
      <c r="G1847" s="255"/>
      <c r="H1847" s="256" t="s">
        <v>19</v>
      </c>
      <c r="I1847" s="258"/>
      <c r="J1847" s="255"/>
      <c r="K1847" s="255"/>
      <c r="L1847" s="259"/>
      <c r="M1847" s="260"/>
      <c r="N1847" s="261"/>
      <c r="O1847" s="261"/>
      <c r="P1847" s="261"/>
      <c r="Q1847" s="261"/>
      <c r="R1847" s="261"/>
      <c r="S1847" s="261"/>
      <c r="T1847" s="26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3" t="s">
        <v>205</v>
      </c>
      <c r="AU1847" s="263" t="s">
        <v>207</v>
      </c>
      <c r="AV1847" s="14" t="s">
        <v>79</v>
      </c>
      <c r="AW1847" s="14" t="s">
        <v>33</v>
      </c>
      <c r="AX1847" s="14" t="s">
        <v>72</v>
      </c>
      <c r="AY1847" s="263" t="s">
        <v>190</v>
      </c>
    </row>
    <row r="1848" s="13" customFormat="1">
      <c r="A1848" s="13"/>
      <c r="B1848" s="232"/>
      <c r="C1848" s="233"/>
      <c r="D1848" s="234" t="s">
        <v>205</v>
      </c>
      <c r="E1848" s="235" t="s">
        <v>19</v>
      </c>
      <c r="F1848" s="236" t="s">
        <v>737</v>
      </c>
      <c r="G1848" s="233"/>
      <c r="H1848" s="237">
        <v>474.85399999999998</v>
      </c>
      <c r="I1848" s="238"/>
      <c r="J1848" s="233"/>
      <c r="K1848" s="233"/>
      <c r="L1848" s="239"/>
      <c r="M1848" s="240"/>
      <c r="N1848" s="241"/>
      <c r="O1848" s="241"/>
      <c r="P1848" s="241"/>
      <c r="Q1848" s="241"/>
      <c r="R1848" s="241"/>
      <c r="S1848" s="241"/>
      <c r="T1848" s="242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3" t="s">
        <v>205</v>
      </c>
      <c r="AU1848" s="243" t="s">
        <v>207</v>
      </c>
      <c r="AV1848" s="13" t="s">
        <v>82</v>
      </c>
      <c r="AW1848" s="13" t="s">
        <v>33</v>
      </c>
      <c r="AX1848" s="13" t="s">
        <v>72</v>
      </c>
      <c r="AY1848" s="243" t="s">
        <v>190</v>
      </c>
    </row>
    <row r="1849" s="13" customFormat="1">
      <c r="A1849" s="13"/>
      <c r="B1849" s="232"/>
      <c r="C1849" s="233"/>
      <c r="D1849" s="234" t="s">
        <v>205</v>
      </c>
      <c r="E1849" s="235" t="s">
        <v>19</v>
      </c>
      <c r="F1849" s="236" t="s">
        <v>743</v>
      </c>
      <c r="G1849" s="233"/>
      <c r="H1849" s="237">
        <v>44.189999999999998</v>
      </c>
      <c r="I1849" s="238"/>
      <c r="J1849" s="233"/>
      <c r="K1849" s="233"/>
      <c r="L1849" s="239"/>
      <c r="M1849" s="240"/>
      <c r="N1849" s="241"/>
      <c r="O1849" s="241"/>
      <c r="P1849" s="241"/>
      <c r="Q1849" s="241"/>
      <c r="R1849" s="241"/>
      <c r="S1849" s="241"/>
      <c r="T1849" s="242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3" t="s">
        <v>205</v>
      </c>
      <c r="AU1849" s="243" t="s">
        <v>207</v>
      </c>
      <c r="AV1849" s="13" t="s">
        <v>82</v>
      </c>
      <c r="AW1849" s="13" t="s">
        <v>33</v>
      </c>
      <c r="AX1849" s="13" t="s">
        <v>72</v>
      </c>
      <c r="AY1849" s="243" t="s">
        <v>190</v>
      </c>
    </row>
    <row r="1850" s="16" customFormat="1">
      <c r="A1850" s="16"/>
      <c r="B1850" s="286"/>
      <c r="C1850" s="287"/>
      <c r="D1850" s="234" t="s">
        <v>205</v>
      </c>
      <c r="E1850" s="288" t="s">
        <v>19</v>
      </c>
      <c r="F1850" s="289" t="s">
        <v>914</v>
      </c>
      <c r="G1850" s="287"/>
      <c r="H1850" s="290">
        <v>519.04399999999998</v>
      </c>
      <c r="I1850" s="291"/>
      <c r="J1850" s="287"/>
      <c r="K1850" s="287"/>
      <c r="L1850" s="292"/>
      <c r="M1850" s="293"/>
      <c r="N1850" s="294"/>
      <c r="O1850" s="294"/>
      <c r="P1850" s="294"/>
      <c r="Q1850" s="294"/>
      <c r="R1850" s="294"/>
      <c r="S1850" s="294"/>
      <c r="T1850" s="295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96" t="s">
        <v>205</v>
      </c>
      <c r="AU1850" s="296" t="s">
        <v>207</v>
      </c>
      <c r="AV1850" s="16" t="s">
        <v>207</v>
      </c>
      <c r="AW1850" s="16" t="s">
        <v>33</v>
      </c>
      <c r="AX1850" s="16" t="s">
        <v>72</v>
      </c>
      <c r="AY1850" s="296" t="s">
        <v>190</v>
      </c>
    </row>
    <row r="1851" s="14" customFormat="1">
      <c r="A1851" s="14"/>
      <c r="B1851" s="254"/>
      <c r="C1851" s="255"/>
      <c r="D1851" s="234" t="s">
        <v>205</v>
      </c>
      <c r="E1851" s="256" t="s">
        <v>19</v>
      </c>
      <c r="F1851" s="257" t="s">
        <v>2189</v>
      </c>
      <c r="G1851" s="255"/>
      <c r="H1851" s="256" t="s">
        <v>19</v>
      </c>
      <c r="I1851" s="258"/>
      <c r="J1851" s="255"/>
      <c r="K1851" s="255"/>
      <c r="L1851" s="259"/>
      <c r="M1851" s="260"/>
      <c r="N1851" s="261"/>
      <c r="O1851" s="261"/>
      <c r="P1851" s="261"/>
      <c r="Q1851" s="261"/>
      <c r="R1851" s="261"/>
      <c r="S1851" s="261"/>
      <c r="T1851" s="26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63" t="s">
        <v>205</v>
      </c>
      <c r="AU1851" s="263" t="s">
        <v>207</v>
      </c>
      <c r="AV1851" s="14" t="s">
        <v>79</v>
      </c>
      <c r="AW1851" s="14" t="s">
        <v>33</v>
      </c>
      <c r="AX1851" s="14" t="s">
        <v>72</v>
      </c>
      <c r="AY1851" s="263" t="s">
        <v>190</v>
      </c>
    </row>
    <row r="1852" s="14" customFormat="1">
      <c r="A1852" s="14"/>
      <c r="B1852" s="254"/>
      <c r="C1852" s="255"/>
      <c r="D1852" s="234" t="s">
        <v>205</v>
      </c>
      <c r="E1852" s="256" t="s">
        <v>19</v>
      </c>
      <c r="F1852" s="257" t="s">
        <v>2076</v>
      </c>
      <c r="G1852" s="255"/>
      <c r="H1852" s="256" t="s">
        <v>19</v>
      </c>
      <c r="I1852" s="258"/>
      <c r="J1852" s="255"/>
      <c r="K1852" s="255"/>
      <c r="L1852" s="259"/>
      <c r="M1852" s="260"/>
      <c r="N1852" s="261"/>
      <c r="O1852" s="261"/>
      <c r="P1852" s="261"/>
      <c r="Q1852" s="261"/>
      <c r="R1852" s="261"/>
      <c r="S1852" s="261"/>
      <c r="T1852" s="26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3" t="s">
        <v>205</v>
      </c>
      <c r="AU1852" s="263" t="s">
        <v>207</v>
      </c>
      <c r="AV1852" s="14" t="s">
        <v>79</v>
      </c>
      <c r="AW1852" s="14" t="s">
        <v>33</v>
      </c>
      <c r="AX1852" s="14" t="s">
        <v>72</v>
      </c>
      <c r="AY1852" s="263" t="s">
        <v>190</v>
      </c>
    </row>
    <row r="1853" s="13" customFormat="1">
      <c r="A1853" s="13"/>
      <c r="B1853" s="232"/>
      <c r="C1853" s="233"/>
      <c r="D1853" s="234" t="s">
        <v>205</v>
      </c>
      <c r="E1853" s="235" t="s">
        <v>19</v>
      </c>
      <c r="F1853" s="236" t="s">
        <v>2190</v>
      </c>
      <c r="G1853" s="233"/>
      <c r="H1853" s="237">
        <v>4.7999999999999998</v>
      </c>
      <c r="I1853" s="238"/>
      <c r="J1853" s="233"/>
      <c r="K1853" s="233"/>
      <c r="L1853" s="239"/>
      <c r="M1853" s="240"/>
      <c r="N1853" s="241"/>
      <c r="O1853" s="241"/>
      <c r="P1853" s="241"/>
      <c r="Q1853" s="241"/>
      <c r="R1853" s="241"/>
      <c r="S1853" s="241"/>
      <c r="T1853" s="24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3" t="s">
        <v>205</v>
      </c>
      <c r="AU1853" s="243" t="s">
        <v>207</v>
      </c>
      <c r="AV1853" s="13" t="s">
        <v>82</v>
      </c>
      <c r="AW1853" s="13" t="s">
        <v>33</v>
      </c>
      <c r="AX1853" s="13" t="s">
        <v>72</v>
      </c>
      <c r="AY1853" s="243" t="s">
        <v>190</v>
      </c>
    </row>
    <row r="1854" s="13" customFormat="1">
      <c r="A1854" s="13"/>
      <c r="B1854" s="232"/>
      <c r="C1854" s="233"/>
      <c r="D1854" s="234" t="s">
        <v>205</v>
      </c>
      <c r="E1854" s="235" t="s">
        <v>19</v>
      </c>
      <c r="F1854" s="236" t="s">
        <v>2191</v>
      </c>
      <c r="G1854" s="233"/>
      <c r="H1854" s="237">
        <v>1.3999999999999999</v>
      </c>
      <c r="I1854" s="238"/>
      <c r="J1854" s="233"/>
      <c r="K1854" s="233"/>
      <c r="L1854" s="239"/>
      <c r="M1854" s="240"/>
      <c r="N1854" s="241"/>
      <c r="O1854" s="241"/>
      <c r="P1854" s="241"/>
      <c r="Q1854" s="241"/>
      <c r="R1854" s="241"/>
      <c r="S1854" s="241"/>
      <c r="T1854" s="242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3" t="s">
        <v>205</v>
      </c>
      <c r="AU1854" s="243" t="s">
        <v>207</v>
      </c>
      <c r="AV1854" s="13" t="s">
        <v>82</v>
      </c>
      <c r="AW1854" s="13" t="s">
        <v>33</v>
      </c>
      <c r="AX1854" s="13" t="s">
        <v>72</v>
      </c>
      <c r="AY1854" s="243" t="s">
        <v>190</v>
      </c>
    </row>
    <row r="1855" s="13" customFormat="1">
      <c r="A1855" s="13"/>
      <c r="B1855" s="232"/>
      <c r="C1855" s="233"/>
      <c r="D1855" s="234" t="s">
        <v>205</v>
      </c>
      <c r="E1855" s="235" t="s">
        <v>19</v>
      </c>
      <c r="F1855" s="236" t="s">
        <v>2190</v>
      </c>
      <c r="G1855" s="233"/>
      <c r="H1855" s="237">
        <v>4.7999999999999998</v>
      </c>
      <c r="I1855" s="238"/>
      <c r="J1855" s="233"/>
      <c r="K1855" s="233"/>
      <c r="L1855" s="239"/>
      <c r="M1855" s="240"/>
      <c r="N1855" s="241"/>
      <c r="O1855" s="241"/>
      <c r="P1855" s="241"/>
      <c r="Q1855" s="241"/>
      <c r="R1855" s="241"/>
      <c r="S1855" s="241"/>
      <c r="T1855" s="242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3" t="s">
        <v>205</v>
      </c>
      <c r="AU1855" s="243" t="s">
        <v>207</v>
      </c>
      <c r="AV1855" s="13" t="s">
        <v>82</v>
      </c>
      <c r="AW1855" s="13" t="s">
        <v>33</v>
      </c>
      <c r="AX1855" s="13" t="s">
        <v>72</v>
      </c>
      <c r="AY1855" s="243" t="s">
        <v>190</v>
      </c>
    </row>
    <row r="1856" s="13" customFormat="1">
      <c r="A1856" s="13"/>
      <c r="B1856" s="232"/>
      <c r="C1856" s="233"/>
      <c r="D1856" s="234" t="s">
        <v>205</v>
      </c>
      <c r="E1856" s="235" t="s">
        <v>19</v>
      </c>
      <c r="F1856" s="236" t="s">
        <v>2191</v>
      </c>
      <c r="G1856" s="233"/>
      <c r="H1856" s="237">
        <v>1.3999999999999999</v>
      </c>
      <c r="I1856" s="238"/>
      <c r="J1856" s="233"/>
      <c r="K1856" s="233"/>
      <c r="L1856" s="239"/>
      <c r="M1856" s="240"/>
      <c r="N1856" s="241"/>
      <c r="O1856" s="241"/>
      <c r="P1856" s="241"/>
      <c r="Q1856" s="241"/>
      <c r="R1856" s="241"/>
      <c r="S1856" s="241"/>
      <c r="T1856" s="24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3" t="s">
        <v>205</v>
      </c>
      <c r="AU1856" s="243" t="s">
        <v>207</v>
      </c>
      <c r="AV1856" s="13" t="s">
        <v>82</v>
      </c>
      <c r="AW1856" s="13" t="s">
        <v>33</v>
      </c>
      <c r="AX1856" s="13" t="s">
        <v>72</v>
      </c>
      <c r="AY1856" s="243" t="s">
        <v>190</v>
      </c>
    </row>
    <row r="1857" s="13" customFormat="1">
      <c r="A1857" s="13"/>
      <c r="B1857" s="232"/>
      <c r="C1857" s="233"/>
      <c r="D1857" s="234" t="s">
        <v>205</v>
      </c>
      <c r="E1857" s="235" t="s">
        <v>19</v>
      </c>
      <c r="F1857" s="236" t="s">
        <v>2192</v>
      </c>
      <c r="G1857" s="233"/>
      <c r="H1857" s="237">
        <v>1.8</v>
      </c>
      <c r="I1857" s="238"/>
      <c r="J1857" s="233"/>
      <c r="K1857" s="233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205</v>
      </c>
      <c r="AU1857" s="243" t="s">
        <v>207</v>
      </c>
      <c r="AV1857" s="13" t="s">
        <v>82</v>
      </c>
      <c r="AW1857" s="13" t="s">
        <v>33</v>
      </c>
      <c r="AX1857" s="13" t="s">
        <v>72</v>
      </c>
      <c r="AY1857" s="243" t="s">
        <v>190</v>
      </c>
    </row>
    <row r="1858" s="14" customFormat="1">
      <c r="A1858" s="14"/>
      <c r="B1858" s="254"/>
      <c r="C1858" s="255"/>
      <c r="D1858" s="234" t="s">
        <v>205</v>
      </c>
      <c r="E1858" s="256" t="s">
        <v>19</v>
      </c>
      <c r="F1858" s="257" t="s">
        <v>2078</v>
      </c>
      <c r="G1858" s="255"/>
      <c r="H1858" s="256" t="s">
        <v>19</v>
      </c>
      <c r="I1858" s="258"/>
      <c r="J1858" s="255"/>
      <c r="K1858" s="255"/>
      <c r="L1858" s="259"/>
      <c r="M1858" s="260"/>
      <c r="N1858" s="261"/>
      <c r="O1858" s="261"/>
      <c r="P1858" s="261"/>
      <c r="Q1858" s="261"/>
      <c r="R1858" s="261"/>
      <c r="S1858" s="261"/>
      <c r="T1858" s="26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3" t="s">
        <v>205</v>
      </c>
      <c r="AU1858" s="263" t="s">
        <v>207</v>
      </c>
      <c r="AV1858" s="14" t="s">
        <v>79</v>
      </c>
      <c r="AW1858" s="14" t="s">
        <v>33</v>
      </c>
      <c r="AX1858" s="14" t="s">
        <v>72</v>
      </c>
      <c r="AY1858" s="263" t="s">
        <v>190</v>
      </c>
    </row>
    <row r="1859" s="13" customFormat="1">
      <c r="A1859" s="13"/>
      <c r="B1859" s="232"/>
      <c r="C1859" s="233"/>
      <c r="D1859" s="234" t="s">
        <v>205</v>
      </c>
      <c r="E1859" s="235" t="s">
        <v>19</v>
      </c>
      <c r="F1859" s="236" t="s">
        <v>2193</v>
      </c>
      <c r="G1859" s="233"/>
      <c r="H1859" s="237">
        <v>1.1000000000000001</v>
      </c>
      <c r="I1859" s="238"/>
      <c r="J1859" s="233"/>
      <c r="K1859" s="233"/>
      <c r="L1859" s="239"/>
      <c r="M1859" s="240"/>
      <c r="N1859" s="241"/>
      <c r="O1859" s="241"/>
      <c r="P1859" s="241"/>
      <c r="Q1859" s="241"/>
      <c r="R1859" s="241"/>
      <c r="S1859" s="241"/>
      <c r="T1859" s="242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3" t="s">
        <v>205</v>
      </c>
      <c r="AU1859" s="243" t="s">
        <v>207</v>
      </c>
      <c r="AV1859" s="13" t="s">
        <v>82</v>
      </c>
      <c r="AW1859" s="13" t="s">
        <v>33</v>
      </c>
      <c r="AX1859" s="13" t="s">
        <v>72</v>
      </c>
      <c r="AY1859" s="243" t="s">
        <v>190</v>
      </c>
    </row>
    <row r="1860" s="13" customFormat="1">
      <c r="A1860" s="13"/>
      <c r="B1860" s="232"/>
      <c r="C1860" s="233"/>
      <c r="D1860" s="234" t="s">
        <v>205</v>
      </c>
      <c r="E1860" s="235" t="s">
        <v>19</v>
      </c>
      <c r="F1860" s="236" t="s">
        <v>2190</v>
      </c>
      <c r="G1860" s="233"/>
      <c r="H1860" s="237">
        <v>4.7999999999999998</v>
      </c>
      <c r="I1860" s="238"/>
      <c r="J1860" s="233"/>
      <c r="K1860" s="233"/>
      <c r="L1860" s="239"/>
      <c r="M1860" s="240"/>
      <c r="N1860" s="241"/>
      <c r="O1860" s="241"/>
      <c r="P1860" s="241"/>
      <c r="Q1860" s="241"/>
      <c r="R1860" s="241"/>
      <c r="S1860" s="241"/>
      <c r="T1860" s="24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3" t="s">
        <v>205</v>
      </c>
      <c r="AU1860" s="243" t="s">
        <v>207</v>
      </c>
      <c r="AV1860" s="13" t="s">
        <v>82</v>
      </c>
      <c r="AW1860" s="13" t="s">
        <v>33</v>
      </c>
      <c r="AX1860" s="13" t="s">
        <v>72</v>
      </c>
      <c r="AY1860" s="243" t="s">
        <v>190</v>
      </c>
    </row>
    <row r="1861" s="13" customFormat="1">
      <c r="A1861" s="13"/>
      <c r="B1861" s="232"/>
      <c r="C1861" s="233"/>
      <c r="D1861" s="234" t="s">
        <v>205</v>
      </c>
      <c r="E1861" s="235" t="s">
        <v>19</v>
      </c>
      <c r="F1861" s="236" t="s">
        <v>2194</v>
      </c>
      <c r="G1861" s="233"/>
      <c r="H1861" s="237">
        <v>2.6000000000000001</v>
      </c>
      <c r="I1861" s="238"/>
      <c r="J1861" s="233"/>
      <c r="K1861" s="233"/>
      <c r="L1861" s="239"/>
      <c r="M1861" s="240"/>
      <c r="N1861" s="241"/>
      <c r="O1861" s="241"/>
      <c r="P1861" s="241"/>
      <c r="Q1861" s="241"/>
      <c r="R1861" s="241"/>
      <c r="S1861" s="241"/>
      <c r="T1861" s="242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3" t="s">
        <v>205</v>
      </c>
      <c r="AU1861" s="243" t="s">
        <v>207</v>
      </c>
      <c r="AV1861" s="13" t="s">
        <v>82</v>
      </c>
      <c r="AW1861" s="13" t="s">
        <v>33</v>
      </c>
      <c r="AX1861" s="13" t="s">
        <v>72</v>
      </c>
      <c r="AY1861" s="243" t="s">
        <v>190</v>
      </c>
    </row>
    <row r="1862" s="14" customFormat="1">
      <c r="A1862" s="14"/>
      <c r="B1862" s="254"/>
      <c r="C1862" s="255"/>
      <c r="D1862" s="234" t="s">
        <v>205</v>
      </c>
      <c r="E1862" s="256" t="s">
        <v>19</v>
      </c>
      <c r="F1862" s="257" t="s">
        <v>2081</v>
      </c>
      <c r="G1862" s="255"/>
      <c r="H1862" s="256" t="s">
        <v>19</v>
      </c>
      <c r="I1862" s="258"/>
      <c r="J1862" s="255"/>
      <c r="K1862" s="255"/>
      <c r="L1862" s="259"/>
      <c r="M1862" s="260"/>
      <c r="N1862" s="261"/>
      <c r="O1862" s="261"/>
      <c r="P1862" s="261"/>
      <c r="Q1862" s="261"/>
      <c r="R1862" s="261"/>
      <c r="S1862" s="261"/>
      <c r="T1862" s="26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3" t="s">
        <v>205</v>
      </c>
      <c r="AU1862" s="263" t="s">
        <v>207</v>
      </c>
      <c r="AV1862" s="14" t="s">
        <v>79</v>
      </c>
      <c r="AW1862" s="14" t="s">
        <v>33</v>
      </c>
      <c r="AX1862" s="14" t="s">
        <v>72</v>
      </c>
      <c r="AY1862" s="263" t="s">
        <v>190</v>
      </c>
    </row>
    <row r="1863" s="13" customFormat="1">
      <c r="A1863" s="13"/>
      <c r="B1863" s="232"/>
      <c r="C1863" s="233"/>
      <c r="D1863" s="234" t="s">
        <v>205</v>
      </c>
      <c r="E1863" s="235" t="s">
        <v>19</v>
      </c>
      <c r="F1863" s="236" t="s">
        <v>2195</v>
      </c>
      <c r="G1863" s="233"/>
      <c r="H1863" s="237">
        <v>1.2</v>
      </c>
      <c r="I1863" s="238"/>
      <c r="J1863" s="233"/>
      <c r="K1863" s="233"/>
      <c r="L1863" s="239"/>
      <c r="M1863" s="240"/>
      <c r="N1863" s="241"/>
      <c r="O1863" s="241"/>
      <c r="P1863" s="241"/>
      <c r="Q1863" s="241"/>
      <c r="R1863" s="241"/>
      <c r="S1863" s="241"/>
      <c r="T1863" s="242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3" t="s">
        <v>205</v>
      </c>
      <c r="AU1863" s="243" t="s">
        <v>207</v>
      </c>
      <c r="AV1863" s="13" t="s">
        <v>82</v>
      </c>
      <c r="AW1863" s="13" t="s">
        <v>33</v>
      </c>
      <c r="AX1863" s="13" t="s">
        <v>72</v>
      </c>
      <c r="AY1863" s="243" t="s">
        <v>190</v>
      </c>
    </row>
    <row r="1864" s="13" customFormat="1">
      <c r="A1864" s="13"/>
      <c r="B1864" s="232"/>
      <c r="C1864" s="233"/>
      <c r="D1864" s="234" t="s">
        <v>205</v>
      </c>
      <c r="E1864" s="235" t="s">
        <v>19</v>
      </c>
      <c r="F1864" s="236" t="s">
        <v>2196</v>
      </c>
      <c r="G1864" s="233"/>
      <c r="H1864" s="237">
        <v>3.6000000000000001</v>
      </c>
      <c r="I1864" s="238"/>
      <c r="J1864" s="233"/>
      <c r="K1864" s="233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205</v>
      </c>
      <c r="AU1864" s="243" t="s">
        <v>207</v>
      </c>
      <c r="AV1864" s="13" t="s">
        <v>82</v>
      </c>
      <c r="AW1864" s="13" t="s">
        <v>33</v>
      </c>
      <c r="AX1864" s="13" t="s">
        <v>72</v>
      </c>
      <c r="AY1864" s="243" t="s">
        <v>190</v>
      </c>
    </row>
    <row r="1865" s="13" customFormat="1">
      <c r="A1865" s="13"/>
      <c r="B1865" s="232"/>
      <c r="C1865" s="233"/>
      <c r="D1865" s="234" t="s">
        <v>205</v>
      </c>
      <c r="E1865" s="235" t="s">
        <v>19</v>
      </c>
      <c r="F1865" s="236" t="s">
        <v>2197</v>
      </c>
      <c r="G1865" s="233"/>
      <c r="H1865" s="237">
        <v>2</v>
      </c>
      <c r="I1865" s="238"/>
      <c r="J1865" s="233"/>
      <c r="K1865" s="233"/>
      <c r="L1865" s="239"/>
      <c r="M1865" s="240"/>
      <c r="N1865" s="241"/>
      <c r="O1865" s="241"/>
      <c r="P1865" s="241"/>
      <c r="Q1865" s="241"/>
      <c r="R1865" s="241"/>
      <c r="S1865" s="241"/>
      <c r="T1865" s="242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3" t="s">
        <v>205</v>
      </c>
      <c r="AU1865" s="243" t="s">
        <v>207</v>
      </c>
      <c r="AV1865" s="13" t="s">
        <v>82</v>
      </c>
      <c r="AW1865" s="13" t="s">
        <v>33</v>
      </c>
      <c r="AX1865" s="13" t="s">
        <v>72</v>
      </c>
      <c r="AY1865" s="243" t="s">
        <v>190</v>
      </c>
    </row>
    <row r="1866" s="13" customFormat="1">
      <c r="A1866" s="13"/>
      <c r="B1866" s="232"/>
      <c r="C1866" s="233"/>
      <c r="D1866" s="234" t="s">
        <v>205</v>
      </c>
      <c r="E1866" s="235" t="s">
        <v>19</v>
      </c>
      <c r="F1866" s="236" t="s">
        <v>2198</v>
      </c>
      <c r="G1866" s="233"/>
      <c r="H1866" s="237">
        <v>2.3999999999999999</v>
      </c>
      <c r="I1866" s="238"/>
      <c r="J1866" s="233"/>
      <c r="K1866" s="233"/>
      <c r="L1866" s="239"/>
      <c r="M1866" s="240"/>
      <c r="N1866" s="241"/>
      <c r="O1866" s="241"/>
      <c r="P1866" s="241"/>
      <c r="Q1866" s="241"/>
      <c r="R1866" s="241"/>
      <c r="S1866" s="241"/>
      <c r="T1866" s="242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3" t="s">
        <v>205</v>
      </c>
      <c r="AU1866" s="243" t="s">
        <v>207</v>
      </c>
      <c r="AV1866" s="13" t="s">
        <v>82</v>
      </c>
      <c r="AW1866" s="13" t="s">
        <v>33</v>
      </c>
      <c r="AX1866" s="13" t="s">
        <v>72</v>
      </c>
      <c r="AY1866" s="243" t="s">
        <v>190</v>
      </c>
    </row>
    <row r="1867" s="13" customFormat="1">
      <c r="A1867" s="13"/>
      <c r="B1867" s="232"/>
      <c r="C1867" s="233"/>
      <c r="D1867" s="234" t="s">
        <v>205</v>
      </c>
      <c r="E1867" s="235" t="s">
        <v>19</v>
      </c>
      <c r="F1867" s="236" t="s">
        <v>2199</v>
      </c>
      <c r="G1867" s="233"/>
      <c r="H1867" s="237">
        <v>5.4000000000000004</v>
      </c>
      <c r="I1867" s="238"/>
      <c r="J1867" s="233"/>
      <c r="K1867" s="233"/>
      <c r="L1867" s="239"/>
      <c r="M1867" s="240"/>
      <c r="N1867" s="241"/>
      <c r="O1867" s="241"/>
      <c r="P1867" s="241"/>
      <c r="Q1867" s="241"/>
      <c r="R1867" s="241"/>
      <c r="S1867" s="241"/>
      <c r="T1867" s="242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3" t="s">
        <v>205</v>
      </c>
      <c r="AU1867" s="243" t="s">
        <v>207</v>
      </c>
      <c r="AV1867" s="13" t="s">
        <v>82</v>
      </c>
      <c r="AW1867" s="13" t="s">
        <v>33</v>
      </c>
      <c r="AX1867" s="13" t="s">
        <v>72</v>
      </c>
      <c r="AY1867" s="243" t="s">
        <v>190</v>
      </c>
    </row>
    <row r="1868" s="13" customFormat="1">
      <c r="A1868" s="13"/>
      <c r="B1868" s="232"/>
      <c r="C1868" s="233"/>
      <c r="D1868" s="234" t="s">
        <v>205</v>
      </c>
      <c r="E1868" s="235" t="s">
        <v>19</v>
      </c>
      <c r="F1868" s="236" t="s">
        <v>2197</v>
      </c>
      <c r="G1868" s="233"/>
      <c r="H1868" s="237">
        <v>2</v>
      </c>
      <c r="I1868" s="238"/>
      <c r="J1868" s="233"/>
      <c r="K1868" s="233"/>
      <c r="L1868" s="239"/>
      <c r="M1868" s="240"/>
      <c r="N1868" s="241"/>
      <c r="O1868" s="241"/>
      <c r="P1868" s="241"/>
      <c r="Q1868" s="241"/>
      <c r="R1868" s="241"/>
      <c r="S1868" s="241"/>
      <c r="T1868" s="242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3" t="s">
        <v>205</v>
      </c>
      <c r="AU1868" s="243" t="s">
        <v>207</v>
      </c>
      <c r="AV1868" s="13" t="s">
        <v>82</v>
      </c>
      <c r="AW1868" s="13" t="s">
        <v>33</v>
      </c>
      <c r="AX1868" s="13" t="s">
        <v>72</v>
      </c>
      <c r="AY1868" s="243" t="s">
        <v>190</v>
      </c>
    </row>
    <row r="1869" s="14" customFormat="1">
      <c r="A1869" s="14"/>
      <c r="B1869" s="254"/>
      <c r="C1869" s="255"/>
      <c r="D1869" s="234" t="s">
        <v>205</v>
      </c>
      <c r="E1869" s="256" t="s">
        <v>19</v>
      </c>
      <c r="F1869" s="257" t="s">
        <v>2083</v>
      </c>
      <c r="G1869" s="255"/>
      <c r="H1869" s="256" t="s">
        <v>19</v>
      </c>
      <c r="I1869" s="258"/>
      <c r="J1869" s="255"/>
      <c r="K1869" s="255"/>
      <c r="L1869" s="259"/>
      <c r="M1869" s="260"/>
      <c r="N1869" s="261"/>
      <c r="O1869" s="261"/>
      <c r="P1869" s="261"/>
      <c r="Q1869" s="261"/>
      <c r="R1869" s="261"/>
      <c r="S1869" s="261"/>
      <c r="T1869" s="26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3" t="s">
        <v>205</v>
      </c>
      <c r="AU1869" s="263" t="s">
        <v>207</v>
      </c>
      <c r="AV1869" s="14" t="s">
        <v>79</v>
      </c>
      <c r="AW1869" s="14" t="s">
        <v>33</v>
      </c>
      <c r="AX1869" s="14" t="s">
        <v>72</v>
      </c>
      <c r="AY1869" s="263" t="s">
        <v>190</v>
      </c>
    </row>
    <row r="1870" s="13" customFormat="1">
      <c r="A1870" s="13"/>
      <c r="B1870" s="232"/>
      <c r="C1870" s="233"/>
      <c r="D1870" s="234" t="s">
        <v>205</v>
      </c>
      <c r="E1870" s="235" t="s">
        <v>19</v>
      </c>
      <c r="F1870" s="236" t="s">
        <v>2200</v>
      </c>
      <c r="G1870" s="233"/>
      <c r="H1870" s="237">
        <v>6</v>
      </c>
      <c r="I1870" s="238"/>
      <c r="J1870" s="233"/>
      <c r="K1870" s="233"/>
      <c r="L1870" s="239"/>
      <c r="M1870" s="240"/>
      <c r="N1870" s="241"/>
      <c r="O1870" s="241"/>
      <c r="P1870" s="241"/>
      <c r="Q1870" s="241"/>
      <c r="R1870" s="241"/>
      <c r="S1870" s="241"/>
      <c r="T1870" s="242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3" t="s">
        <v>205</v>
      </c>
      <c r="AU1870" s="243" t="s">
        <v>207</v>
      </c>
      <c r="AV1870" s="13" t="s">
        <v>82</v>
      </c>
      <c r="AW1870" s="13" t="s">
        <v>33</v>
      </c>
      <c r="AX1870" s="13" t="s">
        <v>72</v>
      </c>
      <c r="AY1870" s="243" t="s">
        <v>190</v>
      </c>
    </row>
    <row r="1871" s="13" customFormat="1">
      <c r="A1871" s="13"/>
      <c r="B1871" s="232"/>
      <c r="C1871" s="233"/>
      <c r="D1871" s="234" t="s">
        <v>205</v>
      </c>
      <c r="E1871" s="235" t="s">
        <v>19</v>
      </c>
      <c r="F1871" s="236" t="s">
        <v>2190</v>
      </c>
      <c r="G1871" s="233"/>
      <c r="H1871" s="237">
        <v>4.7999999999999998</v>
      </c>
      <c r="I1871" s="238"/>
      <c r="J1871" s="233"/>
      <c r="K1871" s="233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205</v>
      </c>
      <c r="AU1871" s="243" t="s">
        <v>207</v>
      </c>
      <c r="AV1871" s="13" t="s">
        <v>82</v>
      </c>
      <c r="AW1871" s="13" t="s">
        <v>33</v>
      </c>
      <c r="AX1871" s="13" t="s">
        <v>72</v>
      </c>
      <c r="AY1871" s="243" t="s">
        <v>190</v>
      </c>
    </row>
    <row r="1872" s="13" customFormat="1">
      <c r="A1872" s="13"/>
      <c r="B1872" s="232"/>
      <c r="C1872" s="233"/>
      <c r="D1872" s="234" t="s">
        <v>205</v>
      </c>
      <c r="E1872" s="235" t="s">
        <v>19</v>
      </c>
      <c r="F1872" s="236" t="s">
        <v>2192</v>
      </c>
      <c r="G1872" s="233"/>
      <c r="H1872" s="237">
        <v>1.8</v>
      </c>
      <c r="I1872" s="238"/>
      <c r="J1872" s="233"/>
      <c r="K1872" s="233"/>
      <c r="L1872" s="239"/>
      <c r="M1872" s="240"/>
      <c r="N1872" s="241"/>
      <c r="O1872" s="241"/>
      <c r="P1872" s="241"/>
      <c r="Q1872" s="241"/>
      <c r="R1872" s="241"/>
      <c r="S1872" s="241"/>
      <c r="T1872" s="242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3" t="s">
        <v>205</v>
      </c>
      <c r="AU1872" s="243" t="s">
        <v>207</v>
      </c>
      <c r="AV1872" s="13" t="s">
        <v>82</v>
      </c>
      <c r="AW1872" s="13" t="s">
        <v>33</v>
      </c>
      <c r="AX1872" s="13" t="s">
        <v>72</v>
      </c>
      <c r="AY1872" s="243" t="s">
        <v>190</v>
      </c>
    </row>
    <row r="1873" s="13" customFormat="1">
      <c r="A1873" s="13"/>
      <c r="B1873" s="232"/>
      <c r="C1873" s="233"/>
      <c r="D1873" s="234" t="s">
        <v>205</v>
      </c>
      <c r="E1873" s="235" t="s">
        <v>19</v>
      </c>
      <c r="F1873" s="236" t="s">
        <v>2201</v>
      </c>
      <c r="G1873" s="233"/>
      <c r="H1873" s="237">
        <v>4.7999999999999998</v>
      </c>
      <c r="I1873" s="238"/>
      <c r="J1873" s="233"/>
      <c r="K1873" s="233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205</v>
      </c>
      <c r="AU1873" s="243" t="s">
        <v>207</v>
      </c>
      <c r="AV1873" s="13" t="s">
        <v>82</v>
      </c>
      <c r="AW1873" s="13" t="s">
        <v>33</v>
      </c>
      <c r="AX1873" s="13" t="s">
        <v>72</v>
      </c>
      <c r="AY1873" s="243" t="s">
        <v>190</v>
      </c>
    </row>
    <row r="1874" s="13" customFormat="1">
      <c r="A1874" s="13"/>
      <c r="B1874" s="232"/>
      <c r="C1874" s="233"/>
      <c r="D1874" s="234" t="s">
        <v>205</v>
      </c>
      <c r="E1874" s="235" t="s">
        <v>19</v>
      </c>
      <c r="F1874" s="236" t="s">
        <v>2192</v>
      </c>
      <c r="G1874" s="233"/>
      <c r="H1874" s="237">
        <v>1.8</v>
      </c>
      <c r="I1874" s="238"/>
      <c r="J1874" s="233"/>
      <c r="K1874" s="233"/>
      <c r="L1874" s="239"/>
      <c r="M1874" s="240"/>
      <c r="N1874" s="241"/>
      <c r="O1874" s="241"/>
      <c r="P1874" s="241"/>
      <c r="Q1874" s="241"/>
      <c r="R1874" s="241"/>
      <c r="S1874" s="241"/>
      <c r="T1874" s="24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3" t="s">
        <v>205</v>
      </c>
      <c r="AU1874" s="243" t="s">
        <v>207</v>
      </c>
      <c r="AV1874" s="13" t="s">
        <v>82</v>
      </c>
      <c r="AW1874" s="13" t="s">
        <v>33</v>
      </c>
      <c r="AX1874" s="13" t="s">
        <v>72</v>
      </c>
      <c r="AY1874" s="243" t="s">
        <v>190</v>
      </c>
    </row>
    <row r="1875" s="16" customFormat="1">
      <c r="A1875" s="16"/>
      <c r="B1875" s="286"/>
      <c r="C1875" s="287"/>
      <c r="D1875" s="234" t="s">
        <v>205</v>
      </c>
      <c r="E1875" s="288" t="s">
        <v>19</v>
      </c>
      <c r="F1875" s="289" t="s">
        <v>914</v>
      </c>
      <c r="G1875" s="287"/>
      <c r="H1875" s="290">
        <v>58.5</v>
      </c>
      <c r="I1875" s="291"/>
      <c r="J1875" s="287"/>
      <c r="K1875" s="287"/>
      <c r="L1875" s="292"/>
      <c r="M1875" s="293"/>
      <c r="N1875" s="294"/>
      <c r="O1875" s="294"/>
      <c r="P1875" s="294"/>
      <c r="Q1875" s="294"/>
      <c r="R1875" s="294"/>
      <c r="S1875" s="294"/>
      <c r="T1875" s="295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T1875" s="296" t="s">
        <v>205</v>
      </c>
      <c r="AU1875" s="296" t="s">
        <v>207</v>
      </c>
      <c r="AV1875" s="16" t="s">
        <v>207</v>
      </c>
      <c r="AW1875" s="16" t="s">
        <v>33</v>
      </c>
      <c r="AX1875" s="16" t="s">
        <v>72</v>
      </c>
      <c r="AY1875" s="296" t="s">
        <v>190</v>
      </c>
    </row>
    <row r="1876" s="15" customFormat="1">
      <c r="A1876" s="15"/>
      <c r="B1876" s="264"/>
      <c r="C1876" s="265"/>
      <c r="D1876" s="234" t="s">
        <v>205</v>
      </c>
      <c r="E1876" s="266" t="s">
        <v>19</v>
      </c>
      <c r="F1876" s="267" t="s">
        <v>243</v>
      </c>
      <c r="G1876" s="265"/>
      <c r="H1876" s="268">
        <v>577.54399999999998</v>
      </c>
      <c r="I1876" s="269"/>
      <c r="J1876" s="265"/>
      <c r="K1876" s="265"/>
      <c r="L1876" s="270"/>
      <c r="M1876" s="271"/>
      <c r="N1876" s="272"/>
      <c r="O1876" s="272"/>
      <c r="P1876" s="272"/>
      <c r="Q1876" s="272"/>
      <c r="R1876" s="272"/>
      <c r="S1876" s="272"/>
      <c r="T1876" s="273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74" t="s">
        <v>205</v>
      </c>
      <c r="AU1876" s="274" t="s">
        <v>207</v>
      </c>
      <c r="AV1876" s="15" t="s">
        <v>197</v>
      </c>
      <c r="AW1876" s="15" t="s">
        <v>33</v>
      </c>
      <c r="AX1876" s="15" t="s">
        <v>79</v>
      </c>
      <c r="AY1876" s="274" t="s">
        <v>190</v>
      </c>
    </row>
    <row r="1877" s="12" customFormat="1" ht="20.88" customHeight="1">
      <c r="A1877" s="12"/>
      <c r="B1877" s="198"/>
      <c r="C1877" s="199"/>
      <c r="D1877" s="200" t="s">
        <v>71</v>
      </c>
      <c r="E1877" s="212" t="s">
        <v>1380</v>
      </c>
      <c r="F1877" s="212" t="s">
        <v>2202</v>
      </c>
      <c r="G1877" s="199"/>
      <c r="H1877" s="199"/>
      <c r="I1877" s="202"/>
      <c r="J1877" s="213">
        <f>BK1877</f>
        <v>0</v>
      </c>
      <c r="K1877" s="199"/>
      <c r="L1877" s="204"/>
      <c r="M1877" s="205"/>
      <c r="N1877" s="206"/>
      <c r="O1877" s="206"/>
      <c r="P1877" s="207">
        <f>SUM(P1878:P1991)</f>
        <v>0</v>
      </c>
      <c r="Q1877" s="206"/>
      <c r="R1877" s="207">
        <f>SUM(R1878:R1991)</f>
        <v>415.51197962999993</v>
      </c>
      <c r="S1877" s="206"/>
      <c r="T1877" s="208">
        <f>SUM(T1878:T1991)</f>
        <v>0</v>
      </c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R1877" s="209" t="s">
        <v>79</v>
      </c>
      <c r="AT1877" s="210" t="s">
        <v>71</v>
      </c>
      <c r="AU1877" s="210" t="s">
        <v>82</v>
      </c>
      <c r="AY1877" s="209" t="s">
        <v>190</v>
      </c>
      <c r="BK1877" s="211">
        <f>SUM(BK1878:BK1991)</f>
        <v>0</v>
      </c>
    </row>
    <row r="1878" s="2" customFormat="1" ht="21.75" customHeight="1">
      <c r="A1878" s="40"/>
      <c r="B1878" s="41"/>
      <c r="C1878" s="214" t="s">
        <v>2203</v>
      </c>
      <c r="D1878" s="214" t="s">
        <v>192</v>
      </c>
      <c r="E1878" s="215" t="s">
        <v>2204</v>
      </c>
      <c r="F1878" s="216" t="s">
        <v>2205</v>
      </c>
      <c r="G1878" s="217" t="s">
        <v>195</v>
      </c>
      <c r="H1878" s="218">
        <v>2.7610000000000001</v>
      </c>
      <c r="I1878" s="219"/>
      <c r="J1878" s="220">
        <f>ROUND(I1878*H1878,2)</f>
        <v>0</v>
      </c>
      <c r="K1878" s="216" t="s">
        <v>196</v>
      </c>
      <c r="L1878" s="46"/>
      <c r="M1878" s="221" t="s">
        <v>19</v>
      </c>
      <c r="N1878" s="222" t="s">
        <v>43</v>
      </c>
      <c r="O1878" s="86"/>
      <c r="P1878" s="223">
        <f>O1878*H1878</f>
        <v>0</v>
      </c>
      <c r="Q1878" s="223">
        <v>2.5018699999999998</v>
      </c>
      <c r="R1878" s="223">
        <f>Q1878*H1878</f>
        <v>6.9076630699999999</v>
      </c>
      <c r="S1878" s="223">
        <v>0</v>
      </c>
      <c r="T1878" s="224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5" t="s">
        <v>197</v>
      </c>
      <c r="AT1878" s="225" t="s">
        <v>192</v>
      </c>
      <c r="AU1878" s="225" t="s">
        <v>207</v>
      </c>
      <c r="AY1878" s="19" t="s">
        <v>190</v>
      </c>
      <c r="BE1878" s="226">
        <f>IF(N1878="základní",J1878,0)</f>
        <v>0</v>
      </c>
      <c r="BF1878" s="226">
        <f>IF(N1878="snížená",J1878,0)</f>
        <v>0</v>
      </c>
      <c r="BG1878" s="226">
        <f>IF(N1878="zákl. přenesená",J1878,0)</f>
        <v>0</v>
      </c>
      <c r="BH1878" s="226">
        <f>IF(N1878="sníž. přenesená",J1878,0)</f>
        <v>0</v>
      </c>
      <c r="BI1878" s="226">
        <f>IF(N1878="nulová",J1878,0)</f>
        <v>0</v>
      </c>
      <c r="BJ1878" s="19" t="s">
        <v>79</v>
      </c>
      <c r="BK1878" s="226">
        <f>ROUND(I1878*H1878,2)</f>
        <v>0</v>
      </c>
      <c r="BL1878" s="19" t="s">
        <v>197</v>
      </c>
      <c r="BM1878" s="225" t="s">
        <v>2206</v>
      </c>
    </row>
    <row r="1879" s="2" customFormat="1">
      <c r="A1879" s="40"/>
      <c r="B1879" s="41"/>
      <c r="C1879" s="42"/>
      <c r="D1879" s="227" t="s">
        <v>199</v>
      </c>
      <c r="E1879" s="42"/>
      <c r="F1879" s="228" t="s">
        <v>2207</v>
      </c>
      <c r="G1879" s="42"/>
      <c r="H1879" s="42"/>
      <c r="I1879" s="229"/>
      <c r="J1879" s="42"/>
      <c r="K1879" s="42"/>
      <c r="L1879" s="46"/>
      <c r="M1879" s="230"/>
      <c r="N1879" s="231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199</v>
      </c>
      <c r="AU1879" s="19" t="s">
        <v>207</v>
      </c>
    </row>
    <row r="1880" s="13" customFormat="1">
      <c r="A1880" s="13"/>
      <c r="B1880" s="232"/>
      <c r="C1880" s="233"/>
      <c r="D1880" s="234" t="s">
        <v>205</v>
      </c>
      <c r="E1880" s="235" t="s">
        <v>19</v>
      </c>
      <c r="F1880" s="236" t="s">
        <v>2208</v>
      </c>
      <c r="G1880" s="233"/>
      <c r="H1880" s="237">
        <v>2.573</v>
      </c>
      <c r="I1880" s="238"/>
      <c r="J1880" s="233"/>
      <c r="K1880" s="233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205</v>
      </c>
      <c r="AU1880" s="243" t="s">
        <v>207</v>
      </c>
      <c r="AV1880" s="13" t="s">
        <v>82</v>
      </c>
      <c r="AW1880" s="13" t="s">
        <v>33</v>
      </c>
      <c r="AX1880" s="13" t="s">
        <v>72</v>
      </c>
      <c r="AY1880" s="243" t="s">
        <v>190</v>
      </c>
    </row>
    <row r="1881" s="13" customFormat="1">
      <c r="A1881" s="13"/>
      <c r="B1881" s="232"/>
      <c r="C1881" s="233"/>
      <c r="D1881" s="234" t="s">
        <v>205</v>
      </c>
      <c r="E1881" s="235" t="s">
        <v>19</v>
      </c>
      <c r="F1881" s="236" t="s">
        <v>2209</v>
      </c>
      <c r="G1881" s="233"/>
      <c r="H1881" s="237">
        <v>0.188</v>
      </c>
      <c r="I1881" s="238"/>
      <c r="J1881" s="233"/>
      <c r="K1881" s="233"/>
      <c r="L1881" s="239"/>
      <c r="M1881" s="240"/>
      <c r="N1881" s="241"/>
      <c r="O1881" s="241"/>
      <c r="P1881" s="241"/>
      <c r="Q1881" s="241"/>
      <c r="R1881" s="241"/>
      <c r="S1881" s="241"/>
      <c r="T1881" s="242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3" t="s">
        <v>205</v>
      </c>
      <c r="AU1881" s="243" t="s">
        <v>207</v>
      </c>
      <c r="AV1881" s="13" t="s">
        <v>82</v>
      </c>
      <c r="AW1881" s="13" t="s">
        <v>33</v>
      </c>
      <c r="AX1881" s="13" t="s">
        <v>72</v>
      </c>
      <c r="AY1881" s="243" t="s">
        <v>190</v>
      </c>
    </row>
    <row r="1882" s="15" customFormat="1">
      <c r="A1882" s="15"/>
      <c r="B1882" s="264"/>
      <c r="C1882" s="265"/>
      <c r="D1882" s="234" t="s">
        <v>205</v>
      </c>
      <c r="E1882" s="266" t="s">
        <v>19</v>
      </c>
      <c r="F1882" s="267" t="s">
        <v>243</v>
      </c>
      <c r="G1882" s="265"/>
      <c r="H1882" s="268">
        <v>2.7610000000000001</v>
      </c>
      <c r="I1882" s="269"/>
      <c r="J1882" s="265"/>
      <c r="K1882" s="265"/>
      <c r="L1882" s="270"/>
      <c r="M1882" s="271"/>
      <c r="N1882" s="272"/>
      <c r="O1882" s="272"/>
      <c r="P1882" s="272"/>
      <c r="Q1882" s="272"/>
      <c r="R1882" s="272"/>
      <c r="S1882" s="272"/>
      <c r="T1882" s="273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74" t="s">
        <v>205</v>
      </c>
      <c r="AU1882" s="274" t="s">
        <v>207</v>
      </c>
      <c r="AV1882" s="15" t="s">
        <v>197</v>
      </c>
      <c r="AW1882" s="15" t="s">
        <v>33</v>
      </c>
      <c r="AX1882" s="15" t="s">
        <v>79</v>
      </c>
      <c r="AY1882" s="274" t="s">
        <v>190</v>
      </c>
    </row>
    <row r="1883" s="2" customFormat="1" ht="21.75" customHeight="1">
      <c r="A1883" s="40"/>
      <c r="B1883" s="41"/>
      <c r="C1883" s="214" t="s">
        <v>2210</v>
      </c>
      <c r="D1883" s="214" t="s">
        <v>192</v>
      </c>
      <c r="E1883" s="215" t="s">
        <v>2211</v>
      </c>
      <c r="F1883" s="216" t="s">
        <v>2212</v>
      </c>
      <c r="G1883" s="217" t="s">
        <v>195</v>
      </c>
      <c r="H1883" s="218">
        <v>1.9099999999999999</v>
      </c>
      <c r="I1883" s="219"/>
      <c r="J1883" s="220">
        <f>ROUND(I1883*H1883,2)</f>
        <v>0</v>
      </c>
      <c r="K1883" s="216" t="s">
        <v>196</v>
      </c>
      <c r="L1883" s="46"/>
      <c r="M1883" s="221" t="s">
        <v>19</v>
      </c>
      <c r="N1883" s="222" t="s">
        <v>43</v>
      </c>
      <c r="O1883" s="86"/>
      <c r="P1883" s="223">
        <f>O1883*H1883</f>
        <v>0</v>
      </c>
      <c r="Q1883" s="223">
        <v>2.5018699999999998</v>
      </c>
      <c r="R1883" s="223">
        <f>Q1883*H1883</f>
        <v>4.7785716999999996</v>
      </c>
      <c r="S1883" s="223">
        <v>0</v>
      </c>
      <c r="T1883" s="224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25" t="s">
        <v>197</v>
      </c>
      <c r="AT1883" s="225" t="s">
        <v>192</v>
      </c>
      <c r="AU1883" s="225" t="s">
        <v>207</v>
      </c>
      <c r="AY1883" s="19" t="s">
        <v>190</v>
      </c>
      <c r="BE1883" s="226">
        <f>IF(N1883="základní",J1883,0)</f>
        <v>0</v>
      </c>
      <c r="BF1883" s="226">
        <f>IF(N1883="snížená",J1883,0)</f>
        <v>0</v>
      </c>
      <c r="BG1883" s="226">
        <f>IF(N1883="zákl. přenesená",J1883,0)</f>
        <v>0</v>
      </c>
      <c r="BH1883" s="226">
        <f>IF(N1883="sníž. přenesená",J1883,0)</f>
        <v>0</v>
      </c>
      <c r="BI1883" s="226">
        <f>IF(N1883="nulová",J1883,0)</f>
        <v>0</v>
      </c>
      <c r="BJ1883" s="19" t="s">
        <v>79</v>
      </c>
      <c r="BK1883" s="226">
        <f>ROUND(I1883*H1883,2)</f>
        <v>0</v>
      </c>
      <c r="BL1883" s="19" t="s">
        <v>197</v>
      </c>
      <c r="BM1883" s="225" t="s">
        <v>2213</v>
      </c>
    </row>
    <row r="1884" s="2" customFormat="1">
      <c r="A1884" s="40"/>
      <c r="B1884" s="41"/>
      <c r="C1884" s="42"/>
      <c r="D1884" s="227" t="s">
        <v>199</v>
      </c>
      <c r="E1884" s="42"/>
      <c r="F1884" s="228" t="s">
        <v>2214</v>
      </c>
      <c r="G1884" s="42"/>
      <c r="H1884" s="42"/>
      <c r="I1884" s="229"/>
      <c r="J1884" s="42"/>
      <c r="K1884" s="42"/>
      <c r="L1884" s="46"/>
      <c r="M1884" s="230"/>
      <c r="N1884" s="231"/>
      <c r="O1884" s="86"/>
      <c r="P1884" s="86"/>
      <c r="Q1884" s="86"/>
      <c r="R1884" s="86"/>
      <c r="S1884" s="86"/>
      <c r="T1884" s="87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T1884" s="19" t="s">
        <v>199</v>
      </c>
      <c r="AU1884" s="19" t="s">
        <v>207</v>
      </c>
    </row>
    <row r="1885" s="13" customFormat="1">
      <c r="A1885" s="13"/>
      <c r="B1885" s="232"/>
      <c r="C1885" s="233"/>
      <c r="D1885" s="234" t="s">
        <v>205</v>
      </c>
      <c r="E1885" s="235" t="s">
        <v>19</v>
      </c>
      <c r="F1885" s="236" t="s">
        <v>2215</v>
      </c>
      <c r="G1885" s="233"/>
      <c r="H1885" s="237">
        <v>1.9099999999999999</v>
      </c>
      <c r="I1885" s="238"/>
      <c r="J1885" s="233"/>
      <c r="K1885" s="233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205</v>
      </c>
      <c r="AU1885" s="243" t="s">
        <v>207</v>
      </c>
      <c r="AV1885" s="13" t="s">
        <v>82</v>
      </c>
      <c r="AW1885" s="13" t="s">
        <v>33</v>
      </c>
      <c r="AX1885" s="13" t="s">
        <v>79</v>
      </c>
      <c r="AY1885" s="243" t="s">
        <v>190</v>
      </c>
    </row>
    <row r="1886" s="2" customFormat="1" ht="24.15" customHeight="1">
      <c r="A1886" s="40"/>
      <c r="B1886" s="41"/>
      <c r="C1886" s="214" t="s">
        <v>2216</v>
      </c>
      <c r="D1886" s="214" t="s">
        <v>192</v>
      </c>
      <c r="E1886" s="215" t="s">
        <v>2217</v>
      </c>
      <c r="F1886" s="216" t="s">
        <v>2218</v>
      </c>
      <c r="G1886" s="217" t="s">
        <v>195</v>
      </c>
      <c r="H1886" s="218">
        <v>2.7610000000000001</v>
      </c>
      <c r="I1886" s="219"/>
      <c r="J1886" s="220">
        <f>ROUND(I1886*H1886,2)</f>
        <v>0</v>
      </c>
      <c r="K1886" s="216" t="s">
        <v>196</v>
      </c>
      <c r="L1886" s="46"/>
      <c r="M1886" s="221" t="s">
        <v>19</v>
      </c>
      <c r="N1886" s="222" t="s">
        <v>43</v>
      </c>
      <c r="O1886" s="86"/>
      <c r="P1886" s="223">
        <f>O1886*H1886</f>
        <v>0</v>
      </c>
      <c r="Q1886" s="223">
        <v>0</v>
      </c>
      <c r="R1886" s="223">
        <f>Q1886*H1886</f>
        <v>0</v>
      </c>
      <c r="S1886" s="223">
        <v>0</v>
      </c>
      <c r="T1886" s="224">
        <f>S1886*H1886</f>
        <v>0</v>
      </c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R1886" s="225" t="s">
        <v>197</v>
      </c>
      <c r="AT1886" s="225" t="s">
        <v>192</v>
      </c>
      <c r="AU1886" s="225" t="s">
        <v>207</v>
      </c>
      <c r="AY1886" s="19" t="s">
        <v>190</v>
      </c>
      <c r="BE1886" s="226">
        <f>IF(N1886="základní",J1886,0)</f>
        <v>0</v>
      </c>
      <c r="BF1886" s="226">
        <f>IF(N1886="snížená",J1886,0)</f>
        <v>0</v>
      </c>
      <c r="BG1886" s="226">
        <f>IF(N1886="zákl. přenesená",J1886,0)</f>
        <v>0</v>
      </c>
      <c r="BH1886" s="226">
        <f>IF(N1886="sníž. přenesená",J1886,0)</f>
        <v>0</v>
      </c>
      <c r="BI1886" s="226">
        <f>IF(N1886="nulová",J1886,0)</f>
        <v>0</v>
      </c>
      <c r="BJ1886" s="19" t="s">
        <v>79</v>
      </c>
      <c r="BK1886" s="226">
        <f>ROUND(I1886*H1886,2)</f>
        <v>0</v>
      </c>
      <c r="BL1886" s="19" t="s">
        <v>197</v>
      </c>
      <c r="BM1886" s="225" t="s">
        <v>2219</v>
      </c>
    </row>
    <row r="1887" s="2" customFormat="1">
      <c r="A1887" s="40"/>
      <c r="B1887" s="41"/>
      <c r="C1887" s="42"/>
      <c r="D1887" s="227" t="s">
        <v>199</v>
      </c>
      <c r="E1887" s="42"/>
      <c r="F1887" s="228" t="s">
        <v>2220</v>
      </c>
      <c r="G1887" s="42"/>
      <c r="H1887" s="42"/>
      <c r="I1887" s="229"/>
      <c r="J1887" s="42"/>
      <c r="K1887" s="42"/>
      <c r="L1887" s="46"/>
      <c r="M1887" s="230"/>
      <c r="N1887" s="231"/>
      <c r="O1887" s="86"/>
      <c r="P1887" s="86"/>
      <c r="Q1887" s="86"/>
      <c r="R1887" s="86"/>
      <c r="S1887" s="86"/>
      <c r="T1887" s="87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T1887" s="19" t="s">
        <v>199</v>
      </c>
      <c r="AU1887" s="19" t="s">
        <v>207</v>
      </c>
    </row>
    <row r="1888" s="13" customFormat="1">
      <c r="A1888" s="13"/>
      <c r="B1888" s="232"/>
      <c r="C1888" s="233"/>
      <c r="D1888" s="234" t="s">
        <v>205</v>
      </c>
      <c r="E1888" s="235" t="s">
        <v>19</v>
      </c>
      <c r="F1888" s="236" t="s">
        <v>2208</v>
      </c>
      <c r="G1888" s="233"/>
      <c r="H1888" s="237">
        <v>2.573</v>
      </c>
      <c r="I1888" s="238"/>
      <c r="J1888" s="233"/>
      <c r="K1888" s="233"/>
      <c r="L1888" s="239"/>
      <c r="M1888" s="240"/>
      <c r="N1888" s="241"/>
      <c r="O1888" s="241"/>
      <c r="P1888" s="241"/>
      <c r="Q1888" s="241"/>
      <c r="R1888" s="241"/>
      <c r="S1888" s="241"/>
      <c r="T1888" s="242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3" t="s">
        <v>205</v>
      </c>
      <c r="AU1888" s="243" t="s">
        <v>207</v>
      </c>
      <c r="AV1888" s="13" t="s">
        <v>82</v>
      </c>
      <c r="AW1888" s="13" t="s">
        <v>33</v>
      </c>
      <c r="AX1888" s="13" t="s">
        <v>72</v>
      </c>
      <c r="AY1888" s="243" t="s">
        <v>190</v>
      </c>
    </row>
    <row r="1889" s="13" customFormat="1">
      <c r="A1889" s="13"/>
      <c r="B1889" s="232"/>
      <c r="C1889" s="233"/>
      <c r="D1889" s="234" t="s">
        <v>205</v>
      </c>
      <c r="E1889" s="235" t="s">
        <v>19</v>
      </c>
      <c r="F1889" s="236" t="s">
        <v>2209</v>
      </c>
      <c r="G1889" s="233"/>
      <c r="H1889" s="237">
        <v>0.188</v>
      </c>
      <c r="I1889" s="238"/>
      <c r="J1889" s="233"/>
      <c r="K1889" s="233"/>
      <c r="L1889" s="239"/>
      <c r="M1889" s="240"/>
      <c r="N1889" s="241"/>
      <c r="O1889" s="241"/>
      <c r="P1889" s="241"/>
      <c r="Q1889" s="241"/>
      <c r="R1889" s="241"/>
      <c r="S1889" s="241"/>
      <c r="T1889" s="242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3" t="s">
        <v>205</v>
      </c>
      <c r="AU1889" s="243" t="s">
        <v>207</v>
      </c>
      <c r="AV1889" s="13" t="s">
        <v>82</v>
      </c>
      <c r="AW1889" s="13" t="s">
        <v>33</v>
      </c>
      <c r="AX1889" s="13" t="s">
        <v>72</v>
      </c>
      <c r="AY1889" s="243" t="s">
        <v>190</v>
      </c>
    </row>
    <row r="1890" s="15" customFormat="1">
      <c r="A1890" s="15"/>
      <c r="B1890" s="264"/>
      <c r="C1890" s="265"/>
      <c r="D1890" s="234" t="s">
        <v>205</v>
      </c>
      <c r="E1890" s="266" t="s">
        <v>19</v>
      </c>
      <c r="F1890" s="267" t="s">
        <v>243</v>
      </c>
      <c r="G1890" s="265"/>
      <c r="H1890" s="268">
        <v>2.7610000000000001</v>
      </c>
      <c r="I1890" s="269"/>
      <c r="J1890" s="265"/>
      <c r="K1890" s="265"/>
      <c r="L1890" s="270"/>
      <c r="M1890" s="271"/>
      <c r="N1890" s="272"/>
      <c r="O1890" s="272"/>
      <c r="P1890" s="272"/>
      <c r="Q1890" s="272"/>
      <c r="R1890" s="272"/>
      <c r="S1890" s="272"/>
      <c r="T1890" s="273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74" t="s">
        <v>205</v>
      </c>
      <c r="AU1890" s="274" t="s">
        <v>207</v>
      </c>
      <c r="AV1890" s="15" t="s">
        <v>197</v>
      </c>
      <c r="AW1890" s="15" t="s">
        <v>33</v>
      </c>
      <c r="AX1890" s="15" t="s">
        <v>79</v>
      </c>
      <c r="AY1890" s="274" t="s">
        <v>190</v>
      </c>
    </row>
    <row r="1891" s="2" customFormat="1" ht="24.15" customHeight="1">
      <c r="A1891" s="40"/>
      <c r="B1891" s="41"/>
      <c r="C1891" s="214" t="s">
        <v>2221</v>
      </c>
      <c r="D1891" s="214" t="s">
        <v>192</v>
      </c>
      <c r="E1891" s="215" t="s">
        <v>2222</v>
      </c>
      <c r="F1891" s="216" t="s">
        <v>2223</v>
      </c>
      <c r="G1891" s="217" t="s">
        <v>195</v>
      </c>
      <c r="H1891" s="218">
        <v>1.9099999999999999</v>
      </c>
      <c r="I1891" s="219"/>
      <c r="J1891" s="220">
        <f>ROUND(I1891*H1891,2)</f>
        <v>0</v>
      </c>
      <c r="K1891" s="216" t="s">
        <v>196</v>
      </c>
      <c r="L1891" s="46"/>
      <c r="M1891" s="221" t="s">
        <v>19</v>
      </c>
      <c r="N1891" s="222" t="s">
        <v>43</v>
      </c>
      <c r="O1891" s="86"/>
      <c r="P1891" s="223">
        <f>O1891*H1891</f>
        <v>0</v>
      </c>
      <c r="Q1891" s="223">
        <v>0</v>
      </c>
      <c r="R1891" s="223">
        <f>Q1891*H1891</f>
        <v>0</v>
      </c>
      <c r="S1891" s="223">
        <v>0</v>
      </c>
      <c r="T1891" s="224">
        <f>S1891*H1891</f>
        <v>0</v>
      </c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R1891" s="225" t="s">
        <v>197</v>
      </c>
      <c r="AT1891" s="225" t="s">
        <v>192</v>
      </c>
      <c r="AU1891" s="225" t="s">
        <v>207</v>
      </c>
      <c r="AY1891" s="19" t="s">
        <v>190</v>
      </c>
      <c r="BE1891" s="226">
        <f>IF(N1891="základní",J1891,0)</f>
        <v>0</v>
      </c>
      <c r="BF1891" s="226">
        <f>IF(N1891="snížená",J1891,0)</f>
        <v>0</v>
      </c>
      <c r="BG1891" s="226">
        <f>IF(N1891="zákl. přenesená",J1891,0)</f>
        <v>0</v>
      </c>
      <c r="BH1891" s="226">
        <f>IF(N1891="sníž. přenesená",J1891,0)</f>
        <v>0</v>
      </c>
      <c r="BI1891" s="226">
        <f>IF(N1891="nulová",J1891,0)</f>
        <v>0</v>
      </c>
      <c r="BJ1891" s="19" t="s">
        <v>79</v>
      </c>
      <c r="BK1891" s="226">
        <f>ROUND(I1891*H1891,2)</f>
        <v>0</v>
      </c>
      <c r="BL1891" s="19" t="s">
        <v>197</v>
      </c>
      <c r="BM1891" s="225" t="s">
        <v>2224</v>
      </c>
    </row>
    <row r="1892" s="2" customFormat="1">
      <c r="A1892" s="40"/>
      <c r="B1892" s="41"/>
      <c r="C1892" s="42"/>
      <c r="D1892" s="227" t="s">
        <v>199</v>
      </c>
      <c r="E1892" s="42"/>
      <c r="F1892" s="228" t="s">
        <v>2225</v>
      </c>
      <c r="G1892" s="42"/>
      <c r="H1892" s="42"/>
      <c r="I1892" s="229"/>
      <c r="J1892" s="42"/>
      <c r="K1892" s="42"/>
      <c r="L1892" s="46"/>
      <c r="M1892" s="230"/>
      <c r="N1892" s="231"/>
      <c r="O1892" s="86"/>
      <c r="P1892" s="86"/>
      <c r="Q1892" s="86"/>
      <c r="R1892" s="86"/>
      <c r="S1892" s="86"/>
      <c r="T1892" s="87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T1892" s="19" t="s">
        <v>199</v>
      </c>
      <c r="AU1892" s="19" t="s">
        <v>207</v>
      </c>
    </row>
    <row r="1893" s="13" customFormat="1">
      <c r="A1893" s="13"/>
      <c r="B1893" s="232"/>
      <c r="C1893" s="233"/>
      <c r="D1893" s="234" t="s">
        <v>205</v>
      </c>
      <c r="E1893" s="235" t="s">
        <v>19</v>
      </c>
      <c r="F1893" s="236" t="s">
        <v>2215</v>
      </c>
      <c r="G1893" s="233"/>
      <c r="H1893" s="237">
        <v>1.9099999999999999</v>
      </c>
      <c r="I1893" s="238"/>
      <c r="J1893" s="233"/>
      <c r="K1893" s="233"/>
      <c r="L1893" s="239"/>
      <c r="M1893" s="240"/>
      <c r="N1893" s="241"/>
      <c r="O1893" s="241"/>
      <c r="P1893" s="241"/>
      <c r="Q1893" s="241"/>
      <c r="R1893" s="241"/>
      <c r="S1893" s="241"/>
      <c r="T1893" s="242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3" t="s">
        <v>205</v>
      </c>
      <c r="AU1893" s="243" t="s">
        <v>207</v>
      </c>
      <c r="AV1893" s="13" t="s">
        <v>82</v>
      </c>
      <c r="AW1893" s="13" t="s">
        <v>33</v>
      </c>
      <c r="AX1893" s="13" t="s">
        <v>79</v>
      </c>
      <c r="AY1893" s="243" t="s">
        <v>190</v>
      </c>
    </row>
    <row r="1894" s="2" customFormat="1" ht="16.5" customHeight="1">
      <c r="A1894" s="40"/>
      <c r="B1894" s="41"/>
      <c r="C1894" s="214" t="s">
        <v>2226</v>
      </c>
      <c r="D1894" s="214" t="s">
        <v>192</v>
      </c>
      <c r="E1894" s="215" t="s">
        <v>2227</v>
      </c>
      <c r="F1894" s="216" t="s">
        <v>2228</v>
      </c>
      <c r="G1894" s="217" t="s">
        <v>222</v>
      </c>
      <c r="H1894" s="218">
        <v>0.311</v>
      </c>
      <c r="I1894" s="219"/>
      <c r="J1894" s="220">
        <f>ROUND(I1894*H1894,2)</f>
        <v>0</v>
      </c>
      <c r="K1894" s="216" t="s">
        <v>196</v>
      </c>
      <c r="L1894" s="46"/>
      <c r="M1894" s="221" t="s">
        <v>19</v>
      </c>
      <c r="N1894" s="222" t="s">
        <v>43</v>
      </c>
      <c r="O1894" s="86"/>
      <c r="P1894" s="223">
        <f>O1894*H1894</f>
        <v>0</v>
      </c>
      <c r="Q1894" s="223">
        <v>1.06277</v>
      </c>
      <c r="R1894" s="223">
        <f>Q1894*H1894</f>
        <v>0.33052146999999998</v>
      </c>
      <c r="S1894" s="223">
        <v>0</v>
      </c>
      <c r="T1894" s="224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5" t="s">
        <v>197</v>
      </c>
      <c r="AT1894" s="225" t="s">
        <v>192</v>
      </c>
      <c r="AU1894" s="225" t="s">
        <v>207</v>
      </c>
      <c r="AY1894" s="19" t="s">
        <v>190</v>
      </c>
      <c r="BE1894" s="226">
        <f>IF(N1894="základní",J1894,0)</f>
        <v>0</v>
      </c>
      <c r="BF1894" s="226">
        <f>IF(N1894="snížená",J1894,0)</f>
        <v>0</v>
      </c>
      <c r="BG1894" s="226">
        <f>IF(N1894="zákl. přenesená",J1894,0)</f>
        <v>0</v>
      </c>
      <c r="BH1894" s="226">
        <f>IF(N1894="sníž. přenesená",J1894,0)</f>
        <v>0</v>
      </c>
      <c r="BI1894" s="226">
        <f>IF(N1894="nulová",J1894,0)</f>
        <v>0</v>
      </c>
      <c r="BJ1894" s="19" t="s">
        <v>79</v>
      </c>
      <c r="BK1894" s="226">
        <f>ROUND(I1894*H1894,2)</f>
        <v>0</v>
      </c>
      <c r="BL1894" s="19" t="s">
        <v>197</v>
      </c>
      <c r="BM1894" s="225" t="s">
        <v>2229</v>
      </c>
    </row>
    <row r="1895" s="2" customFormat="1">
      <c r="A1895" s="40"/>
      <c r="B1895" s="41"/>
      <c r="C1895" s="42"/>
      <c r="D1895" s="227" t="s">
        <v>199</v>
      </c>
      <c r="E1895" s="42"/>
      <c r="F1895" s="228" t="s">
        <v>2230</v>
      </c>
      <c r="G1895" s="42"/>
      <c r="H1895" s="42"/>
      <c r="I1895" s="229"/>
      <c r="J1895" s="42"/>
      <c r="K1895" s="42"/>
      <c r="L1895" s="46"/>
      <c r="M1895" s="230"/>
      <c r="N1895" s="231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199</v>
      </c>
      <c r="AU1895" s="19" t="s">
        <v>207</v>
      </c>
    </row>
    <row r="1896" s="13" customFormat="1">
      <c r="A1896" s="13"/>
      <c r="B1896" s="232"/>
      <c r="C1896" s="233"/>
      <c r="D1896" s="234" t="s">
        <v>205</v>
      </c>
      <c r="E1896" s="235" t="s">
        <v>19</v>
      </c>
      <c r="F1896" s="236" t="s">
        <v>2231</v>
      </c>
      <c r="G1896" s="233"/>
      <c r="H1896" s="237">
        <v>0.096000000000000002</v>
      </c>
      <c r="I1896" s="238"/>
      <c r="J1896" s="233"/>
      <c r="K1896" s="233"/>
      <c r="L1896" s="239"/>
      <c r="M1896" s="240"/>
      <c r="N1896" s="241"/>
      <c r="O1896" s="241"/>
      <c r="P1896" s="241"/>
      <c r="Q1896" s="241"/>
      <c r="R1896" s="241"/>
      <c r="S1896" s="241"/>
      <c r="T1896" s="242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3" t="s">
        <v>205</v>
      </c>
      <c r="AU1896" s="243" t="s">
        <v>207</v>
      </c>
      <c r="AV1896" s="13" t="s">
        <v>82</v>
      </c>
      <c r="AW1896" s="13" t="s">
        <v>33</v>
      </c>
      <c r="AX1896" s="13" t="s">
        <v>72</v>
      </c>
      <c r="AY1896" s="243" t="s">
        <v>190</v>
      </c>
    </row>
    <row r="1897" s="13" customFormat="1">
      <c r="A1897" s="13"/>
      <c r="B1897" s="232"/>
      <c r="C1897" s="233"/>
      <c r="D1897" s="234" t="s">
        <v>205</v>
      </c>
      <c r="E1897" s="235" t="s">
        <v>19</v>
      </c>
      <c r="F1897" s="236" t="s">
        <v>2232</v>
      </c>
      <c r="G1897" s="233"/>
      <c r="H1897" s="237">
        <v>0.19900000000000001</v>
      </c>
      <c r="I1897" s="238"/>
      <c r="J1897" s="233"/>
      <c r="K1897" s="233"/>
      <c r="L1897" s="239"/>
      <c r="M1897" s="240"/>
      <c r="N1897" s="241"/>
      <c r="O1897" s="241"/>
      <c r="P1897" s="241"/>
      <c r="Q1897" s="241"/>
      <c r="R1897" s="241"/>
      <c r="S1897" s="241"/>
      <c r="T1897" s="242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3" t="s">
        <v>205</v>
      </c>
      <c r="AU1897" s="243" t="s">
        <v>207</v>
      </c>
      <c r="AV1897" s="13" t="s">
        <v>82</v>
      </c>
      <c r="AW1897" s="13" t="s">
        <v>33</v>
      </c>
      <c r="AX1897" s="13" t="s">
        <v>72</v>
      </c>
      <c r="AY1897" s="243" t="s">
        <v>190</v>
      </c>
    </row>
    <row r="1898" s="13" customFormat="1">
      <c r="A1898" s="13"/>
      <c r="B1898" s="232"/>
      <c r="C1898" s="233"/>
      <c r="D1898" s="234" t="s">
        <v>205</v>
      </c>
      <c r="E1898" s="235" t="s">
        <v>19</v>
      </c>
      <c r="F1898" s="236" t="s">
        <v>2233</v>
      </c>
      <c r="G1898" s="233"/>
      <c r="H1898" s="237">
        <v>0.016</v>
      </c>
      <c r="I1898" s="238"/>
      <c r="J1898" s="233"/>
      <c r="K1898" s="233"/>
      <c r="L1898" s="239"/>
      <c r="M1898" s="240"/>
      <c r="N1898" s="241"/>
      <c r="O1898" s="241"/>
      <c r="P1898" s="241"/>
      <c r="Q1898" s="241"/>
      <c r="R1898" s="241"/>
      <c r="S1898" s="241"/>
      <c r="T1898" s="242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3" t="s">
        <v>205</v>
      </c>
      <c r="AU1898" s="243" t="s">
        <v>207</v>
      </c>
      <c r="AV1898" s="13" t="s">
        <v>82</v>
      </c>
      <c r="AW1898" s="13" t="s">
        <v>33</v>
      </c>
      <c r="AX1898" s="13" t="s">
        <v>72</v>
      </c>
      <c r="AY1898" s="243" t="s">
        <v>190</v>
      </c>
    </row>
    <row r="1899" s="15" customFormat="1">
      <c r="A1899" s="15"/>
      <c r="B1899" s="264"/>
      <c r="C1899" s="265"/>
      <c r="D1899" s="234" t="s">
        <v>205</v>
      </c>
      <c r="E1899" s="266" t="s">
        <v>19</v>
      </c>
      <c r="F1899" s="267" t="s">
        <v>243</v>
      </c>
      <c r="G1899" s="265"/>
      <c r="H1899" s="268">
        <v>0.311</v>
      </c>
      <c r="I1899" s="269"/>
      <c r="J1899" s="265"/>
      <c r="K1899" s="265"/>
      <c r="L1899" s="270"/>
      <c r="M1899" s="271"/>
      <c r="N1899" s="272"/>
      <c r="O1899" s="272"/>
      <c r="P1899" s="272"/>
      <c r="Q1899" s="272"/>
      <c r="R1899" s="272"/>
      <c r="S1899" s="272"/>
      <c r="T1899" s="273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74" t="s">
        <v>205</v>
      </c>
      <c r="AU1899" s="274" t="s">
        <v>207</v>
      </c>
      <c r="AV1899" s="15" t="s">
        <v>197</v>
      </c>
      <c r="AW1899" s="15" t="s">
        <v>33</v>
      </c>
      <c r="AX1899" s="15" t="s">
        <v>79</v>
      </c>
      <c r="AY1899" s="274" t="s">
        <v>190</v>
      </c>
    </row>
    <row r="1900" s="2" customFormat="1" ht="16.5" customHeight="1">
      <c r="A1900" s="40"/>
      <c r="B1900" s="41"/>
      <c r="C1900" s="214" t="s">
        <v>2234</v>
      </c>
      <c r="D1900" s="214" t="s">
        <v>192</v>
      </c>
      <c r="E1900" s="215" t="s">
        <v>2235</v>
      </c>
      <c r="F1900" s="216" t="s">
        <v>2236</v>
      </c>
      <c r="G1900" s="217" t="s">
        <v>195</v>
      </c>
      <c r="H1900" s="218">
        <v>16.858000000000001</v>
      </c>
      <c r="I1900" s="219"/>
      <c r="J1900" s="220">
        <f>ROUND(I1900*H1900,2)</f>
        <v>0</v>
      </c>
      <c r="K1900" s="216" t="s">
        <v>196</v>
      </c>
      <c r="L1900" s="46"/>
      <c r="M1900" s="221" t="s">
        <v>19</v>
      </c>
      <c r="N1900" s="222" t="s">
        <v>43</v>
      </c>
      <c r="O1900" s="86"/>
      <c r="P1900" s="223">
        <f>O1900*H1900</f>
        <v>0</v>
      </c>
      <c r="Q1900" s="223">
        <v>0.92700000000000005</v>
      </c>
      <c r="R1900" s="223">
        <f>Q1900*H1900</f>
        <v>15.627366000000002</v>
      </c>
      <c r="S1900" s="223">
        <v>0</v>
      </c>
      <c r="T1900" s="224">
        <f>S1900*H1900</f>
        <v>0</v>
      </c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R1900" s="225" t="s">
        <v>197</v>
      </c>
      <c r="AT1900" s="225" t="s">
        <v>192</v>
      </c>
      <c r="AU1900" s="225" t="s">
        <v>207</v>
      </c>
      <c r="AY1900" s="19" t="s">
        <v>190</v>
      </c>
      <c r="BE1900" s="226">
        <f>IF(N1900="základní",J1900,0)</f>
        <v>0</v>
      </c>
      <c r="BF1900" s="226">
        <f>IF(N1900="snížená",J1900,0)</f>
        <v>0</v>
      </c>
      <c r="BG1900" s="226">
        <f>IF(N1900="zákl. přenesená",J1900,0)</f>
        <v>0</v>
      </c>
      <c r="BH1900" s="226">
        <f>IF(N1900="sníž. přenesená",J1900,0)</f>
        <v>0</v>
      </c>
      <c r="BI1900" s="226">
        <f>IF(N1900="nulová",J1900,0)</f>
        <v>0</v>
      </c>
      <c r="BJ1900" s="19" t="s">
        <v>79</v>
      </c>
      <c r="BK1900" s="226">
        <f>ROUND(I1900*H1900,2)</f>
        <v>0</v>
      </c>
      <c r="BL1900" s="19" t="s">
        <v>197</v>
      </c>
      <c r="BM1900" s="225" t="s">
        <v>2237</v>
      </c>
    </row>
    <row r="1901" s="2" customFormat="1">
      <c r="A1901" s="40"/>
      <c r="B1901" s="41"/>
      <c r="C1901" s="42"/>
      <c r="D1901" s="227" t="s">
        <v>199</v>
      </c>
      <c r="E1901" s="42"/>
      <c r="F1901" s="228" t="s">
        <v>2238</v>
      </c>
      <c r="G1901" s="42"/>
      <c r="H1901" s="42"/>
      <c r="I1901" s="229"/>
      <c r="J1901" s="42"/>
      <c r="K1901" s="42"/>
      <c r="L1901" s="46"/>
      <c r="M1901" s="230"/>
      <c r="N1901" s="231"/>
      <c r="O1901" s="86"/>
      <c r="P1901" s="86"/>
      <c r="Q1901" s="86"/>
      <c r="R1901" s="86"/>
      <c r="S1901" s="86"/>
      <c r="T1901" s="87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T1901" s="19" t="s">
        <v>199</v>
      </c>
      <c r="AU1901" s="19" t="s">
        <v>207</v>
      </c>
    </row>
    <row r="1902" s="14" customFormat="1">
      <c r="A1902" s="14"/>
      <c r="B1902" s="254"/>
      <c r="C1902" s="255"/>
      <c r="D1902" s="234" t="s">
        <v>205</v>
      </c>
      <c r="E1902" s="256" t="s">
        <v>19</v>
      </c>
      <c r="F1902" s="257" t="s">
        <v>2239</v>
      </c>
      <c r="G1902" s="255"/>
      <c r="H1902" s="256" t="s">
        <v>19</v>
      </c>
      <c r="I1902" s="258"/>
      <c r="J1902" s="255"/>
      <c r="K1902" s="255"/>
      <c r="L1902" s="259"/>
      <c r="M1902" s="260"/>
      <c r="N1902" s="261"/>
      <c r="O1902" s="261"/>
      <c r="P1902" s="261"/>
      <c r="Q1902" s="261"/>
      <c r="R1902" s="261"/>
      <c r="S1902" s="261"/>
      <c r="T1902" s="26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63" t="s">
        <v>205</v>
      </c>
      <c r="AU1902" s="263" t="s">
        <v>207</v>
      </c>
      <c r="AV1902" s="14" t="s">
        <v>79</v>
      </c>
      <c r="AW1902" s="14" t="s">
        <v>33</v>
      </c>
      <c r="AX1902" s="14" t="s">
        <v>72</v>
      </c>
      <c r="AY1902" s="263" t="s">
        <v>190</v>
      </c>
    </row>
    <row r="1903" s="14" customFormat="1">
      <c r="A1903" s="14"/>
      <c r="B1903" s="254"/>
      <c r="C1903" s="255"/>
      <c r="D1903" s="234" t="s">
        <v>205</v>
      </c>
      <c r="E1903" s="256" t="s">
        <v>19</v>
      </c>
      <c r="F1903" s="257" t="s">
        <v>2240</v>
      </c>
      <c r="G1903" s="255"/>
      <c r="H1903" s="256" t="s">
        <v>19</v>
      </c>
      <c r="I1903" s="258"/>
      <c r="J1903" s="255"/>
      <c r="K1903" s="255"/>
      <c r="L1903" s="259"/>
      <c r="M1903" s="260"/>
      <c r="N1903" s="261"/>
      <c r="O1903" s="261"/>
      <c r="P1903" s="261"/>
      <c r="Q1903" s="261"/>
      <c r="R1903" s="261"/>
      <c r="S1903" s="261"/>
      <c r="T1903" s="26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3" t="s">
        <v>205</v>
      </c>
      <c r="AU1903" s="263" t="s">
        <v>207</v>
      </c>
      <c r="AV1903" s="14" t="s">
        <v>79</v>
      </c>
      <c r="AW1903" s="14" t="s">
        <v>33</v>
      </c>
      <c r="AX1903" s="14" t="s">
        <v>72</v>
      </c>
      <c r="AY1903" s="263" t="s">
        <v>190</v>
      </c>
    </row>
    <row r="1904" s="13" customFormat="1">
      <c r="A1904" s="13"/>
      <c r="B1904" s="232"/>
      <c r="C1904" s="233"/>
      <c r="D1904" s="234" t="s">
        <v>205</v>
      </c>
      <c r="E1904" s="235" t="s">
        <v>19</v>
      </c>
      <c r="F1904" s="236" t="s">
        <v>2241</v>
      </c>
      <c r="G1904" s="233"/>
      <c r="H1904" s="237">
        <v>6.9470000000000001</v>
      </c>
      <c r="I1904" s="238"/>
      <c r="J1904" s="233"/>
      <c r="K1904" s="233"/>
      <c r="L1904" s="239"/>
      <c r="M1904" s="240"/>
      <c r="N1904" s="241"/>
      <c r="O1904" s="241"/>
      <c r="P1904" s="241"/>
      <c r="Q1904" s="241"/>
      <c r="R1904" s="241"/>
      <c r="S1904" s="241"/>
      <c r="T1904" s="242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3" t="s">
        <v>205</v>
      </c>
      <c r="AU1904" s="243" t="s">
        <v>207</v>
      </c>
      <c r="AV1904" s="13" t="s">
        <v>82</v>
      </c>
      <c r="AW1904" s="13" t="s">
        <v>33</v>
      </c>
      <c r="AX1904" s="13" t="s">
        <v>72</v>
      </c>
      <c r="AY1904" s="243" t="s">
        <v>190</v>
      </c>
    </row>
    <row r="1905" s="14" customFormat="1">
      <c r="A1905" s="14"/>
      <c r="B1905" s="254"/>
      <c r="C1905" s="255"/>
      <c r="D1905" s="234" t="s">
        <v>205</v>
      </c>
      <c r="E1905" s="256" t="s">
        <v>19</v>
      </c>
      <c r="F1905" s="257" t="s">
        <v>2242</v>
      </c>
      <c r="G1905" s="255"/>
      <c r="H1905" s="256" t="s">
        <v>19</v>
      </c>
      <c r="I1905" s="258"/>
      <c r="J1905" s="255"/>
      <c r="K1905" s="255"/>
      <c r="L1905" s="259"/>
      <c r="M1905" s="260"/>
      <c r="N1905" s="261"/>
      <c r="O1905" s="261"/>
      <c r="P1905" s="261"/>
      <c r="Q1905" s="261"/>
      <c r="R1905" s="261"/>
      <c r="S1905" s="261"/>
      <c r="T1905" s="26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63" t="s">
        <v>205</v>
      </c>
      <c r="AU1905" s="263" t="s">
        <v>207</v>
      </c>
      <c r="AV1905" s="14" t="s">
        <v>79</v>
      </c>
      <c r="AW1905" s="14" t="s">
        <v>33</v>
      </c>
      <c r="AX1905" s="14" t="s">
        <v>72</v>
      </c>
      <c r="AY1905" s="263" t="s">
        <v>190</v>
      </c>
    </row>
    <row r="1906" s="13" customFormat="1">
      <c r="A1906" s="13"/>
      <c r="B1906" s="232"/>
      <c r="C1906" s="233"/>
      <c r="D1906" s="234" t="s">
        <v>205</v>
      </c>
      <c r="E1906" s="235" t="s">
        <v>19</v>
      </c>
      <c r="F1906" s="236" t="s">
        <v>2243</v>
      </c>
      <c r="G1906" s="233"/>
      <c r="H1906" s="237">
        <v>5.4710000000000001</v>
      </c>
      <c r="I1906" s="238"/>
      <c r="J1906" s="233"/>
      <c r="K1906" s="233"/>
      <c r="L1906" s="239"/>
      <c r="M1906" s="240"/>
      <c r="N1906" s="241"/>
      <c r="O1906" s="241"/>
      <c r="P1906" s="241"/>
      <c r="Q1906" s="241"/>
      <c r="R1906" s="241"/>
      <c r="S1906" s="241"/>
      <c r="T1906" s="24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3" t="s">
        <v>205</v>
      </c>
      <c r="AU1906" s="243" t="s">
        <v>207</v>
      </c>
      <c r="AV1906" s="13" t="s">
        <v>82</v>
      </c>
      <c r="AW1906" s="13" t="s">
        <v>33</v>
      </c>
      <c r="AX1906" s="13" t="s">
        <v>72</v>
      </c>
      <c r="AY1906" s="243" t="s">
        <v>190</v>
      </c>
    </row>
    <row r="1907" s="14" customFormat="1">
      <c r="A1907" s="14"/>
      <c r="B1907" s="254"/>
      <c r="C1907" s="255"/>
      <c r="D1907" s="234" t="s">
        <v>205</v>
      </c>
      <c r="E1907" s="256" t="s">
        <v>19</v>
      </c>
      <c r="F1907" s="257" t="s">
        <v>2244</v>
      </c>
      <c r="G1907" s="255"/>
      <c r="H1907" s="256" t="s">
        <v>19</v>
      </c>
      <c r="I1907" s="258"/>
      <c r="J1907" s="255"/>
      <c r="K1907" s="255"/>
      <c r="L1907" s="259"/>
      <c r="M1907" s="260"/>
      <c r="N1907" s="261"/>
      <c r="O1907" s="261"/>
      <c r="P1907" s="261"/>
      <c r="Q1907" s="261"/>
      <c r="R1907" s="261"/>
      <c r="S1907" s="261"/>
      <c r="T1907" s="262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3" t="s">
        <v>205</v>
      </c>
      <c r="AU1907" s="263" t="s">
        <v>207</v>
      </c>
      <c r="AV1907" s="14" t="s">
        <v>79</v>
      </c>
      <c r="AW1907" s="14" t="s">
        <v>33</v>
      </c>
      <c r="AX1907" s="14" t="s">
        <v>72</v>
      </c>
      <c r="AY1907" s="263" t="s">
        <v>190</v>
      </c>
    </row>
    <row r="1908" s="13" customFormat="1">
      <c r="A1908" s="13"/>
      <c r="B1908" s="232"/>
      <c r="C1908" s="233"/>
      <c r="D1908" s="234" t="s">
        <v>205</v>
      </c>
      <c r="E1908" s="235" t="s">
        <v>19</v>
      </c>
      <c r="F1908" s="236" t="s">
        <v>2245</v>
      </c>
      <c r="G1908" s="233"/>
      <c r="H1908" s="237">
        <v>4.4400000000000004</v>
      </c>
      <c r="I1908" s="238"/>
      <c r="J1908" s="233"/>
      <c r="K1908" s="233"/>
      <c r="L1908" s="239"/>
      <c r="M1908" s="240"/>
      <c r="N1908" s="241"/>
      <c r="O1908" s="241"/>
      <c r="P1908" s="241"/>
      <c r="Q1908" s="241"/>
      <c r="R1908" s="241"/>
      <c r="S1908" s="241"/>
      <c r="T1908" s="242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3" t="s">
        <v>205</v>
      </c>
      <c r="AU1908" s="243" t="s">
        <v>207</v>
      </c>
      <c r="AV1908" s="13" t="s">
        <v>82</v>
      </c>
      <c r="AW1908" s="13" t="s">
        <v>33</v>
      </c>
      <c r="AX1908" s="13" t="s">
        <v>72</v>
      </c>
      <c r="AY1908" s="243" t="s">
        <v>190</v>
      </c>
    </row>
    <row r="1909" s="15" customFormat="1">
      <c r="A1909" s="15"/>
      <c r="B1909" s="264"/>
      <c r="C1909" s="265"/>
      <c r="D1909" s="234" t="s">
        <v>205</v>
      </c>
      <c r="E1909" s="266" t="s">
        <v>19</v>
      </c>
      <c r="F1909" s="267" t="s">
        <v>243</v>
      </c>
      <c r="G1909" s="265"/>
      <c r="H1909" s="268">
        <v>16.858000000000001</v>
      </c>
      <c r="I1909" s="269"/>
      <c r="J1909" s="265"/>
      <c r="K1909" s="265"/>
      <c r="L1909" s="270"/>
      <c r="M1909" s="271"/>
      <c r="N1909" s="272"/>
      <c r="O1909" s="272"/>
      <c r="P1909" s="272"/>
      <c r="Q1909" s="272"/>
      <c r="R1909" s="272"/>
      <c r="S1909" s="272"/>
      <c r="T1909" s="273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74" t="s">
        <v>205</v>
      </c>
      <c r="AU1909" s="274" t="s">
        <v>207</v>
      </c>
      <c r="AV1909" s="15" t="s">
        <v>197</v>
      </c>
      <c r="AW1909" s="15" t="s">
        <v>33</v>
      </c>
      <c r="AX1909" s="15" t="s">
        <v>79</v>
      </c>
      <c r="AY1909" s="274" t="s">
        <v>190</v>
      </c>
    </row>
    <row r="1910" s="2" customFormat="1" ht="16.5" customHeight="1">
      <c r="A1910" s="40"/>
      <c r="B1910" s="41"/>
      <c r="C1910" s="214" t="s">
        <v>2246</v>
      </c>
      <c r="D1910" s="214" t="s">
        <v>192</v>
      </c>
      <c r="E1910" s="215" t="s">
        <v>2247</v>
      </c>
      <c r="F1910" s="216" t="s">
        <v>2248</v>
      </c>
      <c r="G1910" s="217" t="s">
        <v>214</v>
      </c>
      <c r="H1910" s="218">
        <v>2446.6199999999999</v>
      </c>
      <c r="I1910" s="219"/>
      <c r="J1910" s="220">
        <f>ROUND(I1910*H1910,2)</f>
        <v>0</v>
      </c>
      <c r="K1910" s="216" t="s">
        <v>196</v>
      </c>
      <c r="L1910" s="46"/>
      <c r="M1910" s="221" t="s">
        <v>19</v>
      </c>
      <c r="N1910" s="222" t="s">
        <v>43</v>
      </c>
      <c r="O1910" s="86"/>
      <c r="P1910" s="223">
        <f>O1910*H1910</f>
        <v>0</v>
      </c>
      <c r="Q1910" s="223">
        <v>0.1173</v>
      </c>
      <c r="R1910" s="223">
        <f>Q1910*H1910</f>
        <v>286.98852599999998</v>
      </c>
      <c r="S1910" s="223">
        <v>0</v>
      </c>
      <c r="T1910" s="224">
        <f>S1910*H1910</f>
        <v>0</v>
      </c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R1910" s="225" t="s">
        <v>197</v>
      </c>
      <c r="AT1910" s="225" t="s">
        <v>192</v>
      </c>
      <c r="AU1910" s="225" t="s">
        <v>207</v>
      </c>
      <c r="AY1910" s="19" t="s">
        <v>190</v>
      </c>
      <c r="BE1910" s="226">
        <f>IF(N1910="základní",J1910,0)</f>
        <v>0</v>
      </c>
      <c r="BF1910" s="226">
        <f>IF(N1910="snížená",J1910,0)</f>
        <v>0</v>
      </c>
      <c r="BG1910" s="226">
        <f>IF(N1910="zákl. přenesená",J1910,0)</f>
        <v>0</v>
      </c>
      <c r="BH1910" s="226">
        <f>IF(N1910="sníž. přenesená",J1910,0)</f>
        <v>0</v>
      </c>
      <c r="BI1910" s="226">
        <f>IF(N1910="nulová",J1910,0)</f>
        <v>0</v>
      </c>
      <c r="BJ1910" s="19" t="s">
        <v>79</v>
      </c>
      <c r="BK1910" s="226">
        <f>ROUND(I1910*H1910,2)</f>
        <v>0</v>
      </c>
      <c r="BL1910" s="19" t="s">
        <v>197</v>
      </c>
      <c r="BM1910" s="225" t="s">
        <v>2249</v>
      </c>
    </row>
    <row r="1911" s="2" customFormat="1">
      <c r="A1911" s="40"/>
      <c r="B1911" s="41"/>
      <c r="C1911" s="42"/>
      <c r="D1911" s="227" t="s">
        <v>199</v>
      </c>
      <c r="E1911" s="42"/>
      <c r="F1911" s="228" t="s">
        <v>2250</v>
      </c>
      <c r="G1911" s="42"/>
      <c r="H1911" s="42"/>
      <c r="I1911" s="229"/>
      <c r="J1911" s="42"/>
      <c r="K1911" s="42"/>
      <c r="L1911" s="46"/>
      <c r="M1911" s="230"/>
      <c r="N1911" s="231"/>
      <c r="O1911" s="86"/>
      <c r="P1911" s="86"/>
      <c r="Q1911" s="86"/>
      <c r="R1911" s="86"/>
      <c r="S1911" s="86"/>
      <c r="T1911" s="87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T1911" s="19" t="s">
        <v>199</v>
      </c>
      <c r="AU1911" s="19" t="s">
        <v>207</v>
      </c>
    </row>
    <row r="1912" s="13" customFormat="1">
      <c r="A1912" s="13"/>
      <c r="B1912" s="232"/>
      <c r="C1912" s="233"/>
      <c r="D1912" s="234" t="s">
        <v>205</v>
      </c>
      <c r="E1912" s="235" t="s">
        <v>19</v>
      </c>
      <c r="F1912" s="236" t="s">
        <v>682</v>
      </c>
      <c r="G1912" s="233"/>
      <c r="H1912" s="237">
        <v>462.36000000000001</v>
      </c>
      <c r="I1912" s="238"/>
      <c r="J1912" s="233"/>
      <c r="K1912" s="233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205</v>
      </c>
      <c r="AU1912" s="243" t="s">
        <v>207</v>
      </c>
      <c r="AV1912" s="13" t="s">
        <v>82</v>
      </c>
      <c r="AW1912" s="13" t="s">
        <v>33</v>
      </c>
      <c r="AX1912" s="13" t="s">
        <v>72</v>
      </c>
      <c r="AY1912" s="243" t="s">
        <v>190</v>
      </c>
    </row>
    <row r="1913" s="13" customFormat="1">
      <c r="A1913" s="13"/>
      <c r="B1913" s="232"/>
      <c r="C1913" s="233"/>
      <c r="D1913" s="234" t="s">
        <v>205</v>
      </c>
      <c r="E1913" s="235" t="s">
        <v>19</v>
      </c>
      <c r="F1913" s="236" t="s">
        <v>685</v>
      </c>
      <c r="G1913" s="233"/>
      <c r="H1913" s="237">
        <v>450.93000000000001</v>
      </c>
      <c r="I1913" s="238"/>
      <c r="J1913" s="233"/>
      <c r="K1913" s="233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205</v>
      </c>
      <c r="AU1913" s="243" t="s">
        <v>207</v>
      </c>
      <c r="AV1913" s="13" t="s">
        <v>82</v>
      </c>
      <c r="AW1913" s="13" t="s">
        <v>33</v>
      </c>
      <c r="AX1913" s="13" t="s">
        <v>72</v>
      </c>
      <c r="AY1913" s="243" t="s">
        <v>190</v>
      </c>
    </row>
    <row r="1914" s="13" customFormat="1">
      <c r="A1914" s="13"/>
      <c r="B1914" s="232"/>
      <c r="C1914" s="233"/>
      <c r="D1914" s="234" t="s">
        <v>205</v>
      </c>
      <c r="E1914" s="235" t="s">
        <v>19</v>
      </c>
      <c r="F1914" s="236" t="s">
        <v>687</v>
      </c>
      <c r="G1914" s="233"/>
      <c r="H1914" s="237">
        <v>36.259999999999998</v>
      </c>
      <c r="I1914" s="238"/>
      <c r="J1914" s="233"/>
      <c r="K1914" s="233"/>
      <c r="L1914" s="239"/>
      <c r="M1914" s="240"/>
      <c r="N1914" s="241"/>
      <c r="O1914" s="241"/>
      <c r="P1914" s="241"/>
      <c r="Q1914" s="241"/>
      <c r="R1914" s="241"/>
      <c r="S1914" s="241"/>
      <c r="T1914" s="242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3" t="s">
        <v>205</v>
      </c>
      <c r="AU1914" s="243" t="s">
        <v>207</v>
      </c>
      <c r="AV1914" s="13" t="s">
        <v>82</v>
      </c>
      <c r="AW1914" s="13" t="s">
        <v>33</v>
      </c>
      <c r="AX1914" s="13" t="s">
        <v>72</v>
      </c>
      <c r="AY1914" s="243" t="s">
        <v>190</v>
      </c>
    </row>
    <row r="1915" s="13" customFormat="1">
      <c r="A1915" s="13"/>
      <c r="B1915" s="232"/>
      <c r="C1915" s="233"/>
      <c r="D1915" s="234" t="s">
        <v>205</v>
      </c>
      <c r="E1915" s="235" t="s">
        <v>19</v>
      </c>
      <c r="F1915" s="236" t="s">
        <v>689</v>
      </c>
      <c r="G1915" s="233"/>
      <c r="H1915" s="237">
        <v>831.84000000000003</v>
      </c>
      <c r="I1915" s="238"/>
      <c r="J1915" s="233"/>
      <c r="K1915" s="233"/>
      <c r="L1915" s="239"/>
      <c r="M1915" s="240"/>
      <c r="N1915" s="241"/>
      <c r="O1915" s="241"/>
      <c r="P1915" s="241"/>
      <c r="Q1915" s="241"/>
      <c r="R1915" s="241"/>
      <c r="S1915" s="241"/>
      <c r="T1915" s="24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3" t="s">
        <v>205</v>
      </c>
      <c r="AU1915" s="243" t="s">
        <v>207</v>
      </c>
      <c r="AV1915" s="13" t="s">
        <v>82</v>
      </c>
      <c r="AW1915" s="13" t="s">
        <v>33</v>
      </c>
      <c r="AX1915" s="13" t="s">
        <v>72</v>
      </c>
      <c r="AY1915" s="243" t="s">
        <v>190</v>
      </c>
    </row>
    <row r="1916" s="13" customFormat="1">
      <c r="A1916" s="13"/>
      <c r="B1916" s="232"/>
      <c r="C1916" s="233"/>
      <c r="D1916" s="234" t="s">
        <v>205</v>
      </c>
      <c r="E1916" s="235" t="s">
        <v>19</v>
      </c>
      <c r="F1916" s="236" t="s">
        <v>691</v>
      </c>
      <c r="G1916" s="233"/>
      <c r="H1916" s="237">
        <v>511.51999999999998</v>
      </c>
      <c r="I1916" s="238"/>
      <c r="J1916" s="233"/>
      <c r="K1916" s="233"/>
      <c r="L1916" s="239"/>
      <c r="M1916" s="240"/>
      <c r="N1916" s="241"/>
      <c r="O1916" s="241"/>
      <c r="P1916" s="241"/>
      <c r="Q1916" s="241"/>
      <c r="R1916" s="241"/>
      <c r="S1916" s="241"/>
      <c r="T1916" s="242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3" t="s">
        <v>205</v>
      </c>
      <c r="AU1916" s="243" t="s">
        <v>207</v>
      </c>
      <c r="AV1916" s="13" t="s">
        <v>82</v>
      </c>
      <c r="AW1916" s="13" t="s">
        <v>33</v>
      </c>
      <c r="AX1916" s="13" t="s">
        <v>72</v>
      </c>
      <c r="AY1916" s="243" t="s">
        <v>190</v>
      </c>
    </row>
    <row r="1917" s="13" customFormat="1">
      <c r="A1917" s="13"/>
      <c r="B1917" s="232"/>
      <c r="C1917" s="233"/>
      <c r="D1917" s="234" t="s">
        <v>205</v>
      </c>
      <c r="E1917" s="235" t="s">
        <v>19</v>
      </c>
      <c r="F1917" s="236" t="s">
        <v>693</v>
      </c>
      <c r="G1917" s="233"/>
      <c r="H1917" s="237">
        <v>49.409999999999997</v>
      </c>
      <c r="I1917" s="238"/>
      <c r="J1917" s="233"/>
      <c r="K1917" s="233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205</v>
      </c>
      <c r="AU1917" s="243" t="s">
        <v>207</v>
      </c>
      <c r="AV1917" s="13" t="s">
        <v>82</v>
      </c>
      <c r="AW1917" s="13" t="s">
        <v>33</v>
      </c>
      <c r="AX1917" s="13" t="s">
        <v>72</v>
      </c>
      <c r="AY1917" s="243" t="s">
        <v>190</v>
      </c>
    </row>
    <row r="1918" s="13" customFormat="1">
      <c r="A1918" s="13"/>
      <c r="B1918" s="232"/>
      <c r="C1918" s="233"/>
      <c r="D1918" s="234" t="s">
        <v>205</v>
      </c>
      <c r="E1918" s="235" t="s">
        <v>19</v>
      </c>
      <c r="F1918" s="236" t="s">
        <v>702</v>
      </c>
      <c r="G1918" s="233"/>
      <c r="H1918" s="237">
        <v>5.8799999999999999</v>
      </c>
      <c r="I1918" s="238"/>
      <c r="J1918" s="233"/>
      <c r="K1918" s="233"/>
      <c r="L1918" s="239"/>
      <c r="M1918" s="240"/>
      <c r="N1918" s="241"/>
      <c r="O1918" s="241"/>
      <c r="P1918" s="241"/>
      <c r="Q1918" s="241"/>
      <c r="R1918" s="241"/>
      <c r="S1918" s="241"/>
      <c r="T1918" s="242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3" t="s">
        <v>205</v>
      </c>
      <c r="AU1918" s="243" t="s">
        <v>207</v>
      </c>
      <c r="AV1918" s="13" t="s">
        <v>82</v>
      </c>
      <c r="AW1918" s="13" t="s">
        <v>33</v>
      </c>
      <c r="AX1918" s="13" t="s">
        <v>72</v>
      </c>
      <c r="AY1918" s="243" t="s">
        <v>190</v>
      </c>
    </row>
    <row r="1919" s="13" customFormat="1">
      <c r="A1919" s="13"/>
      <c r="B1919" s="232"/>
      <c r="C1919" s="233"/>
      <c r="D1919" s="234" t="s">
        <v>205</v>
      </c>
      <c r="E1919" s="235" t="s">
        <v>19</v>
      </c>
      <c r="F1919" s="236" t="s">
        <v>707</v>
      </c>
      <c r="G1919" s="233"/>
      <c r="H1919" s="237">
        <v>15.630000000000001</v>
      </c>
      <c r="I1919" s="238"/>
      <c r="J1919" s="233"/>
      <c r="K1919" s="233"/>
      <c r="L1919" s="239"/>
      <c r="M1919" s="240"/>
      <c r="N1919" s="241"/>
      <c r="O1919" s="241"/>
      <c r="P1919" s="241"/>
      <c r="Q1919" s="241"/>
      <c r="R1919" s="241"/>
      <c r="S1919" s="241"/>
      <c r="T1919" s="242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3" t="s">
        <v>205</v>
      </c>
      <c r="AU1919" s="243" t="s">
        <v>207</v>
      </c>
      <c r="AV1919" s="13" t="s">
        <v>82</v>
      </c>
      <c r="AW1919" s="13" t="s">
        <v>33</v>
      </c>
      <c r="AX1919" s="13" t="s">
        <v>72</v>
      </c>
      <c r="AY1919" s="243" t="s">
        <v>190</v>
      </c>
    </row>
    <row r="1920" s="13" customFormat="1">
      <c r="A1920" s="13"/>
      <c r="B1920" s="232"/>
      <c r="C1920" s="233"/>
      <c r="D1920" s="234" t="s">
        <v>205</v>
      </c>
      <c r="E1920" s="235" t="s">
        <v>19</v>
      </c>
      <c r="F1920" s="236" t="s">
        <v>709</v>
      </c>
      <c r="G1920" s="233"/>
      <c r="H1920" s="237">
        <v>7.4000000000000004</v>
      </c>
      <c r="I1920" s="238"/>
      <c r="J1920" s="233"/>
      <c r="K1920" s="233"/>
      <c r="L1920" s="239"/>
      <c r="M1920" s="240"/>
      <c r="N1920" s="241"/>
      <c r="O1920" s="241"/>
      <c r="P1920" s="241"/>
      <c r="Q1920" s="241"/>
      <c r="R1920" s="241"/>
      <c r="S1920" s="241"/>
      <c r="T1920" s="242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3" t="s">
        <v>205</v>
      </c>
      <c r="AU1920" s="243" t="s">
        <v>207</v>
      </c>
      <c r="AV1920" s="13" t="s">
        <v>82</v>
      </c>
      <c r="AW1920" s="13" t="s">
        <v>33</v>
      </c>
      <c r="AX1920" s="13" t="s">
        <v>72</v>
      </c>
      <c r="AY1920" s="243" t="s">
        <v>190</v>
      </c>
    </row>
    <row r="1921" s="13" customFormat="1">
      <c r="A1921" s="13"/>
      <c r="B1921" s="232"/>
      <c r="C1921" s="233"/>
      <c r="D1921" s="234" t="s">
        <v>205</v>
      </c>
      <c r="E1921" s="235" t="s">
        <v>19</v>
      </c>
      <c r="F1921" s="236" t="s">
        <v>721</v>
      </c>
      <c r="G1921" s="233"/>
      <c r="H1921" s="237">
        <v>75.390000000000001</v>
      </c>
      <c r="I1921" s="238"/>
      <c r="J1921" s="233"/>
      <c r="K1921" s="233"/>
      <c r="L1921" s="239"/>
      <c r="M1921" s="240"/>
      <c r="N1921" s="241"/>
      <c r="O1921" s="241"/>
      <c r="P1921" s="241"/>
      <c r="Q1921" s="241"/>
      <c r="R1921" s="241"/>
      <c r="S1921" s="241"/>
      <c r="T1921" s="24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3" t="s">
        <v>205</v>
      </c>
      <c r="AU1921" s="243" t="s">
        <v>207</v>
      </c>
      <c r="AV1921" s="13" t="s">
        <v>82</v>
      </c>
      <c r="AW1921" s="13" t="s">
        <v>33</v>
      </c>
      <c r="AX1921" s="13" t="s">
        <v>72</v>
      </c>
      <c r="AY1921" s="243" t="s">
        <v>190</v>
      </c>
    </row>
    <row r="1922" s="15" customFormat="1">
      <c r="A1922" s="15"/>
      <c r="B1922" s="264"/>
      <c r="C1922" s="265"/>
      <c r="D1922" s="234" t="s">
        <v>205</v>
      </c>
      <c r="E1922" s="266" t="s">
        <v>19</v>
      </c>
      <c r="F1922" s="267" t="s">
        <v>243</v>
      </c>
      <c r="G1922" s="265"/>
      <c r="H1922" s="268">
        <v>2446.6199999999999</v>
      </c>
      <c r="I1922" s="269"/>
      <c r="J1922" s="265"/>
      <c r="K1922" s="265"/>
      <c r="L1922" s="270"/>
      <c r="M1922" s="271"/>
      <c r="N1922" s="272"/>
      <c r="O1922" s="272"/>
      <c r="P1922" s="272"/>
      <c r="Q1922" s="272"/>
      <c r="R1922" s="272"/>
      <c r="S1922" s="272"/>
      <c r="T1922" s="273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74" t="s">
        <v>205</v>
      </c>
      <c r="AU1922" s="274" t="s">
        <v>207</v>
      </c>
      <c r="AV1922" s="15" t="s">
        <v>197</v>
      </c>
      <c r="AW1922" s="15" t="s">
        <v>33</v>
      </c>
      <c r="AX1922" s="15" t="s">
        <v>79</v>
      </c>
      <c r="AY1922" s="274" t="s">
        <v>190</v>
      </c>
    </row>
    <row r="1923" s="2" customFormat="1" ht="24.15" customHeight="1">
      <c r="A1923" s="40"/>
      <c r="B1923" s="41"/>
      <c r="C1923" s="214" t="s">
        <v>2251</v>
      </c>
      <c r="D1923" s="214" t="s">
        <v>192</v>
      </c>
      <c r="E1923" s="215" t="s">
        <v>2252</v>
      </c>
      <c r="F1923" s="216" t="s">
        <v>2253</v>
      </c>
      <c r="G1923" s="217" t="s">
        <v>214</v>
      </c>
      <c r="H1923" s="218">
        <v>8314.7299999999996</v>
      </c>
      <c r="I1923" s="219"/>
      <c r="J1923" s="220">
        <f>ROUND(I1923*H1923,2)</f>
        <v>0</v>
      </c>
      <c r="K1923" s="216" t="s">
        <v>196</v>
      </c>
      <c r="L1923" s="46"/>
      <c r="M1923" s="221" t="s">
        <v>19</v>
      </c>
      <c r="N1923" s="222" t="s">
        <v>43</v>
      </c>
      <c r="O1923" s="86"/>
      <c r="P1923" s="223">
        <f>O1923*H1923</f>
        <v>0</v>
      </c>
      <c r="Q1923" s="223">
        <v>0.011730000000000001</v>
      </c>
      <c r="R1923" s="223">
        <f>Q1923*H1923</f>
        <v>97.531782899999996</v>
      </c>
      <c r="S1923" s="223">
        <v>0</v>
      </c>
      <c r="T1923" s="224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25" t="s">
        <v>197</v>
      </c>
      <c r="AT1923" s="225" t="s">
        <v>192</v>
      </c>
      <c r="AU1923" s="225" t="s">
        <v>207</v>
      </c>
      <c r="AY1923" s="19" t="s">
        <v>190</v>
      </c>
      <c r="BE1923" s="226">
        <f>IF(N1923="základní",J1923,0)</f>
        <v>0</v>
      </c>
      <c r="BF1923" s="226">
        <f>IF(N1923="snížená",J1923,0)</f>
        <v>0</v>
      </c>
      <c r="BG1923" s="226">
        <f>IF(N1923="zákl. přenesená",J1923,0)</f>
        <v>0</v>
      </c>
      <c r="BH1923" s="226">
        <f>IF(N1923="sníž. přenesená",J1923,0)</f>
        <v>0</v>
      </c>
      <c r="BI1923" s="226">
        <f>IF(N1923="nulová",J1923,0)</f>
        <v>0</v>
      </c>
      <c r="BJ1923" s="19" t="s">
        <v>79</v>
      </c>
      <c r="BK1923" s="226">
        <f>ROUND(I1923*H1923,2)</f>
        <v>0</v>
      </c>
      <c r="BL1923" s="19" t="s">
        <v>197</v>
      </c>
      <c r="BM1923" s="225" t="s">
        <v>2254</v>
      </c>
    </row>
    <row r="1924" s="2" customFormat="1">
      <c r="A1924" s="40"/>
      <c r="B1924" s="41"/>
      <c r="C1924" s="42"/>
      <c r="D1924" s="227" t="s">
        <v>199</v>
      </c>
      <c r="E1924" s="42"/>
      <c r="F1924" s="228" t="s">
        <v>2255</v>
      </c>
      <c r="G1924" s="42"/>
      <c r="H1924" s="42"/>
      <c r="I1924" s="229"/>
      <c r="J1924" s="42"/>
      <c r="K1924" s="42"/>
      <c r="L1924" s="46"/>
      <c r="M1924" s="230"/>
      <c r="N1924" s="231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199</v>
      </c>
      <c r="AU1924" s="19" t="s">
        <v>207</v>
      </c>
    </row>
    <row r="1925" s="13" customFormat="1">
      <c r="A1925" s="13"/>
      <c r="B1925" s="232"/>
      <c r="C1925" s="233"/>
      <c r="D1925" s="234" t="s">
        <v>205</v>
      </c>
      <c r="E1925" s="235" t="s">
        <v>19</v>
      </c>
      <c r="F1925" s="236" t="s">
        <v>2256</v>
      </c>
      <c r="G1925" s="233"/>
      <c r="H1925" s="237">
        <v>1849.4400000000001</v>
      </c>
      <c r="I1925" s="238"/>
      <c r="J1925" s="233"/>
      <c r="K1925" s="233"/>
      <c r="L1925" s="239"/>
      <c r="M1925" s="240"/>
      <c r="N1925" s="241"/>
      <c r="O1925" s="241"/>
      <c r="P1925" s="241"/>
      <c r="Q1925" s="241"/>
      <c r="R1925" s="241"/>
      <c r="S1925" s="241"/>
      <c r="T1925" s="242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3" t="s">
        <v>205</v>
      </c>
      <c r="AU1925" s="243" t="s">
        <v>207</v>
      </c>
      <c r="AV1925" s="13" t="s">
        <v>82</v>
      </c>
      <c r="AW1925" s="13" t="s">
        <v>33</v>
      </c>
      <c r="AX1925" s="13" t="s">
        <v>72</v>
      </c>
      <c r="AY1925" s="243" t="s">
        <v>190</v>
      </c>
    </row>
    <row r="1926" s="13" customFormat="1">
      <c r="A1926" s="13"/>
      <c r="B1926" s="232"/>
      <c r="C1926" s="233"/>
      <c r="D1926" s="234" t="s">
        <v>205</v>
      </c>
      <c r="E1926" s="235" t="s">
        <v>19</v>
      </c>
      <c r="F1926" s="236" t="s">
        <v>2257</v>
      </c>
      <c r="G1926" s="233"/>
      <c r="H1926" s="237">
        <v>1352.79</v>
      </c>
      <c r="I1926" s="238"/>
      <c r="J1926" s="233"/>
      <c r="K1926" s="233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205</v>
      </c>
      <c r="AU1926" s="243" t="s">
        <v>207</v>
      </c>
      <c r="AV1926" s="13" t="s">
        <v>82</v>
      </c>
      <c r="AW1926" s="13" t="s">
        <v>33</v>
      </c>
      <c r="AX1926" s="13" t="s">
        <v>72</v>
      </c>
      <c r="AY1926" s="243" t="s">
        <v>190</v>
      </c>
    </row>
    <row r="1927" s="13" customFormat="1">
      <c r="A1927" s="13"/>
      <c r="B1927" s="232"/>
      <c r="C1927" s="233"/>
      <c r="D1927" s="234" t="s">
        <v>205</v>
      </c>
      <c r="E1927" s="235" t="s">
        <v>19</v>
      </c>
      <c r="F1927" s="236" t="s">
        <v>2258</v>
      </c>
      <c r="G1927" s="233"/>
      <c r="H1927" s="237">
        <v>72.519999999999996</v>
      </c>
      <c r="I1927" s="238"/>
      <c r="J1927" s="233"/>
      <c r="K1927" s="233"/>
      <c r="L1927" s="239"/>
      <c r="M1927" s="240"/>
      <c r="N1927" s="241"/>
      <c r="O1927" s="241"/>
      <c r="P1927" s="241"/>
      <c r="Q1927" s="241"/>
      <c r="R1927" s="241"/>
      <c r="S1927" s="241"/>
      <c r="T1927" s="242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3" t="s">
        <v>205</v>
      </c>
      <c r="AU1927" s="243" t="s">
        <v>207</v>
      </c>
      <c r="AV1927" s="13" t="s">
        <v>82</v>
      </c>
      <c r="AW1927" s="13" t="s">
        <v>33</v>
      </c>
      <c r="AX1927" s="13" t="s">
        <v>72</v>
      </c>
      <c r="AY1927" s="243" t="s">
        <v>190</v>
      </c>
    </row>
    <row r="1928" s="13" customFormat="1">
      <c r="A1928" s="13"/>
      <c r="B1928" s="232"/>
      <c r="C1928" s="233"/>
      <c r="D1928" s="234" t="s">
        <v>205</v>
      </c>
      <c r="E1928" s="235" t="s">
        <v>19</v>
      </c>
      <c r="F1928" s="236" t="s">
        <v>2259</v>
      </c>
      <c r="G1928" s="233"/>
      <c r="H1928" s="237">
        <v>2495.52</v>
      </c>
      <c r="I1928" s="238"/>
      <c r="J1928" s="233"/>
      <c r="K1928" s="233"/>
      <c r="L1928" s="239"/>
      <c r="M1928" s="240"/>
      <c r="N1928" s="241"/>
      <c r="O1928" s="241"/>
      <c r="P1928" s="241"/>
      <c r="Q1928" s="241"/>
      <c r="R1928" s="241"/>
      <c r="S1928" s="241"/>
      <c r="T1928" s="242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3" t="s">
        <v>205</v>
      </c>
      <c r="AU1928" s="243" t="s">
        <v>207</v>
      </c>
      <c r="AV1928" s="13" t="s">
        <v>82</v>
      </c>
      <c r="AW1928" s="13" t="s">
        <v>33</v>
      </c>
      <c r="AX1928" s="13" t="s">
        <v>72</v>
      </c>
      <c r="AY1928" s="243" t="s">
        <v>190</v>
      </c>
    </row>
    <row r="1929" s="13" customFormat="1">
      <c r="A1929" s="13"/>
      <c r="B1929" s="232"/>
      <c r="C1929" s="233"/>
      <c r="D1929" s="234" t="s">
        <v>205</v>
      </c>
      <c r="E1929" s="235" t="s">
        <v>19</v>
      </c>
      <c r="F1929" s="236" t="s">
        <v>2260</v>
      </c>
      <c r="G1929" s="233"/>
      <c r="H1929" s="237">
        <v>2046.0799999999999</v>
      </c>
      <c r="I1929" s="238"/>
      <c r="J1929" s="233"/>
      <c r="K1929" s="233"/>
      <c r="L1929" s="239"/>
      <c r="M1929" s="240"/>
      <c r="N1929" s="241"/>
      <c r="O1929" s="241"/>
      <c r="P1929" s="241"/>
      <c r="Q1929" s="241"/>
      <c r="R1929" s="241"/>
      <c r="S1929" s="241"/>
      <c r="T1929" s="24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3" t="s">
        <v>205</v>
      </c>
      <c r="AU1929" s="243" t="s">
        <v>207</v>
      </c>
      <c r="AV1929" s="13" t="s">
        <v>82</v>
      </c>
      <c r="AW1929" s="13" t="s">
        <v>33</v>
      </c>
      <c r="AX1929" s="13" t="s">
        <v>72</v>
      </c>
      <c r="AY1929" s="243" t="s">
        <v>190</v>
      </c>
    </row>
    <row r="1930" s="13" customFormat="1">
      <c r="A1930" s="13"/>
      <c r="B1930" s="232"/>
      <c r="C1930" s="233"/>
      <c r="D1930" s="234" t="s">
        <v>205</v>
      </c>
      <c r="E1930" s="235" t="s">
        <v>19</v>
      </c>
      <c r="F1930" s="236" t="s">
        <v>2261</v>
      </c>
      <c r="G1930" s="233"/>
      <c r="H1930" s="237">
        <v>98.819999999999993</v>
      </c>
      <c r="I1930" s="238"/>
      <c r="J1930" s="233"/>
      <c r="K1930" s="233"/>
      <c r="L1930" s="239"/>
      <c r="M1930" s="240"/>
      <c r="N1930" s="241"/>
      <c r="O1930" s="241"/>
      <c r="P1930" s="241"/>
      <c r="Q1930" s="241"/>
      <c r="R1930" s="241"/>
      <c r="S1930" s="241"/>
      <c r="T1930" s="242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3" t="s">
        <v>205</v>
      </c>
      <c r="AU1930" s="243" t="s">
        <v>207</v>
      </c>
      <c r="AV1930" s="13" t="s">
        <v>82</v>
      </c>
      <c r="AW1930" s="13" t="s">
        <v>33</v>
      </c>
      <c r="AX1930" s="13" t="s">
        <v>72</v>
      </c>
      <c r="AY1930" s="243" t="s">
        <v>190</v>
      </c>
    </row>
    <row r="1931" s="13" customFormat="1">
      <c r="A1931" s="13"/>
      <c r="B1931" s="232"/>
      <c r="C1931" s="233"/>
      <c r="D1931" s="234" t="s">
        <v>205</v>
      </c>
      <c r="E1931" s="235" t="s">
        <v>19</v>
      </c>
      <c r="F1931" s="236" t="s">
        <v>2262</v>
      </c>
      <c r="G1931" s="233"/>
      <c r="H1931" s="237">
        <v>5.8799999999999999</v>
      </c>
      <c r="I1931" s="238"/>
      <c r="J1931" s="233"/>
      <c r="K1931" s="233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205</v>
      </c>
      <c r="AU1931" s="243" t="s">
        <v>207</v>
      </c>
      <c r="AV1931" s="13" t="s">
        <v>82</v>
      </c>
      <c r="AW1931" s="13" t="s">
        <v>33</v>
      </c>
      <c r="AX1931" s="13" t="s">
        <v>72</v>
      </c>
      <c r="AY1931" s="243" t="s">
        <v>190</v>
      </c>
    </row>
    <row r="1932" s="13" customFormat="1">
      <c r="A1932" s="13"/>
      <c r="B1932" s="232"/>
      <c r="C1932" s="233"/>
      <c r="D1932" s="234" t="s">
        <v>205</v>
      </c>
      <c r="E1932" s="235" t="s">
        <v>19</v>
      </c>
      <c r="F1932" s="236" t="s">
        <v>2263</v>
      </c>
      <c r="G1932" s="233"/>
      <c r="H1932" s="237">
        <v>62.520000000000003</v>
      </c>
      <c r="I1932" s="238"/>
      <c r="J1932" s="233"/>
      <c r="K1932" s="233"/>
      <c r="L1932" s="239"/>
      <c r="M1932" s="240"/>
      <c r="N1932" s="241"/>
      <c r="O1932" s="241"/>
      <c r="P1932" s="241"/>
      <c r="Q1932" s="241"/>
      <c r="R1932" s="241"/>
      <c r="S1932" s="241"/>
      <c r="T1932" s="242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3" t="s">
        <v>205</v>
      </c>
      <c r="AU1932" s="243" t="s">
        <v>207</v>
      </c>
      <c r="AV1932" s="13" t="s">
        <v>82</v>
      </c>
      <c r="AW1932" s="13" t="s">
        <v>33</v>
      </c>
      <c r="AX1932" s="13" t="s">
        <v>72</v>
      </c>
      <c r="AY1932" s="243" t="s">
        <v>190</v>
      </c>
    </row>
    <row r="1933" s="13" customFormat="1">
      <c r="A1933" s="13"/>
      <c r="B1933" s="232"/>
      <c r="C1933" s="233"/>
      <c r="D1933" s="234" t="s">
        <v>205</v>
      </c>
      <c r="E1933" s="235" t="s">
        <v>19</v>
      </c>
      <c r="F1933" s="236" t="s">
        <v>2264</v>
      </c>
      <c r="G1933" s="233"/>
      <c r="H1933" s="237">
        <v>29.600000000000001</v>
      </c>
      <c r="I1933" s="238"/>
      <c r="J1933" s="233"/>
      <c r="K1933" s="233"/>
      <c r="L1933" s="239"/>
      <c r="M1933" s="240"/>
      <c r="N1933" s="241"/>
      <c r="O1933" s="241"/>
      <c r="P1933" s="241"/>
      <c r="Q1933" s="241"/>
      <c r="R1933" s="241"/>
      <c r="S1933" s="241"/>
      <c r="T1933" s="242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3" t="s">
        <v>205</v>
      </c>
      <c r="AU1933" s="243" t="s">
        <v>207</v>
      </c>
      <c r="AV1933" s="13" t="s">
        <v>82</v>
      </c>
      <c r="AW1933" s="13" t="s">
        <v>33</v>
      </c>
      <c r="AX1933" s="13" t="s">
        <v>72</v>
      </c>
      <c r="AY1933" s="243" t="s">
        <v>190</v>
      </c>
    </row>
    <row r="1934" s="13" customFormat="1">
      <c r="A1934" s="13"/>
      <c r="B1934" s="232"/>
      <c r="C1934" s="233"/>
      <c r="D1934" s="234" t="s">
        <v>205</v>
      </c>
      <c r="E1934" s="235" t="s">
        <v>19</v>
      </c>
      <c r="F1934" s="236" t="s">
        <v>2265</v>
      </c>
      <c r="G1934" s="233"/>
      <c r="H1934" s="237">
        <v>301.56</v>
      </c>
      <c r="I1934" s="238"/>
      <c r="J1934" s="233"/>
      <c r="K1934" s="233"/>
      <c r="L1934" s="239"/>
      <c r="M1934" s="240"/>
      <c r="N1934" s="241"/>
      <c r="O1934" s="241"/>
      <c r="P1934" s="241"/>
      <c r="Q1934" s="241"/>
      <c r="R1934" s="241"/>
      <c r="S1934" s="241"/>
      <c r="T1934" s="242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3" t="s">
        <v>205</v>
      </c>
      <c r="AU1934" s="243" t="s">
        <v>207</v>
      </c>
      <c r="AV1934" s="13" t="s">
        <v>82</v>
      </c>
      <c r="AW1934" s="13" t="s">
        <v>33</v>
      </c>
      <c r="AX1934" s="13" t="s">
        <v>72</v>
      </c>
      <c r="AY1934" s="243" t="s">
        <v>190</v>
      </c>
    </row>
    <row r="1935" s="15" customFormat="1">
      <c r="A1935" s="15"/>
      <c r="B1935" s="264"/>
      <c r="C1935" s="265"/>
      <c r="D1935" s="234" t="s">
        <v>205</v>
      </c>
      <c r="E1935" s="266" t="s">
        <v>19</v>
      </c>
      <c r="F1935" s="267" t="s">
        <v>243</v>
      </c>
      <c r="G1935" s="265"/>
      <c r="H1935" s="268">
        <v>8314.7299999999996</v>
      </c>
      <c r="I1935" s="269"/>
      <c r="J1935" s="265"/>
      <c r="K1935" s="265"/>
      <c r="L1935" s="270"/>
      <c r="M1935" s="271"/>
      <c r="N1935" s="272"/>
      <c r="O1935" s="272"/>
      <c r="P1935" s="272"/>
      <c r="Q1935" s="272"/>
      <c r="R1935" s="272"/>
      <c r="S1935" s="272"/>
      <c r="T1935" s="273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74" t="s">
        <v>205</v>
      </c>
      <c r="AU1935" s="274" t="s">
        <v>207</v>
      </c>
      <c r="AV1935" s="15" t="s">
        <v>197</v>
      </c>
      <c r="AW1935" s="15" t="s">
        <v>33</v>
      </c>
      <c r="AX1935" s="15" t="s">
        <v>79</v>
      </c>
      <c r="AY1935" s="274" t="s">
        <v>190</v>
      </c>
    </row>
    <row r="1936" s="2" customFormat="1" ht="16.5" customHeight="1">
      <c r="A1936" s="40"/>
      <c r="B1936" s="41"/>
      <c r="C1936" s="214" t="s">
        <v>2266</v>
      </c>
      <c r="D1936" s="214" t="s">
        <v>192</v>
      </c>
      <c r="E1936" s="215" t="s">
        <v>2267</v>
      </c>
      <c r="F1936" s="216" t="s">
        <v>2268</v>
      </c>
      <c r="G1936" s="217" t="s">
        <v>214</v>
      </c>
      <c r="H1936" s="218">
        <v>66.700999999999993</v>
      </c>
      <c r="I1936" s="219"/>
      <c r="J1936" s="220">
        <f>ROUND(I1936*H1936,2)</f>
        <v>0</v>
      </c>
      <c r="K1936" s="216" t="s">
        <v>196</v>
      </c>
      <c r="L1936" s="46"/>
      <c r="M1936" s="221" t="s">
        <v>19</v>
      </c>
      <c r="N1936" s="222" t="s">
        <v>43</v>
      </c>
      <c r="O1936" s="86"/>
      <c r="P1936" s="223">
        <f>O1936*H1936</f>
        <v>0</v>
      </c>
      <c r="Q1936" s="223">
        <v>0.010200000000000001</v>
      </c>
      <c r="R1936" s="223">
        <f>Q1936*H1936</f>
        <v>0.68035020000000002</v>
      </c>
      <c r="S1936" s="223">
        <v>0</v>
      </c>
      <c r="T1936" s="224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5" t="s">
        <v>197</v>
      </c>
      <c r="AT1936" s="225" t="s">
        <v>192</v>
      </c>
      <c r="AU1936" s="225" t="s">
        <v>207</v>
      </c>
      <c r="AY1936" s="19" t="s">
        <v>190</v>
      </c>
      <c r="BE1936" s="226">
        <f>IF(N1936="základní",J1936,0)</f>
        <v>0</v>
      </c>
      <c r="BF1936" s="226">
        <f>IF(N1936="snížená",J1936,0)</f>
        <v>0</v>
      </c>
      <c r="BG1936" s="226">
        <f>IF(N1936="zákl. přenesená",J1936,0)</f>
        <v>0</v>
      </c>
      <c r="BH1936" s="226">
        <f>IF(N1936="sníž. přenesená",J1936,0)</f>
        <v>0</v>
      </c>
      <c r="BI1936" s="226">
        <f>IF(N1936="nulová",J1936,0)</f>
        <v>0</v>
      </c>
      <c r="BJ1936" s="19" t="s">
        <v>79</v>
      </c>
      <c r="BK1936" s="226">
        <f>ROUND(I1936*H1936,2)</f>
        <v>0</v>
      </c>
      <c r="BL1936" s="19" t="s">
        <v>197</v>
      </c>
      <c r="BM1936" s="225" t="s">
        <v>2269</v>
      </c>
    </row>
    <row r="1937" s="2" customFormat="1">
      <c r="A1937" s="40"/>
      <c r="B1937" s="41"/>
      <c r="C1937" s="42"/>
      <c r="D1937" s="227" t="s">
        <v>199</v>
      </c>
      <c r="E1937" s="42"/>
      <c r="F1937" s="228" t="s">
        <v>2270</v>
      </c>
      <c r="G1937" s="42"/>
      <c r="H1937" s="42"/>
      <c r="I1937" s="229"/>
      <c r="J1937" s="42"/>
      <c r="K1937" s="42"/>
      <c r="L1937" s="46"/>
      <c r="M1937" s="230"/>
      <c r="N1937" s="231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199</v>
      </c>
      <c r="AU1937" s="19" t="s">
        <v>207</v>
      </c>
    </row>
    <row r="1938" s="13" customFormat="1">
      <c r="A1938" s="13"/>
      <c r="B1938" s="232"/>
      <c r="C1938" s="233"/>
      <c r="D1938" s="234" t="s">
        <v>205</v>
      </c>
      <c r="E1938" s="235" t="s">
        <v>19</v>
      </c>
      <c r="F1938" s="236" t="s">
        <v>695</v>
      </c>
      <c r="G1938" s="233"/>
      <c r="H1938" s="237">
        <v>66.700999999999993</v>
      </c>
      <c r="I1938" s="238"/>
      <c r="J1938" s="233"/>
      <c r="K1938" s="233"/>
      <c r="L1938" s="239"/>
      <c r="M1938" s="240"/>
      <c r="N1938" s="241"/>
      <c r="O1938" s="241"/>
      <c r="P1938" s="241"/>
      <c r="Q1938" s="241"/>
      <c r="R1938" s="241"/>
      <c r="S1938" s="241"/>
      <c r="T1938" s="242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3" t="s">
        <v>205</v>
      </c>
      <c r="AU1938" s="243" t="s">
        <v>207</v>
      </c>
      <c r="AV1938" s="13" t="s">
        <v>82</v>
      </c>
      <c r="AW1938" s="13" t="s">
        <v>33</v>
      </c>
      <c r="AX1938" s="13" t="s">
        <v>79</v>
      </c>
      <c r="AY1938" s="243" t="s">
        <v>190</v>
      </c>
    </row>
    <row r="1939" s="2" customFormat="1" ht="16.5" customHeight="1">
      <c r="A1939" s="40"/>
      <c r="B1939" s="41"/>
      <c r="C1939" s="214" t="s">
        <v>2271</v>
      </c>
      <c r="D1939" s="214" t="s">
        <v>192</v>
      </c>
      <c r="E1939" s="215" t="s">
        <v>2272</v>
      </c>
      <c r="F1939" s="216" t="s">
        <v>2273</v>
      </c>
      <c r="G1939" s="217" t="s">
        <v>214</v>
      </c>
      <c r="H1939" s="218">
        <v>2446.6199999999999</v>
      </c>
      <c r="I1939" s="219"/>
      <c r="J1939" s="220">
        <f>ROUND(I1939*H1939,2)</f>
        <v>0</v>
      </c>
      <c r="K1939" s="216" t="s">
        <v>196</v>
      </c>
      <c r="L1939" s="46"/>
      <c r="M1939" s="221" t="s">
        <v>19</v>
      </c>
      <c r="N1939" s="222" t="s">
        <v>43</v>
      </c>
      <c r="O1939" s="86"/>
      <c r="P1939" s="223">
        <f>O1939*H1939</f>
        <v>0</v>
      </c>
      <c r="Q1939" s="223">
        <v>0</v>
      </c>
      <c r="R1939" s="223">
        <f>Q1939*H1939</f>
        <v>0</v>
      </c>
      <c r="S1939" s="223">
        <v>0</v>
      </c>
      <c r="T1939" s="224">
        <f>S1939*H1939</f>
        <v>0</v>
      </c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R1939" s="225" t="s">
        <v>197</v>
      </c>
      <c r="AT1939" s="225" t="s">
        <v>192</v>
      </c>
      <c r="AU1939" s="225" t="s">
        <v>207</v>
      </c>
      <c r="AY1939" s="19" t="s">
        <v>190</v>
      </c>
      <c r="BE1939" s="226">
        <f>IF(N1939="základní",J1939,0)</f>
        <v>0</v>
      </c>
      <c r="BF1939" s="226">
        <f>IF(N1939="snížená",J1939,0)</f>
        <v>0</v>
      </c>
      <c r="BG1939" s="226">
        <f>IF(N1939="zákl. přenesená",J1939,0)</f>
        <v>0</v>
      </c>
      <c r="BH1939" s="226">
        <f>IF(N1939="sníž. přenesená",J1939,0)</f>
        <v>0</v>
      </c>
      <c r="BI1939" s="226">
        <f>IF(N1939="nulová",J1939,0)</f>
        <v>0</v>
      </c>
      <c r="BJ1939" s="19" t="s">
        <v>79</v>
      </c>
      <c r="BK1939" s="226">
        <f>ROUND(I1939*H1939,2)</f>
        <v>0</v>
      </c>
      <c r="BL1939" s="19" t="s">
        <v>197</v>
      </c>
      <c r="BM1939" s="225" t="s">
        <v>2274</v>
      </c>
    </row>
    <row r="1940" s="2" customFormat="1">
      <c r="A1940" s="40"/>
      <c r="B1940" s="41"/>
      <c r="C1940" s="42"/>
      <c r="D1940" s="227" t="s">
        <v>199</v>
      </c>
      <c r="E1940" s="42"/>
      <c r="F1940" s="228" t="s">
        <v>2275</v>
      </c>
      <c r="G1940" s="42"/>
      <c r="H1940" s="42"/>
      <c r="I1940" s="229"/>
      <c r="J1940" s="42"/>
      <c r="K1940" s="42"/>
      <c r="L1940" s="46"/>
      <c r="M1940" s="230"/>
      <c r="N1940" s="231"/>
      <c r="O1940" s="86"/>
      <c r="P1940" s="86"/>
      <c r="Q1940" s="86"/>
      <c r="R1940" s="86"/>
      <c r="S1940" s="86"/>
      <c r="T1940" s="87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T1940" s="19" t="s">
        <v>199</v>
      </c>
      <c r="AU1940" s="19" t="s">
        <v>207</v>
      </c>
    </row>
    <row r="1941" s="13" customFormat="1">
      <c r="A1941" s="13"/>
      <c r="B1941" s="232"/>
      <c r="C1941" s="233"/>
      <c r="D1941" s="234" t="s">
        <v>205</v>
      </c>
      <c r="E1941" s="235" t="s">
        <v>19</v>
      </c>
      <c r="F1941" s="236" t="s">
        <v>682</v>
      </c>
      <c r="G1941" s="233"/>
      <c r="H1941" s="237">
        <v>462.36000000000001</v>
      </c>
      <c r="I1941" s="238"/>
      <c r="J1941" s="233"/>
      <c r="K1941" s="233"/>
      <c r="L1941" s="239"/>
      <c r="M1941" s="240"/>
      <c r="N1941" s="241"/>
      <c r="O1941" s="241"/>
      <c r="P1941" s="241"/>
      <c r="Q1941" s="241"/>
      <c r="R1941" s="241"/>
      <c r="S1941" s="241"/>
      <c r="T1941" s="242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3" t="s">
        <v>205</v>
      </c>
      <c r="AU1941" s="243" t="s">
        <v>207</v>
      </c>
      <c r="AV1941" s="13" t="s">
        <v>82</v>
      </c>
      <c r="AW1941" s="13" t="s">
        <v>33</v>
      </c>
      <c r="AX1941" s="13" t="s">
        <v>72</v>
      </c>
      <c r="AY1941" s="243" t="s">
        <v>190</v>
      </c>
    </row>
    <row r="1942" s="13" customFormat="1">
      <c r="A1942" s="13"/>
      <c r="B1942" s="232"/>
      <c r="C1942" s="233"/>
      <c r="D1942" s="234" t="s">
        <v>205</v>
      </c>
      <c r="E1942" s="235" t="s">
        <v>19</v>
      </c>
      <c r="F1942" s="236" t="s">
        <v>685</v>
      </c>
      <c r="G1942" s="233"/>
      <c r="H1942" s="237">
        <v>450.93000000000001</v>
      </c>
      <c r="I1942" s="238"/>
      <c r="J1942" s="233"/>
      <c r="K1942" s="233"/>
      <c r="L1942" s="239"/>
      <c r="M1942" s="240"/>
      <c r="N1942" s="241"/>
      <c r="O1942" s="241"/>
      <c r="P1942" s="241"/>
      <c r="Q1942" s="241"/>
      <c r="R1942" s="241"/>
      <c r="S1942" s="241"/>
      <c r="T1942" s="242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3" t="s">
        <v>205</v>
      </c>
      <c r="AU1942" s="243" t="s">
        <v>207</v>
      </c>
      <c r="AV1942" s="13" t="s">
        <v>82</v>
      </c>
      <c r="AW1942" s="13" t="s">
        <v>33</v>
      </c>
      <c r="AX1942" s="13" t="s">
        <v>72</v>
      </c>
      <c r="AY1942" s="243" t="s">
        <v>190</v>
      </c>
    </row>
    <row r="1943" s="13" customFormat="1">
      <c r="A1943" s="13"/>
      <c r="B1943" s="232"/>
      <c r="C1943" s="233"/>
      <c r="D1943" s="234" t="s">
        <v>205</v>
      </c>
      <c r="E1943" s="235" t="s">
        <v>19</v>
      </c>
      <c r="F1943" s="236" t="s">
        <v>687</v>
      </c>
      <c r="G1943" s="233"/>
      <c r="H1943" s="237">
        <v>36.259999999999998</v>
      </c>
      <c r="I1943" s="238"/>
      <c r="J1943" s="233"/>
      <c r="K1943" s="233"/>
      <c r="L1943" s="239"/>
      <c r="M1943" s="240"/>
      <c r="N1943" s="241"/>
      <c r="O1943" s="241"/>
      <c r="P1943" s="241"/>
      <c r="Q1943" s="241"/>
      <c r="R1943" s="241"/>
      <c r="S1943" s="241"/>
      <c r="T1943" s="242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3" t="s">
        <v>205</v>
      </c>
      <c r="AU1943" s="243" t="s">
        <v>207</v>
      </c>
      <c r="AV1943" s="13" t="s">
        <v>82</v>
      </c>
      <c r="AW1943" s="13" t="s">
        <v>33</v>
      </c>
      <c r="AX1943" s="13" t="s">
        <v>72</v>
      </c>
      <c r="AY1943" s="243" t="s">
        <v>190</v>
      </c>
    </row>
    <row r="1944" s="13" customFormat="1">
      <c r="A1944" s="13"/>
      <c r="B1944" s="232"/>
      <c r="C1944" s="233"/>
      <c r="D1944" s="234" t="s">
        <v>205</v>
      </c>
      <c r="E1944" s="235" t="s">
        <v>19</v>
      </c>
      <c r="F1944" s="236" t="s">
        <v>689</v>
      </c>
      <c r="G1944" s="233"/>
      <c r="H1944" s="237">
        <v>831.84000000000003</v>
      </c>
      <c r="I1944" s="238"/>
      <c r="J1944" s="233"/>
      <c r="K1944" s="233"/>
      <c r="L1944" s="239"/>
      <c r="M1944" s="240"/>
      <c r="N1944" s="241"/>
      <c r="O1944" s="241"/>
      <c r="P1944" s="241"/>
      <c r="Q1944" s="241"/>
      <c r="R1944" s="241"/>
      <c r="S1944" s="241"/>
      <c r="T1944" s="242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3" t="s">
        <v>205</v>
      </c>
      <c r="AU1944" s="243" t="s">
        <v>207</v>
      </c>
      <c r="AV1944" s="13" t="s">
        <v>82</v>
      </c>
      <c r="AW1944" s="13" t="s">
        <v>33</v>
      </c>
      <c r="AX1944" s="13" t="s">
        <v>72</v>
      </c>
      <c r="AY1944" s="243" t="s">
        <v>190</v>
      </c>
    </row>
    <row r="1945" s="13" customFormat="1">
      <c r="A1945" s="13"/>
      <c r="B1945" s="232"/>
      <c r="C1945" s="233"/>
      <c r="D1945" s="234" t="s">
        <v>205</v>
      </c>
      <c r="E1945" s="235" t="s">
        <v>19</v>
      </c>
      <c r="F1945" s="236" t="s">
        <v>691</v>
      </c>
      <c r="G1945" s="233"/>
      <c r="H1945" s="237">
        <v>511.51999999999998</v>
      </c>
      <c r="I1945" s="238"/>
      <c r="J1945" s="233"/>
      <c r="K1945" s="233"/>
      <c r="L1945" s="239"/>
      <c r="M1945" s="240"/>
      <c r="N1945" s="241"/>
      <c r="O1945" s="241"/>
      <c r="P1945" s="241"/>
      <c r="Q1945" s="241"/>
      <c r="R1945" s="241"/>
      <c r="S1945" s="241"/>
      <c r="T1945" s="24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3" t="s">
        <v>205</v>
      </c>
      <c r="AU1945" s="243" t="s">
        <v>207</v>
      </c>
      <c r="AV1945" s="13" t="s">
        <v>82</v>
      </c>
      <c r="AW1945" s="13" t="s">
        <v>33</v>
      </c>
      <c r="AX1945" s="13" t="s">
        <v>72</v>
      </c>
      <c r="AY1945" s="243" t="s">
        <v>190</v>
      </c>
    </row>
    <row r="1946" s="13" customFormat="1">
      <c r="A1946" s="13"/>
      <c r="B1946" s="232"/>
      <c r="C1946" s="233"/>
      <c r="D1946" s="234" t="s">
        <v>205</v>
      </c>
      <c r="E1946" s="235" t="s">
        <v>19</v>
      </c>
      <c r="F1946" s="236" t="s">
        <v>693</v>
      </c>
      <c r="G1946" s="233"/>
      <c r="H1946" s="237">
        <v>49.409999999999997</v>
      </c>
      <c r="I1946" s="238"/>
      <c r="J1946" s="233"/>
      <c r="K1946" s="233"/>
      <c r="L1946" s="239"/>
      <c r="M1946" s="240"/>
      <c r="N1946" s="241"/>
      <c r="O1946" s="241"/>
      <c r="P1946" s="241"/>
      <c r="Q1946" s="241"/>
      <c r="R1946" s="241"/>
      <c r="S1946" s="241"/>
      <c r="T1946" s="242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3" t="s">
        <v>205</v>
      </c>
      <c r="AU1946" s="243" t="s">
        <v>207</v>
      </c>
      <c r="AV1946" s="13" t="s">
        <v>82</v>
      </c>
      <c r="AW1946" s="13" t="s">
        <v>33</v>
      </c>
      <c r="AX1946" s="13" t="s">
        <v>72</v>
      </c>
      <c r="AY1946" s="243" t="s">
        <v>190</v>
      </c>
    </row>
    <row r="1947" s="13" customFormat="1">
      <c r="A1947" s="13"/>
      <c r="B1947" s="232"/>
      <c r="C1947" s="233"/>
      <c r="D1947" s="234" t="s">
        <v>205</v>
      </c>
      <c r="E1947" s="235" t="s">
        <v>19</v>
      </c>
      <c r="F1947" s="236" t="s">
        <v>702</v>
      </c>
      <c r="G1947" s="233"/>
      <c r="H1947" s="237">
        <v>5.8799999999999999</v>
      </c>
      <c r="I1947" s="238"/>
      <c r="J1947" s="233"/>
      <c r="K1947" s="233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205</v>
      </c>
      <c r="AU1947" s="243" t="s">
        <v>207</v>
      </c>
      <c r="AV1947" s="13" t="s">
        <v>82</v>
      </c>
      <c r="AW1947" s="13" t="s">
        <v>33</v>
      </c>
      <c r="AX1947" s="13" t="s">
        <v>72</v>
      </c>
      <c r="AY1947" s="243" t="s">
        <v>190</v>
      </c>
    </row>
    <row r="1948" s="13" customFormat="1">
      <c r="A1948" s="13"/>
      <c r="B1948" s="232"/>
      <c r="C1948" s="233"/>
      <c r="D1948" s="234" t="s">
        <v>205</v>
      </c>
      <c r="E1948" s="235" t="s">
        <v>19</v>
      </c>
      <c r="F1948" s="236" t="s">
        <v>707</v>
      </c>
      <c r="G1948" s="233"/>
      <c r="H1948" s="237">
        <v>15.630000000000001</v>
      </c>
      <c r="I1948" s="238"/>
      <c r="J1948" s="233"/>
      <c r="K1948" s="233"/>
      <c r="L1948" s="239"/>
      <c r="M1948" s="240"/>
      <c r="N1948" s="241"/>
      <c r="O1948" s="241"/>
      <c r="P1948" s="241"/>
      <c r="Q1948" s="241"/>
      <c r="R1948" s="241"/>
      <c r="S1948" s="241"/>
      <c r="T1948" s="242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3" t="s">
        <v>205</v>
      </c>
      <c r="AU1948" s="243" t="s">
        <v>207</v>
      </c>
      <c r="AV1948" s="13" t="s">
        <v>82</v>
      </c>
      <c r="AW1948" s="13" t="s">
        <v>33</v>
      </c>
      <c r="AX1948" s="13" t="s">
        <v>72</v>
      </c>
      <c r="AY1948" s="243" t="s">
        <v>190</v>
      </c>
    </row>
    <row r="1949" s="13" customFormat="1">
      <c r="A1949" s="13"/>
      <c r="B1949" s="232"/>
      <c r="C1949" s="233"/>
      <c r="D1949" s="234" t="s">
        <v>205</v>
      </c>
      <c r="E1949" s="235" t="s">
        <v>19</v>
      </c>
      <c r="F1949" s="236" t="s">
        <v>709</v>
      </c>
      <c r="G1949" s="233"/>
      <c r="H1949" s="237">
        <v>7.4000000000000004</v>
      </c>
      <c r="I1949" s="238"/>
      <c r="J1949" s="233"/>
      <c r="K1949" s="233"/>
      <c r="L1949" s="239"/>
      <c r="M1949" s="240"/>
      <c r="N1949" s="241"/>
      <c r="O1949" s="241"/>
      <c r="P1949" s="241"/>
      <c r="Q1949" s="241"/>
      <c r="R1949" s="241"/>
      <c r="S1949" s="241"/>
      <c r="T1949" s="242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3" t="s">
        <v>205</v>
      </c>
      <c r="AU1949" s="243" t="s">
        <v>207</v>
      </c>
      <c r="AV1949" s="13" t="s">
        <v>82</v>
      </c>
      <c r="AW1949" s="13" t="s">
        <v>33</v>
      </c>
      <c r="AX1949" s="13" t="s">
        <v>72</v>
      </c>
      <c r="AY1949" s="243" t="s">
        <v>190</v>
      </c>
    </row>
    <row r="1950" s="13" customFormat="1">
      <c r="A1950" s="13"/>
      <c r="B1950" s="232"/>
      <c r="C1950" s="233"/>
      <c r="D1950" s="234" t="s">
        <v>205</v>
      </c>
      <c r="E1950" s="235" t="s">
        <v>19</v>
      </c>
      <c r="F1950" s="236" t="s">
        <v>721</v>
      </c>
      <c r="G1950" s="233"/>
      <c r="H1950" s="237">
        <v>75.390000000000001</v>
      </c>
      <c r="I1950" s="238"/>
      <c r="J1950" s="233"/>
      <c r="K1950" s="233"/>
      <c r="L1950" s="239"/>
      <c r="M1950" s="240"/>
      <c r="N1950" s="241"/>
      <c r="O1950" s="241"/>
      <c r="P1950" s="241"/>
      <c r="Q1950" s="241"/>
      <c r="R1950" s="241"/>
      <c r="S1950" s="241"/>
      <c r="T1950" s="242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3" t="s">
        <v>205</v>
      </c>
      <c r="AU1950" s="243" t="s">
        <v>207</v>
      </c>
      <c r="AV1950" s="13" t="s">
        <v>82</v>
      </c>
      <c r="AW1950" s="13" t="s">
        <v>33</v>
      </c>
      <c r="AX1950" s="13" t="s">
        <v>72</v>
      </c>
      <c r="AY1950" s="243" t="s">
        <v>190</v>
      </c>
    </row>
    <row r="1951" s="15" customFormat="1">
      <c r="A1951" s="15"/>
      <c r="B1951" s="264"/>
      <c r="C1951" s="265"/>
      <c r="D1951" s="234" t="s">
        <v>205</v>
      </c>
      <c r="E1951" s="266" t="s">
        <v>19</v>
      </c>
      <c r="F1951" s="267" t="s">
        <v>243</v>
      </c>
      <c r="G1951" s="265"/>
      <c r="H1951" s="268">
        <v>2446.6199999999999</v>
      </c>
      <c r="I1951" s="269"/>
      <c r="J1951" s="265"/>
      <c r="K1951" s="265"/>
      <c r="L1951" s="270"/>
      <c r="M1951" s="271"/>
      <c r="N1951" s="272"/>
      <c r="O1951" s="272"/>
      <c r="P1951" s="272"/>
      <c r="Q1951" s="272"/>
      <c r="R1951" s="272"/>
      <c r="S1951" s="272"/>
      <c r="T1951" s="273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74" t="s">
        <v>205</v>
      </c>
      <c r="AU1951" s="274" t="s">
        <v>207</v>
      </c>
      <c r="AV1951" s="15" t="s">
        <v>197</v>
      </c>
      <c r="AW1951" s="15" t="s">
        <v>33</v>
      </c>
      <c r="AX1951" s="15" t="s">
        <v>79</v>
      </c>
      <c r="AY1951" s="274" t="s">
        <v>190</v>
      </c>
    </row>
    <row r="1952" s="2" customFormat="1" ht="16.5" customHeight="1">
      <c r="A1952" s="40"/>
      <c r="B1952" s="41"/>
      <c r="C1952" s="214" t="s">
        <v>2276</v>
      </c>
      <c r="D1952" s="214" t="s">
        <v>192</v>
      </c>
      <c r="E1952" s="215" t="s">
        <v>2277</v>
      </c>
      <c r="F1952" s="216" t="s">
        <v>2278</v>
      </c>
      <c r="G1952" s="217" t="s">
        <v>214</v>
      </c>
      <c r="H1952" s="218">
        <v>2768.337</v>
      </c>
      <c r="I1952" s="219"/>
      <c r="J1952" s="220">
        <f>ROUND(I1952*H1952,2)</f>
        <v>0</v>
      </c>
      <c r="K1952" s="216" t="s">
        <v>196</v>
      </c>
      <c r="L1952" s="46"/>
      <c r="M1952" s="221" t="s">
        <v>19</v>
      </c>
      <c r="N1952" s="222" t="s">
        <v>43</v>
      </c>
      <c r="O1952" s="86"/>
      <c r="P1952" s="223">
        <f>O1952*H1952</f>
        <v>0</v>
      </c>
      <c r="Q1952" s="223">
        <v>0.00012999999999999999</v>
      </c>
      <c r="R1952" s="223">
        <f>Q1952*H1952</f>
        <v>0.35988380999999997</v>
      </c>
      <c r="S1952" s="223">
        <v>0</v>
      </c>
      <c r="T1952" s="224">
        <f>S1952*H1952</f>
        <v>0</v>
      </c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R1952" s="225" t="s">
        <v>197</v>
      </c>
      <c r="AT1952" s="225" t="s">
        <v>192</v>
      </c>
      <c r="AU1952" s="225" t="s">
        <v>207</v>
      </c>
      <c r="AY1952" s="19" t="s">
        <v>190</v>
      </c>
      <c r="BE1952" s="226">
        <f>IF(N1952="základní",J1952,0)</f>
        <v>0</v>
      </c>
      <c r="BF1952" s="226">
        <f>IF(N1952="snížená",J1952,0)</f>
        <v>0</v>
      </c>
      <c r="BG1952" s="226">
        <f>IF(N1952="zákl. přenesená",J1952,0)</f>
        <v>0</v>
      </c>
      <c r="BH1952" s="226">
        <f>IF(N1952="sníž. přenesená",J1952,0)</f>
        <v>0</v>
      </c>
      <c r="BI1952" s="226">
        <f>IF(N1952="nulová",J1952,0)</f>
        <v>0</v>
      </c>
      <c r="BJ1952" s="19" t="s">
        <v>79</v>
      </c>
      <c r="BK1952" s="226">
        <f>ROUND(I1952*H1952,2)</f>
        <v>0</v>
      </c>
      <c r="BL1952" s="19" t="s">
        <v>197</v>
      </c>
      <c r="BM1952" s="225" t="s">
        <v>2279</v>
      </c>
    </row>
    <row r="1953" s="2" customFormat="1">
      <c r="A1953" s="40"/>
      <c r="B1953" s="41"/>
      <c r="C1953" s="42"/>
      <c r="D1953" s="227" t="s">
        <v>199</v>
      </c>
      <c r="E1953" s="42"/>
      <c r="F1953" s="228" t="s">
        <v>2280</v>
      </c>
      <c r="G1953" s="42"/>
      <c r="H1953" s="42"/>
      <c r="I1953" s="229"/>
      <c r="J1953" s="42"/>
      <c r="K1953" s="42"/>
      <c r="L1953" s="46"/>
      <c r="M1953" s="230"/>
      <c r="N1953" s="231"/>
      <c r="O1953" s="86"/>
      <c r="P1953" s="86"/>
      <c r="Q1953" s="86"/>
      <c r="R1953" s="86"/>
      <c r="S1953" s="86"/>
      <c r="T1953" s="87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T1953" s="19" t="s">
        <v>199</v>
      </c>
      <c r="AU1953" s="19" t="s">
        <v>207</v>
      </c>
    </row>
    <row r="1954" s="14" customFormat="1">
      <c r="A1954" s="14"/>
      <c r="B1954" s="254"/>
      <c r="C1954" s="255"/>
      <c r="D1954" s="234" t="s">
        <v>205</v>
      </c>
      <c r="E1954" s="256" t="s">
        <v>19</v>
      </c>
      <c r="F1954" s="257" t="s">
        <v>2281</v>
      </c>
      <c r="G1954" s="255"/>
      <c r="H1954" s="256" t="s">
        <v>19</v>
      </c>
      <c r="I1954" s="258"/>
      <c r="J1954" s="255"/>
      <c r="K1954" s="255"/>
      <c r="L1954" s="259"/>
      <c r="M1954" s="260"/>
      <c r="N1954" s="261"/>
      <c r="O1954" s="261"/>
      <c r="P1954" s="261"/>
      <c r="Q1954" s="261"/>
      <c r="R1954" s="261"/>
      <c r="S1954" s="261"/>
      <c r="T1954" s="26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63" t="s">
        <v>205</v>
      </c>
      <c r="AU1954" s="263" t="s">
        <v>207</v>
      </c>
      <c r="AV1954" s="14" t="s">
        <v>79</v>
      </c>
      <c r="AW1954" s="14" t="s">
        <v>33</v>
      </c>
      <c r="AX1954" s="14" t="s">
        <v>72</v>
      </c>
      <c r="AY1954" s="263" t="s">
        <v>190</v>
      </c>
    </row>
    <row r="1955" s="13" customFormat="1">
      <c r="A1955" s="13"/>
      <c r="B1955" s="232"/>
      <c r="C1955" s="233"/>
      <c r="D1955" s="234" t="s">
        <v>205</v>
      </c>
      <c r="E1955" s="235" t="s">
        <v>19</v>
      </c>
      <c r="F1955" s="236" t="s">
        <v>2282</v>
      </c>
      <c r="G1955" s="233"/>
      <c r="H1955" s="237">
        <v>508.596</v>
      </c>
      <c r="I1955" s="238"/>
      <c r="J1955" s="233"/>
      <c r="K1955" s="233"/>
      <c r="L1955" s="239"/>
      <c r="M1955" s="240"/>
      <c r="N1955" s="241"/>
      <c r="O1955" s="241"/>
      <c r="P1955" s="241"/>
      <c r="Q1955" s="241"/>
      <c r="R1955" s="241"/>
      <c r="S1955" s="241"/>
      <c r="T1955" s="242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3" t="s">
        <v>205</v>
      </c>
      <c r="AU1955" s="243" t="s">
        <v>207</v>
      </c>
      <c r="AV1955" s="13" t="s">
        <v>82</v>
      </c>
      <c r="AW1955" s="13" t="s">
        <v>33</v>
      </c>
      <c r="AX1955" s="13" t="s">
        <v>72</v>
      </c>
      <c r="AY1955" s="243" t="s">
        <v>190</v>
      </c>
    </row>
    <row r="1956" s="13" customFormat="1">
      <c r="A1956" s="13"/>
      <c r="B1956" s="232"/>
      <c r="C1956" s="233"/>
      <c r="D1956" s="234" t="s">
        <v>205</v>
      </c>
      <c r="E1956" s="235" t="s">
        <v>19</v>
      </c>
      <c r="F1956" s="236" t="s">
        <v>2283</v>
      </c>
      <c r="G1956" s="233"/>
      <c r="H1956" s="237">
        <v>496.02300000000002</v>
      </c>
      <c r="I1956" s="238"/>
      <c r="J1956" s="233"/>
      <c r="K1956" s="233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205</v>
      </c>
      <c r="AU1956" s="243" t="s">
        <v>207</v>
      </c>
      <c r="AV1956" s="13" t="s">
        <v>82</v>
      </c>
      <c r="AW1956" s="13" t="s">
        <v>33</v>
      </c>
      <c r="AX1956" s="13" t="s">
        <v>72</v>
      </c>
      <c r="AY1956" s="243" t="s">
        <v>190</v>
      </c>
    </row>
    <row r="1957" s="13" customFormat="1">
      <c r="A1957" s="13"/>
      <c r="B1957" s="232"/>
      <c r="C1957" s="233"/>
      <c r="D1957" s="234" t="s">
        <v>205</v>
      </c>
      <c r="E1957" s="235" t="s">
        <v>19</v>
      </c>
      <c r="F1957" s="236" t="s">
        <v>2284</v>
      </c>
      <c r="G1957" s="233"/>
      <c r="H1957" s="237">
        <v>39.886000000000003</v>
      </c>
      <c r="I1957" s="238"/>
      <c r="J1957" s="233"/>
      <c r="K1957" s="233"/>
      <c r="L1957" s="239"/>
      <c r="M1957" s="240"/>
      <c r="N1957" s="241"/>
      <c r="O1957" s="241"/>
      <c r="P1957" s="241"/>
      <c r="Q1957" s="241"/>
      <c r="R1957" s="241"/>
      <c r="S1957" s="241"/>
      <c r="T1957" s="242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3" t="s">
        <v>205</v>
      </c>
      <c r="AU1957" s="243" t="s">
        <v>207</v>
      </c>
      <c r="AV1957" s="13" t="s">
        <v>82</v>
      </c>
      <c r="AW1957" s="13" t="s">
        <v>33</v>
      </c>
      <c r="AX1957" s="13" t="s">
        <v>72</v>
      </c>
      <c r="AY1957" s="243" t="s">
        <v>190</v>
      </c>
    </row>
    <row r="1958" s="13" customFormat="1">
      <c r="A1958" s="13"/>
      <c r="B1958" s="232"/>
      <c r="C1958" s="233"/>
      <c r="D1958" s="234" t="s">
        <v>205</v>
      </c>
      <c r="E1958" s="235" t="s">
        <v>19</v>
      </c>
      <c r="F1958" s="236" t="s">
        <v>2285</v>
      </c>
      <c r="G1958" s="233"/>
      <c r="H1958" s="237">
        <v>915.024</v>
      </c>
      <c r="I1958" s="238"/>
      <c r="J1958" s="233"/>
      <c r="K1958" s="233"/>
      <c r="L1958" s="239"/>
      <c r="M1958" s="240"/>
      <c r="N1958" s="241"/>
      <c r="O1958" s="241"/>
      <c r="P1958" s="241"/>
      <c r="Q1958" s="241"/>
      <c r="R1958" s="241"/>
      <c r="S1958" s="241"/>
      <c r="T1958" s="242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3" t="s">
        <v>205</v>
      </c>
      <c r="AU1958" s="243" t="s">
        <v>207</v>
      </c>
      <c r="AV1958" s="13" t="s">
        <v>82</v>
      </c>
      <c r="AW1958" s="13" t="s">
        <v>33</v>
      </c>
      <c r="AX1958" s="13" t="s">
        <v>72</v>
      </c>
      <c r="AY1958" s="243" t="s">
        <v>190</v>
      </c>
    </row>
    <row r="1959" s="13" customFormat="1">
      <c r="A1959" s="13"/>
      <c r="B1959" s="232"/>
      <c r="C1959" s="233"/>
      <c r="D1959" s="234" t="s">
        <v>205</v>
      </c>
      <c r="E1959" s="235" t="s">
        <v>19</v>
      </c>
      <c r="F1959" s="236" t="s">
        <v>2286</v>
      </c>
      <c r="G1959" s="233"/>
      <c r="H1959" s="237">
        <v>562.67200000000003</v>
      </c>
      <c r="I1959" s="238"/>
      <c r="J1959" s="233"/>
      <c r="K1959" s="233"/>
      <c r="L1959" s="239"/>
      <c r="M1959" s="240"/>
      <c r="N1959" s="241"/>
      <c r="O1959" s="241"/>
      <c r="P1959" s="241"/>
      <c r="Q1959" s="241"/>
      <c r="R1959" s="241"/>
      <c r="S1959" s="241"/>
      <c r="T1959" s="242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3" t="s">
        <v>205</v>
      </c>
      <c r="AU1959" s="243" t="s">
        <v>207</v>
      </c>
      <c r="AV1959" s="13" t="s">
        <v>82</v>
      </c>
      <c r="AW1959" s="13" t="s">
        <v>33</v>
      </c>
      <c r="AX1959" s="13" t="s">
        <v>72</v>
      </c>
      <c r="AY1959" s="243" t="s">
        <v>190</v>
      </c>
    </row>
    <row r="1960" s="13" customFormat="1">
      <c r="A1960" s="13"/>
      <c r="B1960" s="232"/>
      <c r="C1960" s="233"/>
      <c r="D1960" s="234" t="s">
        <v>205</v>
      </c>
      <c r="E1960" s="235" t="s">
        <v>19</v>
      </c>
      <c r="F1960" s="236" t="s">
        <v>2287</v>
      </c>
      <c r="G1960" s="233"/>
      <c r="H1960" s="237">
        <v>54.350999999999999</v>
      </c>
      <c r="I1960" s="238"/>
      <c r="J1960" s="233"/>
      <c r="K1960" s="233"/>
      <c r="L1960" s="239"/>
      <c r="M1960" s="240"/>
      <c r="N1960" s="241"/>
      <c r="O1960" s="241"/>
      <c r="P1960" s="241"/>
      <c r="Q1960" s="241"/>
      <c r="R1960" s="241"/>
      <c r="S1960" s="241"/>
      <c r="T1960" s="24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3" t="s">
        <v>205</v>
      </c>
      <c r="AU1960" s="243" t="s">
        <v>207</v>
      </c>
      <c r="AV1960" s="13" t="s">
        <v>82</v>
      </c>
      <c r="AW1960" s="13" t="s">
        <v>33</v>
      </c>
      <c r="AX1960" s="13" t="s">
        <v>72</v>
      </c>
      <c r="AY1960" s="243" t="s">
        <v>190</v>
      </c>
    </row>
    <row r="1961" s="13" customFormat="1">
      <c r="A1961" s="13"/>
      <c r="B1961" s="232"/>
      <c r="C1961" s="233"/>
      <c r="D1961" s="234" t="s">
        <v>205</v>
      </c>
      <c r="E1961" s="235" t="s">
        <v>19</v>
      </c>
      <c r="F1961" s="236" t="s">
        <v>2288</v>
      </c>
      <c r="G1961" s="233"/>
      <c r="H1961" s="237">
        <v>6.468</v>
      </c>
      <c r="I1961" s="238"/>
      <c r="J1961" s="233"/>
      <c r="K1961" s="233"/>
      <c r="L1961" s="239"/>
      <c r="M1961" s="240"/>
      <c r="N1961" s="241"/>
      <c r="O1961" s="241"/>
      <c r="P1961" s="241"/>
      <c r="Q1961" s="241"/>
      <c r="R1961" s="241"/>
      <c r="S1961" s="241"/>
      <c r="T1961" s="242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3" t="s">
        <v>205</v>
      </c>
      <c r="AU1961" s="243" t="s">
        <v>207</v>
      </c>
      <c r="AV1961" s="13" t="s">
        <v>82</v>
      </c>
      <c r="AW1961" s="13" t="s">
        <v>33</v>
      </c>
      <c r="AX1961" s="13" t="s">
        <v>72</v>
      </c>
      <c r="AY1961" s="243" t="s">
        <v>190</v>
      </c>
    </row>
    <row r="1962" s="13" customFormat="1">
      <c r="A1962" s="13"/>
      <c r="B1962" s="232"/>
      <c r="C1962" s="233"/>
      <c r="D1962" s="234" t="s">
        <v>205</v>
      </c>
      <c r="E1962" s="235" t="s">
        <v>19</v>
      </c>
      <c r="F1962" s="236" t="s">
        <v>2289</v>
      </c>
      <c r="G1962" s="233"/>
      <c r="H1962" s="237">
        <v>23.881</v>
      </c>
      <c r="I1962" s="238"/>
      <c r="J1962" s="233"/>
      <c r="K1962" s="233"/>
      <c r="L1962" s="239"/>
      <c r="M1962" s="240"/>
      <c r="N1962" s="241"/>
      <c r="O1962" s="241"/>
      <c r="P1962" s="241"/>
      <c r="Q1962" s="241"/>
      <c r="R1962" s="241"/>
      <c r="S1962" s="241"/>
      <c r="T1962" s="242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3" t="s">
        <v>205</v>
      </c>
      <c r="AU1962" s="243" t="s">
        <v>207</v>
      </c>
      <c r="AV1962" s="13" t="s">
        <v>82</v>
      </c>
      <c r="AW1962" s="13" t="s">
        <v>33</v>
      </c>
      <c r="AX1962" s="13" t="s">
        <v>72</v>
      </c>
      <c r="AY1962" s="243" t="s">
        <v>190</v>
      </c>
    </row>
    <row r="1963" s="13" customFormat="1">
      <c r="A1963" s="13"/>
      <c r="B1963" s="232"/>
      <c r="C1963" s="233"/>
      <c r="D1963" s="234" t="s">
        <v>205</v>
      </c>
      <c r="E1963" s="235" t="s">
        <v>19</v>
      </c>
      <c r="F1963" s="236" t="s">
        <v>2290</v>
      </c>
      <c r="G1963" s="233"/>
      <c r="H1963" s="237">
        <v>17.193000000000001</v>
      </c>
      <c r="I1963" s="238"/>
      <c r="J1963" s="233"/>
      <c r="K1963" s="233"/>
      <c r="L1963" s="239"/>
      <c r="M1963" s="240"/>
      <c r="N1963" s="241"/>
      <c r="O1963" s="241"/>
      <c r="P1963" s="241"/>
      <c r="Q1963" s="241"/>
      <c r="R1963" s="241"/>
      <c r="S1963" s="241"/>
      <c r="T1963" s="242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3" t="s">
        <v>205</v>
      </c>
      <c r="AU1963" s="243" t="s">
        <v>207</v>
      </c>
      <c r="AV1963" s="13" t="s">
        <v>82</v>
      </c>
      <c r="AW1963" s="13" t="s">
        <v>33</v>
      </c>
      <c r="AX1963" s="13" t="s">
        <v>72</v>
      </c>
      <c r="AY1963" s="243" t="s">
        <v>190</v>
      </c>
    </row>
    <row r="1964" s="13" customFormat="1">
      <c r="A1964" s="13"/>
      <c r="B1964" s="232"/>
      <c r="C1964" s="233"/>
      <c r="D1964" s="234" t="s">
        <v>205</v>
      </c>
      <c r="E1964" s="235" t="s">
        <v>19</v>
      </c>
      <c r="F1964" s="236" t="s">
        <v>2291</v>
      </c>
      <c r="G1964" s="233"/>
      <c r="H1964" s="237">
        <v>8.1400000000000006</v>
      </c>
      <c r="I1964" s="238"/>
      <c r="J1964" s="233"/>
      <c r="K1964" s="233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205</v>
      </c>
      <c r="AU1964" s="243" t="s">
        <v>207</v>
      </c>
      <c r="AV1964" s="13" t="s">
        <v>82</v>
      </c>
      <c r="AW1964" s="13" t="s">
        <v>33</v>
      </c>
      <c r="AX1964" s="13" t="s">
        <v>72</v>
      </c>
      <c r="AY1964" s="243" t="s">
        <v>190</v>
      </c>
    </row>
    <row r="1965" s="13" customFormat="1">
      <c r="A1965" s="13"/>
      <c r="B1965" s="232"/>
      <c r="C1965" s="233"/>
      <c r="D1965" s="234" t="s">
        <v>205</v>
      </c>
      <c r="E1965" s="235" t="s">
        <v>19</v>
      </c>
      <c r="F1965" s="236" t="s">
        <v>2292</v>
      </c>
      <c r="G1965" s="233"/>
      <c r="H1965" s="237">
        <v>49.225000000000001</v>
      </c>
      <c r="I1965" s="238"/>
      <c r="J1965" s="233"/>
      <c r="K1965" s="233"/>
      <c r="L1965" s="239"/>
      <c r="M1965" s="240"/>
      <c r="N1965" s="241"/>
      <c r="O1965" s="241"/>
      <c r="P1965" s="241"/>
      <c r="Q1965" s="241"/>
      <c r="R1965" s="241"/>
      <c r="S1965" s="241"/>
      <c r="T1965" s="242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3" t="s">
        <v>205</v>
      </c>
      <c r="AU1965" s="243" t="s">
        <v>207</v>
      </c>
      <c r="AV1965" s="13" t="s">
        <v>82</v>
      </c>
      <c r="AW1965" s="13" t="s">
        <v>33</v>
      </c>
      <c r="AX1965" s="13" t="s">
        <v>72</v>
      </c>
      <c r="AY1965" s="243" t="s">
        <v>190</v>
      </c>
    </row>
    <row r="1966" s="13" customFormat="1">
      <c r="A1966" s="13"/>
      <c r="B1966" s="232"/>
      <c r="C1966" s="233"/>
      <c r="D1966" s="234" t="s">
        <v>205</v>
      </c>
      <c r="E1966" s="235" t="s">
        <v>19</v>
      </c>
      <c r="F1966" s="236" t="s">
        <v>2293</v>
      </c>
      <c r="G1966" s="233"/>
      <c r="H1966" s="237">
        <v>3.9489999999999998</v>
      </c>
      <c r="I1966" s="238"/>
      <c r="J1966" s="233"/>
      <c r="K1966" s="233"/>
      <c r="L1966" s="239"/>
      <c r="M1966" s="240"/>
      <c r="N1966" s="241"/>
      <c r="O1966" s="241"/>
      <c r="P1966" s="241"/>
      <c r="Q1966" s="241"/>
      <c r="R1966" s="241"/>
      <c r="S1966" s="241"/>
      <c r="T1966" s="242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3" t="s">
        <v>205</v>
      </c>
      <c r="AU1966" s="243" t="s">
        <v>207</v>
      </c>
      <c r="AV1966" s="13" t="s">
        <v>82</v>
      </c>
      <c r="AW1966" s="13" t="s">
        <v>33</v>
      </c>
      <c r="AX1966" s="13" t="s">
        <v>72</v>
      </c>
      <c r="AY1966" s="243" t="s">
        <v>190</v>
      </c>
    </row>
    <row r="1967" s="13" customFormat="1">
      <c r="A1967" s="13"/>
      <c r="B1967" s="232"/>
      <c r="C1967" s="233"/>
      <c r="D1967" s="234" t="s">
        <v>205</v>
      </c>
      <c r="E1967" s="235" t="s">
        <v>19</v>
      </c>
      <c r="F1967" s="236" t="s">
        <v>2294</v>
      </c>
      <c r="G1967" s="233"/>
      <c r="H1967" s="237">
        <v>82.929000000000002</v>
      </c>
      <c r="I1967" s="238"/>
      <c r="J1967" s="233"/>
      <c r="K1967" s="233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205</v>
      </c>
      <c r="AU1967" s="243" t="s">
        <v>207</v>
      </c>
      <c r="AV1967" s="13" t="s">
        <v>82</v>
      </c>
      <c r="AW1967" s="13" t="s">
        <v>33</v>
      </c>
      <c r="AX1967" s="13" t="s">
        <v>72</v>
      </c>
      <c r="AY1967" s="243" t="s">
        <v>190</v>
      </c>
    </row>
    <row r="1968" s="15" customFormat="1">
      <c r="A1968" s="15"/>
      <c r="B1968" s="264"/>
      <c r="C1968" s="265"/>
      <c r="D1968" s="234" t="s">
        <v>205</v>
      </c>
      <c r="E1968" s="266" t="s">
        <v>19</v>
      </c>
      <c r="F1968" s="267" t="s">
        <v>243</v>
      </c>
      <c r="G1968" s="265"/>
      <c r="H1968" s="268">
        <v>2768.337</v>
      </c>
      <c r="I1968" s="269"/>
      <c r="J1968" s="265"/>
      <c r="K1968" s="265"/>
      <c r="L1968" s="270"/>
      <c r="M1968" s="271"/>
      <c r="N1968" s="272"/>
      <c r="O1968" s="272"/>
      <c r="P1968" s="272"/>
      <c r="Q1968" s="272"/>
      <c r="R1968" s="272"/>
      <c r="S1968" s="272"/>
      <c r="T1968" s="273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74" t="s">
        <v>205</v>
      </c>
      <c r="AU1968" s="274" t="s">
        <v>207</v>
      </c>
      <c r="AV1968" s="15" t="s">
        <v>197</v>
      </c>
      <c r="AW1968" s="15" t="s">
        <v>33</v>
      </c>
      <c r="AX1968" s="15" t="s">
        <v>79</v>
      </c>
      <c r="AY1968" s="274" t="s">
        <v>190</v>
      </c>
    </row>
    <row r="1969" s="2" customFormat="1" ht="24.15" customHeight="1">
      <c r="A1969" s="40"/>
      <c r="B1969" s="41"/>
      <c r="C1969" s="214" t="s">
        <v>2295</v>
      </c>
      <c r="D1969" s="214" t="s">
        <v>192</v>
      </c>
      <c r="E1969" s="215" t="s">
        <v>2296</v>
      </c>
      <c r="F1969" s="216" t="s">
        <v>2297</v>
      </c>
      <c r="G1969" s="217" t="s">
        <v>380</v>
      </c>
      <c r="H1969" s="218">
        <v>2894.174</v>
      </c>
      <c r="I1969" s="219"/>
      <c r="J1969" s="220">
        <f>ROUND(I1969*H1969,2)</f>
        <v>0</v>
      </c>
      <c r="K1969" s="216" t="s">
        <v>196</v>
      </c>
      <c r="L1969" s="46"/>
      <c r="M1969" s="221" t="s">
        <v>19</v>
      </c>
      <c r="N1969" s="222" t="s">
        <v>43</v>
      </c>
      <c r="O1969" s="86"/>
      <c r="P1969" s="223">
        <f>O1969*H1969</f>
        <v>0</v>
      </c>
      <c r="Q1969" s="223">
        <v>2.0000000000000002E-05</v>
      </c>
      <c r="R1969" s="223">
        <f>Q1969*H1969</f>
        <v>0.057883480000000001</v>
      </c>
      <c r="S1969" s="223">
        <v>0</v>
      </c>
      <c r="T1969" s="224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25" t="s">
        <v>197</v>
      </c>
      <c r="AT1969" s="225" t="s">
        <v>192</v>
      </c>
      <c r="AU1969" s="225" t="s">
        <v>207</v>
      </c>
      <c r="AY1969" s="19" t="s">
        <v>190</v>
      </c>
      <c r="BE1969" s="226">
        <f>IF(N1969="základní",J1969,0)</f>
        <v>0</v>
      </c>
      <c r="BF1969" s="226">
        <f>IF(N1969="snížená",J1969,0)</f>
        <v>0</v>
      </c>
      <c r="BG1969" s="226">
        <f>IF(N1969="zákl. přenesená",J1969,0)</f>
        <v>0</v>
      </c>
      <c r="BH1969" s="226">
        <f>IF(N1969="sníž. přenesená",J1969,0)</f>
        <v>0</v>
      </c>
      <c r="BI1969" s="226">
        <f>IF(N1969="nulová",J1969,0)</f>
        <v>0</v>
      </c>
      <c r="BJ1969" s="19" t="s">
        <v>79</v>
      </c>
      <c r="BK1969" s="226">
        <f>ROUND(I1969*H1969,2)</f>
        <v>0</v>
      </c>
      <c r="BL1969" s="19" t="s">
        <v>197</v>
      </c>
      <c r="BM1969" s="225" t="s">
        <v>2298</v>
      </c>
    </row>
    <row r="1970" s="2" customFormat="1">
      <c r="A1970" s="40"/>
      <c r="B1970" s="41"/>
      <c r="C1970" s="42"/>
      <c r="D1970" s="227" t="s">
        <v>199</v>
      </c>
      <c r="E1970" s="42"/>
      <c r="F1970" s="228" t="s">
        <v>2299</v>
      </c>
      <c r="G1970" s="42"/>
      <c r="H1970" s="42"/>
      <c r="I1970" s="229"/>
      <c r="J1970" s="42"/>
      <c r="K1970" s="42"/>
      <c r="L1970" s="46"/>
      <c r="M1970" s="230"/>
      <c r="N1970" s="231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199</v>
      </c>
      <c r="AU1970" s="19" t="s">
        <v>207</v>
      </c>
    </row>
    <row r="1971" s="14" customFormat="1">
      <c r="A1971" s="14"/>
      <c r="B1971" s="254"/>
      <c r="C1971" s="255"/>
      <c r="D1971" s="234" t="s">
        <v>205</v>
      </c>
      <c r="E1971" s="256" t="s">
        <v>19</v>
      </c>
      <c r="F1971" s="257" t="s">
        <v>2300</v>
      </c>
      <c r="G1971" s="255"/>
      <c r="H1971" s="256" t="s">
        <v>19</v>
      </c>
      <c r="I1971" s="258"/>
      <c r="J1971" s="255"/>
      <c r="K1971" s="255"/>
      <c r="L1971" s="259"/>
      <c r="M1971" s="260"/>
      <c r="N1971" s="261"/>
      <c r="O1971" s="261"/>
      <c r="P1971" s="261"/>
      <c r="Q1971" s="261"/>
      <c r="R1971" s="261"/>
      <c r="S1971" s="261"/>
      <c r="T1971" s="262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63" t="s">
        <v>205</v>
      </c>
      <c r="AU1971" s="263" t="s">
        <v>207</v>
      </c>
      <c r="AV1971" s="14" t="s">
        <v>79</v>
      </c>
      <c r="AW1971" s="14" t="s">
        <v>33</v>
      </c>
      <c r="AX1971" s="14" t="s">
        <v>72</v>
      </c>
      <c r="AY1971" s="263" t="s">
        <v>190</v>
      </c>
    </row>
    <row r="1972" s="13" customFormat="1">
      <c r="A1972" s="13"/>
      <c r="B1972" s="232"/>
      <c r="C1972" s="233"/>
      <c r="D1972" s="234" t="s">
        <v>205</v>
      </c>
      <c r="E1972" s="235" t="s">
        <v>19</v>
      </c>
      <c r="F1972" s="236" t="s">
        <v>2301</v>
      </c>
      <c r="G1972" s="233"/>
      <c r="H1972" s="237">
        <v>531.71400000000006</v>
      </c>
      <c r="I1972" s="238"/>
      <c r="J1972" s="233"/>
      <c r="K1972" s="233"/>
      <c r="L1972" s="239"/>
      <c r="M1972" s="240"/>
      <c r="N1972" s="241"/>
      <c r="O1972" s="241"/>
      <c r="P1972" s="241"/>
      <c r="Q1972" s="241"/>
      <c r="R1972" s="241"/>
      <c r="S1972" s="241"/>
      <c r="T1972" s="242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3" t="s">
        <v>205</v>
      </c>
      <c r="AU1972" s="243" t="s">
        <v>207</v>
      </c>
      <c r="AV1972" s="13" t="s">
        <v>82</v>
      </c>
      <c r="AW1972" s="13" t="s">
        <v>33</v>
      </c>
      <c r="AX1972" s="13" t="s">
        <v>72</v>
      </c>
      <c r="AY1972" s="243" t="s">
        <v>190</v>
      </c>
    </row>
    <row r="1973" s="13" customFormat="1">
      <c r="A1973" s="13"/>
      <c r="B1973" s="232"/>
      <c r="C1973" s="233"/>
      <c r="D1973" s="234" t="s">
        <v>205</v>
      </c>
      <c r="E1973" s="235" t="s">
        <v>19</v>
      </c>
      <c r="F1973" s="236" t="s">
        <v>2302</v>
      </c>
      <c r="G1973" s="233"/>
      <c r="H1973" s="237">
        <v>518.57000000000005</v>
      </c>
      <c r="I1973" s="238"/>
      <c r="J1973" s="233"/>
      <c r="K1973" s="233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205</v>
      </c>
      <c r="AU1973" s="243" t="s">
        <v>207</v>
      </c>
      <c r="AV1973" s="13" t="s">
        <v>82</v>
      </c>
      <c r="AW1973" s="13" t="s">
        <v>33</v>
      </c>
      <c r="AX1973" s="13" t="s">
        <v>72</v>
      </c>
      <c r="AY1973" s="243" t="s">
        <v>190</v>
      </c>
    </row>
    <row r="1974" s="13" customFormat="1">
      <c r="A1974" s="13"/>
      <c r="B1974" s="232"/>
      <c r="C1974" s="233"/>
      <c r="D1974" s="234" t="s">
        <v>205</v>
      </c>
      <c r="E1974" s="235" t="s">
        <v>19</v>
      </c>
      <c r="F1974" s="236" t="s">
        <v>2303</v>
      </c>
      <c r="G1974" s="233"/>
      <c r="H1974" s="237">
        <v>41.698999999999998</v>
      </c>
      <c r="I1974" s="238"/>
      <c r="J1974" s="233"/>
      <c r="K1974" s="233"/>
      <c r="L1974" s="239"/>
      <c r="M1974" s="240"/>
      <c r="N1974" s="241"/>
      <c r="O1974" s="241"/>
      <c r="P1974" s="241"/>
      <c r="Q1974" s="241"/>
      <c r="R1974" s="241"/>
      <c r="S1974" s="241"/>
      <c r="T1974" s="24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3" t="s">
        <v>205</v>
      </c>
      <c r="AU1974" s="243" t="s">
        <v>207</v>
      </c>
      <c r="AV1974" s="13" t="s">
        <v>82</v>
      </c>
      <c r="AW1974" s="13" t="s">
        <v>33</v>
      </c>
      <c r="AX1974" s="13" t="s">
        <v>72</v>
      </c>
      <c r="AY1974" s="243" t="s">
        <v>190</v>
      </c>
    </row>
    <row r="1975" s="13" customFormat="1">
      <c r="A1975" s="13"/>
      <c r="B1975" s="232"/>
      <c r="C1975" s="233"/>
      <c r="D1975" s="234" t="s">
        <v>205</v>
      </c>
      <c r="E1975" s="235" t="s">
        <v>19</v>
      </c>
      <c r="F1975" s="236" t="s">
        <v>2304</v>
      </c>
      <c r="G1975" s="233"/>
      <c r="H1975" s="237">
        <v>956.61599999999999</v>
      </c>
      <c r="I1975" s="238"/>
      <c r="J1975" s="233"/>
      <c r="K1975" s="233"/>
      <c r="L1975" s="239"/>
      <c r="M1975" s="240"/>
      <c r="N1975" s="241"/>
      <c r="O1975" s="241"/>
      <c r="P1975" s="241"/>
      <c r="Q1975" s="241"/>
      <c r="R1975" s="241"/>
      <c r="S1975" s="241"/>
      <c r="T1975" s="242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3" t="s">
        <v>205</v>
      </c>
      <c r="AU1975" s="243" t="s">
        <v>207</v>
      </c>
      <c r="AV1975" s="13" t="s">
        <v>82</v>
      </c>
      <c r="AW1975" s="13" t="s">
        <v>33</v>
      </c>
      <c r="AX1975" s="13" t="s">
        <v>72</v>
      </c>
      <c r="AY1975" s="243" t="s">
        <v>190</v>
      </c>
    </row>
    <row r="1976" s="13" customFormat="1">
      <c r="A1976" s="13"/>
      <c r="B1976" s="232"/>
      <c r="C1976" s="233"/>
      <c r="D1976" s="234" t="s">
        <v>205</v>
      </c>
      <c r="E1976" s="235" t="s">
        <v>19</v>
      </c>
      <c r="F1976" s="236" t="s">
        <v>2305</v>
      </c>
      <c r="G1976" s="233"/>
      <c r="H1976" s="237">
        <v>588.24800000000005</v>
      </c>
      <c r="I1976" s="238"/>
      <c r="J1976" s="233"/>
      <c r="K1976" s="233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205</v>
      </c>
      <c r="AU1976" s="243" t="s">
        <v>207</v>
      </c>
      <c r="AV1976" s="13" t="s">
        <v>82</v>
      </c>
      <c r="AW1976" s="13" t="s">
        <v>33</v>
      </c>
      <c r="AX1976" s="13" t="s">
        <v>72</v>
      </c>
      <c r="AY1976" s="243" t="s">
        <v>190</v>
      </c>
    </row>
    <row r="1977" s="13" customFormat="1">
      <c r="A1977" s="13"/>
      <c r="B1977" s="232"/>
      <c r="C1977" s="233"/>
      <c r="D1977" s="234" t="s">
        <v>205</v>
      </c>
      <c r="E1977" s="235" t="s">
        <v>19</v>
      </c>
      <c r="F1977" s="236" t="s">
        <v>2306</v>
      </c>
      <c r="G1977" s="233"/>
      <c r="H1977" s="237">
        <v>56.822000000000003</v>
      </c>
      <c r="I1977" s="238"/>
      <c r="J1977" s="233"/>
      <c r="K1977" s="233"/>
      <c r="L1977" s="239"/>
      <c r="M1977" s="240"/>
      <c r="N1977" s="241"/>
      <c r="O1977" s="241"/>
      <c r="P1977" s="241"/>
      <c r="Q1977" s="241"/>
      <c r="R1977" s="241"/>
      <c r="S1977" s="241"/>
      <c r="T1977" s="242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3" t="s">
        <v>205</v>
      </c>
      <c r="AU1977" s="243" t="s">
        <v>207</v>
      </c>
      <c r="AV1977" s="13" t="s">
        <v>82</v>
      </c>
      <c r="AW1977" s="13" t="s">
        <v>33</v>
      </c>
      <c r="AX1977" s="13" t="s">
        <v>72</v>
      </c>
      <c r="AY1977" s="243" t="s">
        <v>190</v>
      </c>
    </row>
    <row r="1978" s="13" customFormat="1">
      <c r="A1978" s="13"/>
      <c r="B1978" s="232"/>
      <c r="C1978" s="233"/>
      <c r="D1978" s="234" t="s">
        <v>205</v>
      </c>
      <c r="E1978" s="235" t="s">
        <v>19</v>
      </c>
      <c r="F1978" s="236" t="s">
        <v>2307</v>
      </c>
      <c r="G1978" s="233"/>
      <c r="H1978" s="237">
        <v>6.7619999999999996</v>
      </c>
      <c r="I1978" s="238"/>
      <c r="J1978" s="233"/>
      <c r="K1978" s="233"/>
      <c r="L1978" s="239"/>
      <c r="M1978" s="240"/>
      <c r="N1978" s="241"/>
      <c r="O1978" s="241"/>
      <c r="P1978" s="241"/>
      <c r="Q1978" s="241"/>
      <c r="R1978" s="241"/>
      <c r="S1978" s="241"/>
      <c r="T1978" s="242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3" t="s">
        <v>205</v>
      </c>
      <c r="AU1978" s="243" t="s">
        <v>207</v>
      </c>
      <c r="AV1978" s="13" t="s">
        <v>82</v>
      </c>
      <c r="AW1978" s="13" t="s">
        <v>33</v>
      </c>
      <c r="AX1978" s="13" t="s">
        <v>72</v>
      </c>
      <c r="AY1978" s="243" t="s">
        <v>190</v>
      </c>
    </row>
    <row r="1979" s="13" customFormat="1">
      <c r="A1979" s="13"/>
      <c r="B1979" s="232"/>
      <c r="C1979" s="233"/>
      <c r="D1979" s="234" t="s">
        <v>205</v>
      </c>
      <c r="E1979" s="235" t="s">
        <v>19</v>
      </c>
      <c r="F1979" s="236" t="s">
        <v>2308</v>
      </c>
      <c r="G1979" s="233"/>
      <c r="H1979" s="237">
        <v>24.966999999999999</v>
      </c>
      <c r="I1979" s="238"/>
      <c r="J1979" s="233"/>
      <c r="K1979" s="233"/>
      <c r="L1979" s="239"/>
      <c r="M1979" s="240"/>
      <c r="N1979" s="241"/>
      <c r="O1979" s="241"/>
      <c r="P1979" s="241"/>
      <c r="Q1979" s="241"/>
      <c r="R1979" s="241"/>
      <c r="S1979" s="241"/>
      <c r="T1979" s="242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3" t="s">
        <v>205</v>
      </c>
      <c r="AU1979" s="243" t="s">
        <v>207</v>
      </c>
      <c r="AV1979" s="13" t="s">
        <v>82</v>
      </c>
      <c r="AW1979" s="13" t="s">
        <v>33</v>
      </c>
      <c r="AX1979" s="13" t="s">
        <v>72</v>
      </c>
      <c r="AY1979" s="243" t="s">
        <v>190</v>
      </c>
    </row>
    <row r="1980" s="13" customFormat="1">
      <c r="A1980" s="13"/>
      <c r="B1980" s="232"/>
      <c r="C1980" s="233"/>
      <c r="D1980" s="234" t="s">
        <v>205</v>
      </c>
      <c r="E1980" s="235" t="s">
        <v>19</v>
      </c>
      <c r="F1980" s="236" t="s">
        <v>2309</v>
      </c>
      <c r="G1980" s="233"/>
      <c r="H1980" s="237">
        <v>17.975000000000001</v>
      </c>
      <c r="I1980" s="238"/>
      <c r="J1980" s="233"/>
      <c r="K1980" s="233"/>
      <c r="L1980" s="239"/>
      <c r="M1980" s="240"/>
      <c r="N1980" s="241"/>
      <c r="O1980" s="241"/>
      <c r="P1980" s="241"/>
      <c r="Q1980" s="241"/>
      <c r="R1980" s="241"/>
      <c r="S1980" s="241"/>
      <c r="T1980" s="242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3" t="s">
        <v>205</v>
      </c>
      <c r="AU1980" s="243" t="s">
        <v>207</v>
      </c>
      <c r="AV1980" s="13" t="s">
        <v>82</v>
      </c>
      <c r="AW1980" s="13" t="s">
        <v>33</v>
      </c>
      <c r="AX1980" s="13" t="s">
        <v>72</v>
      </c>
      <c r="AY1980" s="243" t="s">
        <v>190</v>
      </c>
    </row>
    <row r="1981" s="13" customFormat="1">
      <c r="A1981" s="13"/>
      <c r="B1981" s="232"/>
      <c r="C1981" s="233"/>
      <c r="D1981" s="234" t="s">
        <v>205</v>
      </c>
      <c r="E1981" s="235" t="s">
        <v>19</v>
      </c>
      <c r="F1981" s="236" t="s">
        <v>2310</v>
      </c>
      <c r="G1981" s="233"/>
      <c r="H1981" s="237">
        <v>8.5099999999999998</v>
      </c>
      <c r="I1981" s="238"/>
      <c r="J1981" s="233"/>
      <c r="K1981" s="233"/>
      <c r="L1981" s="239"/>
      <c r="M1981" s="240"/>
      <c r="N1981" s="241"/>
      <c r="O1981" s="241"/>
      <c r="P1981" s="241"/>
      <c r="Q1981" s="241"/>
      <c r="R1981" s="241"/>
      <c r="S1981" s="241"/>
      <c r="T1981" s="242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3" t="s">
        <v>205</v>
      </c>
      <c r="AU1981" s="243" t="s">
        <v>207</v>
      </c>
      <c r="AV1981" s="13" t="s">
        <v>82</v>
      </c>
      <c r="AW1981" s="13" t="s">
        <v>33</v>
      </c>
      <c r="AX1981" s="13" t="s">
        <v>72</v>
      </c>
      <c r="AY1981" s="243" t="s">
        <v>190</v>
      </c>
    </row>
    <row r="1982" s="13" customFormat="1">
      <c r="A1982" s="13"/>
      <c r="B1982" s="232"/>
      <c r="C1982" s="233"/>
      <c r="D1982" s="234" t="s">
        <v>205</v>
      </c>
      <c r="E1982" s="235" t="s">
        <v>19</v>
      </c>
      <c r="F1982" s="236" t="s">
        <v>2311</v>
      </c>
      <c r="G1982" s="233"/>
      <c r="H1982" s="237">
        <v>51.463000000000001</v>
      </c>
      <c r="I1982" s="238"/>
      <c r="J1982" s="233"/>
      <c r="K1982" s="233"/>
      <c r="L1982" s="239"/>
      <c r="M1982" s="240"/>
      <c r="N1982" s="241"/>
      <c r="O1982" s="241"/>
      <c r="P1982" s="241"/>
      <c r="Q1982" s="241"/>
      <c r="R1982" s="241"/>
      <c r="S1982" s="241"/>
      <c r="T1982" s="24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3" t="s">
        <v>205</v>
      </c>
      <c r="AU1982" s="243" t="s">
        <v>207</v>
      </c>
      <c r="AV1982" s="13" t="s">
        <v>82</v>
      </c>
      <c r="AW1982" s="13" t="s">
        <v>33</v>
      </c>
      <c r="AX1982" s="13" t="s">
        <v>72</v>
      </c>
      <c r="AY1982" s="243" t="s">
        <v>190</v>
      </c>
    </row>
    <row r="1983" s="13" customFormat="1">
      <c r="A1983" s="13"/>
      <c r="B1983" s="232"/>
      <c r="C1983" s="233"/>
      <c r="D1983" s="234" t="s">
        <v>205</v>
      </c>
      <c r="E1983" s="235" t="s">
        <v>19</v>
      </c>
      <c r="F1983" s="236" t="s">
        <v>2312</v>
      </c>
      <c r="G1983" s="233"/>
      <c r="H1983" s="237">
        <v>4.1289999999999996</v>
      </c>
      <c r="I1983" s="238"/>
      <c r="J1983" s="233"/>
      <c r="K1983" s="233"/>
      <c r="L1983" s="239"/>
      <c r="M1983" s="240"/>
      <c r="N1983" s="241"/>
      <c r="O1983" s="241"/>
      <c r="P1983" s="241"/>
      <c r="Q1983" s="241"/>
      <c r="R1983" s="241"/>
      <c r="S1983" s="241"/>
      <c r="T1983" s="242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3" t="s">
        <v>205</v>
      </c>
      <c r="AU1983" s="243" t="s">
        <v>207</v>
      </c>
      <c r="AV1983" s="13" t="s">
        <v>82</v>
      </c>
      <c r="AW1983" s="13" t="s">
        <v>33</v>
      </c>
      <c r="AX1983" s="13" t="s">
        <v>72</v>
      </c>
      <c r="AY1983" s="243" t="s">
        <v>190</v>
      </c>
    </row>
    <row r="1984" s="13" customFormat="1">
      <c r="A1984" s="13"/>
      <c r="B1984" s="232"/>
      <c r="C1984" s="233"/>
      <c r="D1984" s="234" t="s">
        <v>205</v>
      </c>
      <c r="E1984" s="235" t="s">
        <v>19</v>
      </c>
      <c r="F1984" s="236" t="s">
        <v>2313</v>
      </c>
      <c r="G1984" s="233"/>
      <c r="H1984" s="237">
        <v>86.698999999999998</v>
      </c>
      <c r="I1984" s="238"/>
      <c r="J1984" s="233"/>
      <c r="K1984" s="233"/>
      <c r="L1984" s="239"/>
      <c r="M1984" s="240"/>
      <c r="N1984" s="241"/>
      <c r="O1984" s="241"/>
      <c r="P1984" s="241"/>
      <c r="Q1984" s="241"/>
      <c r="R1984" s="241"/>
      <c r="S1984" s="241"/>
      <c r="T1984" s="242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3" t="s">
        <v>205</v>
      </c>
      <c r="AU1984" s="243" t="s">
        <v>207</v>
      </c>
      <c r="AV1984" s="13" t="s">
        <v>82</v>
      </c>
      <c r="AW1984" s="13" t="s">
        <v>33</v>
      </c>
      <c r="AX1984" s="13" t="s">
        <v>72</v>
      </c>
      <c r="AY1984" s="243" t="s">
        <v>190</v>
      </c>
    </row>
    <row r="1985" s="15" customFormat="1">
      <c r="A1985" s="15"/>
      <c r="B1985" s="264"/>
      <c r="C1985" s="265"/>
      <c r="D1985" s="234" t="s">
        <v>205</v>
      </c>
      <c r="E1985" s="266" t="s">
        <v>19</v>
      </c>
      <c r="F1985" s="267" t="s">
        <v>243</v>
      </c>
      <c r="G1985" s="265"/>
      <c r="H1985" s="268">
        <v>2894.174</v>
      </c>
      <c r="I1985" s="269"/>
      <c r="J1985" s="265"/>
      <c r="K1985" s="265"/>
      <c r="L1985" s="270"/>
      <c r="M1985" s="271"/>
      <c r="N1985" s="272"/>
      <c r="O1985" s="272"/>
      <c r="P1985" s="272"/>
      <c r="Q1985" s="272"/>
      <c r="R1985" s="272"/>
      <c r="S1985" s="272"/>
      <c r="T1985" s="273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74" t="s">
        <v>205</v>
      </c>
      <c r="AU1985" s="274" t="s">
        <v>207</v>
      </c>
      <c r="AV1985" s="15" t="s">
        <v>197</v>
      </c>
      <c r="AW1985" s="15" t="s">
        <v>33</v>
      </c>
      <c r="AX1985" s="15" t="s">
        <v>79</v>
      </c>
      <c r="AY1985" s="274" t="s">
        <v>190</v>
      </c>
    </row>
    <row r="1986" s="2" customFormat="1" ht="24.15" customHeight="1">
      <c r="A1986" s="40"/>
      <c r="B1986" s="41"/>
      <c r="C1986" s="214" t="s">
        <v>2314</v>
      </c>
      <c r="D1986" s="214" t="s">
        <v>192</v>
      </c>
      <c r="E1986" s="215" t="s">
        <v>2315</v>
      </c>
      <c r="F1986" s="216" t="s">
        <v>2316</v>
      </c>
      <c r="G1986" s="217" t="s">
        <v>214</v>
      </c>
      <c r="H1986" s="218">
        <v>42.085000000000001</v>
      </c>
      <c r="I1986" s="219"/>
      <c r="J1986" s="220">
        <f>ROUND(I1986*H1986,2)</f>
        <v>0</v>
      </c>
      <c r="K1986" s="216" t="s">
        <v>196</v>
      </c>
      <c r="L1986" s="46"/>
      <c r="M1986" s="221" t="s">
        <v>19</v>
      </c>
      <c r="N1986" s="222" t="s">
        <v>43</v>
      </c>
      <c r="O1986" s="86"/>
      <c r="P1986" s="223">
        <f>O1986*H1986</f>
        <v>0</v>
      </c>
      <c r="Q1986" s="223">
        <v>0.002</v>
      </c>
      <c r="R1986" s="223">
        <f>Q1986*H1986</f>
        <v>0.084170000000000009</v>
      </c>
      <c r="S1986" s="223">
        <v>0</v>
      </c>
      <c r="T1986" s="224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25" t="s">
        <v>197</v>
      </c>
      <c r="AT1986" s="225" t="s">
        <v>192</v>
      </c>
      <c r="AU1986" s="225" t="s">
        <v>207</v>
      </c>
      <c r="AY1986" s="19" t="s">
        <v>190</v>
      </c>
      <c r="BE1986" s="226">
        <f>IF(N1986="základní",J1986,0)</f>
        <v>0</v>
      </c>
      <c r="BF1986" s="226">
        <f>IF(N1986="snížená",J1986,0)</f>
        <v>0</v>
      </c>
      <c r="BG1986" s="226">
        <f>IF(N1986="zákl. přenesená",J1986,0)</f>
        <v>0</v>
      </c>
      <c r="BH1986" s="226">
        <f>IF(N1986="sníž. přenesená",J1986,0)</f>
        <v>0</v>
      </c>
      <c r="BI1986" s="226">
        <f>IF(N1986="nulová",J1986,0)</f>
        <v>0</v>
      </c>
      <c r="BJ1986" s="19" t="s">
        <v>79</v>
      </c>
      <c r="BK1986" s="226">
        <f>ROUND(I1986*H1986,2)</f>
        <v>0</v>
      </c>
      <c r="BL1986" s="19" t="s">
        <v>197</v>
      </c>
      <c r="BM1986" s="225" t="s">
        <v>2317</v>
      </c>
    </row>
    <row r="1987" s="2" customFormat="1">
      <c r="A1987" s="40"/>
      <c r="B1987" s="41"/>
      <c r="C1987" s="42"/>
      <c r="D1987" s="227" t="s">
        <v>199</v>
      </c>
      <c r="E1987" s="42"/>
      <c r="F1987" s="228" t="s">
        <v>2318</v>
      </c>
      <c r="G1987" s="42"/>
      <c r="H1987" s="42"/>
      <c r="I1987" s="229"/>
      <c r="J1987" s="42"/>
      <c r="K1987" s="42"/>
      <c r="L1987" s="46"/>
      <c r="M1987" s="230"/>
      <c r="N1987" s="231"/>
      <c r="O1987" s="86"/>
      <c r="P1987" s="86"/>
      <c r="Q1987" s="86"/>
      <c r="R1987" s="86"/>
      <c r="S1987" s="86"/>
      <c r="T1987" s="87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9" t="s">
        <v>199</v>
      </c>
      <c r="AU1987" s="19" t="s">
        <v>207</v>
      </c>
    </row>
    <row r="1988" s="2" customFormat="1">
      <c r="A1988" s="40"/>
      <c r="B1988" s="41"/>
      <c r="C1988" s="42"/>
      <c r="D1988" s="234" t="s">
        <v>680</v>
      </c>
      <c r="E1988" s="42"/>
      <c r="F1988" s="283" t="s">
        <v>2319</v>
      </c>
      <c r="G1988" s="42"/>
      <c r="H1988" s="42"/>
      <c r="I1988" s="229"/>
      <c r="J1988" s="42"/>
      <c r="K1988" s="42"/>
      <c r="L1988" s="46"/>
      <c r="M1988" s="230"/>
      <c r="N1988" s="231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680</v>
      </c>
      <c r="AU1988" s="19" t="s">
        <v>207</v>
      </c>
    </row>
    <row r="1989" s="13" customFormat="1">
      <c r="A1989" s="13"/>
      <c r="B1989" s="232"/>
      <c r="C1989" s="233"/>
      <c r="D1989" s="234" t="s">
        <v>205</v>
      </c>
      <c r="E1989" s="235" t="s">
        <v>19</v>
      </c>
      <c r="F1989" s="236" t="s">
        <v>752</v>
      </c>
      <c r="G1989" s="233"/>
      <c r="H1989" s="237">
        <v>42.085000000000001</v>
      </c>
      <c r="I1989" s="238"/>
      <c r="J1989" s="233"/>
      <c r="K1989" s="233"/>
      <c r="L1989" s="239"/>
      <c r="M1989" s="240"/>
      <c r="N1989" s="241"/>
      <c r="O1989" s="241"/>
      <c r="P1989" s="241"/>
      <c r="Q1989" s="241"/>
      <c r="R1989" s="241"/>
      <c r="S1989" s="241"/>
      <c r="T1989" s="242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3" t="s">
        <v>205</v>
      </c>
      <c r="AU1989" s="243" t="s">
        <v>207</v>
      </c>
      <c r="AV1989" s="13" t="s">
        <v>82</v>
      </c>
      <c r="AW1989" s="13" t="s">
        <v>33</v>
      </c>
      <c r="AX1989" s="13" t="s">
        <v>79</v>
      </c>
      <c r="AY1989" s="243" t="s">
        <v>190</v>
      </c>
    </row>
    <row r="1990" s="2" customFormat="1" ht="16.5" customHeight="1">
      <c r="A1990" s="40"/>
      <c r="B1990" s="41"/>
      <c r="C1990" s="244" t="s">
        <v>2320</v>
      </c>
      <c r="D1990" s="244" t="s">
        <v>219</v>
      </c>
      <c r="E1990" s="245" t="s">
        <v>2321</v>
      </c>
      <c r="F1990" s="246" t="s">
        <v>2322</v>
      </c>
      <c r="G1990" s="247" t="s">
        <v>214</v>
      </c>
      <c r="H1990" s="248">
        <v>44.189</v>
      </c>
      <c r="I1990" s="249"/>
      <c r="J1990" s="250">
        <f>ROUND(I1990*H1990,2)</f>
        <v>0</v>
      </c>
      <c r="K1990" s="246" t="s">
        <v>19</v>
      </c>
      <c r="L1990" s="251"/>
      <c r="M1990" s="252" t="s">
        <v>19</v>
      </c>
      <c r="N1990" s="253" t="s">
        <v>43</v>
      </c>
      <c r="O1990" s="86"/>
      <c r="P1990" s="223">
        <f>O1990*H1990</f>
        <v>0</v>
      </c>
      <c r="Q1990" s="223">
        <v>0.049000000000000002</v>
      </c>
      <c r="R1990" s="223">
        <f>Q1990*H1990</f>
        <v>2.1652610000000001</v>
      </c>
      <c r="S1990" s="223">
        <v>0</v>
      </c>
      <c r="T1990" s="224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25" t="s">
        <v>223</v>
      </c>
      <c r="AT1990" s="225" t="s">
        <v>219</v>
      </c>
      <c r="AU1990" s="225" t="s">
        <v>207</v>
      </c>
      <c r="AY1990" s="19" t="s">
        <v>190</v>
      </c>
      <c r="BE1990" s="226">
        <f>IF(N1990="základní",J1990,0)</f>
        <v>0</v>
      </c>
      <c r="BF1990" s="226">
        <f>IF(N1990="snížená",J1990,0)</f>
        <v>0</v>
      </c>
      <c r="BG1990" s="226">
        <f>IF(N1990="zákl. přenesená",J1990,0)</f>
        <v>0</v>
      </c>
      <c r="BH1990" s="226">
        <f>IF(N1990="sníž. přenesená",J1990,0)</f>
        <v>0</v>
      </c>
      <c r="BI1990" s="226">
        <f>IF(N1990="nulová",J1990,0)</f>
        <v>0</v>
      </c>
      <c r="BJ1990" s="19" t="s">
        <v>79</v>
      </c>
      <c r="BK1990" s="226">
        <f>ROUND(I1990*H1990,2)</f>
        <v>0</v>
      </c>
      <c r="BL1990" s="19" t="s">
        <v>197</v>
      </c>
      <c r="BM1990" s="225" t="s">
        <v>2323</v>
      </c>
    </row>
    <row r="1991" s="13" customFormat="1">
      <c r="A1991" s="13"/>
      <c r="B1991" s="232"/>
      <c r="C1991" s="233"/>
      <c r="D1991" s="234" t="s">
        <v>205</v>
      </c>
      <c r="E1991" s="235" t="s">
        <v>19</v>
      </c>
      <c r="F1991" s="236" t="s">
        <v>2324</v>
      </c>
      <c r="G1991" s="233"/>
      <c r="H1991" s="237">
        <v>44.189</v>
      </c>
      <c r="I1991" s="238"/>
      <c r="J1991" s="233"/>
      <c r="K1991" s="233"/>
      <c r="L1991" s="239"/>
      <c r="M1991" s="240"/>
      <c r="N1991" s="241"/>
      <c r="O1991" s="241"/>
      <c r="P1991" s="241"/>
      <c r="Q1991" s="241"/>
      <c r="R1991" s="241"/>
      <c r="S1991" s="241"/>
      <c r="T1991" s="242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3" t="s">
        <v>205</v>
      </c>
      <c r="AU1991" s="243" t="s">
        <v>207</v>
      </c>
      <c r="AV1991" s="13" t="s">
        <v>82</v>
      </c>
      <c r="AW1991" s="13" t="s">
        <v>33</v>
      </c>
      <c r="AX1991" s="13" t="s">
        <v>79</v>
      </c>
      <c r="AY1991" s="243" t="s">
        <v>190</v>
      </c>
    </row>
    <row r="1992" s="12" customFormat="1" ht="20.88" customHeight="1">
      <c r="A1992" s="12"/>
      <c r="B1992" s="198"/>
      <c r="C1992" s="199"/>
      <c r="D1992" s="200" t="s">
        <v>71</v>
      </c>
      <c r="E1992" s="212" t="s">
        <v>1388</v>
      </c>
      <c r="F1992" s="212" t="s">
        <v>2325</v>
      </c>
      <c r="G1992" s="199"/>
      <c r="H1992" s="199"/>
      <c r="I1992" s="202"/>
      <c r="J1992" s="213">
        <f>BK1992</f>
        <v>0</v>
      </c>
      <c r="K1992" s="199"/>
      <c r="L1992" s="204"/>
      <c r="M1992" s="205"/>
      <c r="N1992" s="206"/>
      <c r="O1992" s="206"/>
      <c r="P1992" s="207">
        <f>SUM(P1993:P2000)</f>
        <v>0</v>
      </c>
      <c r="Q1992" s="206"/>
      <c r="R1992" s="207">
        <f>SUM(R1993:R2000)</f>
        <v>0.42647999999999997</v>
      </c>
      <c r="S1992" s="206"/>
      <c r="T1992" s="208">
        <f>SUM(T1993:T2000)</f>
        <v>0</v>
      </c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R1992" s="209" t="s">
        <v>79</v>
      </c>
      <c r="AT1992" s="210" t="s">
        <v>71</v>
      </c>
      <c r="AU1992" s="210" t="s">
        <v>82</v>
      </c>
      <c r="AY1992" s="209" t="s">
        <v>190</v>
      </c>
      <c r="BK1992" s="211">
        <f>SUM(BK1993:BK2000)</f>
        <v>0</v>
      </c>
    </row>
    <row r="1993" s="2" customFormat="1" ht="24.15" customHeight="1">
      <c r="A1993" s="40"/>
      <c r="B1993" s="41"/>
      <c r="C1993" s="214" t="s">
        <v>2326</v>
      </c>
      <c r="D1993" s="214" t="s">
        <v>192</v>
      </c>
      <c r="E1993" s="215" t="s">
        <v>2327</v>
      </c>
      <c r="F1993" s="216" t="s">
        <v>2328</v>
      </c>
      <c r="G1993" s="217" t="s">
        <v>408</v>
      </c>
      <c r="H1993" s="218">
        <v>4</v>
      </c>
      <c r="I1993" s="219"/>
      <c r="J1993" s="220">
        <f>ROUND(I1993*H1993,2)</f>
        <v>0</v>
      </c>
      <c r="K1993" s="216" t="s">
        <v>196</v>
      </c>
      <c r="L1993" s="46"/>
      <c r="M1993" s="221" t="s">
        <v>19</v>
      </c>
      <c r="N1993" s="222" t="s">
        <v>43</v>
      </c>
      <c r="O1993" s="86"/>
      <c r="P1993" s="223">
        <f>O1993*H1993</f>
        <v>0</v>
      </c>
      <c r="Q1993" s="223">
        <v>0.053620000000000001</v>
      </c>
      <c r="R1993" s="223">
        <f>Q1993*H1993</f>
        <v>0.21448</v>
      </c>
      <c r="S1993" s="223">
        <v>0</v>
      </c>
      <c r="T1993" s="224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25" t="s">
        <v>197</v>
      </c>
      <c r="AT1993" s="225" t="s">
        <v>192</v>
      </c>
      <c r="AU1993" s="225" t="s">
        <v>207</v>
      </c>
      <c r="AY1993" s="19" t="s">
        <v>190</v>
      </c>
      <c r="BE1993" s="226">
        <f>IF(N1993="základní",J1993,0)</f>
        <v>0</v>
      </c>
      <c r="BF1993" s="226">
        <f>IF(N1993="snížená",J1993,0)</f>
        <v>0</v>
      </c>
      <c r="BG1993" s="226">
        <f>IF(N1993="zákl. přenesená",J1993,0)</f>
        <v>0</v>
      </c>
      <c r="BH1993" s="226">
        <f>IF(N1993="sníž. přenesená",J1993,0)</f>
        <v>0</v>
      </c>
      <c r="BI1993" s="226">
        <f>IF(N1993="nulová",J1993,0)</f>
        <v>0</v>
      </c>
      <c r="BJ1993" s="19" t="s">
        <v>79</v>
      </c>
      <c r="BK1993" s="226">
        <f>ROUND(I1993*H1993,2)</f>
        <v>0</v>
      </c>
      <c r="BL1993" s="19" t="s">
        <v>197</v>
      </c>
      <c r="BM1993" s="225" t="s">
        <v>2329</v>
      </c>
    </row>
    <row r="1994" s="2" customFormat="1">
      <c r="A1994" s="40"/>
      <c r="B1994" s="41"/>
      <c r="C1994" s="42"/>
      <c r="D1994" s="227" t="s">
        <v>199</v>
      </c>
      <c r="E1994" s="42"/>
      <c r="F1994" s="228" t="s">
        <v>2330</v>
      </c>
      <c r="G1994" s="42"/>
      <c r="H1994" s="42"/>
      <c r="I1994" s="229"/>
      <c r="J1994" s="42"/>
      <c r="K1994" s="42"/>
      <c r="L1994" s="46"/>
      <c r="M1994" s="230"/>
      <c r="N1994" s="231"/>
      <c r="O1994" s="86"/>
      <c r="P1994" s="86"/>
      <c r="Q1994" s="86"/>
      <c r="R1994" s="86"/>
      <c r="S1994" s="86"/>
      <c r="T1994" s="87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199</v>
      </c>
      <c r="AU1994" s="19" t="s">
        <v>207</v>
      </c>
    </row>
    <row r="1995" s="13" customFormat="1">
      <c r="A1995" s="13"/>
      <c r="B1995" s="232"/>
      <c r="C1995" s="233"/>
      <c r="D1995" s="234" t="s">
        <v>205</v>
      </c>
      <c r="E1995" s="235" t="s">
        <v>19</v>
      </c>
      <c r="F1995" s="236" t="s">
        <v>2331</v>
      </c>
      <c r="G1995" s="233"/>
      <c r="H1995" s="237">
        <v>1</v>
      </c>
      <c r="I1995" s="238"/>
      <c r="J1995" s="233"/>
      <c r="K1995" s="233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205</v>
      </c>
      <c r="AU1995" s="243" t="s">
        <v>207</v>
      </c>
      <c r="AV1995" s="13" t="s">
        <v>82</v>
      </c>
      <c r="AW1995" s="13" t="s">
        <v>33</v>
      </c>
      <c r="AX1995" s="13" t="s">
        <v>72</v>
      </c>
      <c r="AY1995" s="243" t="s">
        <v>190</v>
      </c>
    </row>
    <row r="1996" s="13" customFormat="1">
      <c r="A1996" s="13"/>
      <c r="B1996" s="232"/>
      <c r="C1996" s="233"/>
      <c r="D1996" s="234" t="s">
        <v>205</v>
      </c>
      <c r="E1996" s="235" t="s">
        <v>19</v>
      </c>
      <c r="F1996" s="236" t="s">
        <v>2332</v>
      </c>
      <c r="G1996" s="233"/>
      <c r="H1996" s="237">
        <v>1</v>
      </c>
      <c r="I1996" s="238"/>
      <c r="J1996" s="233"/>
      <c r="K1996" s="233"/>
      <c r="L1996" s="239"/>
      <c r="M1996" s="240"/>
      <c r="N1996" s="241"/>
      <c r="O1996" s="241"/>
      <c r="P1996" s="241"/>
      <c r="Q1996" s="241"/>
      <c r="R1996" s="241"/>
      <c r="S1996" s="241"/>
      <c r="T1996" s="242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3" t="s">
        <v>205</v>
      </c>
      <c r="AU1996" s="243" t="s">
        <v>207</v>
      </c>
      <c r="AV1996" s="13" t="s">
        <v>82</v>
      </c>
      <c r="AW1996" s="13" t="s">
        <v>33</v>
      </c>
      <c r="AX1996" s="13" t="s">
        <v>72</v>
      </c>
      <c r="AY1996" s="243" t="s">
        <v>190</v>
      </c>
    </row>
    <row r="1997" s="13" customFormat="1">
      <c r="A1997" s="13"/>
      <c r="B1997" s="232"/>
      <c r="C1997" s="233"/>
      <c r="D1997" s="234" t="s">
        <v>205</v>
      </c>
      <c r="E1997" s="235" t="s">
        <v>19</v>
      </c>
      <c r="F1997" s="236" t="s">
        <v>2333</v>
      </c>
      <c r="G1997" s="233"/>
      <c r="H1997" s="237">
        <v>1</v>
      </c>
      <c r="I1997" s="238"/>
      <c r="J1997" s="233"/>
      <c r="K1997" s="233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205</v>
      </c>
      <c r="AU1997" s="243" t="s">
        <v>207</v>
      </c>
      <c r="AV1997" s="13" t="s">
        <v>82</v>
      </c>
      <c r="AW1997" s="13" t="s">
        <v>33</v>
      </c>
      <c r="AX1997" s="13" t="s">
        <v>72</v>
      </c>
      <c r="AY1997" s="243" t="s">
        <v>190</v>
      </c>
    </row>
    <row r="1998" s="13" customFormat="1">
      <c r="A1998" s="13"/>
      <c r="B1998" s="232"/>
      <c r="C1998" s="233"/>
      <c r="D1998" s="234" t="s">
        <v>205</v>
      </c>
      <c r="E1998" s="235" t="s">
        <v>19</v>
      </c>
      <c r="F1998" s="236" t="s">
        <v>2334</v>
      </c>
      <c r="G1998" s="233"/>
      <c r="H1998" s="237">
        <v>1</v>
      </c>
      <c r="I1998" s="238"/>
      <c r="J1998" s="233"/>
      <c r="K1998" s="233"/>
      <c r="L1998" s="239"/>
      <c r="M1998" s="240"/>
      <c r="N1998" s="241"/>
      <c r="O1998" s="241"/>
      <c r="P1998" s="241"/>
      <c r="Q1998" s="241"/>
      <c r="R1998" s="241"/>
      <c r="S1998" s="241"/>
      <c r="T1998" s="242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3" t="s">
        <v>205</v>
      </c>
      <c r="AU1998" s="243" t="s">
        <v>207</v>
      </c>
      <c r="AV1998" s="13" t="s">
        <v>82</v>
      </c>
      <c r="AW1998" s="13" t="s">
        <v>33</v>
      </c>
      <c r="AX1998" s="13" t="s">
        <v>72</v>
      </c>
      <c r="AY1998" s="243" t="s">
        <v>190</v>
      </c>
    </row>
    <row r="1999" s="15" customFormat="1">
      <c r="A1999" s="15"/>
      <c r="B1999" s="264"/>
      <c r="C1999" s="265"/>
      <c r="D1999" s="234" t="s">
        <v>205</v>
      </c>
      <c r="E1999" s="266" t="s">
        <v>19</v>
      </c>
      <c r="F1999" s="267" t="s">
        <v>243</v>
      </c>
      <c r="G1999" s="265"/>
      <c r="H1999" s="268">
        <v>4</v>
      </c>
      <c r="I1999" s="269"/>
      <c r="J1999" s="265"/>
      <c r="K1999" s="265"/>
      <c r="L1999" s="270"/>
      <c r="M1999" s="271"/>
      <c r="N1999" s="272"/>
      <c r="O1999" s="272"/>
      <c r="P1999" s="272"/>
      <c r="Q1999" s="272"/>
      <c r="R1999" s="272"/>
      <c r="S1999" s="272"/>
      <c r="T1999" s="273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74" t="s">
        <v>205</v>
      </c>
      <c r="AU1999" s="274" t="s">
        <v>207</v>
      </c>
      <c r="AV1999" s="15" t="s">
        <v>197</v>
      </c>
      <c r="AW1999" s="15" t="s">
        <v>33</v>
      </c>
      <c r="AX1999" s="15" t="s">
        <v>79</v>
      </c>
      <c r="AY1999" s="274" t="s">
        <v>190</v>
      </c>
    </row>
    <row r="2000" s="2" customFormat="1" ht="16.5" customHeight="1">
      <c r="A2000" s="40"/>
      <c r="B2000" s="41"/>
      <c r="C2000" s="244" t="s">
        <v>2335</v>
      </c>
      <c r="D2000" s="244" t="s">
        <v>219</v>
      </c>
      <c r="E2000" s="245" t="s">
        <v>2336</v>
      </c>
      <c r="F2000" s="246" t="s">
        <v>2337</v>
      </c>
      <c r="G2000" s="247" t="s">
        <v>408</v>
      </c>
      <c r="H2000" s="248">
        <v>4</v>
      </c>
      <c r="I2000" s="249"/>
      <c r="J2000" s="250">
        <f>ROUND(I2000*H2000,2)</f>
        <v>0</v>
      </c>
      <c r="K2000" s="246" t="s">
        <v>196</v>
      </c>
      <c r="L2000" s="251"/>
      <c r="M2000" s="252" t="s">
        <v>19</v>
      </c>
      <c r="N2000" s="253" t="s">
        <v>43</v>
      </c>
      <c r="O2000" s="86"/>
      <c r="P2000" s="223">
        <f>O2000*H2000</f>
        <v>0</v>
      </c>
      <c r="Q2000" s="223">
        <v>0.052999999999999998</v>
      </c>
      <c r="R2000" s="223">
        <f>Q2000*H2000</f>
        <v>0.21199999999999999</v>
      </c>
      <c r="S2000" s="223">
        <v>0</v>
      </c>
      <c r="T2000" s="224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25" t="s">
        <v>223</v>
      </c>
      <c r="AT2000" s="225" t="s">
        <v>219</v>
      </c>
      <c r="AU2000" s="225" t="s">
        <v>207</v>
      </c>
      <c r="AY2000" s="19" t="s">
        <v>190</v>
      </c>
      <c r="BE2000" s="226">
        <f>IF(N2000="základní",J2000,0)</f>
        <v>0</v>
      </c>
      <c r="BF2000" s="226">
        <f>IF(N2000="snížená",J2000,0)</f>
        <v>0</v>
      </c>
      <c r="BG2000" s="226">
        <f>IF(N2000="zákl. přenesená",J2000,0)</f>
        <v>0</v>
      </c>
      <c r="BH2000" s="226">
        <f>IF(N2000="sníž. přenesená",J2000,0)</f>
        <v>0</v>
      </c>
      <c r="BI2000" s="226">
        <f>IF(N2000="nulová",J2000,0)</f>
        <v>0</v>
      </c>
      <c r="BJ2000" s="19" t="s">
        <v>79</v>
      </c>
      <c r="BK2000" s="226">
        <f>ROUND(I2000*H2000,2)</f>
        <v>0</v>
      </c>
      <c r="BL2000" s="19" t="s">
        <v>197</v>
      </c>
      <c r="BM2000" s="225" t="s">
        <v>2338</v>
      </c>
    </row>
    <row r="2001" s="12" customFormat="1" ht="22.8" customHeight="1">
      <c r="A2001" s="12"/>
      <c r="B2001" s="198"/>
      <c r="C2001" s="199"/>
      <c r="D2001" s="200" t="s">
        <v>71</v>
      </c>
      <c r="E2001" s="212" t="s">
        <v>244</v>
      </c>
      <c r="F2001" s="212" t="s">
        <v>389</v>
      </c>
      <c r="G2001" s="199"/>
      <c r="H2001" s="199"/>
      <c r="I2001" s="202"/>
      <c r="J2001" s="213">
        <f>BK2001</f>
        <v>0</v>
      </c>
      <c r="K2001" s="199"/>
      <c r="L2001" s="204"/>
      <c r="M2001" s="205"/>
      <c r="N2001" s="206"/>
      <c r="O2001" s="206"/>
      <c r="P2001" s="207">
        <f>P2002+SUM(P2003:P2027)+P2115</f>
        <v>0</v>
      </c>
      <c r="Q2001" s="206"/>
      <c r="R2001" s="207">
        <f>R2002+SUM(R2003:R2027)+R2115</f>
        <v>1.3842619999999999</v>
      </c>
      <c r="S2001" s="206"/>
      <c r="T2001" s="208">
        <f>T2002+SUM(T2003:T2027)+T2115</f>
        <v>516.77700000000004</v>
      </c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R2001" s="209" t="s">
        <v>79</v>
      </c>
      <c r="AT2001" s="210" t="s">
        <v>71</v>
      </c>
      <c r="AU2001" s="210" t="s">
        <v>79</v>
      </c>
      <c r="AY2001" s="209" t="s">
        <v>190</v>
      </c>
      <c r="BK2001" s="211">
        <f>BK2002+SUM(BK2003:BK2027)+BK2115</f>
        <v>0</v>
      </c>
    </row>
    <row r="2002" s="2" customFormat="1" ht="24.15" customHeight="1">
      <c r="A2002" s="40"/>
      <c r="B2002" s="41"/>
      <c r="C2002" s="214" t="s">
        <v>2339</v>
      </c>
      <c r="D2002" s="214" t="s">
        <v>192</v>
      </c>
      <c r="E2002" s="215" t="s">
        <v>2340</v>
      </c>
      <c r="F2002" s="216" t="s">
        <v>2341</v>
      </c>
      <c r="G2002" s="217" t="s">
        <v>214</v>
      </c>
      <c r="H2002" s="218">
        <v>3010.0140000000001</v>
      </c>
      <c r="I2002" s="219"/>
      <c r="J2002" s="220">
        <f>ROUND(I2002*H2002,2)</f>
        <v>0</v>
      </c>
      <c r="K2002" s="216" t="s">
        <v>196</v>
      </c>
      <c r="L2002" s="46"/>
      <c r="M2002" s="221" t="s">
        <v>19</v>
      </c>
      <c r="N2002" s="222" t="s">
        <v>43</v>
      </c>
      <c r="O2002" s="86"/>
      <c r="P2002" s="223">
        <f>O2002*H2002</f>
        <v>0</v>
      </c>
      <c r="Q2002" s="223">
        <v>4.0000000000000003E-05</v>
      </c>
      <c r="R2002" s="223">
        <f>Q2002*H2002</f>
        <v>0.12040056000000002</v>
      </c>
      <c r="S2002" s="223">
        <v>0</v>
      </c>
      <c r="T2002" s="224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25" t="s">
        <v>197</v>
      </c>
      <c r="AT2002" s="225" t="s">
        <v>192</v>
      </c>
      <c r="AU2002" s="225" t="s">
        <v>82</v>
      </c>
      <c r="AY2002" s="19" t="s">
        <v>190</v>
      </c>
      <c r="BE2002" s="226">
        <f>IF(N2002="základní",J2002,0)</f>
        <v>0</v>
      </c>
      <c r="BF2002" s="226">
        <f>IF(N2002="snížená",J2002,0)</f>
        <v>0</v>
      </c>
      <c r="BG2002" s="226">
        <f>IF(N2002="zákl. přenesená",J2002,0)</f>
        <v>0</v>
      </c>
      <c r="BH2002" s="226">
        <f>IF(N2002="sníž. přenesená",J2002,0)</f>
        <v>0</v>
      </c>
      <c r="BI2002" s="226">
        <f>IF(N2002="nulová",J2002,0)</f>
        <v>0</v>
      </c>
      <c r="BJ2002" s="19" t="s">
        <v>79</v>
      </c>
      <c r="BK2002" s="226">
        <f>ROUND(I2002*H2002,2)</f>
        <v>0</v>
      </c>
      <c r="BL2002" s="19" t="s">
        <v>197</v>
      </c>
      <c r="BM2002" s="225" t="s">
        <v>2342</v>
      </c>
    </row>
    <row r="2003" s="2" customFormat="1">
      <c r="A2003" s="40"/>
      <c r="B2003" s="41"/>
      <c r="C2003" s="42"/>
      <c r="D2003" s="227" t="s">
        <v>199</v>
      </c>
      <c r="E2003" s="42"/>
      <c r="F2003" s="228" t="s">
        <v>2343</v>
      </c>
      <c r="G2003" s="42"/>
      <c r="H2003" s="42"/>
      <c r="I2003" s="229"/>
      <c r="J2003" s="42"/>
      <c r="K2003" s="42"/>
      <c r="L2003" s="46"/>
      <c r="M2003" s="230"/>
      <c r="N2003" s="231"/>
      <c r="O2003" s="86"/>
      <c r="P2003" s="86"/>
      <c r="Q2003" s="86"/>
      <c r="R2003" s="86"/>
      <c r="S2003" s="86"/>
      <c r="T2003" s="87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9" t="s">
        <v>199</v>
      </c>
      <c r="AU2003" s="19" t="s">
        <v>82</v>
      </c>
    </row>
    <row r="2004" s="14" customFormat="1">
      <c r="A2004" s="14"/>
      <c r="B2004" s="254"/>
      <c r="C2004" s="255"/>
      <c r="D2004" s="234" t="s">
        <v>205</v>
      </c>
      <c r="E2004" s="256" t="s">
        <v>19</v>
      </c>
      <c r="F2004" s="257" t="s">
        <v>1066</v>
      </c>
      <c r="G2004" s="255"/>
      <c r="H2004" s="256" t="s">
        <v>19</v>
      </c>
      <c r="I2004" s="258"/>
      <c r="J2004" s="255"/>
      <c r="K2004" s="255"/>
      <c r="L2004" s="259"/>
      <c r="M2004" s="260"/>
      <c r="N2004" s="261"/>
      <c r="O2004" s="261"/>
      <c r="P2004" s="261"/>
      <c r="Q2004" s="261"/>
      <c r="R2004" s="261"/>
      <c r="S2004" s="261"/>
      <c r="T2004" s="26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3" t="s">
        <v>205</v>
      </c>
      <c r="AU2004" s="263" t="s">
        <v>82</v>
      </c>
      <c r="AV2004" s="14" t="s">
        <v>79</v>
      </c>
      <c r="AW2004" s="14" t="s">
        <v>33</v>
      </c>
      <c r="AX2004" s="14" t="s">
        <v>72</v>
      </c>
      <c r="AY2004" s="263" t="s">
        <v>190</v>
      </c>
    </row>
    <row r="2005" s="13" customFormat="1">
      <c r="A2005" s="13"/>
      <c r="B2005" s="232"/>
      <c r="C2005" s="233"/>
      <c r="D2005" s="234" t="s">
        <v>205</v>
      </c>
      <c r="E2005" s="235" t="s">
        <v>19</v>
      </c>
      <c r="F2005" s="236" t="s">
        <v>2344</v>
      </c>
      <c r="G2005" s="233"/>
      <c r="H2005" s="237">
        <v>1305.6179999999999</v>
      </c>
      <c r="I2005" s="238"/>
      <c r="J2005" s="233"/>
      <c r="K2005" s="233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205</v>
      </c>
      <c r="AU2005" s="243" t="s">
        <v>82</v>
      </c>
      <c r="AV2005" s="13" t="s">
        <v>82</v>
      </c>
      <c r="AW2005" s="13" t="s">
        <v>33</v>
      </c>
      <c r="AX2005" s="13" t="s">
        <v>72</v>
      </c>
      <c r="AY2005" s="243" t="s">
        <v>190</v>
      </c>
    </row>
    <row r="2006" s="14" customFormat="1">
      <c r="A2006" s="14"/>
      <c r="B2006" s="254"/>
      <c r="C2006" s="255"/>
      <c r="D2006" s="234" t="s">
        <v>205</v>
      </c>
      <c r="E2006" s="256" t="s">
        <v>19</v>
      </c>
      <c r="F2006" s="257" t="s">
        <v>1078</v>
      </c>
      <c r="G2006" s="255"/>
      <c r="H2006" s="256" t="s">
        <v>19</v>
      </c>
      <c r="I2006" s="258"/>
      <c r="J2006" s="255"/>
      <c r="K2006" s="255"/>
      <c r="L2006" s="259"/>
      <c r="M2006" s="260"/>
      <c r="N2006" s="261"/>
      <c r="O2006" s="261"/>
      <c r="P2006" s="261"/>
      <c r="Q2006" s="261"/>
      <c r="R2006" s="261"/>
      <c r="S2006" s="261"/>
      <c r="T2006" s="262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63" t="s">
        <v>205</v>
      </c>
      <c r="AU2006" s="263" t="s">
        <v>82</v>
      </c>
      <c r="AV2006" s="14" t="s">
        <v>79</v>
      </c>
      <c r="AW2006" s="14" t="s">
        <v>33</v>
      </c>
      <c r="AX2006" s="14" t="s">
        <v>72</v>
      </c>
      <c r="AY2006" s="263" t="s">
        <v>190</v>
      </c>
    </row>
    <row r="2007" s="13" customFormat="1">
      <c r="A2007" s="13"/>
      <c r="B2007" s="232"/>
      <c r="C2007" s="233"/>
      <c r="D2007" s="234" t="s">
        <v>205</v>
      </c>
      <c r="E2007" s="235" t="s">
        <v>19</v>
      </c>
      <c r="F2007" s="236" t="s">
        <v>2345</v>
      </c>
      <c r="G2007" s="233"/>
      <c r="H2007" s="237">
        <v>1322.106</v>
      </c>
      <c r="I2007" s="238"/>
      <c r="J2007" s="233"/>
      <c r="K2007" s="233"/>
      <c r="L2007" s="239"/>
      <c r="M2007" s="240"/>
      <c r="N2007" s="241"/>
      <c r="O2007" s="241"/>
      <c r="P2007" s="241"/>
      <c r="Q2007" s="241"/>
      <c r="R2007" s="241"/>
      <c r="S2007" s="241"/>
      <c r="T2007" s="242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3" t="s">
        <v>205</v>
      </c>
      <c r="AU2007" s="243" t="s">
        <v>82</v>
      </c>
      <c r="AV2007" s="13" t="s">
        <v>82</v>
      </c>
      <c r="AW2007" s="13" t="s">
        <v>33</v>
      </c>
      <c r="AX2007" s="13" t="s">
        <v>72</v>
      </c>
      <c r="AY2007" s="243" t="s">
        <v>190</v>
      </c>
    </row>
    <row r="2008" s="14" customFormat="1">
      <c r="A2008" s="14"/>
      <c r="B2008" s="254"/>
      <c r="C2008" s="255"/>
      <c r="D2008" s="234" t="s">
        <v>205</v>
      </c>
      <c r="E2008" s="256" t="s">
        <v>19</v>
      </c>
      <c r="F2008" s="257" t="s">
        <v>1085</v>
      </c>
      <c r="G2008" s="255"/>
      <c r="H2008" s="256" t="s">
        <v>19</v>
      </c>
      <c r="I2008" s="258"/>
      <c r="J2008" s="255"/>
      <c r="K2008" s="255"/>
      <c r="L2008" s="259"/>
      <c r="M2008" s="260"/>
      <c r="N2008" s="261"/>
      <c r="O2008" s="261"/>
      <c r="P2008" s="261"/>
      <c r="Q2008" s="261"/>
      <c r="R2008" s="261"/>
      <c r="S2008" s="261"/>
      <c r="T2008" s="262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3" t="s">
        <v>205</v>
      </c>
      <c r="AU2008" s="263" t="s">
        <v>82</v>
      </c>
      <c r="AV2008" s="14" t="s">
        <v>79</v>
      </c>
      <c r="AW2008" s="14" t="s">
        <v>33</v>
      </c>
      <c r="AX2008" s="14" t="s">
        <v>72</v>
      </c>
      <c r="AY2008" s="263" t="s">
        <v>190</v>
      </c>
    </row>
    <row r="2009" s="13" customFormat="1">
      <c r="A2009" s="13"/>
      <c r="B2009" s="232"/>
      <c r="C2009" s="233"/>
      <c r="D2009" s="234" t="s">
        <v>205</v>
      </c>
      <c r="E2009" s="235" t="s">
        <v>19</v>
      </c>
      <c r="F2009" s="236" t="s">
        <v>2346</v>
      </c>
      <c r="G2009" s="233"/>
      <c r="H2009" s="237">
        <v>382.29000000000002</v>
      </c>
      <c r="I2009" s="238"/>
      <c r="J2009" s="233"/>
      <c r="K2009" s="233"/>
      <c r="L2009" s="239"/>
      <c r="M2009" s="240"/>
      <c r="N2009" s="241"/>
      <c r="O2009" s="241"/>
      <c r="P2009" s="241"/>
      <c r="Q2009" s="241"/>
      <c r="R2009" s="241"/>
      <c r="S2009" s="241"/>
      <c r="T2009" s="242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3" t="s">
        <v>205</v>
      </c>
      <c r="AU2009" s="243" t="s">
        <v>82</v>
      </c>
      <c r="AV2009" s="13" t="s">
        <v>82</v>
      </c>
      <c r="AW2009" s="13" t="s">
        <v>33</v>
      </c>
      <c r="AX2009" s="13" t="s">
        <v>72</v>
      </c>
      <c r="AY2009" s="243" t="s">
        <v>190</v>
      </c>
    </row>
    <row r="2010" s="15" customFormat="1">
      <c r="A2010" s="15"/>
      <c r="B2010" s="264"/>
      <c r="C2010" s="265"/>
      <c r="D2010" s="234" t="s">
        <v>205</v>
      </c>
      <c r="E2010" s="266" t="s">
        <v>19</v>
      </c>
      <c r="F2010" s="267" t="s">
        <v>243</v>
      </c>
      <c r="G2010" s="265"/>
      <c r="H2010" s="268">
        <v>3010.0140000000001</v>
      </c>
      <c r="I2010" s="269"/>
      <c r="J2010" s="265"/>
      <c r="K2010" s="265"/>
      <c r="L2010" s="270"/>
      <c r="M2010" s="271"/>
      <c r="N2010" s="272"/>
      <c r="O2010" s="272"/>
      <c r="P2010" s="272"/>
      <c r="Q2010" s="272"/>
      <c r="R2010" s="272"/>
      <c r="S2010" s="272"/>
      <c r="T2010" s="273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74" t="s">
        <v>205</v>
      </c>
      <c r="AU2010" s="274" t="s">
        <v>82</v>
      </c>
      <c r="AV2010" s="15" t="s">
        <v>197</v>
      </c>
      <c r="AW2010" s="15" t="s">
        <v>33</v>
      </c>
      <c r="AX2010" s="15" t="s">
        <v>79</v>
      </c>
      <c r="AY2010" s="274" t="s">
        <v>190</v>
      </c>
    </row>
    <row r="2011" s="2" customFormat="1" ht="24.15" customHeight="1">
      <c r="A2011" s="40"/>
      <c r="B2011" s="41"/>
      <c r="C2011" s="214" t="s">
        <v>2347</v>
      </c>
      <c r="D2011" s="214" t="s">
        <v>192</v>
      </c>
      <c r="E2011" s="215" t="s">
        <v>2348</v>
      </c>
      <c r="F2011" s="216" t="s">
        <v>2349</v>
      </c>
      <c r="G2011" s="217" t="s">
        <v>380</v>
      </c>
      <c r="H2011" s="218">
        <v>21</v>
      </c>
      <c r="I2011" s="219"/>
      <c r="J2011" s="220">
        <f>ROUND(I2011*H2011,2)</f>
        <v>0</v>
      </c>
      <c r="K2011" s="216" t="s">
        <v>196</v>
      </c>
      <c r="L2011" s="46"/>
      <c r="M2011" s="221" t="s">
        <v>19</v>
      </c>
      <c r="N2011" s="222" t="s">
        <v>43</v>
      </c>
      <c r="O2011" s="86"/>
      <c r="P2011" s="223">
        <f>O2011*H2011</f>
        <v>0</v>
      </c>
      <c r="Q2011" s="223">
        <v>0.011599999999999999</v>
      </c>
      <c r="R2011" s="223">
        <f>Q2011*H2011</f>
        <v>0.24359999999999998</v>
      </c>
      <c r="S2011" s="223">
        <v>0</v>
      </c>
      <c r="T2011" s="224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25" t="s">
        <v>197</v>
      </c>
      <c r="AT2011" s="225" t="s">
        <v>192</v>
      </c>
      <c r="AU2011" s="225" t="s">
        <v>82</v>
      </c>
      <c r="AY2011" s="19" t="s">
        <v>190</v>
      </c>
      <c r="BE2011" s="226">
        <f>IF(N2011="základní",J2011,0)</f>
        <v>0</v>
      </c>
      <c r="BF2011" s="226">
        <f>IF(N2011="snížená",J2011,0)</f>
        <v>0</v>
      </c>
      <c r="BG2011" s="226">
        <f>IF(N2011="zákl. přenesená",J2011,0)</f>
        <v>0</v>
      </c>
      <c r="BH2011" s="226">
        <f>IF(N2011="sníž. přenesená",J2011,0)</f>
        <v>0</v>
      </c>
      <c r="BI2011" s="226">
        <f>IF(N2011="nulová",J2011,0)</f>
        <v>0</v>
      </c>
      <c r="BJ2011" s="19" t="s">
        <v>79</v>
      </c>
      <c r="BK2011" s="226">
        <f>ROUND(I2011*H2011,2)</f>
        <v>0</v>
      </c>
      <c r="BL2011" s="19" t="s">
        <v>197</v>
      </c>
      <c r="BM2011" s="225" t="s">
        <v>2350</v>
      </c>
    </row>
    <row r="2012" s="2" customFormat="1">
      <c r="A2012" s="40"/>
      <c r="B2012" s="41"/>
      <c r="C2012" s="42"/>
      <c r="D2012" s="227" t="s">
        <v>199</v>
      </c>
      <c r="E2012" s="42"/>
      <c r="F2012" s="228" t="s">
        <v>2351</v>
      </c>
      <c r="G2012" s="42"/>
      <c r="H2012" s="42"/>
      <c r="I2012" s="229"/>
      <c r="J2012" s="42"/>
      <c r="K2012" s="42"/>
      <c r="L2012" s="46"/>
      <c r="M2012" s="230"/>
      <c r="N2012" s="231"/>
      <c r="O2012" s="86"/>
      <c r="P2012" s="86"/>
      <c r="Q2012" s="86"/>
      <c r="R2012" s="86"/>
      <c r="S2012" s="86"/>
      <c r="T2012" s="87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T2012" s="19" t="s">
        <v>199</v>
      </c>
      <c r="AU2012" s="19" t="s">
        <v>82</v>
      </c>
    </row>
    <row r="2013" s="14" customFormat="1">
      <c r="A2013" s="14"/>
      <c r="B2013" s="254"/>
      <c r="C2013" s="255"/>
      <c r="D2013" s="234" t="s">
        <v>205</v>
      </c>
      <c r="E2013" s="256" t="s">
        <v>19</v>
      </c>
      <c r="F2013" s="257" t="s">
        <v>2352</v>
      </c>
      <c r="G2013" s="255"/>
      <c r="H2013" s="256" t="s">
        <v>19</v>
      </c>
      <c r="I2013" s="258"/>
      <c r="J2013" s="255"/>
      <c r="K2013" s="255"/>
      <c r="L2013" s="259"/>
      <c r="M2013" s="260"/>
      <c r="N2013" s="261"/>
      <c r="O2013" s="261"/>
      <c r="P2013" s="261"/>
      <c r="Q2013" s="261"/>
      <c r="R2013" s="261"/>
      <c r="S2013" s="261"/>
      <c r="T2013" s="262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3" t="s">
        <v>205</v>
      </c>
      <c r="AU2013" s="263" t="s">
        <v>82</v>
      </c>
      <c r="AV2013" s="14" t="s">
        <v>79</v>
      </c>
      <c r="AW2013" s="14" t="s">
        <v>33</v>
      </c>
      <c r="AX2013" s="14" t="s">
        <v>72</v>
      </c>
      <c r="AY2013" s="263" t="s">
        <v>190</v>
      </c>
    </row>
    <row r="2014" s="14" customFormat="1">
      <c r="A2014" s="14"/>
      <c r="B2014" s="254"/>
      <c r="C2014" s="255"/>
      <c r="D2014" s="234" t="s">
        <v>205</v>
      </c>
      <c r="E2014" s="256" t="s">
        <v>19</v>
      </c>
      <c r="F2014" s="257" t="s">
        <v>2353</v>
      </c>
      <c r="G2014" s="255"/>
      <c r="H2014" s="256" t="s">
        <v>19</v>
      </c>
      <c r="I2014" s="258"/>
      <c r="J2014" s="255"/>
      <c r="K2014" s="255"/>
      <c r="L2014" s="259"/>
      <c r="M2014" s="260"/>
      <c r="N2014" s="261"/>
      <c r="O2014" s="261"/>
      <c r="P2014" s="261"/>
      <c r="Q2014" s="261"/>
      <c r="R2014" s="261"/>
      <c r="S2014" s="261"/>
      <c r="T2014" s="262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63" t="s">
        <v>205</v>
      </c>
      <c r="AU2014" s="263" t="s">
        <v>82</v>
      </c>
      <c r="AV2014" s="14" t="s">
        <v>79</v>
      </c>
      <c r="AW2014" s="14" t="s">
        <v>33</v>
      </c>
      <c r="AX2014" s="14" t="s">
        <v>72</v>
      </c>
      <c r="AY2014" s="263" t="s">
        <v>190</v>
      </c>
    </row>
    <row r="2015" s="13" customFormat="1">
      <c r="A2015" s="13"/>
      <c r="B2015" s="232"/>
      <c r="C2015" s="233"/>
      <c r="D2015" s="234" t="s">
        <v>205</v>
      </c>
      <c r="E2015" s="235" t="s">
        <v>19</v>
      </c>
      <c r="F2015" s="236" t="s">
        <v>2354</v>
      </c>
      <c r="G2015" s="233"/>
      <c r="H2015" s="237">
        <v>21</v>
      </c>
      <c r="I2015" s="238"/>
      <c r="J2015" s="233"/>
      <c r="K2015" s="233"/>
      <c r="L2015" s="239"/>
      <c r="M2015" s="240"/>
      <c r="N2015" s="241"/>
      <c r="O2015" s="241"/>
      <c r="P2015" s="241"/>
      <c r="Q2015" s="241"/>
      <c r="R2015" s="241"/>
      <c r="S2015" s="241"/>
      <c r="T2015" s="242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3" t="s">
        <v>205</v>
      </c>
      <c r="AU2015" s="243" t="s">
        <v>82</v>
      </c>
      <c r="AV2015" s="13" t="s">
        <v>82</v>
      </c>
      <c r="AW2015" s="13" t="s">
        <v>33</v>
      </c>
      <c r="AX2015" s="13" t="s">
        <v>79</v>
      </c>
      <c r="AY2015" s="243" t="s">
        <v>190</v>
      </c>
    </row>
    <row r="2016" s="2" customFormat="1" ht="24.15" customHeight="1">
      <c r="A2016" s="40"/>
      <c r="B2016" s="41"/>
      <c r="C2016" s="214" t="s">
        <v>2355</v>
      </c>
      <c r="D2016" s="214" t="s">
        <v>192</v>
      </c>
      <c r="E2016" s="215" t="s">
        <v>2356</v>
      </c>
      <c r="F2016" s="216" t="s">
        <v>2357</v>
      </c>
      <c r="G2016" s="217" t="s">
        <v>408</v>
      </c>
      <c r="H2016" s="218">
        <v>44</v>
      </c>
      <c r="I2016" s="219"/>
      <c r="J2016" s="220">
        <f>ROUND(I2016*H2016,2)</f>
        <v>0</v>
      </c>
      <c r="K2016" s="216" t="s">
        <v>196</v>
      </c>
      <c r="L2016" s="46"/>
      <c r="M2016" s="221" t="s">
        <v>19</v>
      </c>
      <c r="N2016" s="222" t="s">
        <v>43</v>
      </c>
      <c r="O2016" s="86"/>
      <c r="P2016" s="223">
        <f>O2016*H2016</f>
        <v>0</v>
      </c>
      <c r="Q2016" s="223">
        <v>0.00025000000000000001</v>
      </c>
      <c r="R2016" s="223">
        <f>Q2016*H2016</f>
        <v>0.010999999999999999</v>
      </c>
      <c r="S2016" s="223">
        <v>0</v>
      </c>
      <c r="T2016" s="224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25" t="s">
        <v>197</v>
      </c>
      <c r="AT2016" s="225" t="s">
        <v>192</v>
      </c>
      <c r="AU2016" s="225" t="s">
        <v>82</v>
      </c>
      <c r="AY2016" s="19" t="s">
        <v>190</v>
      </c>
      <c r="BE2016" s="226">
        <f>IF(N2016="základní",J2016,0)</f>
        <v>0</v>
      </c>
      <c r="BF2016" s="226">
        <f>IF(N2016="snížená",J2016,0)</f>
        <v>0</v>
      </c>
      <c r="BG2016" s="226">
        <f>IF(N2016="zákl. přenesená",J2016,0)</f>
        <v>0</v>
      </c>
      <c r="BH2016" s="226">
        <f>IF(N2016="sníž. přenesená",J2016,0)</f>
        <v>0</v>
      </c>
      <c r="BI2016" s="226">
        <f>IF(N2016="nulová",J2016,0)</f>
        <v>0</v>
      </c>
      <c r="BJ2016" s="19" t="s">
        <v>79</v>
      </c>
      <c r="BK2016" s="226">
        <f>ROUND(I2016*H2016,2)</f>
        <v>0</v>
      </c>
      <c r="BL2016" s="19" t="s">
        <v>197</v>
      </c>
      <c r="BM2016" s="225" t="s">
        <v>2358</v>
      </c>
    </row>
    <row r="2017" s="2" customFormat="1">
      <c r="A2017" s="40"/>
      <c r="B2017" s="41"/>
      <c r="C2017" s="42"/>
      <c r="D2017" s="227" t="s">
        <v>199</v>
      </c>
      <c r="E2017" s="42"/>
      <c r="F2017" s="228" t="s">
        <v>2359</v>
      </c>
      <c r="G2017" s="42"/>
      <c r="H2017" s="42"/>
      <c r="I2017" s="229"/>
      <c r="J2017" s="42"/>
      <c r="K2017" s="42"/>
      <c r="L2017" s="46"/>
      <c r="M2017" s="230"/>
      <c r="N2017" s="231"/>
      <c r="O2017" s="86"/>
      <c r="P2017" s="86"/>
      <c r="Q2017" s="86"/>
      <c r="R2017" s="86"/>
      <c r="S2017" s="86"/>
      <c r="T2017" s="87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199</v>
      </c>
      <c r="AU2017" s="19" t="s">
        <v>82</v>
      </c>
    </row>
    <row r="2018" s="14" customFormat="1">
      <c r="A2018" s="14"/>
      <c r="B2018" s="254"/>
      <c r="C2018" s="255"/>
      <c r="D2018" s="234" t="s">
        <v>205</v>
      </c>
      <c r="E2018" s="256" t="s">
        <v>19</v>
      </c>
      <c r="F2018" s="257" t="s">
        <v>2360</v>
      </c>
      <c r="G2018" s="255"/>
      <c r="H2018" s="256" t="s">
        <v>19</v>
      </c>
      <c r="I2018" s="258"/>
      <c r="J2018" s="255"/>
      <c r="K2018" s="255"/>
      <c r="L2018" s="259"/>
      <c r="M2018" s="260"/>
      <c r="N2018" s="261"/>
      <c r="O2018" s="261"/>
      <c r="P2018" s="261"/>
      <c r="Q2018" s="261"/>
      <c r="R2018" s="261"/>
      <c r="S2018" s="261"/>
      <c r="T2018" s="26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63" t="s">
        <v>205</v>
      </c>
      <c r="AU2018" s="263" t="s">
        <v>82</v>
      </c>
      <c r="AV2018" s="14" t="s">
        <v>79</v>
      </c>
      <c r="AW2018" s="14" t="s">
        <v>33</v>
      </c>
      <c r="AX2018" s="14" t="s">
        <v>72</v>
      </c>
      <c r="AY2018" s="263" t="s">
        <v>190</v>
      </c>
    </row>
    <row r="2019" s="13" customFormat="1">
      <c r="A2019" s="13"/>
      <c r="B2019" s="232"/>
      <c r="C2019" s="233"/>
      <c r="D2019" s="234" t="s">
        <v>205</v>
      </c>
      <c r="E2019" s="235" t="s">
        <v>19</v>
      </c>
      <c r="F2019" s="236" t="s">
        <v>2361</v>
      </c>
      <c r="G2019" s="233"/>
      <c r="H2019" s="237">
        <v>32</v>
      </c>
      <c r="I2019" s="238"/>
      <c r="J2019" s="233"/>
      <c r="K2019" s="233"/>
      <c r="L2019" s="239"/>
      <c r="M2019" s="240"/>
      <c r="N2019" s="241"/>
      <c r="O2019" s="241"/>
      <c r="P2019" s="241"/>
      <c r="Q2019" s="241"/>
      <c r="R2019" s="241"/>
      <c r="S2019" s="241"/>
      <c r="T2019" s="24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3" t="s">
        <v>205</v>
      </c>
      <c r="AU2019" s="243" t="s">
        <v>82</v>
      </c>
      <c r="AV2019" s="13" t="s">
        <v>82</v>
      </c>
      <c r="AW2019" s="13" t="s">
        <v>33</v>
      </c>
      <c r="AX2019" s="13" t="s">
        <v>72</v>
      </c>
      <c r="AY2019" s="243" t="s">
        <v>190</v>
      </c>
    </row>
    <row r="2020" s="13" customFormat="1">
      <c r="A2020" s="13"/>
      <c r="B2020" s="232"/>
      <c r="C2020" s="233"/>
      <c r="D2020" s="234" t="s">
        <v>205</v>
      </c>
      <c r="E2020" s="235" t="s">
        <v>19</v>
      </c>
      <c r="F2020" s="236" t="s">
        <v>2362</v>
      </c>
      <c r="G2020" s="233"/>
      <c r="H2020" s="237">
        <v>12</v>
      </c>
      <c r="I2020" s="238"/>
      <c r="J2020" s="233"/>
      <c r="K2020" s="233"/>
      <c r="L2020" s="239"/>
      <c r="M2020" s="240"/>
      <c r="N2020" s="241"/>
      <c r="O2020" s="241"/>
      <c r="P2020" s="241"/>
      <c r="Q2020" s="241"/>
      <c r="R2020" s="241"/>
      <c r="S2020" s="241"/>
      <c r="T2020" s="242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3" t="s">
        <v>205</v>
      </c>
      <c r="AU2020" s="243" t="s">
        <v>82</v>
      </c>
      <c r="AV2020" s="13" t="s">
        <v>82</v>
      </c>
      <c r="AW2020" s="13" t="s">
        <v>33</v>
      </c>
      <c r="AX2020" s="13" t="s">
        <v>72</v>
      </c>
      <c r="AY2020" s="243" t="s">
        <v>190</v>
      </c>
    </row>
    <row r="2021" s="15" customFormat="1">
      <c r="A2021" s="15"/>
      <c r="B2021" s="264"/>
      <c r="C2021" s="265"/>
      <c r="D2021" s="234" t="s">
        <v>205</v>
      </c>
      <c r="E2021" s="266" t="s">
        <v>19</v>
      </c>
      <c r="F2021" s="267" t="s">
        <v>243</v>
      </c>
      <c r="G2021" s="265"/>
      <c r="H2021" s="268">
        <v>44</v>
      </c>
      <c r="I2021" s="269"/>
      <c r="J2021" s="265"/>
      <c r="K2021" s="265"/>
      <c r="L2021" s="270"/>
      <c r="M2021" s="271"/>
      <c r="N2021" s="272"/>
      <c r="O2021" s="272"/>
      <c r="P2021" s="272"/>
      <c r="Q2021" s="272"/>
      <c r="R2021" s="272"/>
      <c r="S2021" s="272"/>
      <c r="T2021" s="273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74" t="s">
        <v>205</v>
      </c>
      <c r="AU2021" s="274" t="s">
        <v>82</v>
      </c>
      <c r="AV2021" s="15" t="s">
        <v>197</v>
      </c>
      <c r="AW2021" s="15" t="s">
        <v>33</v>
      </c>
      <c r="AX2021" s="15" t="s">
        <v>79</v>
      </c>
      <c r="AY2021" s="274" t="s">
        <v>190</v>
      </c>
    </row>
    <row r="2022" s="2" customFormat="1" ht="16.5" customHeight="1">
      <c r="A2022" s="40"/>
      <c r="B2022" s="41"/>
      <c r="C2022" s="214" t="s">
        <v>2363</v>
      </c>
      <c r="D2022" s="214" t="s">
        <v>192</v>
      </c>
      <c r="E2022" s="215" t="s">
        <v>2364</v>
      </c>
      <c r="F2022" s="216" t="s">
        <v>2365</v>
      </c>
      <c r="G2022" s="217" t="s">
        <v>252</v>
      </c>
      <c r="H2022" s="218">
        <v>489.34199999999998</v>
      </c>
      <c r="I2022" s="219"/>
      <c r="J2022" s="220">
        <f>ROUND(I2022*H2022,2)</f>
        <v>0</v>
      </c>
      <c r="K2022" s="216" t="s">
        <v>19</v>
      </c>
      <c r="L2022" s="46"/>
      <c r="M2022" s="221" t="s">
        <v>19</v>
      </c>
      <c r="N2022" s="222" t="s">
        <v>43</v>
      </c>
      <c r="O2022" s="86"/>
      <c r="P2022" s="223">
        <f>O2022*H2022</f>
        <v>0</v>
      </c>
      <c r="Q2022" s="223">
        <v>0.001</v>
      </c>
      <c r="R2022" s="223">
        <f>Q2022*H2022</f>
        <v>0.489342</v>
      </c>
      <c r="S2022" s="223">
        <v>0</v>
      </c>
      <c r="T2022" s="224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25" t="s">
        <v>197</v>
      </c>
      <c r="AT2022" s="225" t="s">
        <v>192</v>
      </c>
      <c r="AU2022" s="225" t="s">
        <v>82</v>
      </c>
      <c r="AY2022" s="19" t="s">
        <v>190</v>
      </c>
      <c r="BE2022" s="226">
        <f>IF(N2022="základní",J2022,0)</f>
        <v>0</v>
      </c>
      <c r="BF2022" s="226">
        <f>IF(N2022="snížená",J2022,0)</f>
        <v>0</v>
      </c>
      <c r="BG2022" s="226">
        <f>IF(N2022="zákl. přenesená",J2022,0)</f>
        <v>0</v>
      </c>
      <c r="BH2022" s="226">
        <f>IF(N2022="sníž. přenesená",J2022,0)</f>
        <v>0</v>
      </c>
      <c r="BI2022" s="226">
        <f>IF(N2022="nulová",J2022,0)</f>
        <v>0</v>
      </c>
      <c r="BJ2022" s="19" t="s">
        <v>79</v>
      </c>
      <c r="BK2022" s="226">
        <f>ROUND(I2022*H2022,2)</f>
        <v>0</v>
      </c>
      <c r="BL2022" s="19" t="s">
        <v>197</v>
      </c>
      <c r="BM2022" s="225" t="s">
        <v>2366</v>
      </c>
    </row>
    <row r="2023" s="14" customFormat="1">
      <c r="A2023" s="14"/>
      <c r="B2023" s="254"/>
      <c r="C2023" s="255"/>
      <c r="D2023" s="234" t="s">
        <v>205</v>
      </c>
      <c r="E2023" s="256" t="s">
        <v>19</v>
      </c>
      <c r="F2023" s="257" t="s">
        <v>2367</v>
      </c>
      <c r="G2023" s="255"/>
      <c r="H2023" s="256" t="s">
        <v>19</v>
      </c>
      <c r="I2023" s="258"/>
      <c r="J2023" s="255"/>
      <c r="K2023" s="255"/>
      <c r="L2023" s="259"/>
      <c r="M2023" s="260"/>
      <c r="N2023" s="261"/>
      <c r="O2023" s="261"/>
      <c r="P2023" s="261"/>
      <c r="Q2023" s="261"/>
      <c r="R2023" s="261"/>
      <c r="S2023" s="261"/>
      <c r="T2023" s="26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3" t="s">
        <v>205</v>
      </c>
      <c r="AU2023" s="263" t="s">
        <v>82</v>
      </c>
      <c r="AV2023" s="14" t="s">
        <v>79</v>
      </c>
      <c r="AW2023" s="14" t="s">
        <v>33</v>
      </c>
      <c r="AX2023" s="14" t="s">
        <v>72</v>
      </c>
      <c r="AY2023" s="263" t="s">
        <v>190</v>
      </c>
    </row>
    <row r="2024" s="13" customFormat="1">
      <c r="A2024" s="13"/>
      <c r="B2024" s="232"/>
      <c r="C2024" s="233"/>
      <c r="D2024" s="234" t="s">
        <v>205</v>
      </c>
      <c r="E2024" s="235" t="s">
        <v>19</v>
      </c>
      <c r="F2024" s="236" t="s">
        <v>2368</v>
      </c>
      <c r="G2024" s="233"/>
      <c r="H2024" s="237">
        <v>355.88499999999999</v>
      </c>
      <c r="I2024" s="238"/>
      <c r="J2024" s="233"/>
      <c r="K2024" s="233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205</v>
      </c>
      <c r="AU2024" s="243" t="s">
        <v>82</v>
      </c>
      <c r="AV2024" s="13" t="s">
        <v>82</v>
      </c>
      <c r="AW2024" s="13" t="s">
        <v>33</v>
      </c>
      <c r="AX2024" s="13" t="s">
        <v>72</v>
      </c>
      <c r="AY2024" s="243" t="s">
        <v>190</v>
      </c>
    </row>
    <row r="2025" s="13" customFormat="1">
      <c r="A2025" s="13"/>
      <c r="B2025" s="232"/>
      <c r="C2025" s="233"/>
      <c r="D2025" s="234" t="s">
        <v>205</v>
      </c>
      <c r="E2025" s="235" t="s">
        <v>19</v>
      </c>
      <c r="F2025" s="236" t="s">
        <v>2369</v>
      </c>
      <c r="G2025" s="233"/>
      <c r="H2025" s="237">
        <v>133.45699999999999</v>
      </c>
      <c r="I2025" s="238"/>
      <c r="J2025" s="233"/>
      <c r="K2025" s="233"/>
      <c r="L2025" s="239"/>
      <c r="M2025" s="240"/>
      <c r="N2025" s="241"/>
      <c r="O2025" s="241"/>
      <c r="P2025" s="241"/>
      <c r="Q2025" s="241"/>
      <c r="R2025" s="241"/>
      <c r="S2025" s="241"/>
      <c r="T2025" s="242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3" t="s">
        <v>205</v>
      </c>
      <c r="AU2025" s="243" t="s">
        <v>82</v>
      </c>
      <c r="AV2025" s="13" t="s">
        <v>82</v>
      </c>
      <c r="AW2025" s="13" t="s">
        <v>33</v>
      </c>
      <c r="AX2025" s="13" t="s">
        <v>72</v>
      </c>
      <c r="AY2025" s="243" t="s">
        <v>190</v>
      </c>
    </row>
    <row r="2026" s="15" customFormat="1">
      <c r="A2026" s="15"/>
      <c r="B2026" s="264"/>
      <c r="C2026" s="265"/>
      <c r="D2026" s="234" t="s">
        <v>205</v>
      </c>
      <c r="E2026" s="266" t="s">
        <v>19</v>
      </c>
      <c r="F2026" s="267" t="s">
        <v>243</v>
      </c>
      <c r="G2026" s="265"/>
      <c r="H2026" s="268">
        <v>489.34199999999998</v>
      </c>
      <c r="I2026" s="269"/>
      <c r="J2026" s="265"/>
      <c r="K2026" s="265"/>
      <c r="L2026" s="270"/>
      <c r="M2026" s="271"/>
      <c r="N2026" s="272"/>
      <c r="O2026" s="272"/>
      <c r="P2026" s="272"/>
      <c r="Q2026" s="272"/>
      <c r="R2026" s="272"/>
      <c r="S2026" s="272"/>
      <c r="T2026" s="273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74" t="s">
        <v>205</v>
      </c>
      <c r="AU2026" s="274" t="s">
        <v>82</v>
      </c>
      <c r="AV2026" s="15" t="s">
        <v>197</v>
      </c>
      <c r="AW2026" s="15" t="s">
        <v>33</v>
      </c>
      <c r="AX2026" s="15" t="s">
        <v>79</v>
      </c>
      <c r="AY2026" s="274" t="s">
        <v>190</v>
      </c>
    </row>
    <row r="2027" s="12" customFormat="1" ht="20.88" customHeight="1">
      <c r="A2027" s="12"/>
      <c r="B2027" s="198"/>
      <c r="C2027" s="199"/>
      <c r="D2027" s="200" t="s">
        <v>71</v>
      </c>
      <c r="E2027" s="212" t="s">
        <v>1755</v>
      </c>
      <c r="F2027" s="212" t="s">
        <v>2370</v>
      </c>
      <c r="G2027" s="199"/>
      <c r="H2027" s="199"/>
      <c r="I2027" s="202"/>
      <c r="J2027" s="213">
        <f>BK2027</f>
        <v>0</v>
      </c>
      <c r="K2027" s="199"/>
      <c r="L2027" s="204"/>
      <c r="M2027" s="205"/>
      <c r="N2027" s="206"/>
      <c r="O2027" s="206"/>
      <c r="P2027" s="207">
        <f>SUM(P2028:P2114)</f>
        <v>0</v>
      </c>
      <c r="Q2027" s="206"/>
      <c r="R2027" s="207">
        <f>SUM(R2028:R2114)</f>
        <v>0.51991944000000001</v>
      </c>
      <c r="S2027" s="206"/>
      <c r="T2027" s="208">
        <f>SUM(T2028:T2114)</f>
        <v>0</v>
      </c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R2027" s="209" t="s">
        <v>79</v>
      </c>
      <c r="AT2027" s="210" t="s">
        <v>71</v>
      </c>
      <c r="AU2027" s="210" t="s">
        <v>82</v>
      </c>
      <c r="AY2027" s="209" t="s">
        <v>190</v>
      </c>
      <c r="BK2027" s="211">
        <f>SUM(BK2028:BK2114)</f>
        <v>0</v>
      </c>
    </row>
    <row r="2028" s="2" customFormat="1" ht="24.15" customHeight="1">
      <c r="A2028" s="40"/>
      <c r="B2028" s="41"/>
      <c r="C2028" s="214" t="s">
        <v>2371</v>
      </c>
      <c r="D2028" s="214" t="s">
        <v>192</v>
      </c>
      <c r="E2028" s="215" t="s">
        <v>2372</v>
      </c>
      <c r="F2028" s="216" t="s">
        <v>2373</v>
      </c>
      <c r="G2028" s="217" t="s">
        <v>214</v>
      </c>
      <c r="H2028" s="218">
        <v>755.42999999999995</v>
      </c>
      <c r="I2028" s="219"/>
      <c r="J2028" s="220">
        <f>ROUND(I2028*H2028,2)</f>
        <v>0</v>
      </c>
      <c r="K2028" s="216" t="s">
        <v>196</v>
      </c>
      <c r="L2028" s="46"/>
      <c r="M2028" s="221" t="s">
        <v>19</v>
      </c>
      <c r="N2028" s="222" t="s">
        <v>43</v>
      </c>
      <c r="O2028" s="86"/>
      <c r="P2028" s="223">
        <f>O2028*H2028</f>
        <v>0</v>
      </c>
      <c r="Q2028" s="223">
        <v>0</v>
      </c>
      <c r="R2028" s="223">
        <f>Q2028*H2028</f>
        <v>0</v>
      </c>
      <c r="S2028" s="223">
        <v>0</v>
      </c>
      <c r="T2028" s="224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25" t="s">
        <v>197</v>
      </c>
      <c r="AT2028" s="225" t="s">
        <v>192</v>
      </c>
      <c r="AU2028" s="225" t="s">
        <v>207</v>
      </c>
      <c r="AY2028" s="19" t="s">
        <v>190</v>
      </c>
      <c r="BE2028" s="226">
        <f>IF(N2028="základní",J2028,0)</f>
        <v>0</v>
      </c>
      <c r="BF2028" s="226">
        <f>IF(N2028="snížená",J2028,0)</f>
        <v>0</v>
      </c>
      <c r="BG2028" s="226">
        <f>IF(N2028="zákl. přenesená",J2028,0)</f>
        <v>0</v>
      </c>
      <c r="BH2028" s="226">
        <f>IF(N2028="sníž. přenesená",J2028,0)</f>
        <v>0</v>
      </c>
      <c r="BI2028" s="226">
        <f>IF(N2028="nulová",J2028,0)</f>
        <v>0</v>
      </c>
      <c r="BJ2028" s="19" t="s">
        <v>79</v>
      </c>
      <c r="BK2028" s="226">
        <f>ROUND(I2028*H2028,2)</f>
        <v>0</v>
      </c>
      <c r="BL2028" s="19" t="s">
        <v>197</v>
      </c>
      <c r="BM2028" s="225" t="s">
        <v>2374</v>
      </c>
    </row>
    <row r="2029" s="2" customFormat="1">
      <c r="A2029" s="40"/>
      <c r="B2029" s="41"/>
      <c r="C2029" s="42"/>
      <c r="D2029" s="227" t="s">
        <v>199</v>
      </c>
      <c r="E2029" s="42"/>
      <c r="F2029" s="228" t="s">
        <v>2375</v>
      </c>
      <c r="G2029" s="42"/>
      <c r="H2029" s="42"/>
      <c r="I2029" s="229"/>
      <c r="J2029" s="42"/>
      <c r="K2029" s="42"/>
      <c r="L2029" s="46"/>
      <c r="M2029" s="230"/>
      <c r="N2029" s="231"/>
      <c r="O2029" s="86"/>
      <c r="P2029" s="86"/>
      <c r="Q2029" s="86"/>
      <c r="R2029" s="86"/>
      <c r="S2029" s="86"/>
      <c r="T2029" s="87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9" t="s">
        <v>199</v>
      </c>
      <c r="AU2029" s="19" t="s">
        <v>207</v>
      </c>
    </row>
    <row r="2030" s="14" customFormat="1">
      <c r="A2030" s="14"/>
      <c r="B2030" s="254"/>
      <c r="C2030" s="255"/>
      <c r="D2030" s="234" t="s">
        <v>205</v>
      </c>
      <c r="E2030" s="256" t="s">
        <v>19</v>
      </c>
      <c r="F2030" s="257" t="s">
        <v>2076</v>
      </c>
      <c r="G2030" s="255"/>
      <c r="H2030" s="256" t="s">
        <v>19</v>
      </c>
      <c r="I2030" s="258"/>
      <c r="J2030" s="255"/>
      <c r="K2030" s="255"/>
      <c r="L2030" s="259"/>
      <c r="M2030" s="260"/>
      <c r="N2030" s="261"/>
      <c r="O2030" s="261"/>
      <c r="P2030" s="261"/>
      <c r="Q2030" s="261"/>
      <c r="R2030" s="261"/>
      <c r="S2030" s="261"/>
      <c r="T2030" s="262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3" t="s">
        <v>205</v>
      </c>
      <c r="AU2030" s="263" t="s">
        <v>207</v>
      </c>
      <c r="AV2030" s="14" t="s">
        <v>79</v>
      </c>
      <c r="AW2030" s="14" t="s">
        <v>33</v>
      </c>
      <c r="AX2030" s="14" t="s">
        <v>72</v>
      </c>
      <c r="AY2030" s="263" t="s">
        <v>190</v>
      </c>
    </row>
    <row r="2031" s="13" customFormat="1">
      <c r="A2031" s="13"/>
      <c r="B2031" s="232"/>
      <c r="C2031" s="233"/>
      <c r="D2031" s="234" t="s">
        <v>205</v>
      </c>
      <c r="E2031" s="235" t="s">
        <v>19</v>
      </c>
      <c r="F2031" s="236" t="s">
        <v>2376</v>
      </c>
      <c r="G2031" s="233"/>
      <c r="H2031" s="237">
        <v>232.48500000000001</v>
      </c>
      <c r="I2031" s="238"/>
      <c r="J2031" s="233"/>
      <c r="K2031" s="233"/>
      <c r="L2031" s="239"/>
      <c r="M2031" s="240"/>
      <c r="N2031" s="241"/>
      <c r="O2031" s="241"/>
      <c r="P2031" s="241"/>
      <c r="Q2031" s="241"/>
      <c r="R2031" s="241"/>
      <c r="S2031" s="241"/>
      <c r="T2031" s="242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3" t="s">
        <v>205</v>
      </c>
      <c r="AU2031" s="243" t="s">
        <v>207</v>
      </c>
      <c r="AV2031" s="13" t="s">
        <v>82</v>
      </c>
      <c r="AW2031" s="13" t="s">
        <v>33</v>
      </c>
      <c r="AX2031" s="13" t="s">
        <v>72</v>
      </c>
      <c r="AY2031" s="243" t="s">
        <v>190</v>
      </c>
    </row>
    <row r="2032" s="14" customFormat="1">
      <c r="A2032" s="14"/>
      <c r="B2032" s="254"/>
      <c r="C2032" s="255"/>
      <c r="D2032" s="234" t="s">
        <v>205</v>
      </c>
      <c r="E2032" s="256" t="s">
        <v>19</v>
      </c>
      <c r="F2032" s="257" t="s">
        <v>2078</v>
      </c>
      <c r="G2032" s="255"/>
      <c r="H2032" s="256" t="s">
        <v>19</v>
      </c>
      <c r="I2032" s="258"/>
      <c r="J2032" s="255"/>
      <c r="K2032" s="255"/>
      <c r="L2032" s="259"/>
      <c r="M2032" s="260"/>
      <c r="N2032" s="261"/>
      <c r="O2032" s="261"/>
      <c r="P2032" s="261"/>
      <c r="Q2032" s="261"/>
      <c r="R2032" s="261"/>
      <c r="S2032" s="261"/>
      <c r="T2032" s="262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63" t="s">
        <v>205</v>
      </c>
      <c r="AU2032" s="263" t="s">
        <v>207</v>
      </c>
      <c r="AV2032" s="14" t="s">
        <v>79</v>
      </c>
      <c r="AW2032" s="14" t="s">
        <v>33</v>
      </c>
      <c r="AX2032" s="14" t="s">
        <v>72</v>
      </c>
      <c r="AY2032" s="263" t="s">
        <v>190</v>
      </c>
    </row>
    <row r="2033" s="13" customFormat="1">
      <c r="A2033" s="13"/>
      <c r="B2033" s="232"/>
      <c r="C2033" s="233"/>
      <c r="D2033" s="234" t="s">
        <v>205</v>
      </c>
      <c r="E2033" s="235" t="s">
        <v>19</v>
      </c>
      <c r="F2033" s="236" t="s">
        <v>2377</v>
      </c>
      <c r="G2033" s="233"/>
      <c r="H2033" s="237">
        <v>236.34</v>
      </c>
      <c r="I2033" s="238"/>
      <c r="J2033" s="233"/>
      <c r="K2033" s="233"/>
      <c r="L2033" s="239"/>
      <c r="M2033" s="240"/>
      <c r="N2033" s="241"/>
      <c r="O2033" s="241"/>
      <c r="P2033" s="241"/>
      <c r="Q2033" s="241"/>
      <c r="R2033" s="241"/>
      <c r="S2033" s="241"/>
      <c r="T2033" s="242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3" t="s">
        <v>205</v>
      </c>
      <c r="AU2033" s="243" t="s">
        <v>207</v>
      </c>
      <c r="AV2033" s="13" t="s">
        <v>82</v>
      </c>
      <c r="AW2033" s="13" t="s">
        <v>33</v>
      </c>
      <c r="AX2033" s="13" t="s">
        <v>72</v>
      </c>
      <c r="AY2033" s="243" t="s">
        <v>190</v>
      </c>
    </row>
    <row r="2034" s="14" customFormat="1">
      <c r="A2034" s="14"/>
      <c r="B2034" s="254"/>
      <c r="C2034" s="255"/>
      <c r="D2034" s="234" t="s">
        <v>205</v>
      </c>
      <c r="E2034" s="256" t="s">
        <v>19</v>
      </c>
      <c r="F2034" s="257" t="s">
        <v>2081</v>
      </c>
      <c r="G2034" s="255"/>
      <c r="H2034" s="256" t="s">
        <v>19</v>
      </c>
      <c r="I2034" s="258"/>
      <c r="J2034" s="255"/>
      <c r="K2034" s="255"/>
      <c r="L2034" s="259"/>
      <c r="M2034" s="260"/>
      <c r="N2034" s="261"/>
      <c r="O2034" s="261"/>
      <c r="P2034" s="261"/>
      <c r="Q2034" s="261"/>
      <c r="R2034" s="261"/>
      <c r="S2034" s="261"/>
      <c r="T2034" s="262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3" t="s">
        <v>205</v>
      </c>
      <c r="AU2034" s="263" t="s">
        <v>207</v>
      </c>
      <c r="AV2034" s="14" t="s">
        <v>79</v>
      </c>
      <c r="AW2034" s="14" t="s">
        <v>33</v>
      </c>
      <c r="AX2034" s="14" t="s">
        <v>72</v>
      </c>
      <c r="AY2034" s="263" t="s">
        <v>190</v>
      </c>
    </row>
    <row r="2035" s="13" customFormat="1">
      <c r="A2035" s="13"/>
      <c r="B2035" s="232"/>
      <c r="C2035" s="233"/>
      <c r="D2035" s="234" t="s">
        <v>205</v>
      </c>
      <c r="E2035" s="235" t="s">
        <v>19</v>
      </c>
      <c r="F2035" s="236" t="s">
        <v>2378</v>
      </c>
      <c r="G2035" s="233"/>
      <c r="H2035" s="237">
        <v>240</v>
      </c>
      <c r="I2035" s="238"/>
      <c r="J2035" s="233"/>
      <c r="K2035" s="233"/>
      <c r="L2035" s="239"/>
      <c r="M2035" s="240"/>
      <c r="N2035" s="241"/>
      <c r="O2035" s="241"/>
      <c r="P2035" s="241"/>
      <c r="Q2035" s="241"/>
      <c r="R2035" s="241"/>
      <c r="S2035" s="241"/>
      <c r="T2035" s="242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3" t="s">
        <v>205</v>
      </c>
      <c r="AU2035" s="243" t="s">
        <v>207</v>
      </c>
      <c r="AV2035" s="13" t="s">
        <v>82</v>
      </c>
      <c r="AW2035" s="13" t="s">
        <v>33</v>
      </c>
      <c r="AX2035" s="13" t="s">
        <v>72</v>
      </c>
      <c r="AY2035" s="243" t="s">
        <v>190</v>
      </c>
    </row>
    <row r="2036" s="14" customFormat="1">
      <c r="A2036" s="14"/>
      <c r="B2036" s="254"/>
      <c r="C2036" s="255"/>
      <c r="D2036" s="234" t="s">
        <v>205</v>
      </c>
      <c r="E2036" s="256" t="s">
        <v>19</v>
      </c>
      <c r="F2036" s="257" t="s">
        <v>2083</v>
      </c>
      <c r="G2036" s="255"/>
      <c r="H2036" s="256" t="s">
        <v>19</v>
      </c>
      <c r="I2036" s="258"/>
      <c r="J2036" s="255"/>
      <c r="K2036" s="255"/>
      <c r="L2036" s="259"/>
      <c r="M2036" s="260"/>
      <c r="N2036" s="261"/>
      <c r="O2036" s="261"/>
      <c r="P2036" s="261"/>
      <c r="Q2036" s="261"/>
      <c r="R2036" s="261"/>
      <c r="S2036" s="261"/>
      <c r="T2036" s="262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63" t="s">
        <v>205</v>
      </c>
      <c r="AU2036" s="263" t="s">
        <v>207</v>
      </c>
      <c r="AV2036" s="14" t="s">
        <v>79</v>
      </c>
      <c r="AW2036" s="14" t="s">
        <v>33</v>
      </c>
      <c r="AX2036" s="14" t="s">
        <v>72</v>
      </c>
      <c r="AY2036" s="263" t="s">
        <v>190</v>
      </c>
    </row>
    <row r="2037" s="13" customFormat="1">
      <c r="A2037" s="13"/>
      <c r="B2037" s="232"/>
      <c r="C2037" s="233"/>
      <c r="D2037" s="234" t="s">
        <v>205</v>
      </c>
      <c r="E2037" s="235" t="s">
        <v>19</v>
      </c>
      <c r="F2037" s="236" t="s">
        <v>2379</v>
      </c>
      <c r="G2037" s="233"/>
      <c r="H2037" s="237">
        <v>46.604999999999997</v>
      </c>
      <c r="I2037" s="238"/>
      <c r="J2037" s="233"/>
      <c r="K2037" s="233"/>
      <c r="L2037" s="239"/>
      <c r="M2037" s="240"/>
      <c r="N2037" s="241"/>
      <c r="O2037" s="241"/>
      <c r="P2037" s="241"/>
      <c r="Q2037" s="241"/>
      <c r="R2037" s="241"/>
      <c r="S2037" s="241"/>
      <c r="T2037" s="242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3" t="s">
        <v>205</v>
      </c>
      <c r="AU2037" s="243" t="s">
        <v>207</v>
      </c>
      <c r="AV2037" s="13" t="s">
        <v>82</v>
      </c>
      <c r="AW2037" s="13" t="s">
        <v>33</v>
      </c>
      <c r="AX2037" s="13" t="s">
        <v>72</v>
      </c>
      <c r="AY2037" s="243" t="s">
        <v>190</v>
      </c>
    </row>
    <row r="2038" s="15" customFormat="1">
      <c r="A2038" s="15"/>
      <c r="B2038" s="264"/>
      <c r="C2038" s="265"/>
      <c r="D2038" s="234" t="s">
        <v>205</v>
      </c>
      <c r="E2038" s="266" t="s">
        <v>19</v>
      </c>
      <c r="F2038" s="267" t="s">
        <v>243</v>
      </c>
      <c r="G2038" s="265"/>
      <c r="H2038" s="268">
        <v>755.42999999999995</v>
      </c>
      <c r="I2038" s="269"/>
      <c r="J2038" s="265"/>
      <c r="K2038" s="265"/>
      <c r="L2038" s="270"/>
      <c r="M2038" s="271"/>
      <c r="N2038" s="272"/>
      <c r="O2038" s="272"/>
      <c r="P2038" s="272"/>
      <c r="Q2038" s="272"/>
      <c r="R2038" s="272"/>
      <c r="S2038" s="272"/>
      <c r="T2038" s="273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74" t="s">
        <v>205</v>
      </c>
      <c r="AU2038" s="274" t="s">
        <v>207</v>
      </c>
      <c r="AV2038" s="15" t="s">
        <v>197</v>
      </c>
      <c r="AW2038" s="15" t="s">
        <v>33</v>
      </c>
      <c r="AX2038" s="15" t="s">
        <v>79</v>
      </c>
      <c r="AY2038" s="274" t="s">
        <v>190</v>
      </c>
    </row>
    <row r="2039" s="2" customFormat="1" ht="24.15" customHeight="1">
      <c r="A2039" s="40"/>
      <c r="B2039" s="41"/>
      <c r="C2039" s="214" t="s">
        <v>2380</v>
      </c>
      <c r="D2039" s="214" t="s">
        <v>192</v>
      </c>
      <c r="E2039" s="215" t="s">
        <v>2381</v>
      </c>
      <c r="F2039" s="216" t="s">
        <v>2382</v>
      </c>
      <c r="G2039" s="217" t="s">
        <v>214</v>
      </c>
      <c r="H2039" s="218">
        <v>646.29600000000005</v>
      </c>
      <c r="I2039" s="219"/>
      <c r="J2039" s="220">
        <f>ROUND(I2039*H2039,2)</f>
        <v>0</v>
      </c>
      <c r="K2039" s="216" t="s">
        <v>196</v>
      </c>
      <c r="L2039" s="46"/>
      <c r="M2039" s="221" t="s">
        <v>19</v>
      </c>
      <c r="N2039" s="222" t="s">
        <v>43</v>
      </c>
      <c r="O2039" s="86"/>
      <c r="P2039" s="223">
        <f>O2039*H2039</f>
        <v>0</v>
      </c>
      <c r="Q2039" s="223">
        <v>0</v>
      </c>
      <c r="R2039" s="223">
        <f>Q2039*H2039</f>
        <v>0</v>
      </c>
      <c r="S2039" s="223">
        <v>0</v>
      </c>
      <c r="T2039" s="224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25" t="s">
        <v>197</v>
      </c>
      <c r="AT2039" s="225" t="s">
        <v>192</v>
      </c>
      <c r="AU2039" s="225" t="s">
        <v>207</v>
      </c>
      <c r="AY2039" s="19" t="s">
        <v>190</v>
      </c>
      <c r="BE2039" s="226">
        <f>IF(N2039="základní",J2039,0)</f>
        <v>0</v>
      </c>
      <c r="BF2039" s="226">
        <f>IF(N2039="snížená",J2039,0)</f>
        <v>0</v>
      </c>
      <c r="BG2039" s="226">
        <f>IF(N2039="zákl. přenesená",J2039,0)</f>
        <v>0</v>
      </c>
      <c r="BH2039" s="226">
        <f>IF(N2039="sníž. přenesená",J2039,0)</f>
        <v>0</v>
      </c>
      <c r="BI2039" s="226">
        <f>IF(N2039="nulová",J2039,0)</f>
        <v>0</v>
      </c>
      <c r="BJ2039" s="19" t="s">
        <v>79</v>
      </c>
      <c r="BK2039" s="226">
        <f>ROUND(I2039*H2039,2)</f>
        <v>0</v>
      </c>
      <c r="BL2039" s="19" t="s">
        <v>197</v>
      </c>
      <c r="BM2039" s="225" t="s">
        <v>2383</v>
      </c>
    </row>
    <row r="2040" s="2" customFormat="1">
      <c r="A2040" s="40"/>
      <c r="B2040" s="41"/>
      <c r="C2040" s="42"/>
      <c r="D2040" s="227" t="s">
        <v>199</v>
      </c>
      <c r="E2040" s="42"/>
      <c r="F2040" s="228" t="s">
        <v>2384</v>
      </c>
      <c r="G2040" s="42"/>
      <c r="H2040" s="42"/>
      <c r="I2040" s="229"/>
      <c r="J2040" s="42"/>
      <c r="K2040" s="42"/>
      <c r="L2040" s="46"/>
      <c r="M2040" s="230"/>
      <c r="N2040" s="231"/>
      <c r="O2040" s="86"/>
      <c r="P2040" s="86"/>
      <c r="Q2040" s="86"/>
      <c r="R2040" s="86"/>
      <c r="S2040" s="86"/>
      <c r="T2040" s="87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T2040" s="19" t="s">
        <v>199</v>
      </c>
      <c r="AU2040" s="19" t="s">
        <v>207</v>
      </c>
    </row>
    <row r="2041" s="14" customFormat="1">
      <c r="A2041" s="14"/>
      <c r="B2041" s="254"/>
      <c r="C2041" s="255"/>
      <c r="D2041" s="234" t="s">
        <v>205</v>
      </c>
      <c r="E2041" s="256" t="s">
        <v>19</v>
      </c>
      <c r="F2041" s="257" t="s">
        <v>2076</v>
      </c>
      <c r="G2041" s="255"/>
      <c r="H2041" s="256" t="s">
        <v>19</v>
      </c>
      <c r="I2041" s="258"/>
      <c r="J2041" s="255"/>
      <c r="K2041" s="255"/>
      <c r="L2041" s="259"/>
      <c r="M2041" s="260"/>
      <c r="N2041" s="261"/>
      <c r="O2041" s="261"/>
      <c r="P2041" s="261"/>
      <c r="Q2041" s="261"/>
      <c r="R2041" s="261"/>
      <c r="S2041" s="261"/>
      <c r="T2041" s="26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63" t="s">
        <v>205</v>
      </c>
      <c r="AU2041" s="263" t="s">
        <v>207</v>
      </c>
      <c r="AV2041" s="14" t="s">
        <v>79</v>
      </c>
      <c r="AW2041" s="14" t="s">
        <v>33</v>
      </c>
      <c r="AX2041" s="14" t="s">
        <v>72</v>
      </c>
      <c r="AY2041" s="263" t="s">
        <v>190</v>
      </c>
    </row>
    <row r="2042" s="13" customFormat="1">
      <c r="A2042" s="13"/>
      <c r="B2042" s="232"/>
      <c r="C2042" s="233"/>
      <c r="D2042" s="234" t="s">
        <v>205</v>
      </c>
      <c r="E2042" s="235" t="s">
        <v>19</v>
      </c>
      <c r="F2042" s="236" t="s">
        <v>2385</v>
      </c>
      <c r="G2042" s="233"/>
      <c r="H2042" s="237">
        <v>187.65600000000001</v>
      </c>
      <c r="I2042" s="238"/>
      <c r="J2042" s="233"/>
      <c r="K2042" s="233"/>
      <c r="L2042" s="239"/>
      <c r="M2042" s="240"/>
      <c r="N2042" s="241"/>
      <c r="O2042" s="241"/>
      <c r="P2042" s="241"/>
      <c r="Q2042" s="241"/>
      <c r="R2042" s="241"/>
      <c r="S2042" s="241"/>
      <c r="T2042" s="242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3" t="s">
        <v>205</v>
      </c>
      <c r="AU2042" s="243" t="s">
        <v>207</v>
      </c>
      <c r="AV2042" s="13" t="s">
        <v>82</v>
      </c>
      <c r="AW2042" s="13" t="s">
        <v>33</v>
      </c>
      <c r="AX2042" s="13" t="s">
        <v>72</v>
      </c>
      <c r="AY2042" s="243" t="s">
        <v>190</v>
      </c>
    </row>
    <row r="2043" s="14" customFormat="1">
      <c r="A2043" s="14"/>
      <c r="B2043" s="254"/>
      <c r="C2043" s="255"/>
      <c r="D2043" s="234" t="s">
        <v>205</v>
      </c>
      <c r="E2043" s="256" t="s">
        <v>19</v>
      </c>
      <c r="F2043" s="257" t="s">
        <v>2081</v>
      </c>
      <c r="G2043" s="255"/>
      <c r="H2043" s="256" t="s">
        <v>19</v>
      </c>
      <c r="I2043" s="258"/>
      <c r="J2043" s="255"/>
      <c r="K2043" s="255"/>
      <c r="L2043" s="259"/>
      <c r="M2043" s="260"/>
      <c r="N2043" s="261"/>
      <c r="O2043" s="261"/>
      <c r="P2043" s="261"/>
      <c r="Q2043" s="261"/>
      <c r="R2043" s="261"/>
      <c r="S2043" s="261"/>
      <c r="T2043" s="26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3" t="s">
        <v>205</v>
      </c>
      <c r="AU2043" s="263" t="s">
        <v>207</v>
      </c>
      <c r="AV2043" s="14" t="s">
        <v>79</v>
      </c>
      <c r="AW2043" s="14" t="s">
        <v>33</v>
      </c>
      <c r="AX2043" s="14" t="s">
        <v>72</v>
      </c>
      <c r="AY2043" s="263" t="s">
        <v>190</v>
      </c>
    </row>
    <row r="2044" s="13" customFormat="1">
      <c r="A2044" s="13"/>
      <c r="B2044" s="232"/>
      <c r="C2044" s="233"/>
      <c r="D2044" s="234" t="s">
        <v>205</v>
      </c>
      <c r="E2044" s="235" t="s">
        <v>19</v>
      </c>
      <c r="F2044" s="236" t="s">
        <v>2386</v>
      </c>
      <c r="G2044" s="233"/>
      <c r="H2044" s="237">
        <v>189.28</v>
      </c>
      <c r="I2044" s="238"/>
      <c r="J2044" s="233"/>
      <c r="K2044" s="233"/>
      <c r="L2044" s="239"/>
      <c r="M2044" s="240"/>
      <c r="N2044" s="241"/>
      <c r="O2044" s="241"/>
      <c r="P2044" s="241"/>
      <c r="Q2044" s="241"/>
      <c r="R2044" s="241"/>
      <c r="S2044" s="241"/>
      <c r="T2044" s="24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3" t="s">
        <v>205</v>
      </c>
      <c r="AU2044" s="243" t="s">
        <v>207</v>
      </c>
      <c r="AV2044" s="13" t="s">
        <v>82</v>
      </c>
      <c r="AW2044" s="13" t="s">
        <v>33</v>
      </c>
      <c r="AX2044" s="13" t="s">
        <v>72</v>
      </c>
      <c r="AY2044" s="243" t="s">
        <v>190</v>
      </c>
    </row>
    <row r="2045" s="14" customFormat="1">
      <c r="A2045" s="14"/>
      <c r="B2045" s="254"/>
      <c r="C2045" s="255"/>
      <c r="D2045" s="234" t="s">
        <v>205</v>
      </c>
      <c r="E2045" s="256" t="s">
        <v>19</v>
      </c>
      <c r="F2045" s="257" t="s">
        <v>2083</v>
      </c>
      <c r="G2045" s="255"/>
      <c r="H2045" s="256" t="s">
        <v>19</v>
      </c>
      <c r="I2045" s="258"/>
      <c r="J2045" s="255"/>
      <c r="K2045" s="255"/>
      <c r="L2045" s="259"/>
      <c r="M2045" s="260"/>
      <c r="N2045" s="261"/>
      <c r="O2045" s="261"/>
      <c r="P2045" s="261"/>
      <c r="Q2045" s="261"/>
      <c r="R2045" s="261"/>
      <c r="S2045" s="261"/>
      <c r="T2045" s="262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3" t="s">
        <v>205</v>
      </c>
      <c r="AU2045" s="263" t="s">
        <v>207</v>
      </c>
      <c r="AV2045" s="14" t="s">
        <v>79</v>
      </c>
      <c r="AW2045" s="14" t="s">
        <v>33</v>
      </c>
      <c r="AX2045" s="14" t="s">
        <v>72</v>
      </c>
      <c r="AY2045" s="263" t="s">
        <v>190</v>
      </c>
    </row>
    <row r="2046" s="13" customFormat="1">
      <c r="A2046" s="13"/>
      <c r="B2046" s="232"/>
      <c r="C2046" s="233"/>
      <c r="D2046" s="234" t="s">
        <v>205</v>
      </c>
      <c r="E2046" s="235" t="s">
        <v>19</v>
      </c>
      <c r="F2046" s="236" t="s">
        <v>2387</v>
      </c>
      <c r="G2046" s="233"/>
      <c r="H2046" s="237">
        <v>269.36000000000001</v>
      </c>
      <c r="I2046" s="238"/>
      <c r="J2046" s="233"/>
      <c r="K2046" s="233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205</v>
      </c>
      <c r="AU2046" s="243" t="s">
        <v>207</v>
      </c>
      <c r="AV2046" s="13" t="s">
        <v>82</v>
      </c>
      <c r="AW2046" s="13" t="s">
        <v>33</v>
      </c>
      <c r="AX2046" s="13" t="s">
        <v>72</v>
      </c>
      <c r="AY2046" s="243" t="s">
        <v>190</v>
      </c>
    </row>
    <row r="2047" s="15" customFormat="1">
      <c r="A2047" s="15"/>
      <c r="B2047" s="264"/>
      <c r="C2047" s="265"/>
      <c r="D2047" s="234" t="s">
        <v>205</v>
      </c>
      <c r="E2047" s="266" t="s">
        <v>19</v>
      </c>
      <c r="F2047" s="267" t="s">
        <v>243</v>
      </c>
      <c r="G2047" s="265"/>
      <c r="H2047" s="268">
        <v>646.29600000000005</v>
      </c>
      <c r="I2047" s="269"/>
      <c r="J2047" s="265"/>
      <c r="K2047" s="265"/>
      <c r="L2047" s="270"/>
      <c r="M2047" s="271"/>
      <c r="N2047" s="272"/>
      <c r="O2047" s="272"/>
      <c r="P2047" s="272"/>
      <c r="Q2047" s="272"/>
      <c r="R2047" s="272"/>
      <c r="S2047" s="272"/>
      <c r="T2047" s="273"/>
      <c r="U2047" s="15"/>
      <c r="V2047" s="15"/>
      <c r="W2047" s="15"/>
      <c r="X2047" s="15"/>
      <c r="Y2047" s="15"/>
      <c r="Z2047" s="15"/>
      <c r="AA2047" s="15"/>
      <c r="AB2047" s="15"/>
      <c r="AC2047" s="15"/>
      <c r="AD2047" s="15"/>
      <c r="AE2047" s="15"/>
      <c r="AT2047" s="274" t="s">
        <v>205</v>
      </c>
      <c r="AU2047" s="274" t="s">
        <v>207</v>
      </c>
      <c r="AV2047" s="15" t="s">
        <v>197</v>
      </c>
      <c r="AW2047" s="15" t="s">
        <v>33</v>
      </c>
      <c r="AX2047" s="15" t="s">
        <v>79</v>
      </c>
      <c r="AY2047" s="274" t="s">
        <v>190</v>
      </c>
    </row>
    <row r="2048" s="2" customFormat="1" ht="24.15" customHeight="1">
      <c r="A2048" s="40"/>
      <c r="B2048" s="41"/>
      <c r="C2048" s="214" t="s">
        <v>2388</v>
      </c>
      <c r="D2048" s="214" t="s">
        <v>192</v>
      </c>
      <c r="E2048" s="215" t="s">
        <v>2389</v>
      </c>
      <c r="F2048" s="216" t="s">
        <v>2390</v>
      </c>
      <c r="G2048" s="217" t="s">
        <v>214</v>
      </c>
      <c r="H2048" s="218">
        <v>126155.34</v>
      </c>
      <c r="I2048" s="219"/>
      <c r="J2048" s="220">
        <f>ROUND(I2048*H2048,2)</f>
        <v>0</v>
      </c>
      <c r="K2048" s="216" t="s">
        <v>196</v>
      </c>
      <c r="L2048" s="46"/>
      <c r="M2048" s="221" t="s">
        <v>19</v>
      </c>
      <c r="N2048" s="222" t="s">
        <v>43</v>
      </c>
      <c r="O2048" s="86"/>
      <c r="P2048" s="223">
        <f>O2048*H2048</f>
        <v>0</v>
      </c>
      <c r="Q2048" s="223">
        <v>0</v>
      </c>
      <c r="R2048" s="223">
        <f>Q2048*H2048</f>
        <v>0</v>
      </c>
      <c r="S2048" s="223">
        <v>0</v>
      </c>
      <c r="T2048" s="224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25" t="s">
        <v>197</v>
      </c>
      <c r="AT2048" s="225" t="s">
        <v>192</v>
      </c>
      <c r="AU2048" s="225" t="s">
        <v>207</v>
      </c>
      <c r="AY2048" s="19" t="s">
        <v>190</v>
      </c>
      <c r="BE2048" s="226">
        <f>IF(N2048="základní",J2048,0)</f>
        <v>0</v>
      </c>
      <c r="BF2048" s="226">
        <f>IF(N2048="snížená",J2048,0)</f>
        <v>0</v>
      </c>
      <c r="BG2048" s="226">
        <f>IF(N2048="zákl. přenesená",J2048,0)</f>
        <v>0</v>
      </c>
      <c r="BH2048" s="226">
        <f>IF(N2048="sníž. přenesená",J2048,0)</f>
        <v>0</v>
      </c>
      <c r="BI2048" s="226">
        <f>IF(N2048="nulová",J2048,0)</f>
        <v>0</v>
      </c>
      <c r="BJ2048" s="19" t="s">
        <v>79</v>
      </c>
      <c r="BK2048" s="226">
        <f>ROUND(I2048*H2048,2)</f>
        <v>0</v>
      </c>
      <c r="BL2048" s="19" t="s">
        <v>197</v>
      </c>
      <c r="BM2048" s="225" t="s">
        <v>2391</v>
      </c>
    </row>
    <row r="2049" s="2" customFormat="1">
      <c r="A2049" s="40"/>
      <c r="B2049" s="41"/>
      <c r="C2049" s="42"/>
      <c r="D2049" s="227" t="s">
        <v>199</v>
      </c>
      <c r="E2049" s="42"/>
      <c r="F2049" s="228" t="s">
        <v>2392</v>
      </c>
      <c r="G2049" s="42"/>
      <c r="H2049" s="42"/>
      <c r="I2049" s="229"/>
      <c r="J2049" s="42"/>
      <c r="K2049" s="42"/>
      <c r="L2049" s="46"/>
      <c r="M2049" s="230"/>
      <c r="N2049" s="231"/>
      <c r="O2049" s="86"/>
      <c r="P2049" s="86"/>
      <c r="Q2049" s="86"/>
      <c r="R2049" s="86"/>
      <c r="S2049" s="86"/>
      <c r="T2049" s="87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T2049" s="19" t="s">
        <v>199</v>
      </c>
      <c r="AU2049" s="19" t="s">
        <v>207</v>
      </c>
    </row>
    <row r="2050" s="13" customFormat="1">
      <c r="A2050" s="13"/>
      <c r="B2050" s="232"/>
      <c r="C2050" s="233"/>
      <c r="D2050" s="234" t="s">
        <v>205</v>
      </c>
      <c r="E2050" s="235" t="s">
        <v>19</v>
      </c>
      <c r="F2050" s="236" t="s">
        <v>2393</v>
      </c>
      <c r="G2050" s="233"/>
      <c r="H2050" s="237">
        <v>126155.34</v>
      </c>
      <c r="I2050" s="238"/>
      <c r="J2050" s="233"/>
      <c r="K2050" s="233"/>
      <c r="L2050" s="239"/>
      <c r="M2050" s="240"/>
      <c r="N2050" s="241"/>
      <c r="O2050" s="241"/>
      <c r="P2050" s="241"/>
      <c r="Q2050" s="241"/>
      <c r="R2050" s="241"/>
      <c r="S2050" s="241"/>
      <c r="T2050" s="242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3" t="s">
        <v>205</v>
      </c>
      <c r="AU2050" s="243" t="s">
        <v>207</v>
      </c>
      <c r="AV2050" s="13" t="s">
        <v>82</v>
      </c>
      <c r="AW2050" s="13" t="s">
        <v>33</v>
      </c>
      <c r="AX2050" s="13" t="s">
        <v>79</v>
      </c>
      <c r="AY2050" s="243" t="s">
        <v>190</v>
      </c>
    </row>
    <row r="2051" s="2" customFormat="1" ht="24.15" customHeight="1">
      <c r="A2051" s="40"/>
      <c r="B2051" s="41"/>
      <c r="C2051" s="214" t="s">
        <v>2394</v>
      </c>
      <c r="D2051" s="214" t="s">
        <v>192</v>
      </c>
      <c r="E2051" s="215" t="s">
        <v>2395</v>
      </c>
      <c r="F2051" s="216" t="s">
        <v>2396</v>
      </c>
      <c r="G2051" s="217" t="s">
        <v>214</v>
      </c>
      <c r="H2051" s="218">
        <v>755.42999999999995</v>
      </c>
      <c r="I2051" s="219"/>
      <c r="J2051" s="220">
        <f>ROUND(I2051*H2051,2)</f>
        <v>0</v>
      </c>
      <c r="K2051" s="216" t="s">
        <v>196</v>
      </c>
      <c r="L2051" s="46"/>
      <c r="M2051" s="221" t="s">
        <v>19</v>
      </c>
      <c r="N2051" s="222" t="s">
        <v>43</v>
      </c>
      <c r="O2051" s="86"/>
      <c r="P2051" s="223">
        <f>O2051*H2051</f>
        <v>0</v>
      </c>
      <c r="Q2051" s="223">
        <v>0</v>
      </c>
      <c r="R2051" s="223">
        <f>Q2051*H2051</f>
        <v>0</v>
      </c>
      <c r="S2051" s="223">
        <v>0</v>
      </c>
      <c r="T2051" s="224">
        <f>S2051*H2051</f>
        <v>0</v>
      </c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R2051" s="225" t="s">
        <v>197</v>
      </c>
      <c r="AT2051" s="225" t="s">
        <v>192</v>
      </c>
      <c r="AU2051" s="225" t="s">
        <v>207</v>
      </c>
      <c r="AY2051" s="19" t="s">
        <v>190</v>
      </c>
      <c r="BE2051" s="226">
        <f>IF(N2051="základní",J2051,0)</f>
        <v>0</v>
      </c>
      <c r="BF2051" s="226">
        <f>IF(N2051="snížená",J2051,0)</f>
        <v>0</v>
      </c>
      <c r="BG2051" s="226">
        <f>IF(N2051="zákl. přenesená",J2051,0)</f>
        <v>0</v>
      </c>
      <c r="BH2051" s="226">
        <f>IF(N2051="sníž. přenesená",J2051,0)</f>
        <v>0</v>
      </c>
      <c r="BI2051" s="226">
        <f>IF(N2051="nulová",J2051,0)</f>
        <v>0</v>
      </c>
      <c r="BJ2051" s="19" t="s">
        <v>79</v>
      </c>
      <c r="BK2051" s="226">
        <f>ROUND(I2051*H2051,2)</f>
        <v>0</v>
      </c>
      <c r="BL2051" s="19" t="s">
        <v>197</v>
      </c>
      <c r="BM2051" s="225" t="s">
        <v>2397</v>
      </c>
    </row>
    <row r="2052" s="2" customFormat="1">
      <c r="A2052" s="40"/>
      <c r="B2052" s="41"/>
      <c r="C2052" s="42"/>
      <c r="D2052" s="227" t="s">
        <v>199</v>
      </c>
      <c r="E2052" s="42"/>
      <c r="F2052" s="228" t="s">
        <v>2398</v>
      </c>
      <c r="G2052" s="42"/>
      <c r="H2052" s="42"/>
      <c r="I2052" s="229"/>
      <c r="J2052" s="42"/>
      <c r="K2052" s="42"/>
      <c r="L2052" s="46"/>
      <c r="M2052" s="230"/>
      <c r="N2052" s="231"/>
      <c r="O2052" s="86"/>
      <c r="P2052" s="86"/>
      <c r="Q2052" s="86"/>
      <c r="R2052" s="86"/>
      <c r="S2052" s="86"/>
      <c r="T2052" s="87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T2052" s="19" t="s">
        <v>199</v>
      </c>
      <c r="AU2052" s="19" t="s">
        <v>207</v>
      </c>
    </row>
    <row r="2053" s="2" customFormat="1" ht="24.15" customHeight="1">
      <c r="A2053" s="40"/>
      <c r="B2053" s="41"/>
      <c r="C2053" s="214" t="s">
        <v>2399</v>
      </c>
      <c r="D2053" s="214" t="s">
        <v>192</v>
      </c>
      <c r="E2053" s="215" t="s">
        <v>2400</v>
      </c>
      <c r="F2053" s="216" t="s">
        <v>2401</v>
      </c>
      <c r="G2053" s="217" t="s">
        <v>214</v>
      </c>
      <c r="H2053" s="218">
        <v>646.29600000000005</v>
      </c>
      <c r="I2053" s="219"/>
      <c r="J2053" s="220">
        <f>ROUND(I2053*H2053,2)</f>
        <v>0</v>
      </c>
      <c r="K2053" s="216" t="s">
        <v>196</v>
      </c>
      <c r="L2053" s="46"/>
      <c r="M2053" s="221" t="s">
        <v>19</v>
      </c>
      <c r="N2053" s="222" t="s">
        <v>43</v>
      </c>
      <c r="O2053" s="86"/>
      <c r="P2053" s="223">
        <f>O2053*H2053</f>
        <v>0</v>
      </c>
      <c r="Q2053" s="223">
        <v>0</v>
      </c>
      <c r="R2053" s="223">
        <f>Q2053*H2053</f>
        <v>0</v>
      </c>
      <c r="S2053" s="223">
        <v>0</v>
      </c>
      <c r="T2053" s="224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25" t="s">
        <v>197</v>
      </c>
      <c r="AT2053" s="225" t="s">
        <v>192</v>
      </c>
      <c r="AU2053" s="225" t="s">
        <v>207</v>
      </c>
      <c r="AY2053" s="19" t="s">
        <v>190</v>
      </c>
      <c r="BE2053" s="226">
        <f>IF(N2053="základní",J2053,0)</f>
        <v>0</v>
      </c>
      <c r="BF2053" s="226">
        <f>IF(N2053="snížená",J2053,0)</f>
        <v>0</v>
      </c>
      <c r="BG2053" s="226">
        <f>IF(N2053="zákl. přenesená",J2053,0)</f>
        <v>0</v>
      </c>
      <c r="BH2053" s="226">
        <f>IF(N2053="sníž. přenesená",J2053,0)</f>
        <v>0</v>
      </c>
      <c r="BI2053" s="226">
        <f>IF(N2053="nulová",J2053,0)</f>
        <v>0</v>
      </c>
      <c r="BJ2053" s="19" t="s">
        <v>79</v>
      </c>
      <c r="BK2053" s="226">
        <f>ROUND(I2053*H2053,2)</f>
        <v>0</v>
      </c>
      <c r="BL2053" s="19" t="s">
        <v>197</v>
      </c>
      <c r="BM2053" s="225" t="s">
        <v>2402</v>
      </c>
    </row>
    <row r="2054" s="2" customFormat="1">
      <c r="A2054" s="40"/>
      <c r="B2054" s="41"/>
      <c r="C2054" s="42"/>
      <c r="D2054" s="227" t="s">
        <v>199</v>
      </c>
      <c r="E2054" s="42"/>
      <c r="F2054" s="228" t="s">
        <v>2403</v>
      </c>
      <c r="G2054" s="42"/>
      <c r="H2054" s="42"/>
      <c r="I2054" s="229"/>
      <c r="J2054" s="42"/>
      <c r="K2054" s="42"/>
      <c r="L2054" s="46"/>
      <c r="M2054" s="230"/>
      <c r="N2054" s="231"/>
      <c r="O2054" s="86"/>
      <c r="P2054" s="86"/>
      <c r="Q2054" s="86"/>
      <c r="R2054" s="86"/>
      <c r="S2054" s="86"/>
      <c r="T2054" s="87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T2054" s="19" t="s">
        <v>199</v>
      </c>
      <c r="AU2054" s="19" t="s">
        <v>207</v>
      </c>
    </row>
    <row r="2055" s="2" customFormat="1" ht="16.5" customHeight="1">
      <c r="A2055" s="40"/>
      <c r="B2055" s="41"/>
      <c r="C2055" s="214" t="s">
        <v>2404</v>
      </c>
      <c r="D2055" s="214" t="s">
        <v>192</v>
      </c>
      <c r="E2055" s="215" t="s">
        <v>2405</v>
      </c>
      <c r="F2055" s="216" t="s">
        <v>2406</v>
      </c>
      <c r="G2055" s="217" t="s">
        <v>214</v>
      </c>
      <c r="H2055" s="218">
        <v>1401.7260000000001</v>
      </c>
      <c r="I2055" s="219"/>
      <c r="J2055" s="220">
        <f>ROUND(I2055*H2055,2)</f>
        <v>0</v>
      </c>
      <c r="K2055" s="216" t="s">
        <v>196</v>
      </c>
      <c r="L2055" s="46"/>
      <c r="M2055" s="221" t="s">
        <v>19</v>
      </c>
      <c r="N2055" s="222" t="s">
        <v>43</v>
      </c>
      <c r="O2055" s="86"/>
      <c r="P2055" s="223">
        <f>O2055*H2055</f>
        <v>0</v>
      </c>
      <c r="Q2055" s="223">
        <v>0</v>
      </c>
      <c r="R2055" s="223">
        <f>Q2055*H2055</f>
        <v>0</v>
      </c>
      <c r="S2055" s="223">
        <v>0</v>
      </c>
      <c r="T2055" s="224">
        <f>S2055*H2055</f>
        <v>0</v>
      </c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R2055" s="225" t="s">
        <v>197</v>
      </c>
      <c r="AT2055" s="225" t="s">
        <v>192</v>
      </c>
      <c r="AU2055" s="225" t="s">
        <v>207</v>
      </c>
      <c r="AY2055" s="19" t="s">
        <v>190</v>
      </c>
      <c r="BE2055" s="226">
        <f>IF(N2055="základní",J2055,0)</f>
        <v>0</v>
      </c>
      <c r="BF2055" s="226">
        <f>IF(N2055="snížená",J2055,0)</f>
        <v>0</v>
      </c>
      <c r="BG2055" s="226">
        <f>IF(N2055="zákl. přenesená",J2055,0)</f>
        <v>0</v>
      </c>
      <c r="BH2055" s="226">
        <f>IF(N2055="sníž. přenesená",J2055,0)</f>
        <v>0</v>
      </c>
      <c r="BI2055" s="226">
        <f>IF(N2055="nulová",J2055,0)</f>
        <v>0</v>
      </c>
      <c r="BJ2055" s="19" t="s">
        <v>79</v>
      </c>
      <c r="BK2055" s="226">
        <f>ROUND(I2055*H2055,2)</f>
        <v>0</v>
      </c>
      <c r="BL2055" s="19" t="s">
        <v>197</v>
      </c>
      <c r="BM2055" s="225" t="s">
        <v>2407</v>
      </c>
    </row>
    <row r="2056" s="2" customFormat="1">
      <c r="A2056" s="40"/>
      <c r="B2056" s="41"/>
      <c r="C2056" s="42"/>
      <c r="D2056" s="227" t="s">
        <v>199</v>
      </c>
      <c r="E2056" s="42"/>
      <c r="F2056" s="228" t="s">
        <v>2408</v>
      </c>
      <c r="G2056" s="42"/>
      <c r="H2056" s="42"/>
      <c r="I2056" s="229"/>
      <c r="J2056" s="42"/>
      <c r="K2056" s="42"/>
      <c r="L2056" s="46"/>
      <c r="M2056" s="230"/>
      <c r="N2056" s="231"/>
      <c r="O2056" s="86"/>
      <c r="P2056" s="86"/>
      <c r="Q2056" s="86"/>
      <c r="R2056" s="86"/>
      <c r="S2056" s="86"/>
      <c r="T2056" s="87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T2056" s="19" t="s">
        <v>199</v>
      </c>
      <c r="AU2056" s="19" t="s">
        <v>207</v>
      </c>
    </row>
    <row r="2057" s="14" customFormat="1">
      <c r="A2057" s="14"/>
      <c r="B2057" s="254"/>
      <c r="C2057" s="255"/>
      <c r="D2057" s="234" t="s">
        <v>205</v>
      </c>
      <c r="E2057" s="256" t="s">
        <v>19</v>
      </c>
      <c r="F2057" s="257" t="s">
        <v>2409</v>
      </c>
      <c r="G2057" s="255"/>
      <c r="H2057" s="256" t="s">
        <v>19</v>
      </c>
      <c r="I2057" s="258"/>
      <c r="J2057" s="255"/>
      <c r="K2057" s="255"/>
      <c r="L2057" s="259"/>
      <c r="M2057" s="260"/>
      <c r="N2057" s="261"/>
      <c r="O2057" s="261"/>
      <c r="P2057" s="261"/>
      <c r="Q2057" s="261"/>
      <c r="R2057" s="261"/>
      <c r="S2057" s="261"/>
      <c r="T2057" s="262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3" t="s">
        <v>205</v>
      </c>
      <c r="AU2057" s="263" t="s">
        <v>207</v>
      </c>
      <c r="AV2057" s="14" t="s">
        <v>79</v>
      </c>
      <c r="AW2057" s="14" t="s">
        <v>33</v>
      </c>
      <c r="AX2057" s="14" t="s">
        <v>72</v>
      </c>
      <c r="AY2057" s="263" t="s">
        <v>190</v>
      </c>
    </row>
    <row r="2058" s="13" customFormat="1">
      <c r="A2058" s="13"/>
      <c r="B2058" s="232"/>
      <c r="C2058" s="233"/>
      <c r="D2058" s="234" t="s">
        <v>205</v>
      </c>
      <c r="E2058" s="235" t="s">
        <v>19</v>
      </c>
      <c r="F2058" s="236" t="s">
        <v>2410</v>
      </c>
      <c r="G2058" s="233"/>
      <c r="H2058" s="237">
        <v>1401.7260000000001</v>
      </c>
      <c r="I2058" s="238"/>
      <c r="J2058" s="233"/>
      <c r="K2058" s="233"/>
      <c r="L2058" s="239"/>
      <c r="M2058" s="240"/>
      <c r="N2058" s="241"/>
      <c r="O2058" s="241"/>
      <c r="P2058" s="241"/>
      <c r="Q2058" s="241"/>
      <c r="R2058" s="241"/>
      <c r="S2058" s="241"/>
      <c r="T2058" s="242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3" t="s">
        <v>205</v>
      </c>
      <c r="AU2058" s="243" t="s">
        <v>207</v>
      </c>
      <c r="AV2058" s="13" t="s">
        <v>82</v>
      </c>
      <c r="AW2058" s="13" t="s">
        <v>33</v>
      </c>
      <c r="AX2058" s="13" t="s">
        <v>79</v>
      </c>
      <c r="AY2058" s="243" t="s">
        <v>190</v>
      </c>
    </row>
    <row r="2059" s="2" customFormat="1" ht="21.75" customHeight="1">
      <c r="A2059" s="40"/>
      <c r="B2059" s="41"/>
      <c r="C2059" s="214" t="s">
        <v>2411</v>
      </c>
      <c r="D2059" s="214" t="s">
        <v>192</v>
      </c>
      <c r="E2059" s="215" t="s">
        <v>2412</v>
      </c>
      <c r="F2059" s="216" t="s">
        <v>2413</v>
      </c>
      <c r="G2059" s="217" t="s">
        <v>214</v>
      </c>
      <c r="H2059" s="218">
        <v>126155.34</v>
      </c>
      <c r="I2059" s="219"/>
      <c r="J2059" s="220">
        <f>ROUND(I2059*H2059,2)</f>
        <v>0</v>
      </c>
      <c r="K2059" s="216" t="s">
        <v>196</v>
      </c>
      <c r="L2059" s="46"/>
      <c r="M2059" s="221" t="s">
        <v>19</v>
      </c>
      <c r="N2059" s="222" t="s">
        <v>43</v>
      </c>
      <c r="O2059" s="86"/>
      <c r="P2059" s="223">
        <f>O2059*H2059</f>
        <v>0</v>
      </c>
      <c r="Q2059" s="223">
        <v>0</v>
      </c>
      <c r="R2059" s="223">
        <f>Q2059*H2059</f>
        <v>0</v>
      </c>
      <c r="S2059" s="223">
        <v>0</v>
      </c>
      <c r="T2059" s="224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25" t="s">
        <v>197</v>
      </c>
      <c r="AT2059" s="225" t="s">
        <v>192</v>
      </c>
      <c r="AU2059" s="225" t="s">
        <v>207</v>
      </c>
      <c r="AY2059" s="19" t="s">
        <v>190</v>
      </c>
      <c r="BE2059" s="226">
        <f>IF(N2059="základní",J2059,0)</f>
        <v>0</v>
      </c>
      <c r="BF2059" s="226">
        <f>IF(N2059="snížená",J2059,0)</f>
        <v>0</v>
      </c>
      <c r="BG2059" s="226">
        <f>IF(N2059="zákl. přenesená",J2059,0)</f>
        <v>0</v>
      </c>
      <c r="BH2059" s="226">
        <f>IF(N2059="sníž. přenesená",J2059,0)</f>
        <v>0</v>
      </c>
      <c r="BI2059" s="226">
        <f>IF(N2059="nulová",J2059,0)</f>
        <v>0</v>
      </c>
      <c r="BJ2059" s="19" t="s">
        <v>79</v>
      </c>
      <c r="BK2059" s="226">
        <f>ROUND(I2059*H2059,2)</f>
        <v>0</v>
      </c>
      <c r="BL2059" s="19" t="s">
        <v>197</v>
      </c>
      <c r="BM2059" s="225" t="s">
        <v>2414</v>
      </c>
    </row>
    <row r="2060" s="2" customFormat="1">
      <c r="A2060" s="40"/>
      <c r="B2060" s="41"/>
      <c r="C2060" s="42"/>
      <c r="D2060" s="227" t="s">
        <v>199</v>
      </c>
      <c r="E2060" s="42"/>
      <c r="F2060" s="228" t="s">
        <v>2415</v>
      </c>
      <c r="G2060" s="42"/>
      <c r="H2060" s="42"/>
      <c r="I2060" s="229"/>
      <c r="J2060" s="42"/>
      <c r="K2060" s="42"/>
      <c r="L2060" s="46"/>
      <c r="M2060" s="230"/>
      <c r="N2060" s="231"/>
      <c r="O2060" s="86"/>
      <c r="P2060" s="86"/>
      <c r="Q2060" s="86"/>
      <c r="R2060" s="86"/>
      <c r="S2060" s="86"/>
      <c r="T2060" s="87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T2060" s="19" t="s">
        <v>199</v>
      </c>
      <c r="AU2060" s="19" t="s">
        <v>207</v>
      </c>
    </row>
    <row r="2061" s="13" customFormat="1">
      <c r="A2061" s="13"/>
      <c r="B2061" s="232"/>
      <c r="C2061" s="233"/>
      <c r="D2061" s="234" t="s">
        <v>205</v>
      </c>
      <c r="E2061" s="235" t="s">
        <v>19</v>
      </c>
      <c r="F2061" s="236" t="s">
        <v>2416</v>
      </c>
      <c r="G2061" s="233"/>
      <c r="H2061" s="237">
        <v>126155.34</v>
      </c>
      <c r="I2061" s="238"/>
      <c r="J2061" s="233"/>
      <c r="K2061" s="233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205</v>
      </c>
      <c r="AU2061" s="243" t="s">
        <v>207</v>
      </c>
      <c r="AV2061" s="13" t="s">
        <v>82</v>
      </c>
      <c r="AW2061" s="13" t="s">
        <v>33</v>
      </c>
      <c r="AX2061" s="13" t="s">
        <v>79</v>
      </c>
      <c r="AY2061" s="243" t="s">
        <v>190</v>
      </c>
    </row>
    <row r="2062" s="2" customFormat="1" ht="16.5" customHeight="1">
      <c r="A2062" s="40"/>
      <c r="B2062" s="41"/>
      <c r="C2062" s="214" t="s">
        <v>2417</v>
      </c>
      <c r="D2062" s="214" t="s">
        <v>192</v>
      </c>
      <c r="E2062" s="215" t="s">
        <v>2418</v>
      </c>
      <c r="F2062" s="216" t="s">
        <v>2419</v>
      </c>
      <c r="G2062" s="217" t="s">
        <v>214</v>
      </c>
      <c r="H2062" s="218">
        <v>1401.7260000000001</v>
      </c>
      <c r="I2062" s="219"/>
      <c r="J2062" s="220">
        <f>ROUND(I2062*H2062,2)</f>
        <v>0</v>
      </c>
      <c r="K2062" s="216" t="s">
        <v>196</v>
      </c>
      <c r="L2062" s="46"/>
      <c r="M2062" s="221" t="s">
        <v>19</v>
      </c>
      <c r="N2062" s="222" t="s">
        <v>43</v>
      </c>
      <c r="O2062" s="86"/>
      <c r="P2062" s="223">
        <f>O2062*H2062</f>
        <v>0</v>
      </c>
      <c r="Q2062" s="223">
        <v>0</v>
      </c>
      <c r="R2062" s="223">
        <f>Q2062*H2062</f>
        <v>0</v>
      </c>
      <c r="S2062" s="223">
        <v>0</v>
      </c>
      <c r="T2062" s="224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25" t="s">
        <v>197</v>
      </c>
      <c r="AT2062" s="225" t="s">
        <v>192</v>
      </c>
      <c r="AU2062" s="225" t="s">
        <v>207</v>
      </c>
      <c r="AY2062" s="19" t="s">
        <v>190</v>
      </c>
      <c r="BE2062" s="226">
        <f>IF(N2062="základní",J2062,0)</f>
        <v>0</v>
      </c>
      <c r="BF2062" s="226">
        <f>IF(N2062="snížená",J2062,0)</f>
        <v>0</v>
      </c>
      <c r="BG2062" s="226">
        <f>IF(N2062="zákl. přenesená",J2062,0)</f>
        <v>0</v>
      </c>
      <c r="BH2062" s="226">
        <f>IF(N2062="sníž. přenesená",J2062,0)</f>
        <v>0</v>
      </c>
      <c r="BI2062" s="226">
        <f>IF(N2062="nulová",J2062,0)</f>
        <v>0</v>
      </c>
      <c r="BJ2062" s="19" t="s">
        <v>79</v>
      </c>
      <c r="BK2062" s="226">
        <f>ROUND(I2062*H2062,2)</f>
        <v>0</v>
      </c>
      <c r="BL2062" s="19" t="s">
        <v>197</v>
      </c>
      <c r="BM2062" s="225" t="s">
        <v>2420</v>
      </c>
    </row>
    <row r="2063" s="2" customFormat="1">
      <c r="A2063" s="40"/>
      <c r="B2063" s="41"/>
      <c r="C2063" s="42"/>
      <c r="D2063" s="227" t="s">
        <v>199</v>
      </c>
      <c r="E2063" s="42"/>
      <c r="F2063" s="228" t="s">
        <v>2421</v>
      </c>
      <c r="G2063" s="42"/>
      <c r="H2063" s="42"/>
      <c r="I2063" s="229"/>
      <c r="J2063" s="42"/>
      <c r="K2063" s="42"/>
      <c r="L2063" s="46"/>
      <c r="M2063" s="230"/>
      <c r="N2063" s="231"/>
      <c r="O2063" s="86"/>
      <c r="P2063" s="86"/>
      <c r="Q2063" s="86"/>
      <c r="R2063" s="86"/>
      <c r="S2063" s="86"/>
      <c r="T2063" s="87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T2063" s="19" t="s">
        <v>199</v>
      </c>
      <c r="AU2063" s="19" t="s">
        <v>207</v>
      </c>
    </row>
    <row r="2064" s="2" customFormat="1" ht="24.15" customHeight="1">
      <c r="A2064" s="40"/>
      <c r="B2064" s="41"/>
      <c r="C2064" s="214" t="s">
        <v>2422</v>
      </c>
      <c r="D2064" s="214" t="s">
        <v>192</v>
      </c>
      <c r="E2064" s="215" t="s">
        <v>2423</v>
      </c>
      <c r="F2064" s="216" t="s">
        <v>2424</v>
      </c>
      <c r="G2064" s="217" t="s">
        <v>214</v>
      </c>
      <c r="H2064" s="218">
        <v>18.84</v>
      </c>
      <c r="I2064" s="219"/>
      <c r="J2064" s="220">
        <f>ROUND(I2064*H2064,2)</f>
        <v>0</v>
      </c>
      <c r="K2064" s="216" t="s">
        <v>196</v>
      </c>
      <c r="L2064" s="46"/>
      <c r="M2064" s="221" t="s">
        <v>19</v>
      </c>
      <c r="N2064" s="222" t="s">
        <v>43</v>
      </c>
      <c r="O2064" s="86"/>
      <c r="P2064" s="223">
        <f>O2064*H2064</f>
        <v>0</v>
      </c>
      <c r="Q2064" s="223">
        <v>0.00012999999999999999</v>
      </c>
      <c r="R2064" s="223">
        <f>Q2064*H2064</f>
        <v>0.0024491999999999999</v>
      </c>
      <c r="S2064" s="223">
        <v>0</v>
      </c>
      <c r="T2064" s="224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25" t="s">
        <v>197</v>
      </c>
      <c r="AT2064" s="225" t="s">
        <v>192</v>
      </c>
      <c r="AU2064" s="225" t="s">
        <v>207</v>
      </c>
      <c r="AY2064" s="19" t="s">
        <v>190</v>
      </c>
      <c r="BE2064" s="226">
        <f>IF(N2064="základní",J2064,0)</f>
        <v>0</v>
      </c>
      <c r="BF2064" s="226">
        <f>IF(N2064="snížená",J2064,0)</f>
        <v>0</v>
      </c>
      <c r="BG2064" s="226">
        <f>IF(N2064="zákl. přenesená",J2064,0)</f>
        <v>0</v>
      </c>
      <c r="BH2064" s="226">
        <f>IF(N2064="sníž. přenesená",J2064,0)</f>
        <v>0</v>
      </c>
      <c r="BI2064" s="226">
        <f>IF(N2064="nulová",J2064,0)</f>
        <v>0</v>
      </c>
      <c r="BJ2064" s="19" t="s">
        <v>79</v>
      </c>
      <c r="BK2064" s="226">
        <f>ROUND(I2064*H2064,2)</f>
        <v>0</v>
      </c>
      <c r="BL2064" s="19" t="s">
        <v>197</v>
      </c>
      <c r="BM2064" s="225" t="s">
        <v>2425</v>
      </c>
    </row>
    <row r="2065" s="2" customFormat="1">
      <c r="A2065" s="40"/>
      <c r="B2065" s="41"/>
      <c r="C2065" s="42"/>
      <c r="D2065" s="227" t="s">
        <v>199</v>
      </c>
      <c r="E2065" s="42"/>
      <c r="F2065" s="228" t="s">
        <v>2426</v>
      </c>
      <c r="G2065" s="42"/>
      <c r="H2065" s="42"/>
      <c r="I2065" s="229"/>
      <c r="J2065" s="42"/>
      <c r="K2065" s="42"/>
      <c r="L2065" s="46"/>
      <c r="M2065" s="230"/>
      <c r="N2065" s="231"/>
      <c r="O2065" s="86"/>
      <c r="P2065" s="86"/>
      <c r="Q2065" s="86"/>
      <c r="R2065" s="86"/>
      <c r="S2065" s="86"/>
      <c r="T2065" s="87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T2065" s="19" t="s">
        <v>199</v>
      </c>
      <c r="AU2065" s="19" t="s">
        <v>207</v>
      </c>
    </row>
    <row r="2066" s="14" customFormat="1">
      <c r="A2066" s="14"/>
      <c r="B2066" s="254"/>
      <c r="C2066" s="255"/>
      <c r="D2066" s="234" t="s">
        <v>205</v>
      </c>
      <c r="E2066" s="256" t="s">
        <v>19</v>
      </c>
      <c r="F2066" s="257" t="s">
        <v>2427</v>
      </c>
      <c r="G2066" s="255"/>
      <c r="H2066" s="256" t="s">
        <v>19</v>
      </c>
      <c r="I2066" s="258"/>
      <c r="J2066" s="255"/>
      <c r="K2066" s="255"/>
      <c r="L2066" s="259"/>
      <c r="M2066" s="260"/>
      <c r="N2066" s="261"/>
      <c r="O2066" s="261"/>
      <c r="P2066" s="261"/>
      <c r="Q2066" s="261"/>
      <c r="R2066" s="261"/>
      <c r="S2066" s="261"/>
      <c r="T2066" s="262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3" t="s">
        <v>205</v>
      </c>
      <c r="AU2066" s="263" t="s">
        <v>207</v>
      </c>
      <c r="AV2066" s="14" t="s">
        <v>79</v>
      </c>
      <c r="AW2066" s="14" t="s">
        <v>33</v>
      </c>
      <c r="AX2066" s="14" t="s">
        <v>72</v>
      </c>
      <c r="AY2066" s="263" t="s">
        <v>190</v>
      </c>
    </row>
    <row r="2067" s="13" customFormat="1">
      <c r="A2067" s="13"/>
      <c r="B2067" s="232"/>
      <c r="C2067" s="233"/>
      <c r="D2067" s="234" t="s">
        <v>205</v>
      </c>
      <c r="E2067" s="235" t="s">
        <v>19</v>
      </c>
      <c r="F2067" s="236" t="s">
        <v>2428</v>
      </c>
      <c r="G2067" s="233"/>
      <c r="H2067" s="237">
        <v>18.84</v>
      </c>
      <c r="I2067" s="238"/>
      <c r="J2067" s="233"/>
      <c r="K2067" s="233"/>
      <c r="L2067" s="239"/>
      <c r="M2067" s="240"/>
      <c r="N2067" s="241"/>
      <c r="O2067" s="241"/>
      <c r="P2067" s="241"/>
      <c r="Q2067" s="241"/>
      <c r="R2067" s="241"/>
      <c r="S2067" s="241"/>
      <c r="T2067" s="242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3" t="s">
        <v>205</v>
      </c>
      <c r="AU2067" s="243" t="s">
        <v>207</v>
      </c>
      <c r="AV2067" s="13" t="s">
        <v>82</v>
      </c>
      <c r="AW2067" s="13" t="s">
        <v>33</v>
      </c>
      <c r="AX2067" s="13" t="s">
        <v>79</v>
      </c>
      <c r="AY2067" s="243" t="s">
        <v>190</v>
      </c>
    </row>
    <row r="2068" s="2" customFormat="1" ht="24.15" customHeight="1">
      <c r="A2068" s="40"/>
      <c r="B2068" s="41"/>
      <c r="C2068" s="214" t="s">
        <v>2429</v>
      </c>
      <c r="D2068" s="214" t="s">
        <v>192</v>
      </c>
      <c r="E2068" s="215" t="s">
        <v>2430</v>
      </c>
      <c r="F2068" s="216" t="s">
        <v>2431</v>
      </c>
      <c r="G2068" s="217" t="s">
        <v>214</v>
      </c>
      <c r="H2068" s="218">
        <v>2464.1439999999998</v>
      </c>
      <c r="I2068" s="219"/>
      <c r="J2068" s="220">
        <f>ROUND(I2068*H2068,2)</f>
        <v>0</v>
      </c>
      <c r="K2068" s="216" t="s">
        <v>196</v>
      </c>
      <c r="L2068" s="46"/>
      <c r="M2068" s="221" t="s">
        <v>19</v>
      </c>
      <c r="N2068" s="222" t="s">
        <v>43</v>
      </c>
      <c r="O2068" s="86"/>
      <c r="P2068" s="223">
        <f>O2068*H2068</f>
        <v>0</v>
      </c>
      <c r="Q2068" s="223">
        <v>0.00021000000000000001</v>
      </c>
      <c r="R2068" s="223">
        <f>Q2068*H2068</f>
        <v>0.51747023999999997</v>
      </c>
      <c r="S2068" s="223">
        <v>0</v>
      </c>
      <c r="T2068" s="224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25" t="s">
        <v>197</v>
      </c>
      <c r="AT2068" s="225" t="s">
        <v>192</v>
      </c>
      <c r="AU2068" s="225" t="s">
        <v>207</v>
      </c>
      <c r="AY2068" s="19" t="s">
        <v>190</v>
      </c>
      <c r="BE2068" s="226">
        <f>IF(N2068="základní",J2068,0)</f>
        <v>0</v>
      </c>
      <c r="BF2068" s="226">
        <f>IF(N2068="snížená",J2068,0)</f>
        <v>0</v>
      </c>
      <c r="BG2068" s="226">
        <f>IF(N2068="zákl. přenesená",J2068,0)</f>
        <v>0</v>
      </c>
      <c r="BH2068" s="226">
        <f>IF(N2068="sníž. přenesená",J2068,0)</f>
        <v>0</v>
      </c>
      <c r="BI2068" s="226">
        <f>IF(N2068="nulová",J2068,0)</f>
        <v>0</v>
      </c>
      <c r="BJ2068" s="19" t="s">
        <v>79</v>
      </c>
      <c r="BK2068" s="226">
        <f>ROUND(I2068*H2068,2)</f>
        <v>0</v>
      </c>
      <c r="BL2068" s="19" t="s">
        <v>197</v>
      </c>
      <c r="BM2068" s="225" t="s">
        <v>2432</v>
      </c>
    </row>
    <row r="2069" s="2" customFormat="1">
      <c r="A2069" s="40"/>
      <c r="B2069" s="41"/>
      <c r="C2069" s="42"/>
      <c r="D2069" s="227" t="s">
        <v>199</v>
      </c>
      <c r="E2069" s="42"/>
      <c r="F2069" s="228" t="s">
        <v>2433</v>
      </c>
      <c r="G2069" s="42"/>
      <c r="H2069" s="42"/>
      <c r="I2069" s="229"/>
      <c r="J2069" s="42"/>
      <c r="K2069" s="42"/>
      <c r="L2069" s="46"/>
      <c r="M2069" s="230"/>
      <c r="N2069" s="231"/>
      <c r="O2069" s="86"/>
      <c r="P2069" s="86"/>
      <c r="Q2069" s="86"/>
      <c r="R2069" s="86"/>
      <c r="S2069" s="86"/>
      <c r="T2069" s="87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9" t="s">
        <v>199</v>
      </c>
      <c r="AU2069" s="19" t="s">
        <v>207</v>
      </c>
    </row>
    <row r="2070" s="14" customFormat="1">
      <c r="A2070" s="14"/>
      <c r="B2070" s="254"/>
      <c r="C2070" s="255"/>
      <c r="D2070" s="234" t="s">
        <v>205</v>
      </c>
      <c r="E2070" s="256" t="s">
        <v>19</v>
      </c>
      <c r="F2070" s="257" t="s">
        <v>2434</v>
      </c>
      <c r="G2070" s="255"/>
      <c r="H2070" s="256" t="s">
        <v>19</v>
      </c>
      <c r="I2070" s="258"/>
      <c r="J2070" s="255"/>
      <c r="K2070" s="255"/>
      <c r="L2070" s="259"/>
      <c r="M2070" s="260"/>
      <c r="N2070" s="261"/>
      <c r="O2070" s="261"/>
      <c r="P2070" s="261"/>
      <c r="Q2070" s="261"/>
      <c r="R2070" s="261"/>
      <c r="S2070" s="261"/>
      <c r="T2070" s="26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3" t="s">
        <v>205</v>
      </c>
      <c r="AU2070" s="263" t="s">
        <v>207</v>
      </c>
      <c r="AV2070" s="14" t="s">
        <v>79</v>
      </c>
      <c r="AW2070" s="14" t="s">
        <v>33</v>
      </c>
      <c r="AX2070" s="14" t="s">
        <v>72</v>
      </c>
      <c r="AY2070" s="263" t="s">
        <v>190</v>
      </c>
    </row>
    <row r="2071" s="13" customFormat="1">
      <c r="A2071" s="13"/>
      <c r="B2071" s="232"/>
      <c r="C2071" s="233"/>
      <c r="D2071" s="234" t="s">
        <v>205</v>
      </c>
      <c r="E2071" s="235" t="s">
        <v>19</v>
      </c>
      <c r="F2071" s="236" t="s">
        <v>723</v>
      </c>
      <c r="G2071" s="233"/>
      <c r="H2071" s="237">
        <v>65.040000000000006</v>
      </c>
      <c r="I2071" s="238"/>
      <c r="J2071" s="233"/>
      <c r="K2071" s="233"/>
      <c r="L2071" s="239"/>
      <c r="M2071" s="240"/>
      <c r="N2071" s="241"/>
      <c r="O2071" s="241"/>
      <c r="P2071" s="241"/>
      <c r="Q2071" s="241"/>
      <c r="R2071" s="241"/>
      <c r="S2071" s="241"/>
      <c r="T2071" s="242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3" t="s">
        <v>205</v>
      </c>
      <c r="AU2071" s="243" t="s">
        <v>207</v>
      </c>
      <c r="AV2071" s="13" t="s">
        <v>82</v>
      </c>
      <c r="AW2071" s="13" t="s">
        <v>33</v>
      </c>
      <c r="AX2071" s="13" t="s">
        <v>72</v>
      </c>
      <c r="AY2071" s="243" t="s">
        <v>190</v>
      </c>
    </row>
    <row r="2072" s="13" customFormat="1">
      <c r="A2072" s="13"/>
      <c r="B2072" s="232"/>
      <c r="C2072" s="233"/>
      <c r="D2072" s="234" t="s">
        <v>205</v>
      </c>
      <c r="E2072" s="235" t="s">
        <v>19</v>
      </c>
      <c r="F2072" s="236" t="s">
        <v>726</v>
      </c>
      <c r="G2072" s="233"/>
      <c r="H2072" s="237">
        <v>89.280000000000001</v>
      </c>
      <c r="I2072" s="238"/>
      <c r="J2072" s="233"/>
      <c r="K2072" s="233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205</v>
      </c>
      <c r="AU2072" s="243" t="s">
        <v>207</v>
      </c>
      <c r="AV2072" s="13" t="s">
        <v>82</v>
      </c>
      <c r="AW2072" s="13" t="s">
        <v>33</v>
      </c>
      <c r="AX2072" s="13" t="s">
        <v>72</v>
      </c>
      <c r="AY2072" s="243" t="s">
        <v>190</v>
      </c>
    </row>
    <row r="2073" s="13" customFormat="1">
      <c r="A2073" s="13"/>
      <c r="B2073" s="232"/>
      <c r="C2073" s="233"/>
      <c r="D2073" s="234" t="s">
        <v>205</v>
      </c>
      <c r="E2073" s="235" t="s">
        <v>19</v>
      </c>
      <c r="F2073" s="236" t="s">
        <v>729</v>
      </c>
      <c r="G2073" s="233"/>
      <c r="H2073" s="237">
        <v>1579.56</v>
      </c>
      <c r="I2073" s="238"/>
      <c r="J2073" s="233"/>
      <c r="K2073" s="233"/>
      <c r="L2073" s="239"/>
      <c r="M2073" s="240"/>
      <c r="N2073" s="241"/>
      <c r="O2073" s="241"/>
      <c r="P2073" s="241"/>
      <c r="Q2073" s="241"/>
      <c r="R2073" s="241"/>
      <c r="S2073" s="241"/>
      <c r="T2073" s="242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3" t="s">
        <v>205</v>
      </c>
      <c r="AU2073" s="243" t="s">
        <v>207</v>
      </c>
      <c r="AV2073" s="13" t="s">
        <v>82</v>
      </c>
      <c r="AW2073" s="13" t="s">
        <v>33</v>
      </c>
      <c r="AX2073" s="13" t="s">
        <v>72</v>
      </c>
      <c r="AY2073" s="243" t="s">
        <v>190</v>
      </c>
    </row>
    <row r="2074" s="13" customFormat="1">
      <c r="A2074" s="13"/>
      <c r="B2074" s="232"/>
      <c r="C2074" s="233"/>
      <c r="D2074" s="234" t="s">
        <v>205</v>
      </c>
      <c r="E2074" s="235" t="s">
        <v>19</v>
      </c>
      <c r="F2074" s="236" t="s">
        <v>732</v>
      </c>
      <c r="G2074" s="233"/>
      <c r="H2074" s="237">
        <v>143.08699999999999</v>
      </c>
      <c r="I2074" s="238"/>
      <c r="J2074" s="233"/>
      <c r="K2074" s="233"/>
      <c r="L2074" s="239"/>
      <c r="M2074" s="240"/>
      <c r="N2074" s="241"/>
      <c r="O2074" s="241"/>
      <c r="P2074" s="241"/>
      <c r="Q2074" s="241"/>
      <c r="R2074" s="241"/>
      <c r="S2074" s="241"/>
      <c r="T2074" s="242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3" t="s">
        <v>205</v>
      </c>
      <c r="AU2074" s="243" t="s">
        <v>207</v>
      </c>
      <c r="AV2074" s="13" t="s">
        <v>82</v>
      </c>
      <c r="AW2074" s="13" t="s">
        <v>33</v>
      </c>
      <c r="AX2074" s="13" t="s">
        <v>72</v>
      </c>
      <c r="AY2074" s="243" t="s">
        <v>190</v>
      </c>
    </row>
    <row r="2075" s="16" customFormat="1">
      <c r="A2075" s="16"/>
      <c r="B2075" s="286"/>
      <c r="C2075" s="287"/>
      <c r="D2075" s="234" t="s">
        <v>205</v>
      </c>
      <c r="E2075" s="288" t="s">
        <v>19</v>
      </c>
      <c r="F2075" s="289" t="s">
        <v>914</v>
      </c>
      <c r="G2075" s="287"/>
      <c r="H2075" s="290">
        <v>1876.9670000000001</v>
      </c>
      <c r="I2075" s="291"/>
      <c r="J2075" s="287"/>
      <c r="K2075" s="287"/>
      <c r="L2075" s="292"/>
      <c r="M2075" s="293"/>
      <c r="N2075" s="294"/>
      <c r="O2075" s="294"/>
      <c r="P2075" s="294"/>
      <c r="Q2075" s="294"/>
      <c r="R2075" s="294"/>
      <c r="S2075" s="294"/>
      <c r="T2075" s="295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T2075" s="296" t="s">
        <v>205</v>
      </c>
      <c r="AU2075" s="296" t="s">
        <v>207</v>
      </c>
      <c r="AV2075" s="16" t="s">
        <v>207</v>
      </c>
      <c r="AW2075" s="16" t="s">
        <v>33</v>
      </c>
      <c r="AX2075" s="16" t="s">
        <v>72</v>
      </c>
      <c r="AY2075" s="296" t="s">
        <v>190</v>
      </c>
    </row>
    <row r="2076" s="14" customFormat="1">
      <c r="A2076" s="14"/>
      <c r="B2076" s="254"/>
      <c r="C2076" s="255"/>
      <c r="D2076" s="234" t="s">
        <v>205</v>
      </c>
      <c r="E2076" s="256" t="s">
        <v>19</v>
      </c>
      <c r="F2076" s="257" t="s">
        <v>2435</v>
      </c>
      <c r="G2076" s="255"/>
      <c r="H2076" s="256" t="s">
        <v>19</v>
      </c>
      <c r="I2076" s="258"/>
      <c r="J2076" s="255"/>
      <c r="K2076" s="255"/>
      <c r="L2076" s="259"/>
      <c r="M2076" s="260"/>
      <c r="N2076" s="261"/>
      <c r="O2076" s="261"/>
      <c r="P2076" s="261"/>
      <c r="Q2076" s="261"/>
      <c r="R2076" s="261"/>
      <c r="S2076" s="261"/>
      <c r="T2076" s="262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3" t="s">
        <v>205</v>
      </c>
      <c r="AU2076" s="263" t="s">
        <v>207</v>
      </c>
      <c r="AV2076" s="14" t="s">
        <v>79</v>
      </c>
      <c r="AW2076" s="14" t="s">
        <v>33</v>
      </c>
      <c r="AX2076" s="14" t="s">
        <v>72</v>
      </c>
      <c r="AY2076" s="263" t="s">
        <v>190</v>
      </c>
    </row>
    <row r="2077" s="13" customFormat="1">
      <c r="A2077" s="13"/>
      <c r="B2077" s="232"/>
      <c r="C2077" s="233"/>
      <c r="D2077" s="234" t="s">
        <v>205</v>
      </c>
      <c r="E2077" s="235" t="s">
        <v>19</v>
      </c>
      <c r="F2077" s="236" t="s">
        <v>1825</v>
      </c>
      <c r="G2077" s="233"/>
      <c r="H2077" s="237">
        <v>47.549999999999997</v>
      </c>
      <c r="I2077" s="238"/>
      <c r="J2077" s="233"/>
      <c r="K2077" s="233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205</v>
      </c>
      <c r="AU2077" s="243" t="s">
        <v>207</v>
      </c>
      <c r="AV2077" s="13" t="s">
        <v>82</v>
      </c>
      <c r="AW2077" s="13" t="s">
        <v>33</v>
      </c>
      <c r="AX2077" s="13" t="s">
        <v>72</v>
      </c>
      <c r="AY2077" s="243" t="s">
        <v>190</v>
      </c>
    </row>
    <row r="2078" s="14" customFormat="1">
      <c r="A2078" s="14"/>
      <c r="B2078" s="254"/>
      <c r="C2078" s="255"/>
      <c r="D2078" s="234" t="s">
        <v>205</v>
      </c>
      <c r="E2078" s="256" t="s">
        <v>19</v>
      </c>
      <c r="F2078" s="257" t="s">
        <v>2436</v>
      </c>
      <c r="G2078" s="255"/>
      <c r="H2078" s="256" t="s">
        <v>19</v>
      </c>
      <c r="I2078" s="258"/>
      <c r="J2078" s="255"/>
      <c r="K2078" s="255"/>
      <c r="L2078" s="259"/>
      <c r="M2078" s="260"/>
      <c r="N2078" s="261"/>
      <c r="O2078" s="261"/>
      <c r="P2078" s="261"/>
      <c r="Q2078" s="261"/>
      <c r="R2078" s="261"/>
      <c r="S2078" s="261"/>
      <c r="T2078" s="262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3" t="s">
        <v>205</v>
      </c>
      <c r="AU2078" s="263" t="s">
        <v>207</v>
      </c>
      <c r="AV2078" s="14" t="s">
        <v>79</v>
      </c>
      <c r="AW2078" s="14" t="s">
        <v>33</v>
      </c>
      <c r="AX2078" s="14" t="s">
        <v>72</v>
      </c>
      <c r="AY2078" s="263" t="s">
        <v>190</v>
      </c>
    </row>
    <row r="2079" s="13" customFormat="1">
      <c r="A2079" s="13"/>
      <c r="B2079" s="232"/>
      <c r="C2079" s="233"/>
      <c r="D2079" s="234" t="s">
        <v>205</v>
      </c>
      <c r="E2079" s="235" t="s">
        <v>19</v>
      </c>
      <c r="F2079" s="236" t="s">
        <v>2437</v>
      </c>
      <c r="G2079" s="233"/>
      <c r="H2079" s="237">
        <v>508.30700000000002</v>
      </c>
      <c r="I2079" s="238"/>
      <c r="J2079" s="233"/>
      <c r="K2079" s="233"/>
      <c r="L2079" s="239"/>
      <c r="M2079" s="240"/>
      <c r="N2079" s="241"/>
      <c r="O2079" s="241"/>
      <c r="P2079" s="241"/>
      <c r="Q2079" s="241"/>
      <c r="R2079" s="241"/>
      <c r="S2079" s="241"/>
      <c r="T2079" s="242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3" t="s">
        <v>205</v>
      </c>
      <c r="AU2079" s="243" t="s">
        <v>207</v>
      </c>
      <c r="AV2079" s="13" t="s">
        <v>82</v>
      </c>
      <c r="AW2079" s="13" t="s">
        <v>33</v>
      </c>
      <c r="AX2079" s="13" t="s">
        <v>72</v>
      </c>
      <c r="AY2079" s="243" t="s">
        <v>190</v>
      </c>
    </row>
    <row r="2080" s="14" customFormat="1">
      <c r="A2080" s="14"/>
      <c r="B2080" s="254"/>
      <c r="C2080" s="255"/>
      <c r="D2080" s="234" t="s">
        <v>205</v>
      </c>
      <c r="E2080" s="256" t="s">
        <v>19</v>
      </c>
      <c r="F2080" s="257" t="s">
        <v>2438</v>
      </c>
      <c r="G2080" s="255"/>
      <c r="H2080" s="256" t="s">
        <v>19</v>
      </c>
      <c r="I2080" s="258"/>
      <c r="J2080" s="255"/>
      <c r="K2080" s="255"/>
      <c r="L2080" s="259"/>
      <c r="M2080" s="260"/>
      <c r="N2080" s="261"/>
      <c r="O2080" s="261"/>
      <c r="P2080" s="261"/>
      <c r="Q2080" s="261"/>
      <c r="R2080" s="261"/>
      <c r="S2080" s="261"/>
      <c r="T2080" s="26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3" t="s">
        <v>205</v>
      </c>
      <c r="AU2080" s="263" t="s">
        <v>207</v>
      </c>
      <c r="AV2080" s="14" t="s">
        <v>79</v>
      </c>
      <c r="AW2080" s="14" t="s">
        <v>33</v>
      </c>
      <c r="AX2080" s="14" t="s">
        <v>72</v>
      </c>
      <c r="AY2080" s="263" t="s">
        <v>190</v>
      </c>
    </row>
    <row r="2081" s="14" customFormat="1">
      <c r="A2081" s="14"/>
      <c r="B2081" s="254"/>
      <c r="C2081" s="255"/>
      <c r="D2081" s="234" t="s">
        <v>205</v>
      </c>
      <c r="E2081" s="256" t="s">
        <v>19</v>
      </c>
      <c r="F2081" s="257" t="s">
        <v>2076</v>
      </c>
      <c r="G2081" s="255"/>
      <c r="H2081" s="256" t="s">
        <v>19</v>
      </c>
      <c r="I2081" s="258"/>
      <c r="J2081" s="255"/>
      <c r="K2081" s="255"/>
      <c r="L2081" s="259"/>
      <c r="M2081" s="260"/>
      <c r="N2081" s="261"/>
      <c r="O2081" s="261"/>
      <c r="P2081" s="261"/>
      <c r="Q2081" s="261"/>
      <c r="R2081" s="261"/>
      <c r="S2081" s="261"/>
      <c r="T2081" s="262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63" t="s">
        <v>205</v>
      </c>
      <c r="AU2081" s="263" t="s">
        <v>207</v>
      </c>
      <c r="AV2081" s="14" t="s">
        <v>79</v>
      </c>
      <c r="AW2081" s="14" t="s">
        <v>33</v>
      </c>
      <c r="AX2081" s="14" t="s">
        <v>72</v>
      </c>
      <c r="AY2081" s="263" t="s">
        <v>190</v>
      </c>
    </row>
    <row r="2082" s="13" customFormat="1">
      <c r="A2082" s="13"/>
      <c r="B2082" s="232"/>
      <c r="C2082" s="233"/>
      <c r="D2082" s="234" t="s">
        <v>205</v>
      </c>
      <c r="E2082" s="235" t="s">
        <v>19</v>
      </c>
      <c r="F2082" s="236" t="s">
        <v>2439</v>
      </c>
      <c r="G2082" s="233"/>
      <c r="H2082" s="237">
        <v>1.0800000000000001</v>
      </c>
      <c r="I2082" s="238"/>
      <c r="J2082" s="233"/>
      <c r="K2082" s="233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205</v>
      </c>
      <c r="AU2082" s="243" t="s">
        <v>207</v>
      </c>
      <c r="AV2082" s="13" t="s">
        <v>82</v>
      </c>
      <c r="AW2082" s="13" t="s">
        <v>33</v>
      </c>
      <c r="AX2082" s="13" t="s">
        <v>72</v>
      </c>
      <c r="AY2082" s="243" t="s">
        <v>190</v>
      </c>
    </row>
    <row r="2083" s="14" customFormat="1">
      <c r="A2083" s="14"/>
      <c r="B2083" s="254"/>
      <c r="C2083" s="255"/>
      <c r="D2083" s="234" t="s">
        <v>205</v>
      </c>
      <c r="E2083" s="256" t="s">
        <v>19</v>
      </c>
      <c r="F2083" s="257" t="s">
        <v>2078</v>
      </c>
      <c r="G2083" s="255"/>
      <c r="H2083" s="256" t="s">
        <v>19</v>
      </c>
      <c r="I2083" s="258"/>
      <c r="J2083" s="255"/>
      <c r="K2083" s="255"/>
      <c r="L2083" s="259"/>
      <c r="M2083" s="260"/>
      <c r="N2083" s="261"/>
      <c r="O2083" s="261"/>
      <c r="P2083" s="261"/>
      <c r="Q2083" s="261"/>
      <c r="R2083" s="261"/>
      <c r="S2083" s="261"/>
      <c r="T2083" s="262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63" t="s">
        <v>205</v>
      </c>
      <c r="AU2083" s="263" t="s">
        <v>207</v>
      </c>
      <c r="AV2083" s="14" t="s">
        <v>79</v>
      </c>
      <c r="AW2083" s="14" t="s">
        <v>33</v>
      </c>
      <c r="AX2083" s="14" t="s">
        <v>72</v>
      </c>
      <c r="AY2083" s="263" t="s">
        <v>190</v>
      </c>
    </row>
    <row r="2084" s="13" customFormat="1">
      <c r="A2084" s="13"/>
      <c r="B2084" s="232"/>
      <c r="C2084" s="233"/>
      <c r="D2084" s="234" t="s">
        <v>205</v>
      </c>
      <c r="E2084" s="235" t="s">
        <v>19</v>
      </c>
      <c r="F2084" s="236" t="s">
        <v>2440</v>
      </c>
      <c r="G2084" s="233"/>
      <c r="H2084" s="237">
        <v>30.239999999999998</v>
      </c>
      <c r="I2084" s="238"/>
      <c r="J2084" s="233"/>
      <c r="K2084" s="233"/>
      <c r="L2084" s="239"/>
      <c r="M2084" s="240"/>
      <c r="N2084" s="241"/>
      <c r="O2084" s="241"/>
      <c r="P2084" s="241"/>
      <c r="Q2084" s="241"/>
      <c r="R2084" s="241"/>
      <c r="S2084" s="241"/>
      <c r="T2084" s="242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3" t="s">
        <v>205</v>
      </c>
      <c r="AU2084" s="243" t="s">
        <v>207</v>
      </c>
      <c r="AV2084" s="13" t="s">
        <v>82</v>
      </c>
      <c r="AW2084" s="13" t="s">
        <v>33</v>
      </c>
      <c r="AX2084" s="13" t="s">
        <v>72</v>
      </c>
      <c r="AY2084" s="243" t="s">
        <v>190</v>
      </c>
    </row>
    <row r="2085" s="16" customFormat="1">
      <c r="A2085" s="16"/>
      <c r="B2085" s="286"/>
      <c r="C2085" s="287"/>
      <c r="D2085" s="234" t="s">
        <v>205</v>
      </c>
      <c r="E2085" s="288" t="s">
        <v>19</v>
      </c>
      <c r="F2085" s="289" t="s">
        <v>914</v>
      </c>
      <c r="G2085" s="287"/>
      <c r="H2085" s="290">
        <v>587.17700000000002</v>
      </c>
      <c r="I2085" s="291"/>
      <c r="J2085" s="287"/>
      <c r="K2085" s="287"/>
      <c r="L2085" s="292"/>
      <c r="M2085" s="293"/>
      <c r="N2085" s="294"/>
      <c r="O2085" s="294"/>
      <c r="P2085" s="294"/>
      <c r="Q2085" s="294"/>
      <c r="R2085" s="294"/>
      <c r="S2085" s="294"/>
      <c r="T2085" s="295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T2085" s="296" t="s">
        <v>205</v>
      </c>
      <c r="AU2085" s="296" t="s">
        <v>207</v>
      </c>
      <c r="AV2085" s="16" t="s">
        <v>207</v>
      </c>
      <c r="AW2085" s="16" t="s">
        <v>33</v>
      </c>
      <c r="AX2085" s="16" t="s">
        <v>72</v>
      </c>
      <c r="AY2085" s="296" t="s">
        <v>190</v>
      </c>
    </row>
    <row r="2086" s="15" customFormat="1">
      <c r="A2086" s="15"/>
      <c r="B2086" s="264"/>
      <c r="C2086" s="265"/>
      <c r="D2086" s="234" t="s">
        <v>205</v>
      </c>
      <c r="E2086" s="266" t="s">
        <v>19</v>
      </c>
      <c r="F2086" s="267" t="s">
        <v>243</v>
      </c>
      <c r="G2086" s="265"/>
      <c r="H2086" s="268">
        <v>2464.1439999999998</v>
      </c>
      <c r="I2086" s="269"/>
      <c r="J2086" s="265"/>
      <c r="K2086" s="265"/>
      <c r="L2086" s="270"/>
      <c r="M2086" s="271"/>
      <c r="N2086" s="272"/>
      <c r="O2086" s="272"/>
      <c r="P2086" s="272"/>
      <c r="Q2086" s="272"/>
      <c r="R2086" s="272"/>
      <c r="S2086" s="272"/>
      <c r="T2086" s="273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74" t="s">
        <v>205</v>
      </c>
      <c r="AU2086" s="274" t="s">
        <v>207</v>
      </c>
      <c r="AV2086" s="15" t="s">
        <v>197</v>
      </c>
      <c r="AW2086" s="15" t="s">
        <v>33</v>
      </c>
      <c r="AX2086" s="15" t="s">
        <v>79</v>
      </c>
      <c r="AY2086" s="274" t="s">
        <v>190</v>
      </c>
    </row>
    <row r="2087" s="2" customFormat="1" ht="16.5" customHeight="1">
      <c r="A2087" s="40"/>
      <c r="B2087" s="41"/>
      <c r="C2087" s="214" t="s">
        <v>2441</v>
      </c>
      <c r="D2087" s="214" t="s">
        <v>192</v>
      </c>
      <c r="E2087" s="215" t="s">
        <v>2442</v>
      </c>
      <c r="F2087" s="216" t="s">
        <v>2443</v>
      </c>
      <c r="G2087" s="217" t="s">
        <v>2444</v>
      </c>
      <c r="H2087" s="218">
        <v>4</v>
      </c>
      <c r="I2087" s="219"/>
      <c r="J2087" s="220">
        <f>ROUND(I2087*H2087,2)</f>
        <v>0</v>
      </c>
      <c r="K2087" s="216" t="s">
        <v>196</v>
      </c>
      <c r="L2087" s="46"/>
      <c r="M2087" s="221" t="s">
        <v>19</v>
      </c>
      <c r="N2087" s="222" t="s">
        <v>43</v>
      </c>
      <c r="O2087" s="86"/>
      <c r="P2087" s="223">
        <f>O2087*H2087</f>
        <v>0</v>
      </c>
      <c r="Q2087" s="223">
        <v>0</v>
      </c>
      <c r="R2087" s="223">
        <f>Q2087*H2087</f>
        <v>0</v>
      </c>
      <c r="S2087" s="223">
        <v>0</v>
      </c>
      <c r="T2087" s="224">
        <f>S2087*H2087</f>
        <v>0</v>
      </c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R2087" s="225" t="s">
        <v>197</v>
      </c>
      <c r="AT2087" s="225" t="s">
        <v>192</v>
      </c>
      <c r="AU2087" s="225" t="s">
        <v>207</v>
      </c>
      <c r="AY2087" s="19" t="s">
        <v>190</v>
      </c>
      <c r="BE2087" s="226">
        <f>IF(N2087="základní",J2087,0)</f>
        <v>0</v>
      </c>
      <c r="BF2087" s="226">
        <f>IF(N2087="snížená",J2087,0)</f>
        <v>0</v>
      </c>
      <c r="BG2087" s="226">
        <f>IF(N2087="zákl. přenesená",J2087,0)</f>
        <v>0</v>
      </c>
      <c r="BH2087" s="226">
        <f>IF(N2087="sníž. přenesená",J2087,0)</f>
        <v>0</v>
      </c>
      <c r="BI2087" s="226">
        <f>IF(N2087="nulová",J2087,0)</f>
        <v>0</v>
      </c>
      <c r="BJ2087" s="19" t="s">
        <v>79</v>
      </c>
      <c r="BK2087" s="226">
        <f>ROUND(I2087*H2087,2)</f>
        <v>0</v>
      </c>
      <c r="BL2087" s="19" t="s">
        <v>197</v>
      </c>
      <c r="BM2087" s="225" t="s">
        <v>2445</v>
      </c>
    </row>
    <row r="2088" s="2" customFormat="1">
      <c r="A2088" s="40"/>
      <c r="B2088" s="41"/>
      <c r="C2088" s="42"/>
      <c r="D2088" s="227" t="s">
        <v>199</v>
      </c>
      <c r="E2088" s="42"/>
      <c r="F2088" s="228" t="s">
        <v>2446</v>
      </c>
      <c r="G2088" s="42"/>
      <c r="H2088" s="42"/>
      <c r="I2088" s="229"/>
      <c r="J2088" s="42"/>
      <c r="K2088" s="42"/>
      <c r="L2088" s="46"/>
      <c r="M2088" s="230"/>
      <c r="N2088" s="231"/>
      <c r="O2088" s="86"/>
      <c r="P2088" s="86"/>
      <c r="Q2088" s="86"/>
      <c r="R2088" s="86"/>
      <c r="S2088" s="86"/>
      <c r="T2088" s="87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T2088" s="19" t="s">
        <v>199</v>
      </c>
      <c r="AU2088" s="19" t="s">
        <v>207</v>
      </c>
    </row>
    <row r="2089" s="14" customFormat="1">
      <c r="A2089" s="14"/>
      <c r="B2089" s="254"/>
      <c r="C2089" s="255"/>
      <c r="D2089" s="234" t="s">
        <v>205</v>
      </c>
      <c r="E2089" s="256" t="s">
        <v>19</v>
      </c>
      <c r="F2089" s="257" t="s">
        <v>1066</v>
      </c>
      <c r="G2089" s="255"/>
      <c r="H2089" s="256" t="s">
        <v>19</v>
      </c>
      <c r="I2089" s="258"/>
      <c r="J2089" s="255"/>
      <c r="K2089" s="255"/>
      <c r="L2089" s="259"/>
      <c r="M2089" s="260"/>
      <c r="N2089" s="261"/>
      <c r="O2089" s="261"/>
      <c r="P2089" s="261"/>
      <c r="Q2089" s="261"/>
      <c r="R2089" s="261"/>
      <c r="S2089" s="261"/>
      <c r="T2089" s="262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3" t="s">
        <v>205</v>
      </c>
      <c r="AU2089" s="263" t="s">
        <v>207</v>
      </c>
      <c r="AV2089" s="14" t="s">
        <v>79</v>
      </c>
      <c r="AW2089" s="14" t="s">
        <v>33</v>
      </c>
      <c r="AX2089" s="14" t="s">
        <v>72</v>
      </c>
      <c r="AY2089" s="263" t="s">
        <v>190</v>
      </c>
    </row>
    <row r="2090" s="14" customFormat="1">
      <c r="A2090" s="14"/>
      <c r="B2090" s="254"/>
      <c r="C2090" s="255"/>
      <c r="D2090" s="234" t="s">
        <v>205</v>
      </c>
      <c r="E2090" s="256" t="s">
        <v>19</v>
      </c>
      <c r="F2090" s="257" t="s">
        <v>1858</v>
      </c>
      <c r="G2090" s="255"/>
      <c r="H2090" s="256" t="s">
        <v>19</v>
      </c>
      <c r="I2090" s="258"/>
      <c r="J2090" s="255"/>
      <c r="K2090" s="255"/>
      <c r="L2090" s="259"/>
      <c r="M2090" s="260"/>
      <c r="N2090" s="261"/>
      <c r="O2090" s="261"/>
      <c r="P2090" s="261"/>
      <c r="Q2090" s="261"/>
      <c r="R2090" s="261"/>
      <c r="S2090" s="261"/>
      <c r="T2090" s="26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63" t="s">
        <v>205</v>
      </c>
      <c r="AU2090" s="263" t="s">
        <v>207</v>
      </c>
      <c r="AV2090" s="14" t="s">
        <v>79</v>
      </c>
      <c r="AW2090" s="14" t="s">
        <v>33</v>
      </c>
      <c r="AX2090" s="14" t="s">
        <v>72</v>
      </c>
      <c r="AY2090" s="263" t="s">
        <v>190</v>
      </c>
    </row>
    <row r="2091" s="13" customFormat="1">
      <c r="A2091" s="13"/>
      <c r="B2091" s="232"/>
      <c r="C2091" s="233"/>
      <c r="D2091" s="234" t="s">
        <v>205</v>
      </c>
      <c r="E2091" s="235" t="s">
        <v>19</v>
      </c>
      <c r="F2091" s="236" t="s">
        <v>79</v>
      </c>
      <c r="G2091" s="233"/>
      <c r="H2091" s="237">
        <v>1</v>
      </c>
      <c r="I2091" s="238"/>
      <c r="J2091" s="233"/>
      <c r="K2091" s="233"/>
      <c r="L2091" s="239"/>
      <c r="M2091" s="240"/>
      <c r="N2091" s="241"/>
      <c r="O2091" s="241"/>
      <c r="P2091" s="241"/>
      <c r="Q2091" s="241"/>
      <c r="R2091" s="241"/>
      <c r="S2091" s="241"/>
      <c r="T2091" s="242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3" t="s">
        <v>205</v>
      </c>
      <c r="AU2091" s="243" t="s">
        <v>207</v>
      </c>
      <c r="AV2091" s="13" t="s">
        <v>82</v>
      </c>
      <c r="AW2091" s="13" t="s">
        <v>33</v>
      </c>
      <c r="AX2091" s="13" t="s">
        <v>72</v>
      </c>
      <c r="AY2091" s="243" t="s">
        <v>190</v>
      </c>
    </row>
    <row r="2092" s="14" customFormat="1">
      <c r="A2092" s="14"/>
      <c r="B2092" s="254"/>
      <c r="C2092" s="255"/>
      <c r="D2092" s="234" t="s">
        <v>205</v>
      </c>
      <c r="E2092" s="256" t="s">
        <v>19</v>
      </c>
      <c r="F2092" s="257" t="s">
        <v>1078</v>
      </c>
      <c r="G2092" s="255"/>
      <c r="H2092" s="256" t="s">
        <v>19</v>
      </c>
      <c r="I2092" s="258"/>
      <c r="J2092" s="255"/>
      <c r="K2092" s="255"/>
      <c r="L2092" s="259"/>
      <c r="M2092" s="260"/>
      <c r="N2092" s="261"/>
      <c r="O2092" s="261"/>
      <c r="P2092" s="261"/>
      <c r="Q2092" s="261"/>
      <c r="R2092" s="261"/>
      <c r="S2092" s="261"/>
      <c r="T2092" s="26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3" t="s">
        <v>205</v>
      </c>
      <c r="AU2092" s="263" t="s">
        <v>207</v>
      </c>
      <c r="AV2092" s="14" t="s">
        <v>79</v>
      </c>
      <c r="AW2092" s="14" t="s">
        <v>33</v>
      </c>
      <c r="AX2092" s="14" t="s">
        <v>72</v>
      </c>
      <c r="AY2092" s="263" t="s">
        <v>190</v>
      </c>
    </row>
    <row r="2093" s="14" customFormat="1">
      <c r="A2093" s="14"/>
      <c r="B2093" s="254"/>
      <c r="C2093" s="255"/>
      <c r="D2093" s="234" t="s">
        <v>205</v>
      </c>
      <c r="E2093" s="256" t="s">
        <v>19</v>
      </c>
      <c r="F2093" s="257" t="s">
        <v>2447</v>
      </c>
      <c r="G2093" s="255"/>
      <c r="H2093" s="256" t="s">
        <v>19</v>
      </c>
      <c r="I2093" s="258"/>
      <c r="J2093" s="255"/>
      <c r="K2093" s="255"/>
      <c r="L2093" s="259"/>
      <c r="M2093" s="260"/>
      <c r="N2093" s="261"/>
      <c r="O2093" s="261"/>
      <c r="P2093" s="261"/>
      <c r="Q2093" s="261"/>
      <c r="R2093" s="261"/>
      <c r="S2093" s="261"/>
      <c r="T2093" s="262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3" t="s">
        <v>205</v>
      </c>
      <c r="AU2093" s="263" t="s">
        <v>207</v>
      </c>
      <c r="AV2093" s="14" t="s">
        <v>79</v>
      </c>
      <c r="AW2093" s="14" t="s">
        <v>33</v>
      </c>
      <c r="AX2093" s="14" t="s">
        <v>72</v>
      </c>
      <c r="AY2093" s="263" t="s">
        <v>190</v>
      </c>
    </row>
    <row r="2094" s="13" customFormat="1">
      <c r="A2094" s="13"/>
      <c r="B2094" s="232"/>
      <c r="C2094" s="233"/>
      <c r="D2094" s="234" t="s">
        <v>205</v>
      </c>
      <c r="E2094" s="235" t="s">
        <v>19</v>
      </c>
      <c r="F2094" s="236" t="s">
        <v>79</v>
      </c>
      <c r="G2094" s="233"/>
      <c r="H2094" s="237">
        <v>1</v>
      </c>
      <c r="I2094" s="238"/>
      <c r="J2094" s="233"/>
      <c r="K2094" s="233"/>
      <c r="L2094" s="239"/>
      <c r="M2094" s="240"/>
      <c r="N2094" s="241"/>
      <c r="O2094" s="241"/>
      <c r="P2094" s="241"/>
      <c r="Q2094" s="241"/>
      <c r="R2094" s="241"/>
      <c r="S2094" s="241"/>
      <c r="T2094" s="242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3" t="s">
        <v>205</v>
      </c>
      <c r="AU2094" s="243" t="s">
        <v>207</v>
      </c>
      <c r="AV2094" s="13" t="s">
        <v>82</v>
      </c>
      <c r="AW2094" s="13" t="s">
        <v>33</v>
      </c>
      <c r="AX2094" s="13" t="s">
        <v>72</v>
      </c>
      <c r="AY2094" s="243" t="s">
        <v>190</v>
      </c>
    </row>
    <row r="2095" s="14" customFormat="1">
      <c r="A2095" s="14"/>
      <c r="B2095" s="254"/>
      <c r="C2095" s="255"/>
      <c r="D2095" s="234" t="s">
        <v>205</v>
      </c>
      <c r="E2095" s="256" t="s">
        <v>19</v>
      </c>
      <c r="F2095" s="257" t="s">
        <v>1085</v>
      </c>
      <c r="G2095" s="255"/>
      <c r="H2095" s="256" t="s">
        <v>19</v>
      </c>
      <c r="I2095" s="258"/>
      <c r="J2095" s="255"/>
      <c r="K2095" s="255"/>
      <c r="L2095" s="259"/>
      <c r="M2095" s="260"/>
      <c r="N2095" s="261"/>
      <c r="O2095" s="261"/>
      <c r="P2095" s="261"/>
      <c r="Q2095" s="261"/>
      <c r="R2095" s="261"/>
      <c r="S2095" s="261"/>
      <c r="T2095" s="262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3" t="s">
        <v>205</v>
      </c>
      <c r="AU2095" s="263" t="s">
        <v>207</v>
      </c>
      <c r="AV2095" s="14" t="s">
        <v>79</v>
      </c>
      <c r="AW2095" s="14" t="s">
        <v>33</v>
      </c>
      <c r="AX2095" s="14" t="s">
        <v>72</v>
      </c>
      <c r="AY2095" s="263" t="s">
        <v>190</v>
      </c>
    </row>
    <row r="2096" s="14" customFormat="1">
      <c r="A2096" s="14"/>
      <c r="B2096" s="254"/>
      <c r="C2096" s="255"/>
      <c r="D2096" s="234" t="s">
        <v>205</v>
      </c>
      <c r="E2096" s="256" t="s">
        <v>19</v>
      </c>
      <c r="F2096" s="257" t="s">
        <v>2448</v>
      </c>
      <c r="G2096" s="255"/>
      <c r="H2096" s="256" t="s">
        <v>19</v>
      </c>
      <c r="I2096" s="258"/>
      <c r="J2096" s="255"/>
      <c r="K2096" s="255"/>
      <c r="L2096" s="259"/>
      <c r="M2096" s="260"/>
      <c r="N2096" s="261"/>
      <c r="O2096" s="261"/>
      <c r="P2096" s="261"/>
      <c r="Q2096" s="261"/>
      <c r="R2096" s="261"/>
      <c r="S2096" s="261"/>
      <c r="T2096" s="262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3" t="s">
        <v>205</v>
      </c>
      <c r="AU2096" s="263" t="s">
        <v>207</v>
      </c>
      <c r="AV2096" s="14" t="s">
        <v>79</v>
      </c>
      <c r="AW2096" s="14" t="s">
        <v>33</v>
      </c>
      <c r="AX2096" s="14" t="s">
        <v>72</v>
      </c>
      <c r="AY2096" s="263" t="s">
        <v>190</v>
      </c>
    </row>
    <row r="2097" s="13" customFormat="1">
      <c r="A2097" s="13"/>
      <c r="B2097" s="232"/>
      <c r="C2097" s="233"/>
      <c r="D2097" s="234" t="s">
        <v>205</v>
      </c>
      <c r="E2097" s="235" t="s">
        <v>19</v>
      </c>
      <c r="F2097" s="236" t="s">
        <v>79</v>
      </c>
      <c r="G2097" s="233"/>
      <c r="H2097" s="237">
        <v>1</v>
      </c>
      <c r="I2097" s="238"/>
      <c r="J2097" s="233"/>
      <c r="K2097" s="233"/>
      <c r="L2097" s="239"/>
      <c r="M2097" s="240"/>
      <c r="N2097" s="241"/>
      <c r="O2097" s="241"/>
      <c r="P2097" s="241"/>
      <c r="Q2097" s="241"/>
      <c r="R2097" s="241"/>
      <c r="S2097" s="241"/>
      <c r="T2097" s="242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3" t="s">
        <v>205</v>
      </c>
      <c r="AU2097" s="243" t="s">
        <v>207</v>
      </c>
      <c r="AV2097" s="13" t="s">
        <v>82</v>
      </c>
      <c r="AW2097" s="13" t="s">
        <v>33</v>
      </c>
      <c r="AX2097" s="13" t="s">
        <v>72</v>
      </c>
      <c r="AY2097" s="243" t="s">
        <v>190</v>
      </c>
    </row>
    <row r="2098" s="14" customFormat="1">
      <c r="A2098" s="14"/>
      <c r="B2098" s="254"/>
      <c r="C2098" s="255"/>
      <c r="D2098" s="234" t="s">
        <v>205</v>
      </c>
      <c r="E2098" s="256" t="s">
        <v>19</v>
      </c>
      <c r="F2098" s="257" t="s">
        <v>2449</v>
      </c>
      <c r="G2098" s="255"/>
      <c r="H2098" s="256" t="s">
        <v>19</v>
      </c>
      <c r="I2098" s="258"/>
      <c r="J2098" s="255"/>
      <c r="K2098" s="255"/>
      <c r="L2098" s="259"/>
      <c r="M2098" s="260"/>
      <c r="N2098" s="261"/>
      <c r="O2098" s="261"/>
      <c r="P2098" s="261"/>
      <c r="Q2098" s="261"/>
      <c r="R2098" s="261"/>
      <c r="S2098" s="261"/>
      <c r="T2098" s="262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63" t="s">
        <v>205</v>
      </c>
      <c r="AU2098" s="263" t="s">
        <v>207</v>
      </c>
      <c r="AV2098" s="14" t="s">
        <v>79</v>
      </c>
      <c r="AW2098" s="14" t="s">
        <v>33</v>
      </c>
      <c r="AX2098" s="14" t="s">
        <v>72</v>
      </c>
      <c r="AY2098" s="263" t="s">
        <v>190</v>
      </c>
    </row>
    <row r="2099" s="13" customFormat="1">
      <c r="A2099" s="13"/>
      <c r="B2099" s="232"/>
      <c r="C2099" s="233"/>
      <c r="D2099" s="234" t="s">
        <v>205</v>
      </c>
      <c r="E2099" s="235" t="s">
        <v>19</v>
      </c>
      <c r="F2099" s="236" t="s">
        <v>79</v>
      </c>
      <c r="G2099" s="233"/>
      <c r="H2099" s="237">
        <v>1</v>
      </c>
      <c r="I2099" s="238"/>
      <c r="J2099" s="233"/>
      <c r="K2099" s="233"/>
      <c r="L2099" s="239"/>
      <c r="M2099" s="240"/>
      <c r="N2099" s="241"/>
      <c r="O2099" s="241"/>
      <c r="P2099" s="241"/>
      <c r="Q2099" s="241"/>
      <c r="R2099" s="241"/>
      <c r="S2099" s="241"/>
      <c r="T2099" s="242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3" t="s">
        <v>205</v>
      </c>
      <c r="AU2099" s="243" t="s">
        <v>207</v>
      </c>
      <c r="AV2099" s="13" t="s">
        <v>82</v>
      </c>
      <c r="AW2099" s="13" t="s">
        <v>33</v>
      </c>
      <c r="AX2099" s="13" t="s">
        <v>72</v>
      </c>
      <c r="AY2099" s="243" t="s">
        <v>190</v>
      </c>
    </row>
    <row r="2100" s="15" customFormat="1">
      <c r="A2100" s="15"/>
      <c r="B2100" s="264"/>
      <c r="C2100" s="265"/>
      <c r="D2100" s="234" t="s">
        <v>205</v>
      </c>
      <c r="E2100" s="266" t="s">
        <v>19</v>
      </c>
      <c r="F2100" s="267" t="s">
        <v>243</v>
      </c>
      <c r="G2100" s="265"/>
      <c r="H2100" s="268">
        <v>4</v>
      </c>
      <c r="I2100" s="269"/>
      <c r="J2100" s="265"/>
      <c r="K2100" s="265"/>
      <c r="L2100" s="270"/>
      <c r="M2100" s="271"/>
      <c r="N2100" s="272"/>
      <c r="O2100" s="272"/>
      <c r="P2100" s="272"/>
      <c r="Q2100" s="272"/>
      <c r="R2100" s="272"/>
      <c r="S2100" s="272"/>
      <c r="T2100" s="273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74" t="s">
        <v>205</v>
      </c>
      <c r="AU2100" s="274" t="s">
        <v>207</v>
      </c>
      <c r="AV2100" s="15" t="s">
        <v>197</v>
      </c>
      <c r="AW2100" s="15" t="s">
        <v>33</v>
      </c>
      <c r="AX2100" s="15" t="s">
        <v>79</v>
      </c>
      <c r="AY2100" s="274" t="s">
        <v>190</v>
      </c>
    </row>
    <row r="2101" s="2" customFormat="1" ht="24.15" customHeight="1">
      <c r="A2101" s="40"/>
      <c r="B2101" s="41"/>
      <c r="C2101" s="214" t="s">
        <v>2450</v>
      </c>
      <c r="D2101" s="214" t="s">
        <v>192</v>
      </c>
      <c r="E2101" s="215" t="s">
        <v>2451</v>
      </c>
      <c r="F2101" s="216" t="s">
        <v>2452</v>
      </c>
      <c r="G2101" s="217" t="s">
        <v>2444</v>
      </c>
      <c r="H2101" s="218">
        <v>60</v>
      </c>
      <c r="I2101" s="219"/>
      <c r="J2101" s="220">
        <f>ROUND(I2101*H2101,2)</f>
        <v>0</v>
      </c>
      <c r="K2101" s="216" t="s">
        <v>196</v>
      </c>
      <c r="L2101" s="46"/>
      <c r="M2101" s="221" t="s">
        <v>19</v>
      </c>
      <c r="N2101" s="222" t="s">
        <v>43</v>
      </c>
      <c r="O2101" s="86"/>
      <c r="P2101" s="223">
        <f>O2101*H2101</f>
        <v>0</v>
      </c>
      <c r="Q2101" s="223">
        <v>0</v>
      </c>
      <c r="R2101" s="223">
        <f>Q2101*H2101</f>
        <v>0</v>
      </c>
      <c r="S2101" s="223">
        <v>0</v>
      </c>
      <c r="T2101" s="224">
        <f>S2101*H2101</f>
        <v>0</v>
      </c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R2101" s="225" t="s">
        <v>197</v>
      </c>
      <c r="AT2101" s="225" t="s">
        <v>192</v>
      </c>
      <c r="AU2101" s="225" t="s">
        <v>207</v>
      </c>
      <c r="AY2101" s="19" t="s">
        <v>190</v>
      </c>
      <c r="BE2101" s="226">
        <f>IF(N2101="základní",J2101,0)</f>
        <v>0</v>
      </c>
      <c r="BF2101" s="226">
        <f>IF(N2101="snížená",J2101,0)</f>
        <v>0</v>
      </c>
      <c r="BG2101" s="226">
        <f>IF(N2101="zákl. přenesená",J2101,0)</f>
        <v>0</v>
      </c>
      <c r="BH2101" s="226">
        <f>IF(N2101="sníž. přenesená",J2101,0)</f>
        <v>0</v>
      </c>
      <c r="BI2101" s="226">
        <f>IF(N2101="nulová",J2101,0)</f>
        <v>0</v>
      </c>
      <c r="BJ2101" s="19" t="s">
        <v>79</v>
      </c>
      <c r="BK2101" s="226">
        <f>ROUND(I2101*H2101,2)</f>
        <v>0</v>
      </c>
      <c r="BL2101" s="19" t="s">
        <v>197</v>
      </c>
      <c r="BM2101" s="225" t="s">
        <v>2453</v>
      </c>
    </row>
    <row r="2102" s="2" customFormat="1">
      <c r="A2102" s="40"/>
      <c r="B2102" s="41"/>
      <c r="C2102" s="42"/>
      <c r="D2102" s="227" t="s">
        <v>199</v>
      </c>
      <c r="E2102" s="42"/>
      <c r="F2102" s="228" t="s">
        <v>2454</v>
      </c>
      <c r="G2102" s="42"/>
      <c r="H2102" s="42"/>
      <c r="I2102" s="229"/>
      <c r="J2102" s="42"/>
      <c r="K2102" s="42"/>
      <c r="L2102" s="46"/>
      <c r="M2102" s="230"/>
      <c r="N2102" s="231"/>
      <c r="O2102" s="86"/>
      <c r="P2102" s="86"/>
      <c r="Q2102" s="86"/>
      <c r="R2102" s="86"/>
      <c r="S2102" s="86"/>
      <c r="T2102" s="87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T2102" s="19" t="s">
        <v>199</v>
      </c>
      <c r="AU2102" s="19" t="s">
        <v>207</v>
      </c>
    </row>
    <row r="2103" s="13" customFormat="1">
      <c r="A2103" s="13"/>
      <c r="B2103" s="232"/>
      <c r="C2103" s="233"/>
      <c r="D2103" s="234" t="s">
        <v>205</v>
      </c>
      <c r="E2103" s="235" t="s">
        <v>19</v>
      </c>
      <c r="F2103" s="236" t="s">
        <v>2455</v>
      </c>
      <c r="G2103" s="233"/>
      <c r="H2103" s="237">
        <v>60</v>
      </c>
      <c r="I2103" s="238"/>
      <c r="J2103" s="233"/>
      <c r="K2103" s="233"/>
      <c r="L2103" s="239"/>
      <c r="M2103" s="240"/>
      <c r="N2103" s="241"/>
      <c r="O2103" s="241"/>
      <c r="P2103" s="241"/>
      <c r="Q2103" s="241"/>
      <c r="R2103" s="241"/>
      <c r="S2103" s="241"/>
      <c r="T2103" s="242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3" t="s">
        <v>205</v>
      </c>
      <c r="AU2103" s="243" t="s">
        <v>207</v>
      </c>
      <c r="AV2103" s="13" t="s">
        <v>82</v>
      </c>
      <c r="AW2103" s="13" t="s">
        <v>33</v>
      </c>
      <c r="AX2103" s="13" t="s">
        <v>79</v>
      </c>
      <c r="AY2103" s="243" t="s">
        <v>190</v>
      </c>
    </row>
    <row r="2104" s="2" customFormat="1" ht="21.75" customHeight="1">
      <c r="A2104" s="40"/>
      <c r="B2104" s="41"/>
      <c r="C2104" s="214" t="s">
        <v>2456</v>
      </c>
      <c r="D2104" s="214" t="s">
        <v>192</v>
      </c>
      <c r="E2104" s="215" t="s">
        <v>2457</v>
      </c>
      <c r="F2104" s="216" t="s">
        <v>2458</v>
      </c>
      <c r="G2104" s="217" t="s">
        <v>2444</v>
      </c>
      <c r="H2104" s="218">
        <v>3</v>
      </c>
      <c r="I2104" s="219"/>
      <c r="J2104" s="220">
        <f>ROUND(I2104*H2104,2)</f>
        <v>0</v>
      </c>
      <c r="K2104" s="216" t="s">
        <v>196</v>
      </c>
      <c r="L2104" s="46"/>
      <c r="M2104" s="221" t="s">
        <v>19</v>
      </c>
      <c r="N2104" s="222" t="s">
        <v>43</v>
      </c>
      <c r="O2104" s="86"/>
      <c r="P2104" s="223">
        <f>O2104*H2104</f>
        <v>0</v>
      </c>
      <c r="Q2104" s="223">
        <v>0</v>
      </c>
      <c r="R2104" s="223">
        <f>Q2104*H2104</f>
        <v>0</v>
      </c>
      <c r="S2104" s="223">
        <v>0</v>
      </c>
      <c r="T2104" s="224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25" t="s">
        <v>197</v>
      </c>
      <c r="AT2104" s="225" t="s">
        <v>192</v>
      </c>
      <c r="AU2104" s="225" t="s">
        <v>207</v>
      </c>
      <c r="AY2104" s="19" t="s">
        <v>190</v>
      </c>
      <c r="BE2104" s="226">
        <f>IF(N2104="základní",J2104,0)</f>
        <v>0</v>
      </c>
      <c r="BF2104" s="226">
        <f>IF(N2104="snížená",J2104,0)</f>
        <v>0</v>
      </c>
      <c r="BG2104" s="226">
        <f>IF(N2104="zákl. přenesená",J2104,0)</f>
        <v>0</v>
      </c>
      <c r="BH2104" s="226">
        <f>IF(N2104="sníž. přenesená",J2104,0)</f>
        <v>0</v>
      </c>
      <c r="BI2104" s="226">
        <f>IF(N2104="nulová",J2104,0)</f>
        <v>0</v>
      </c>
      <c r="BJ2104" s="19" t="s">
        <v>79</v>
      </c>
      <c r="BK2104" s="226">
        <f>ROUND(I2104*H2104,2)</f>
        <v>0</v>
      </c>
      <c r="BL2104" s="19" t="s">
        <v>197</v>
      </c>
      <c r="BM2104" s="225" t="s">
        <v>2459</v>
      </c>
    </row>
    <row r="2105" s="2" customFormat="1">
      <c r="A2105" s="40"/>
      <c r="B2105" s="41"/>
      <c r="C2105" s="42"/>
      <c r="D2105" s="227" t="s">
        <v>199</v>
      </c>
      <c r="E2105" s="42"/>
      <c r="F2105" s="228" t="s">
        <v>2460</v>
      </c>
      <c r="G2105" s="42"/>
      <c r="H2105" s="42"/>
      <c r="I2105" s="229"/>
      <c r="J2105" s="42"/>
      <c r="K2105" s="42"/>
      <c r="L2105" s="46"/>
      <c r="M2105" s="230"/>
      <c r="N2105" s="231"/>
      <c r="O2105" s="86"/>
      <c r="P2105" s="86"/>
      <c r="Q2105" s="86"/>
      <c r="R2105" s="86"/>
      <c r="S2105" s="86"/>
      <c r="T2105" s="87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T2105" s="19" t="s">
        <v>199</v>
      </c>
      <c r="AU2105" s="19" t="s">
        <v>207</v>
      </c>
    </row>
    <row r="2106" s="2" customFormat="1" ht="21.75" customHeight="1">
      <c r="A2106" s="40"/>
      <c r="B2106" s="41"/>
      <c r="C2106" s="214" t="s">
        <v>2461</v>
      </c>
      <c r="D2106" s="214" t="s">
        <v>192</v>
      </c>
      <c r="E2106" s="215" t="s">
        <v>2462</v>
      </c>
      <c r="F2106" s="216" t="s">
        <v>2463</v>
      </c>
      <c r="G2106" s="217" t="s">
        <v>380</v>
      </c>
      <c r="H2106" s="218">
        <v>12.75</v>
      </c>
      <c r="I2106" s="219"/>
      <c r="J2106" s="220">
        <f>ROUND(I2106*H2106,2)</f>
        <v>0</v>
      </c>
      <c r="K2106" s="216" t="s">
        <v>196</v>
      </c>
      <c r="L2106" s="46"/>
      <c r="M2106" s="221" t="s">
        <v>19</v>
      </c>
      <c r="N2106" s="222" t="s">
        <v>43</v>
      </c>
      <c r="O2106" s="86"/>
      <c r="P2106" s="223">
        <f>O2106*H2106</f>
        <v>0</v>
      </c>
      <c r="Q2106" s="223">
        <v>0</v>
      </c>
      <c r="R2106" s="223">
        <f>Q2106*H2106</f>
        <v>0</v>
      </c>
      <c r="S2106" s="223">
        <v>0</v>
      </c>
      <c r="T2106" s="224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25" t="s">
        <v>197</v>
      </c>
      <c r="AT2106" s="225" t="s">
        <v>192</v>
      </c>
      <c r="AU2106" s="225" t="s">
        <v>207</v>
      </c>
      <c r="AY2106" s="19" t="s">
        <v>190</v>
      </c>
      <c r="BE2106" s="226">
        <f>IF(N2106="základní",J2106,0)</f>
        <v>0</v>
      </c>
      <c r="BF2106" s="226">
        <f>IF(N2106="snížená",J2106,0)</f>
        <v>0</v>
      </c>
      <c r="BG2106" s="226">
        <f>IF(N2106="zákl. přenesená",J2106,0)</f>
        <v>0</v>
      </c>
      <c r="BH2106" s="226">
        <f>IF(N2106="sníž. přenesená",J2106,0)</f>
        <v>0</v>
      </c>
      <c r="BI2106" s="226">
        <f>IF(N2106="nulová",J2106,0)</f>
        <v>0</v>
      </c>
      <c r="BJ2106" s="19" t="s">
        <v>79</v>
      </c>
      <c r="BK2106" s="226">
        <f>ROUND(I2106*H2106,2)</f>
        <v>0</v>
      </c>
      <c r="BL2106" s="19" t="s">
        <v>197</v>
      </c>
      <c r="BM2106" s="225" t="s">
        <v>2464</v>
      </c>
    </row>
    <row r="2107" s="2" customFormat="1">
      <c r="A2107" s="40"/>
      <c r="B2107" s="41"/>
      <c r="C2107" s="42"/>
      <c r="D2107" s="227" t="s">
        <v>199</v>
      </c>
      <c r="E2107" s="42"/>
      <c r="F2107" s="228" t="s">
        <v>2465</v>
      </c>
      <c r="G2107" s="42"/>
      <c r="H2107" s="42"/>
      <c r="I2107" s="229"/>
      <c r="J2107" s="42"/>
      <c r="K2107" s="42"/>
      <c r="L2107" s="46"/>
      <c r="M2107" s="230"/>
      <c r="N2107" s="231"/>
      <c r="O2107" s="86"/>
      <c r="P2107" s="86"/>
      <c r="Q2107" s="86"/>
      <c r="R2107" s="86"/>
      <c r="S2107" s="86"/>
      <c r="T2107" s="87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T2107" s="19" t="s">
        <v>199</v>
      </c>
      <c r="AU2107" s="19" t="s">
        <v>207</v>
      </c>
    </row>
    <row r="2108" s="14" customFormat="1">
      <c r="A2108" s="14"/>
      <c r="B2108" s="254"/>
      <c r="C2108" s="255"/>
      <c r="D2108" s="234" t="s">
        <v>205</v>
      </c>
      <c r="E2108" s="256" t="s">
        <v>19</v>
      </c>
      <c r="F2108" s="257" t="s">
        <v>2466</v>
      </c>
      <c r="G2108" s="255"/>
      <c r="H2108" s="256" t="s">
        <v>19</v>
      </c>
      <c r="I2108" s="258"/>
      <c r="J2108" s="255"/>
      <c r="K2108" s="255"/>
      <c r="L2108" s="259"/>
      <c r="M2108" s="260"/>
      <c r="N2108" s="261"/>
      <c r="O2108" s="261"/>
      <c r="P2108" s="261"/>
      <c r="Q2108" s="261"/>
      <c r="R2108" s="261"/>
      <c r="S2108" s="261"/>
      <c r="T2108" s="26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3" t="s">
        <v>205</v>
      </c>
      <c r="AU2108" s="263" t="s">
        <v>207</v>
      </c>
      <c r="AV2108" s="14" t="s">
        <v>79</v>
      </c>
      <c r="AW2108" s="14" t="s">
        <v>33</v>
      </c>
      <c r="AX2108" s="14" t="s">
        <v>72</v>
      </c>
      <c r="AY2108" s="263" t="s">
        <v>190</v>
      </c>
    </row>
    <row r="2109" s="13" customFormat="1">
      <c r="A2109" s="13"/>
      <c r="B2109" s="232"/>
      <c r="C2109" s="233"/>
      <c r="D2109" s="234" t="s">
        <v>205</v>
      </c>
      <c r="E2109" s="235" t="s">
        <v>19</v>
      </c>
      <c r="F2109" s="236" t="s">
        <v>2467</v>
      </c>
      <c r="G2109" s="233"/>
      <c r="H2109" s="237">
        <v>12.75</v>
      </c>
      <c r="I2109" s="238"/>
      <c r="J2109" s="233"/>
      <c r="K2109" s="233"/>
      <c r="L2109" s="239"/>
      <c r="M2109" s="240"/>
      <c r="N2109" s="241"/>
      <c r="O2109" s="241"/>
      <c r="P2109" s="241"/>
      <c r="Q2109" s="241"/>
      <c r="R2109" s="241"/>
      <c r="S2109" s="241"/>
      <c r="T2109" s="242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3" t="s">
        <v>205</v>
      </c>
      <c r="AU2109" s="243" t="s">
        <v>207</v>
      </c>
      <c r="AV2109" s="13" t="s">
        <v>82</v>
      </c>
      <c r="AW2109" s="13" t="s">
        <v>33</v>
      </c>
      <c r="AX2109" s="13" t="s">
        <v>79</v>
      </c>
      <c r="AY2109" s="243" t="s">
        <v>190</v>
      </c>
    </row>
    <row r="2110" s="2" customFormat="1" ht="24.15" customHeight="1">
      <c r="A2110" s="40"/>
      <c r="B2110" s="41"/>
      <c r="C2110" s="214" t="s">
        <v>2468</v>
      </c>
      <c r="D2110" s="214" t="s">
        <v>192</v>
      </c>
      <c r="E2110" s="215" t="s">
        <v>2469</v>
      </c>
      <c r="F2110" s="216" t="s">
        <v>2470</v>
      </c>
      <c r="G2110" s="217" t="s">
        <v>380</v>
      </c>
      <c r="H2110" s="218">
        <v>127.5</v>
      </c>
      <c r="I2110" s="219"/>
      <c r="J2110" s="220">
        <f>ROUND(I2110*H2110,2)</f>
        <v>0</v>
      </c>
      <c r="K2110" s="216" t="s">
        <v>196</v>
      </c>
      <c r="L2110" s="46"/>
      <c r="M2110" s="221" t="s">
        <v>19</v>
      </c>
      <c r="N2110" s="222" t="s">
        <v>43</v>
      </c>
      <c r="O2110" s="86"/>
      <c r="P2110" s="223">
        <f>O2110*H2110</f>
        <v>0</v>
      </c>
      <c r="Q2110" s="223">
        <v>0</v>
      </c>
      <c r="R2110" s="223">
        <f>Q2110*H2110</f>
        <v>0</v>
      </c>
      <c r="S2110" s="223">
        <v>0</v>
      </c>
      <c r="T2110" s="224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25" t="s">
        <v>197</v>
      </c>
      <c r="AT2110" s="225" t="s">
        <v>192</v>
      </c>
      <c r="AU2110" s="225" t="s">
        <v>207</v>
      </c>
      <c r="AY2110" s="19" t="s">
        <v>190</v>
      </c>
      <c r="BE2110" s="226">
        <f>IF(N2110="základní",J2110,0)</f>
        <v>0</v>
      </c>
      <c r="BF2110" s="226">
        <f>IF(N2110="snížená",J2110,0)</f>
        <v>0</v>
      </c>
      <c r="BG2110" s="226">
        <f>IF(N2110="zákl. přenesená",J2110,0)</f>
        <v>0</v>
      </c>
      <c r="BH2110" s="226">
        <f>IF(N2110="sníž. přenesená",J2110,0)</f>
        <v>0</v>
      </c>
      <c r="BI2110" s="226">
        <f>IF(N2110="nulová",J2110,0)</f>
        <v>0</v>
      </c>
      <c r="BJ2110" s="19" t="s">
        <v>79</v>
      </c>
      <c r="BK2110" s="226">
        <f>ROUND(I2110*H2110,2)</f>
        <v>0</v>
      </c>
      <c r="BL2110" s="19" t="s">
        <v>197</v>
      </c>
      <c r="BM2110" s="225" t="s">
        <v>2471</v>
      </c>
    </row>
    <row r="2111" s="2" customFormat="1">
      <c r="A2111" s="40"/>
      <c r="B2111" s="41"/>
      <c r="C2111" s="42"/>
      <c r="D2111" s="227" t="s">
        <v>199</v>
      </c>
      <c r="E2111" s="42"/>
      <c r="F2111" s="228" t="s">
        <v>2472</v>
      </c>
      <c r="G2111" s="42"/>
      <c r="H2111" s="42"/>
      <c r="I2111" s="229"/>
      <c r="J2111" s="42"/>
      <c r="K2111" s="42"/>
      <c r="L2111" s="46"/>
      <c r="M2111" s="230"/>
      <c r="N2111" s="231"/>
      <c r="O2111" s="86"/>
      <c r="P2111" s="86"/>
      <c r="Q2111" s="86"/>
      <c r="R2111" s="86"/>
      <c r="S2111" s="86"/>
      <c r="T2111" s="87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T2111" s="19" t="s">
        <v>199</v>
      </c>
      <c r="AU2111" s="19" t="s">
        <v>207</v>
      </c>
    </row>
    <row r="2112" s="13" customFormat="1">
      <c r="A2112" s="13"/>
      <c r="B2112" s="232"/>
      <c r="C2112" s="233"/>
      <c r="D2112" s="234" t="s">
        <v>205</v>
      </c>
      <c r="E2112" s="235" t="s">
        <v>19</v>
      </c>
      <c r="F2112" s="236" t="s">
        <v>2473</v>
      </c>
      <c r="G2112" s="233"/>
      <c r="H2112" s="237">
        <v>127.5</v>
      </c>
      <c r="I2112" s="238"/>
      <c r="J2112" s="233"/>
      <c r="K2112" s="233"/>
      <c r="L2112" s="239"/>
      <c r="M2112" s="240"/>
      <c r="N2112" s="241"/>
      <c r="O2112" s="241"/>
      <c r="P2112" s="241"/>
      <c r="Q2112" s="241"/>
      <c r="R2112" s="241"/>
      <c r="S2112" s="241"/>
      <c r="T2112" s="242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3" t="s">
        <v>205</v>
      </c>
      <c r="AU2112" s="243" t="s">
        <v>207</v>
      </c>
      <c r="AV2112" s="13" t="s">
        <v>82</v>
      </c>
      <c r="AW2112" s="13" t="s">
        <v>33</v>
      </c>
      <c r="AX2112" s="13" t="s">
        <v>79</v>
      </c>
      <c r="AY2112" s="243" t="s">
        <v>190</v>
      </c>
    </row>
    <row r="2113" s="2" customFormat="1" ht="24.15" customHeight="1">
      <c r="A2113" s="40"/>
      <c r="B2113" s="41"/>
      <c r="C2113" s="214" t="s">
        <v>2474</v>
      </c>
      <c r="D2113" s="214" t="s">
        <v>192</v>
      </c>
      <c r="E2113" s="215" t="s">
        <v>2475</v>
      </c>
      <c r="F2113" s="216" t="s">
        <v>2476</v>
      </c>
      <c r="G2113" s="217" t="s">
        <v>380</v>
      </c>
      <c r="H2113" s="218">
        <v>12.75</v>
      </c>
      <c r="I2113" s="219"/>
      <c r="J2113" s="220">
        <f>ROUND(I2113*H2113,2)</f>
        <v>0</v>
      </c>
      <c r="K2113" s="216" t="s">
        <v>196</v>
      </c>
      <c r="L2113" s="46"/>
      <c r="M2113" s="221" t="s">
        <v>19</v>
      </c>
      <c r="N2113" s="222" t="s">
        <v>43</v>
      </c>
      <c r="O2113" s="86"/>
      <c r="P2113" s="223">
        <f>O2113*H2113</f>
        <v>0</v>
      </c>
      <c r="Q2113" s="223">
        <v>0</v>
      </c>
      <c r="R2113" s="223">
        <f>Q2113*H2113</f>
        <v>0</v>
      </c>
      <c r="S2113" s="223">
        <v>0</v>
      </c>
      <c r="T2113" s="224">
        <f>S2113*H2113</f>
        <v>0</v>
      </c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R2113" s="225" t="s">
        <v>197</v>
      </c>
      <c r="AT2113" s="225" t="s">
        <v>192</v>
      </c>
      <c r="AU2113" s="225" t="s">
        <v>207</v>
      </c>
      <c r="AY2113" s="19" t="s">
        <v>190</v>
      </c>
      <c r="BE2113" s="226">
        <f>IF(N2113="základní",J2113,0)</f>
        <v>0</v>
      </c>
      <c r="BF2113" s="226">
        <f>IF(N2113="snížená",J2113,0)</f>
        <v>0</v>
      </c>
      <c r="BG2113" s="226">
        <f>IF(N2113="zákl. přenesená",J2113,0)</f>
        <v>0</v>
      </c>
      <c r="BH2113" s="226">
        <f>IF(N2113="sníž. přenesená",J2113,0)</f>
        <v>0</v>
      </c>
      <c r="BI2113" s="226">
        <f>IF(N2113="nulová",J2113,0)</f>
        <v>0</v>
      </c>
      <c r="BJ2113" s="19" t="s">
        <v>79</v>
      </c>
      <c r="BK2113" s="226">
        <f>ROUND(I2113*H2113,2)</f>
        <v>0</v>
      </c>
      <c r="BL2113" s="19" t="s">
        <v>197</v>
      </c>
      <c r="BM2113" s="225" t="s">
        <v>2477</v>
      </c>
    </row>
    <row r="2114" s="2" customFormat="1">
      <c r="A2114" s="40"/>
      <c r="B2114" s="41"/>
      <c r="C2114" s="42"/>
      <c r="D2114" s="227" t="s">
        <v>199</v>
      </c>
      <c r="E2114" s="42"/>
      <c r="F2114" s="228" t="s">
        <v>2478</v>
      </c>
      <c r="G2114" s="42"/>
      <c r="H2114" s="42"/>
      <c r="I2114" s="229"/>
      <c r="J2114" s="42"/>
      <c r="K2114" s="42"/>
      <c r="L2114" s="46"/>
      <c r="M2114" s="230"/>
      <c r="N2114" s="231"/>
      <c r="O2114" s="86"/>
      <c r="P2114" s="86"/>
      <c r="Q2114" s="86"/>
      <c r="R2114" s="86"/>
      <c r="S2114" s="86"/>
      <c r="T2114" s="87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T2114" s="19" t="s">
        <v>199</v>
      </c>
      <c r="AU2114" s="19" t="s">
        <v>207</v>
      </c>
    </row>
    <row r="2115" s="12" customFormat="1" ht="20.88" customHeight="1">
      <c r="A2115" s="12"/>
      <c r="B2115" s="198"/>
      <c r="C2115" s="199"/>
      <c r="D2115" s="200" t="s">
        <v>71</v>
      </c>
      <c r="E2115" s="212" t="s">
        <v>1795</v>
      </c>
      <c r="F2115" s="212" t="s">
        <v>2479</v>
      </c>
      <c r="G2115" s="199"/>
      <c r="H2115" s="199"/>
      <c r="I2115" s="202"/>
      <c r="J2115" s="213">
        <f>BK2115</f>
        <v>0</v>
      </c>
      <c r="K2115" s="199"/>
      <c r="L2115" s="204"/>
      <c r="M2115" s="205"/>
      <c r="N2115" s="206"/>
      <c r="O2115" s="206"/>
      <c r="P2115" s="207">
        <f>SUM(P2116:P2149)</f>
        <v>0</v>
      </c>
      <c r="Q2115" s="206"/>
      <c r="R2115" s="207">
        <f>SUM(R2116:R2149)</f>
        <v>0</v>
      </c>
      <c r="S2115" s="206"/>
      <c r="T2115" s="208">
        <f>SUM(T2116:T2149)</f>
        <v>516.77700000000004</v>
      </c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R2115" s="209" t="s">
        <v>79</v>
      </c>
      <c r="AT2115" s="210" t="s">
        <v>71</v>
      </c>
      <c r="AU2115" s="210" t="s">
        <v>82</v>
      </c>
      <c r="AY2115" s="209" t="s">
        <v>190</v>
      </c>
      <c r="BK2115" s="211">
        <f>SUM(BK2116:BK2149)</f>
        <v>0</v>
      </c>
    </row>
    <row r="2116" s="2" customFormat="1" ht="37.8" customHeight="1">
      <c r="A2116" s="40"/>
      <c r="B2116" s="41"/>
      <c r="C2116" s="214" t="s">
        <v>2480</v>
      </c>
      <c r="D2116" s="214" t="s">
        <v>192</v>
      </c>
      <c r="E2116" s="215" t="s">
        <v>2481</v>
      </c>
      <c r="F2116" s="216" t="s">
        <v>2482</v>
      </c>
      <c r="G2116" s="217" t="s">
        <v>214</v>
      </c>
      <c r="H2116" s="218">
        <v>210</v>
      </c>
      <c r="I2116" s="219"/>
      <c r="J2116" s="220">
        <f>ROUND(I2116*H2116,2)</f>
        <v>0</v>
      </c>
      <c r="K2116" s="216" t="s">
        <v>196</v>
      </c>
      <c r="L2116" s="46"/>
      <c r="M2116" s="221" t="s">
        <v>19</v>
      </c>
      <c r="N2116" s="222" t="s">
        <v>43</v>
      </c>
      <c r="O2116" s="86"/>
      <c r="P2116" s="223">
        <f>O2116*H2116</f>
        <v>0</v>
      </c>
      <c r="Q2116" s="223">
        <v>0</v>
      </c>
      <c r="R2116" s="223">
        <f>Q2116*H2116</f>
        <v>0</v>
      </c>
      <c r="S2116" s="223">
        <v>0.28999999999999998</v>
      </c>
      <c r="T2116" s="224">
        <f>S2116*H2116</f>
        <v>60.899999999999999</v>
      </c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R2116" s="225" t="s">
        <v>197</v>
      </c>
      <c r="AT2116" s="225" t="s">
        <v>192</v>
      </c>
      <c r="AU2116" s="225" t="s">
        <v>207</v>
      </c>
      <c r="AY2116" s="19" t="s">
        <v>190</v>
      </c>
      <c r="BE2116" s="226">
        <f>IF(N2116="základní",J2116,0)</f>
        <v>0</v>
      </c>
      <c r="BF2116" s="226">
        <f>IF(N2116="snížená",J2116,0)</f>
        <v>0</v>
      </c>
      <c r="BG2116" s="226">
        <f>IF(N2116="zákl. přenesená",J2116,0)</f>
        <v>0</v>
      </c>
      <c r="BH2116" s="226">
        <f>IF(N2116="sníž. přenesená",J2116,0)</f>
        <v>0</v>
      </c>
      <c r="BI2116" s="226">
        <f>IF(N2116="nulová",J2116,0)</f>
        <v>0</v>
      </c>
      <c r="BJ2116" s="19" t="s">
        <v>79</v>
      </c>
      <c r="BK2116" s="226">
        <f>ROUND(I2116*H2116,2)</f>
        <v>0</v>
      </c>
      <c r="BL2116" s="19" t="s">
        <v>197</v>
      </c>
      <c r="BM2116" s="225" t="s">
        <v>2483</v>
      </c>
    </row>
    <row r="2117" s="2" customFormat="1">
      <c r="A2117" s="40"/>
      <c r="B2117" s="41"/>
      <c r="C2117" s="42"/>
      <c r="D2117" s="227" t="s">
        <v>199</v>
      </c>
      <c r="E2117" s="42"/>
      <c r="F2117" s="228" t="s">
        <v>2484</v>
      </c>
      <c r="G2117" s="42"/>
      <c r="H2117" s="42"/>
      <c r="I2117" s="229"/>
      <c r="J2117" s="42"/>
      <c r="K2117" s="42"/>
      <c r="L2117" s="46"/>
      <c r="M2117" s="230"/>
      <c r="N2117" s="231"/>
      <c r="O2117" s="86"/>
      <c r="P2117" s="86"/>
      <c r="Q2117" s="86"/>
      <c r="R2117" s="86"/>
      <c r="S2117" s="86"/>
      <c r="T2117" s="87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T2117" s="19" t="s">
        <v>199</v>
      </c>
      <c r="AU2117" s="19" t="s">
        <v>207</v>
      </c>
    </row>
    <row r="2118" s="14" customFormat="1">
      <c r="A2118" s="14"/>
      <c r="B2118" s="254"/>
      <c r="C2118" s="255"/>
      <c r="D2118" s="234" t="s">
        <v>205</v>
      </c>
      <c r="E2118" s="256" t="s">
        <v>19</v>
      </c>
      <c r="F2118" s="257" t="s">
        <v>2485</v>
      </c>
      <c r="G2118" s="255"/>
      <c r="H2118" s="256" t="s">
        <v>19</v>
      </c>
      <c r="I2118" s="258"/>
      <c r="J2118" s="255"/>
      <c r="K2118" s="255"/>
      <c r="L2118" s="259"/>
      <c r="M2118" s="260"/>
      <c r="N2118" s="261"/>
      <c r="O2118" s="261"/>
      <c r="P2118" s="261"/>
      <c r="Q2118" s="261"/>
      <c r="R2118" s="261"/>
      <c r="S2118" s="261"/>
      <c r="T2118" s="26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63" t="s">
        <v>205</v>
      </c>
      <c r="AU2118" s="263" t="s">
        <v>207</v>
      </c>
      <c r="AV2118" s="14" t="s">
        <v>79</v>
      </c>
      <c r="AW2118" s="14" t="s">
        <v>33</v>
      </c>
      <c r="AX2118" s="14" t="s">
        <v>72</v>
      </c>
      <c r="AY2118" s="263" t="s">
        <v>190</v>
      </c>
    </row>
    <row r="2119" s="13" customFormat="1">
      <c r="A2119" s="13"/>
      <c r="B2119" s="232"/>
      <c r="C2119" s="233"/>
      <c r="D2119" s="234" t="s">
        <v>205</v>
      </c>
      <c r="E2119" s="235" t="s">
        <v>19</v>
      </c>
      <c r="F2119" s="236" t="s">
        <v>2486</v>
      </c>
      <c r="G2119" s="233"/>
      <c r="H2119" s="237">
        <v>210</v>
      </c>
      <c r="I2119" s="238"/>
      <c r="J2119" s="233"/>
      <c r="K2119" s="233"/>
      <c r="L2119" s="239"/>
      <c r="M2119" s="240"/>
      <c r="N2119" s="241"/>
      <c r="O2119" s="241"/>
      <c r="P2119" s="241"/>
      <c r="Q2119" s="241"/>
      <c r="R2119" s="241"/>
      <c r="S2119" s="241"/>
      <c r="T2119" s="242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3" t="s">
        <v>205</v>
      </c>
      <c r="AU2119" s="243" t="s">
        <v>207</v>
      </c>
      <c r="AV2119" s="13" t="s">
        <v>82</v>
      </c>
      <c r="AW2119" s="13" t="s">
        <v>33</v>
      </c>
      <c r="AX2119" s="13" t="s">
        <v>79</v>
      </c>
      <c r="AY2119" s="243" t="s">
        <v>190</v>
      </c>
    </row>
    <row r="2120" s="2" customFormat="1" ht="16.5" customHeight="1">
      <c r="A2120" s="40"/>
      <c r="B2120" s="41"/>
      <c r="C2120" s="214" t="s">
        <v>2487</v>
      </c>
      <c r="D2120" s="214" t="s">
        <v>192</v>
      </c>
      <c r="E2120" s="215" t="s">
        <v>2488</v>
      </c>
      <c r="F2120" s="216" t="s">
        <v>2489</v>
      </c>
      <c r="G2120" s="217" t="s">
        <v>195</v>
      </c>
      <c r="H2120" s="218">
        <v>72</v>
      </c>
      <c r="I2120" s="219"/>
      <c r="J2120" s="220">
        <f>ROUND(I2120*H2120,2)</f>
        <v>0</v>
      </c>
      <c r="K2120" s="216" t="s">
        <v>196</v>
      </c>
      <c r="L2120" s="46"/>
      <c r="M2120" s="221" t="s">
        <v>19</v>
      </c>
      <c r="N2120" s="222" t="s">
        <v>43</v>
      </c>
      <c r="O2120" s="86"/>
      <c r="P2120" s="223">
        <f>O2120*H2120</f>
        <v>0</v>
      </c>
      <c r="Q2120" s="223">
        <v>0</v>
      </c>
      <c r="R2120" s="223">
        <f>Q2120*H2120</f>
        <v>0</v>
      </c>
      <c r="S2120" s="223">
        <v>1.8</v>
      </c>
      <c r="T2120" s="224">
        <f>S2120*H2120</f>
        <v>129.59999999999999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25" t="s">
        <v>197</v>
      </c>
      <c r="AT2120" s="225" t="s">
        <v>192</v>
      </c>
      <c r="AU2120" s="225" t="s">
        <v>207</v>
      </c>
      <c r="AY2120" s="19" t="s">
        <v>190</v>
      </c>
      <c r="BE2120" s="226">
        <f>IF(N2120="základní",J2120,0)</f>
        <v>0</v>
      </c>
      <c r="BF2120" s="226">
        <f>IF(N2120="snížená",J2120,0)</f>
        <v>0</v>
      </c>
      <c r="BG2120" s="226">
        <f>IF(N2120="zákl. přenesená",J2120,0)</f>
        <v>0</v>
      </c>
      <c r="BH2120" s="226">
        <f>IF(N2120="sníž. přenesená",J2120,0)</f>
        <v>0</v>
      </c>
      <c r="BI2120" s="226">
        <f>IF(N2120="nulová",J2120,0)</f>
        <v>0</v>
      </c>
      <c r="BJ2120" s="19" t="s">
        <v>79</v>
      </c>
      <c r="BK2120" s="226">
        <f>ROUND(I2120*H2120,2)</f>
        <v>0</v>
      </c>
      <c r="BL2120" s="19" t="s">
        <v>197</v>
      </c>
      <c r="BM2120" s="225" t="s">
        <v>2490</v>
      </c>
    </row>
    <row r="2121" s="2" customFormat="1">
      <c r="A2121" s="40"/>
      <c r="B2121" s="41"/>
      <c r="C2121" s="42"/>
      <c r="D2121" s="227" t="s">
        <v>199</v>
      </c>
      <c r="E2121" s="42"/>
      <c r="F2121" s="228" t="s">
        <v>2491</v>
      </c>
      <c r="G2121" s="42"/>
      <c r="H2121" s="42"/>
      <c r="I2121" s="229"/>
      <c r="J2121" s="42"/>
      <c r="K2121" s="42"/>
      <c r="L2121" s="46"/>
      <c r="M2121" s="230"/>
      <c r="N2121" s="231"/>
      <c r="O2121" s="86"/>
      <c r="P2121" s="86"/>
      <c r="Q2121" s="86"/>
      <c r="R2121" s="86"/>
      <c r="S2121" s="86"/>
      <c r="T2121" s="87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T2121" s="19" t="s">
        <v>199</v>
      </c>
      <c r="AU2121" s="19" t="s">
        <v>207</v>
      </c>
    </row>
    <row r="2122" s="14" customFormat="1">
      <c r="A2122" s="14"/>
      <c r="B2122" s="254"/>
      <c r="C2122" s="255"/>
      <c r="D2122" s="234" t="s">
        <v>205</v>
      </c>
      <c r="E2122" s="256" t="s">
        <v>19</v>
      </c>
      <c r="F2122" s="257" t="s">
        <v>2492</v>
      </c>
      <c r="G2122" s="255"/>
      <c r="H2122" s="256" t="s">
        <v>19</v>
      </c>
      <c r="I2122" s="258"/>
      <c r="J2122" s="255"/>
      <c r="K2122" s="255"/>
      <c r="L2122" s="259"/>
      <c r="M2122" s="260"/>
      <c r="N2122" s="261"/>
      <c r="O2122" s="261"/>
      <c r="P2122" s="261"/>
      <c r="Q2122" s="261"/>
      <c r="R2122" s="261"/>
      <c r="S2122" s="261"/>
      <c r="T2122" s="26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63" t="s">
        <v>205</v>
      </c>
      <c r="AU2122" s="263" t="s">
        <v>207</v>
      </c>
      <c r="AV2122" s="14" t="s">
        <v>79</v>
      </c>
      <c r="AW2122" s="14" t="s">
        <v>33</v>
      </c>
      <c r="AX2122" s="14" t="s">
        <v>72</v>
      </c>
      <c r="AY2122" s="263" t="s">
        <v>190</v>
      </c>
    </row>
    <row r="2123" s="14" customFormat="1">
      <c r="A2123" s="14"/>
      <c r="B2123" s="254"/>
      <c r="C2123" s="255"/>
      <c r="D2123" s="234" t="s">
        <v>205</v>
      </c>
      <c r="E2123" s="256" t="s">
        <v>19</v>
      </c>
      <c r="F2123" s="257" t="s">
        <v>2493</v>
      </c>
      <c r="G2123" s="255"/>
      <c r="H2123" s="256" t="s">
        <v>19</v>
      </c>
      <c r="I2123" s="258"/>
      <c r="J2123" s="255"/>
      <c r="K2123" s="255"/>
      <c r="L2123" s="259"/>
      <c r="M2123" s="260"/>
      <c r="N2123" s="261"/>
      <c r="O2123" s="261"/>
      <c r="P2123" s="261"/>
      <c r="Q2123" s="261"/>
      <c r="R2123" s="261"/>
      <c r="S2123" s="261"/>
      <c r="T2123" s="26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63" t="s">
        <v>205</v>
      </c>
      <c r="AU2123" s="263" t="s">
        <v>207</v>
      </c>
      <c r="AV2123" s="14" t="s">
        <v>79</v>
      </c>
      <c r="AW2123" s="14" t="s">
        <v>33</v>
      </c>
      <c r="AX2123" s="14" t="s">
        <v>72</v>
      </c>
      <c r="AY2123" s="263" t="s">
        <v>190</v>
      </c>
    </row>
    <row r="2124" s="14" customFormat="1">
      <c r="A2124" s="14"/>
      <c r="B2124" s="254"/>
      <c r="C2124" s="255"/>
      <c r="D2124" s="234" t="s">
        <v>205</v>
      </c>
      <c r="E2124" s="256" t="s">
        <v>19</v>
      </c>
      <c r="F2124" s="257" t="s">
        <v>2494</v>
      </c>
      <c r="G2124" s="255"/>
      <c r="H2124" s="256" t="s">
        <v>19</v>
      </c>
      <c r="I2124" s="258"/>
      <c r="J2124" s="255"/>
      <c r="K2124" s="255"/>
      <c r="L2124" s="259"/>
      <c r="M2124" s="260"/>
      <c r="N2124" s="261"/>
      <c r="O2124" s="261"/>
      <c r="P2124" s="261"/>
      <c r="Q2124" s="261"/>
      <c r="R2124" s="261"/>
      <c r="S2124" s="261"/>
      <c r="T2124" s="262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3" t="s">
        <v>205</v>
      </c>
      <c r="AU2124" s="263" t="s">
        <v>207</v>
      </c>
      <c r="AV2124" s="14" t="s">
        <v>79</v>
      </c>
      <c r="AW2124" s="14" t="s">
        <v>33</v>
      </c>
      <c r="AX2124" s="14" t="s">
        <v>72</v>
      </c>
      <c r="AY2124" s="263" t="s">
        <v>190</v>
      </c>
    </row>
    <row r="2125" s="14" customFormat="1">
      <c r="A2125" s="14"/>
      <c r="B2125" s="254"/>
      <c r="C2125" s="255"/>
      <c r="D2125" s="234" t="s">
        <v>205</v>
      </c>
      <c r="E2125" s="256" t="s">
        <v>19</v>
      </c>
      <c r="F2125" s="257" t="s">
        <v>2495</v>
      </c>
      <c r="G2125" s="255"/>
      <c r="H2125" s="256" t="s">
        <v>19</v>
      </c>
      <c r="I2125" s="258"/>
      <c r="J2125" s="255"/>
      <c r="K2125" s="255"/>
      <c r="L2125" s="259"/>
      <c r="M2125" s="260"/>
      <c r="N2125" s="261"/>
      <c r="O2125" s="261"/>
      <c r="P2125" s="261"/>
      <c r="Q2125" s="261"/>
      <c r="R2125" s="261"/>
      <c r="S2125" s="261"/>
      <c r="T2125" s="26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3" t="s">
        <v>205</v>
      </c>
      <c r="AU2125" s="263" t="s">
        <v>207</v>
      </c>
      <c r="AV2125" s="14" t="s">
        <v>79</v>
      </c>
      <c r="AW2125" s="14" t="s">
        <v>33</v>
      </c>
      <c r="AX2125" s="14" t="s">
        <v>72</v>
      </c>
      <c r="AY2125" s="263" t="s">
        <v>190</v>
      </c>
    </row>
    <row r="2126" s="14" customFormat="1">
      <c r="A2126" s="14"/>
      <c r="B2126" s="254"/>
      <c r="C2126" s="255"/>
      <c r="D2126" s="234" t="s">
        <v>205</v>
      </c>
      <c r="E2126" s="256" t="s">
        <v>19</v>
      </c>
      <c r="F2126" s="257" t="s">
        <v>2496</v>
      </c>
      <c r="G2126" s="255"/>
      <c r="H2126" s="256" t="s">
        <v>19</v>
      </c>
      <c r="I2126" s="258"/>
      <c r="J2126" s="255"/>
      <c r="K2126" s="255"/>
      <c r="L2126" s="259"/>
      <c r="M2126" s="260"/>
      <c r="N2126" s="261"/>
      <c r="O2126" s="261"/>
      <c r="P2126" s="261"/>
      <c r="Q2126" s="261"/>
      <c r="R2126" s="261"/>
      <c r="S2126" s="261"/>
      <c r="T2126" s="262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3" t="s">
        <v>205</v>
      </c>
      <c r="AU2126" s="263" t="s">
        <v>207</v>
      </c>
      <c r="AV2126" s="14" t="s">
        <v>79</v>
      </c>
      <c r="AW2126" s="14" t="s">
        <v>33</v>
      </c>
      <c r="AX2126" s="14" t="s">
        <v>72</v>
      </c>
      <c r="AY2126" s="263" t="s">
        <v>190</v>
      </c>
    </row>
    <row r="2127" s="13" customFormat="1">
      <c r="A2127" s="13"/>
      <c r="B2127" s="232"/>
      <c r="C2127" s="233"/>
      <c r="D2127" s="234" t="s">
        <v>205</v>
      </c>
      <c r="E2127" s="235" t="s">
        <v>19</v>
      </c>
      <c r="F2127" s="236" t="s">
        <v>2497</v>
      </c>
      <c r="G2127" s="233"/>
      <c r="H2127" s="237">
        <v>72</v>
      </c>
      <c r="I2127" s="238"/>
      <c r="J2127" s="233"/>
      <c r="K2127" s="233"/>
      <c r="L2127" s="239"/>
      <c r="M2127" s="240"/>
      <c r="N2127" s="241"/>
      <c r="O2127" s="241"/>
      <c r="P2127" s="241"/>
      <c r="Q2127" s="241"/>
      <c r="R2127" s="241"/>
      <c r="S2127" s="241"/>
      <c r="T2127" s="242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3" t="s">
        <v>205</v>
      </c>
      <c r="AU2127" s="243" t="s">
        <v>207</v>
      </c>
      <c r="AV2127" s="13" t="s">
        <v>82</v>
      </c>
      <c r="AW2127" s="13" t="s">
        <v>33</v>
      </c>
      <c r="AX2127" s="13" t="s">
        <v>79</v>
      </c>
      <c r="AY2127" s="243" t="s">
        <v>190</v>
      </c>
    </row>
    <row r="2128" s="2" customFormat="1" ht="16.5" customHeight="1">
      <c r="A2128" s="40"/>
      <c r="B2128" s="41"/>
      <c r="C2128" s="214" t="s">
        <v>2498</v>
      </c>
      <c r="D2128" s="214" t="s">
        <v>192</v>
      </c>
      <c r="E2128" s="215" t="s">
        <v>2499</v>
      </c>
      <c r="F2128" s="216" t="s">
        <v>2500</v>
      </c>
      <c r="G2128" s="217" t="s">
        <v>195</v>
      </c>
      <c r="H2128" s="218">
        <v>48.75</v>
      </c>
      <c r="I2128" s="219"/>
      <c r="J2128" s="220">
        <f>ROUND(I2128*H2128,2)</f>
        <v>0</v>
      </c>
      <c r="K2128" s="216" t="s">
        <v>19</v>
      </c>
      <c r="L2128" s="46"/>
      <c r="M2128" s="221" t="s">
        <v>19</v>
      </c>
      <c r="N2128" s="222" t="s">
        <v>43</v>
      </c>
      <c r="O2128" s="86"/>
      <c r="P2128" s="223">
        <f>O2128*H2128</f>
        <v>0</v>
      </c>
      <c r="Q2128" s="223">
        <v>0</v>
      </c>
      <c r="R2128" s="223">
        <f>Q2128*H2128</f>
        <v>0</v>
      </c>
      <c r="S2128" s="223">
        <v>2.3999999999999999</v>
      </c>
      <c r="T2128" s="224">
        <f>S2128*H2128</f>
        <v>117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25" t="s">
        <v>197</v>
      </c>
      <c r="AT2128" s="225" t="s">
        <v>192</v>
      </c>
      <c r="AU2128" s="225" t="s">
        <v>207</v>
      </c>
      <c r="AY2128" s="19" t="s">
        <v>190</v>
      </c>
      <c r="BE2128" s="226">
        <f>IF(N2128="základní",J2128,0)</f>
        <v>0</v>
      </c>
      <c r="BF2128" s="226">
        <f>IF(N2128="snížená",J2128,0)</f>
        <v>0</v>
      </c>
      <c r="BG2128" s="226">
        <f>IF(N2128="zákl. přenesená",J2128,0)</f>
        <v>0</v>
      </c>
      <c r="BH2128" s="226">
        <f>IF(N2128="sníž. přenesená",J2128,0)</f>
        <v>0</v>
      </c>
      <c r="BI2128" s="226">
        <f>IF(N2128="nulová",J2128,0)</f>
        <v>0</v>
      </c>
      <c r="BJ2128" s="19" t="s">
        <v>79</v>
      </c>
      <c r="BK2128" s="226">
        <f>ROUND(I2128*H2128,2)</f>
        <v>0</v>
      </c>
      <c r="BL2128" s="19" t="s">
        <v>197</v>
      </c>
      <c r="BM2128" s="225" t="s">
        <v>2501</v>
      </c>
    </row>
    <row r="2129" s="14" customFormat="1">
      <c r="A2129" s="14"/>
      <c r="B2129" s="254"/>
      <c r="C2129" s="255"/>
      <c r="D2129" s="234" t="s">
        <v>205</v>
      </c>
      <c r="E2129" s="256" t="s">
        <v>19</v>
      </c>
      <c r="F2129" s="257" t="s">
        <v>2502</v>
      </c>
      <c r="G2129" s="255"/>
      <c r="H2129" s="256" t="s">
        <v>19</v>
      </c>
      <c r="I2129" s="258"/>
      <c r="J2129" s="255"/>
      <c r="K2129" s="255"/>
      <c r="L2129" s="259"/>
      <c r="M2129" s="260"/>
      <c r="N2129" s="261"/>
      <c r="O2129" s="261"/>
      <c r="P2129" s="261"/>
      <c r="Q2129" s="261"/>
      <c r="R2129" s="261"/>
      <c r="S2129" s="261"/>
      <c r="T2129" s="262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3" t="s">
        <v>205</v>
      </c>
      <c r="AU2129" s="263" t="s">
        <v>207</v>
      </c>
      <c r="AV2129" s="14" t="s">
        <v>79</v>
      </c>
      <c r="AW2129" s="14" t="s">
        <v>33</v>
      </c>
      <c r="AX2129" s="14" t="s">
        <v>72</v>
      </c>
      <c r="AY2129" s="263" t="s">
        <v>190</v>
      </c>
    </row>
    <row r="2130" s="13" customFormat="1">
      <c r="A2130" s="13"/>
      <c r="B2130" s="232"/>
      <c r="C2130" s="233"/>
      <c r="D2130" s="234" t="s">
        <v>205</v>
      </c>
      <c r="E2130" s="235" t="s">
        <v>19</v>
      </c>
      <c r="F2130" s="236" t="s">
        <v>2503</v>
      </c>
      <c r="G2130" s="233"/>
      <c r="H2130" s="237">
        <v>37.5</v>
      </c>
      <c r="I2130" s="238"/>
      <c r="J2130" s="233"/>
      <c r="K2130" s="233"/>
      <c r="L2130" s="239"/>
      <c r="M2130" s="240"/>
      <c r="N2130" s="241"/>
      <c r="O2130" s="241"/>
      <c r="P2130" s="241"/>
      <c r="Q2130" s="241"/>
      <c r="R2130" s="241"/>
      <c r="S2130" s="241"/>
      <c r="T2130" s="24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3" t="s">
        <v>205</v>
      </c>
      <c r="AU2130" s="243" t="s">
        <v>207</v>
      </c>
      <c r="AV2130" s="13" t="s">
        <v>82</v>
      </c>
      <c r="AW2130" s="13" t="s">
        <v>33</v>
      </c>
      <c r="AX2130" s="13" t="s">
        <v>72</v>
      </c>
      <c r="AY2130" s="243" t="s">
        <v>190</v>
      </c>
    </row>
    <row r="2131" s="14" customFormat="1">
      <c r="A2131" s="14"/>
      <c r="B2131" s="254"/>
      <c r="C2131" s="255"/>
      <c r="D2131" s="234" t="s">
        <v>205</v>
      </c>
      <c r="E2131" s="256" t="s">
        <v>19</v>
      </c>
      <c r="F2131" s="257" t="s">
        <v>2504</v>
      </c>
      <c r="G2131" s="255"/>
      <c r="H2131" s="256" t="s">
        <v>19</v>
      </c>
      <c r="I2131" s="258"/>
      <c r="J2131" s="255"/>
      <c r="K2131" s="255"/>
      <c r="L2131" s="259"/>
      <c r="M2131" s="260"/>
      <c r="N2131" s="261"/>
      <c r="O2131" s="261"/>
      <c r="P2131" s="261"/>
      <c r="Q2131" s="261"/>
      <c r="R2131" s="261"/>
      <c r="S2131" s="261"/>
      <c r="T2131" s="26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3" t="s">
        <v>205</v>
      </c>
      <c r="AU2131" s="263" t="s">
        <v>207</v>
      </c>
      <c r="AV2131" s="14" t="s">
        <v>79</v>
      </c>
      <c r="AW2131" s="14" t="s">
        <v>33</v>
      </c>
      <c r="AX2131" s="14" t="s">
        <v>72</v>
      </c>
      <c r="AY2131" s="263" t="s">
        <v>190</v>
      </c>
    </row>
    <row r="2132" s="14" customFormat="1">
      <c r="A2132" s="14"/>
      <c r="B2132" s="254"/>
      <c r="C2132" s="255"/>
      <c r="D2132" s="234" t="s">
        <v>205</v>
      </c>
      <c r="E2132" s="256" t="s">
        <v>19</v>
      </c>
      <c r="F2132" s="257" t="s">
        <v>2505</v>
      </c>
      <c r="G2132" s="255"/>
      <c r="H2132" s="256" t="s">
        <v>19</v>
      </c>
      <c r="I2132" s="258"/>
      <c r="J2132" s="255"/>
      <c r="K2132" s="255"/>
      <c r="L2132" s="259"/>
      <c r="M2132" s="260"/>
      <c r="N2132" s="261"/>
      <c r="O2132" s="261"/>
      <c r="P2132" s="261"/>
      <c r="Q2132" s="261"/>
      <c r="R2132" s="261"/>
      <c r="S2132" s="261"/>
      <c r="T2132" s="26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63" t="s">
        <v>205</v>
      </c>
      <c r="AU2132" s="263" t="s">
        <v>207</v>
      </c>
      <c r="AV2132" s="14" t="s">
        <v>79</v>
      </c>
      <c r="AW2132" s="14" t="s">
        <v>33</v>
      </c>
      <c r="AX2132" s="14" t="s">
        <v>72</v>
      </c>
      <c r="AY2132" s="263" t="s">
        <v>190</v>
      </c>
    </row>
    <row r="2133" s="13" customFormat="1">
      <c r="A2133" s="13"/>
      <c r="B2133" s="232"/>
      <c r="C2133" s="233"/>
      <c r="D2133" s="234" t="s">
        <v>205</v>
      </c>
      <c r="E2133" s="235" t="s">
        <v>19</v>
      </c>
      <c r="F2133" s="236" t="s">
        <v>2506</v>
      </c>
      <c r="G2133" s="233"/>
      <c r="H2133" s="237">
        <v>11.25</v>
      </c>
      <c r="I2133" s="238"/>
      <c r="J2133" s="233"/>
      <c r="K2133" s="233"/>
      <c r="L2133" s="239"/>
      <c r="M2133" s="240"/>
      <c r="N2133" s="241"/>
      <c r="O2133" s="241"/>
      <c r="P2133" s="241"/>
      <c r="Q2133" s="241"/>
      <c r="R2133" s="241"/>
      <c r="S2133" s="241"/>
      <c r="T2133" s="242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3" t="s">
        <v>205</v>
      </c>
      <c r="AU2133" s="243" t="s">
        <v>207</v>
      </c>
      <c r="AV2133" s="13" t="s">
        <v>82</v>
      </c>
      <c r="AW2133" s="13" t="s">
        <v>33</v>
      </c>
      <c r="AX2133" s="13" t="s">
        <v>72</v>
      </c>
      <c r="AY2133" s="243" t="s">
        <v>190</v>
      </c>
    </row>
    <row r="2134" s="15" customFormat="1">
      <c r="A2134" s="15"/>
      <c r="B2134" s="264"/>
      <c r="C2134" s="265"/>
      <c r="D2134" s="234" t="s">
        <v>205</v>
      </c>
      <c r="E2134" s="266" t="s">
        <v>19</v>
      </c>
      <c r="F2134" s="267" t="s">
        <v>243</v>
      </c>
      <c r="G2134" s="265"/>
      <c r="H2134" s="268">
        <v>48.75</v>
      </c>
      <c r="I2134" s="269"/>
      <c r="J2134" s="265"/>
      <c r="K2134" s="265"/>
      <c r="L2134" s="270"/>
      <c r="M2134" s="271"/>
      <c r="N2134" s="272"/>
      <c r="O2134" s="272"/>
      <c r="P2134" s="272"/>
      <c r="Q2134" s="272"/>
      <c r="R2134" s="272"/>
      <c r="S2134" s="272"/>
      <c r="T2134" s="273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74" t="s">
        <v>205</v>
      </c>
      <c r="AU2134" s="274" t="s">
        <v>207</v>
      </c>
      <c r="AV2134" s="15" t="s">
        <v>197</v>
      </c>
      <c r="AW2134" s="15" t="s">
        <v>33</v>
      </c>
      <c r="AX2134" s="15" t="s">
        <v>79</v>
      </c>
      <c r="AY2134" s="274" t="s">
        <v>190</v>
      </c>
    </row>
    <row r="2135" s="2" customFormat="1" ht="21.75" customHeight="1">
      <c r="A2135" s="40"/>
      <c r="B2135" s="41"/>
      <c r="C2135" s="214" t="s">
        <v>2507</v>
      </c>
      <c r="D2135" s="214" t="s">
        <v>192</v>
      </c>
      <c r="E2135" s="215" t="s">
        <v>2508</v>
      </c>
      <c r="F2135" s="216" t="s">
        <v>2509</v>
      </c>
      <c r="G2135" s="217" t="s">
        <v>195</v>
      </c>
      <c r="H2135" s="218">
        <v>22.5</v>
      </c>
      <c r="I2135" s="219"/>
      <c r="J2135" s="220">
        <f>ROUND(I2135*H2135,2)</f>
        <v>0</v>
      </c>
      <c r="K2135" s="216" t="s">
        <v>196</v>
      </c>
      <c r="L2135" s="46"/>
      <c r="M2135" s="221" t="s">
        <v>19</v>
      </c>
      <c r="N2135" s="222" t="s">
        <v>43</v>
      </c>
      <c r="O2135" s="86"/>
      <c r="P2135" s="223">
        <f>O2135*H2135</f>
        <v>0</v>
      </c>
      <c r="Q2135" s="223">
        <v>0</v>
      </c>
      <c r="R2135" s="223">
        <f>Q2135*H2135</f>
        <v>0</v>
      </c>
      <c r="S2135" s="223">
        <v>2.1000000000000001</v>
      </c>
      <c r="T2135" s="224">
        <f>S2135*H2135</f>
        <v>47.25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25" t="s">
        <v>197</v>
      </c>
      <c r="AT2135" s="225" t="s">
        <v>192</v>
      </c>
      <c r="AU2135" s="225" t="s">
        <v>207</v>
      </c>
      <c r="AY2135" s="19" t="s">
        <v>190</v>
      </c>
      <c r="BE2135" s="226">
        <f>IF(N2135="základní",J2135,0)</f>
        <v>0</v>
      </c>
      <c r="BF2135" s="226">
        <f>IF(N2135="snížená",J2135,0)</f>
        <v>0</v>
      </c>
      <c r="BG2135" s="226">
        <f>IF(N2135="zákl. přenesená",J2135,0)</f>
        <v>0</v>
      </c>
      <c r="BH2135" s="226">
        <f>IF(N2135="sníž. přenesená",J2135,0)</f>
        <v>0</v>
      </c>
      <c r="BI2135" s="226">
        <f>IF(N2135="nulová",J2135,0)</f>
        <v>0</v>
      </c>
      <c r="BJ2135" s="19" t="s">
        <v>79</v>
      </c>
      <c r="BK2135" s="226">
        <f>ROUND(I2135*H2135,2)</f>
        <v>0</v>
      </c>
      <c r="BL2135" s="19" t="s">
        <v>197</v>
      </c>
      <c r="BM2135" s="225" t="s">
        <v>2510</v>
      </c>
    </row>
    <row r="2136" s="2" customFormat="1">
      <c r="A2136" s="40"/>
      <c r="B2136" s="41"/>
      <c r="C2136" s="42"/>
      <c r="D2136" s="227" t="s">
        <v>199</v>
      </c>
      <c r="E2136" s="42"/>
      <c r="F2136" s="228" t="s">
        <v>2511</v>
      </c>
      <c r="G2136" s="42"/>
      <c r="H2136" s="42"/>
      <c r="I2136" s="229"/>
      <c r="J2136" s="42"/>
      <c r="K2136" s="42"/>
      <c r="L2136" s="46"/>
      <c r="M2136" s="230"/>
      <c r="N2136" s="231"/>
      <c r="O2136" s="86"/>
      <c r="P2136" s="86"/>
      <c r="Q2136" s="86"/>
      <c r="R2136" s="86"/>
      <c r="S2136" s="86"/>
      <c r="T2136" s="87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T2136" s="19" t="s">
        <v>199</v>
      </c>
      <c r="AU2136" s="19" t="s">
        <v>207</v>
      </c>
    </row>
    <row r="2137" s="14" customFormat="1">
      <c r="A2137" s="14"/>
      <c r="B2137" s="254"/>
      <c r="C2137" s="255"/>
      <c r="D2137" s="234" t="s">
        <v>205</v>
      </c>
      <c r="E2137" s="256" t="s">
        <v>19</v>
      </c>
      <c r="F2137" s="257" t="s">
        <v>2512</v>
      </c>
      <c r="G2137" s="255"/>
      <c r="H2137" s="256" t="s">
        <v>19</v>
      </c>
      <c r="I2137" s="258"/>
      <c r="J2137" s="255"/>
      <c r="K2137" s="255"/>
      <c r="L2137" s="259"/>
      <c r="M2137" s="260"/>
      <c r="N2137" s="261"/>
      <c r="O2137" s="261"/>
      <c r="P2137" s="261"/>
      <c r="Q2137" s="261"/>
      <c r="R2137" s="261"/>
      <c r="S2137" s="261"/>
      <c r="T2137" s="26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3" t="s">
        <v>205</v>
      </c>
      <c r="AU2137" s="263" t="s">
        <v>207</v>
      </c>
      <c r="AV2137" s="14" t="s">
        <v>79</v>
      </c>
      <c r="AW2137" s="14" t="s">
        <v>33</v>
      </c>
      <c r="AX2137" s="14" t="s">
        <v>72</v>
      </c>
      <c r="AY2137" s="263" t="s">
        <v>190</v>
      </c>
    </row>
    <row r="2138" s="14" customFormat="1">
      <c r="A2138" s="14"/>
      <c r="B2138" s="254"/>
      <c r="C2138" s="255"/>
      <c r="D2138" s="234" t="s">
        <v>205</v>
      </c>
      <c r="E2138" s="256" t="s">
        <v>19</v>
      </c>
      <c r="F2138" s="257" t="s">
        <v>2513</v>
      </c>
      <c r="G2138" s="255"/>
      <c r="H2138" s="256" t="s">
        <v>19</v>
      </c>
      <c r="I2138" s="258"/>
      <c r="J2138" s="255"/>
      <c r="K2138" s="255"/>
      <c r="L2138" s="259"/>
      <c r="M2138" s="260"/>
      <c r="N2138" s="261"/>
      <c r="O2138" s="261"/>
      <c r="P2138" s="261"/>
      <c r="Q2138" s="261"/>
      <c r="R2138" s="261"/>
      <c r="S2138" s="261"/>
      <c r="T2138" s="26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3" t="s">
        <v>205</v>
      </c>
      <c r="AU2138" s="263" t="s">
        <v>207</v>
      </c>
      <c r="AV2138" s="14" t="s">
        <v>79</v>
      </c>
      <c r="AW2138" s="14" t="s">
        <v>33</v>
      </c>
      <c r="AX2138" s="14" t="s">
        <v>72</v>
      </c>
      <c r="AY2138" s="263" t="s">
        <v>190</v>
      </c>
    </row>
    <row r="2139" s="13" customFormat="1">
      <c r="A2139" s="13"/>
      <c r="B2139" s="232"/>
      <c r="C2139" s="233"/>
      <c r="D2139" s="234" t="s">
        <v>205</v>
      </c>
      <c r="E2139" s="235" t="s">
        <v>19</v>
      </c>
      <c r="F2139" s="236" t="s">
        <v>2514</v>
      </c>
      <c r="G2139" s="233"/>
      <c r="H2139" s="237">
        <v>22.5</v>
      </c>
      <c r="I2139" s="238"/>
      <c r="J2139" s="233"/>
      <c r="K2139" s="233"/>
      <c r="L2139" s="239"/>
      <c r="M2139" s="240"/>
      <c r="N2139" s="241"/>
      <c r="O2139" s="241"/>
      <c r="P2139" s="241"/>
      <c r="Q2139" s="241"/>
      <c r="R2139" s="241"/>
      <c r="S2139" s="241"/>
      <c r="T2139" s="242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3" t="s">
        <v>205</v>
      </c>
      <c r="AU2139" s="243" t="s">
        <v>207</v>
      </c>
      <c r="AV2139" s="13" t="s">
        <v>82</v>
      </c>
      <c r="AW2139" s="13" t="s">
        <v>33</v>
      </c>
      <c r="AX2139" s="13" t="s">
        <v>79</v>
      </c>
      <c r="AY2139" s="243" t="s">
        <v>190</v>
      </c>
    </row>
    <row r="2140" s="2" customFormat="1" ht="16.5" customHeight="1">
      <c r="A2140" s="40"/>
      <c r="B2140" s="41"/>
      <c r="C2140" s="214" t="s">
        <v>2515</v>
      </c>
      <c r="D2140" s="214" t="s">
        <v>192</v>
      </c>
      <c r="E2140" s="215" t="s">
        <v>2516</v>
      </c>
      <c r="F2140" s="216" t="s">
        <v>2517</v>
      </c>
      <c r="G2140" s="217" t="s">
        <v>195</v>
      </c>
      <c r="H2140" s="218">
        <v>9</v>
      </c>
      <c r="I2140" s="219"/>
      <c r="J2140" s="220">
        <f>ROUND(I2140*H2140,2)</f>
        <v>0</v>
      </c>
      <c r="K2140" s="216" t="s">
        <v>196</v>
      </c>
      <c r="L2140" s="46"/>
      <c r="M2140" s="221" t="s">
        <v>19</v>
      </c>
      <c r="N2140" s="222" t="s">
        <v>43</v>
      </c>
      <c r="O2140" s="86"/>
      <c r="P2140" s="223">
        <f>O2140*H2140</f>
        <v>0</v>
      </c>
      <c r="Q2140" s="223">
        <v>0</v>
      </c>
      <c r="R2140" s="223">
        <f>Q2140*H2140</f>
        <v>0</v>
      </c>
      <c r="S2140" s="223">
        <v>2.3999999999999999</v>
      </c>
      <c r="T2140" s="224">
        <f>S2140*H2140</f>
        <v>21.599999999999998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25" t="s">
        <v>197</v>
      </c>
      <c r="AT2140" s="225" t="s">
        <v>192</v>
      </c>
      <c r="AU2140" s="225" t="s">
        <v>207</v>
      </c>
      <c r="AY2140" s="19" t="s">
        <v>190</v>
      </c>
      <c r="BE2140" s="226">
        <f>IF(N2140="základní",J2140,0)</f>
        <v>0</v>
      </c>
      <c r="BF2140" s="226">
        <f>IF(N2140="snížená",J2140,0)</f>
        <v>0</v>
      </c>
      <c r="BG2140" s="226">
        <f>IF(N2140="zákl. přenesená",J2140,0)</f>
        <v>0</v>
      </c>
      <c r="BH2140" s="226">
        <f>IF(N2140="sníž. přenesená",J2140,0)</f>
        <v>0</v>
      </c>
      <c r="BI2140" s="226">
        <f>IF(N2140="nulová",J2140,0)</f>
        <v>0</v>
      </c>
      <c r="BJ2140" s="19" t="s">
        <v>79</v>
      </c>
      <c r="BK2140" s="226">
        <f>ROUND(I2140*H2140,2)</f>
        <v>0</v>
      </c>
      <c r="BL2140" s="19" t="s">
        <v>197</v>
      </c>
      <c r="BM2140" s="225" t="s">
        <v>2518</v>
      </c>
    </row>
    <row r="2141" s="2" customFormat="1">
      <c r="A2141" s="40"/>
      <c r="B2141" s="41"/>
      <c r="C2141" s="42"/>
      <c r="D2141" s="227" t="s">
        <v>199</v>
      </c>
      <c r="E2141" s="42"/>
      <c r="F2141" s="228" t="s">
        <v>2519</v>
      </c>
      <c r="G2141" s="42"/>
      <c r="H2141" s="42"/>
      <c r="I2141" s="229"/>
      <c r="J2141" s="42"/>
      <c r="K2141" s="42"/>
      <c r="L2141" s="46"/>
      <c r="M2141" s="230"/>
      <c r="N2141" s="231"/>
      <c r="O2141" s="86"/>
      <c r="P2141" s="86"/>
      <c r="Q2141" s="86"/>
      <c r="R2141" s="86"/>
      <c r="S2141" s="86"/>
      <c r="T2141" s="87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9" t="s">
        <v>199</v>
      </c>
      <c r="AU2141" s="19" t="s">
        <v>207</v>
      </c>
    </row>
    <row r="2142" s="14" customFormat="1">
      <c r="A2142" s="14"/>
      <c r="B2142" s="254"/>
      <c r="C2142" s="255"/>
      <c r="D2142" s="234" t="s">
        <v>205</v>
      </c>
      <c r="E2142" s="256" t="s">
        <v>19</v>
      </c>
      <c r="F2142" s="257" t="s">
        <v>2504</v>
      </c>
      <c r="G2142" s="255"/>
      <c r="H2142" s="256" t="s">
        <v>19</v>
      </c>
      <c r="I2142" s="258"/>
      <c r="J2142" s="255"/>
      <c r="K2142" s="255"/>
      <c r="L2142" s="259"/>
      <c r="M2142" s="260"/>
      <c r="N2142" s="261"/>
      <c r="O2142" s="261"/>
      <c r="P2142" s="261"/>
      <c r="Q2142" s="261"/>
      <c r="R2142" s="261"/>
      <c r="S2142" s="261"/>
      <c r="T2142" s="26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3" t="s">
        <v>205</v>
      </c>
      <c r="AU2142" s="263" t="s">
        <v>207</v>
      </c>
      <c r="AV2142" s="14" t="s">
        <v>79</v>
      </c>
      <c r="AW2142" s="14" t="s">
        <v>33</v>
      </c>
      <c r="AX2142" s="14" t="s">
        <v>72</v>
      </c>
      <c r="AY2142" s="263" t="s">
        <v>190</v>
      </c>
    </row>
    <row r="2143" s="14" customFormat="1">
      <c r="A2143" s="14"/>
      <c r="B2143" s="254"/>
      <c r="C2143" s="255"/>
      <c r="D2143" s="234" t="s">
        <v>205</v>
      </c>
      <c r="E2143" s="256" t="s">
        <v>19</v>
      </c>
      <c r="F2143" s="257" t="s">
        <v>2520</v>
      </c>
      <c r="G2143" s="255"/>
      <c r="H2143" s="256" t="s">
        <v>19</v>
      </c>
      <c r="I2143" s="258"/>
      <c r="J2143" s="255"/>
      <c r="K2143" s="255"/>
      <c r="L2143" s="259"/>
      <c r="M2143" s="260"/>
      <c r="N2143" s="261"/>
      <c r="O2143" s="261"/>
      <c r="P2143" s="261"/>
      <c r="Q2143" s="261"/>
      <c r="R2143" s="261"/>
      <c r="S2143" s="261"/>
      <c r="T2143" s="26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63" t="s">
        <v>205</v>
      </c>
      <c r="AU2143" s="263" t="s">
        <v>207</v>
      </c>
      <c r="AV2143" s="14" t="s">
        <v>79</v>
      </c>
      <c r="AW2143" s="14" t="s">
        <v>33</v>
      </c>
      <c r="AX2143" s="14" t="s">
        <v>72</v>
      </c>
      <c r="AY2143" s="263" t="s">
        <v>190</v>
      </c>
    </row>
    <row r="2144" s="14" customFormat="1">
      <c r="A2144" s="14"/>
      <c r="B2144" s="254"/>
      <c r="C2144" s="255"/>
      <c r="D2144" s="234" t="s">
        <v>205</v>
      </c>
      <c r="E2144" s="256" t="s">
        <v>19</v>
      </c>
      <c r="F2144" s="257" t="s">
        <v>2521</v>
      </c>
      <c r="G2144" s="255"/>
      <c r="H2144" s="256" t="s">
        <v>19</v>
      </c>
      <c r="I2144" s="258"/>
      <c r="J2144" s="255"/>
      <c r="K2144" s="255"/>
      <c r="L2144" s="259"/>
      <c r="M2144" s="260"/>
      <c r="N2144" s="261"/>
      <c r="O2144" s="261"/>
      <c r="P2144" s="261"/>
      <c r="Q2144" s="261"/>
      <c r="R2144" s="261"/>
      <c r="S2144" s="261"/>
      <c r="T2144" s="26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63" t="s">
        <v>205</v>
      </c>
      <c r="AU2144" s="263" t="s">
        <v>207</v>
      </c>
      <c r="AV2144" s="14" t="s">
        <v>79</v>
      </c>
      <c r="AW2144" s="14" t="s">
        <v>33</v>
      </c>
      <c r="AX2144" s="14" t="s">
        <v>72</v>
      </c>
      <c r="AY2144" s="263" t="s">
        <v>190</v>
      </c>
    </row>
    <row r="2145" s="13" customFormat="1">
      <c r="A2145" s="13"/>
      <c r="B2145" s="232"/>
      <c r="C2145" s="233"/>
      <c r="D2145" s="234" t="s">
        <v>205</v>
      </c>
      <c r="E2145" s="235" t="s">
        <v>19</v>
      </c>
      <c r="F2145" s="236" t="s">
        <v>2522</v>
      </c>
      <c r="G2145" s="233"/>
      <c r="H2145" s="237">
        <v>9</v>
      </c>
      <c r="I2145" s="238"/>
      <c r="J2145" s="233"/>
      <c r="K2145" s="233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205</v>
      </c>
      <c r="AU2145" s="243" t="s">
        <v>207</v>
      </c>
      <c r="AV2145" s="13" t="s">
        <v>82</v>
      </c>
      <c r="AW2145" s="13" t="s">
        <v>33</v>
      </c>
      <c r="AX2145" s="13" t="s">
        <v>79</v>
      </c>
      <c r="AY2145" s="243" t="s">
        <v>190</v>
      </c>
    </row>
    <row r="2146" s="2" customFormat="1" ht="16.5" customHeight="1">
      <c r="A2146" s="40"/>
      <c r="B2146" s="41"/>
      <c r="C2146" s="214" t="s">
        <v>2523</v>
      </c>
      <c r="D2146" s="214" t="s">
        <v>192</v>
      </c>
      <c r="E2146" s="215" t="s">
        <v>2524</v>
      </c>
      <c r="F2146" s="216" t="s">
        <v>2525</v>
      </c>
      <c r="G2146" s="217" t="s">
        <v>195</v>
      </c>
      <c r="H2146" s="218">
        <v>63</v>
      </c>
      <c r="I2146" s="219"/>
      <c r="J2146" s="220">
        <f>ROUND(I2146*H2146,2)</f>
        <v>0</v>
      </c>
      <c r="K2146" s="216" t="s">
        <v>19</v>
      </c>
      <c r="L2146" s="46"/>
      <c r="M2146" s="221" t="s">
        <v>19</v>
      </c>
      <c r="N2146" s="222" t="s">
        <v>43</v>
      </c>
      <c r="O2146" s="86"/>
      <c r="P2146" s="223">
        <f>O2146*H2146</f>
        <v>0</v>
      </c>
      <c r="Q2146" s="223">
        <v>0</v>
      </c>
      <c r="R2146" s="223">
        <f>Q2146*H2146</f>
        <v>0</v>
      </c>
      <c r="S2146" s="223">
        <v>2.2000000000000002</v>
      </c>
      <c r="T2146" s="224">
        <f>S2146*H2146</f>
        <v>138.60000000000002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25" t="s">
        <v>197</v>
      </c>
      <c r="AT2146" s="225" t="s">
        <v>192</v>
      </c>
      <c r="AU2146" s="225" t="s">
        <v>207</v>
      </c>
      <c r="AY2146" s="19" t="s">
        <v>190</v>
      </c>
      <c r="BE2146" s="226">
        <f>IF(N2146="základní",J2146,0)</f>
        <v>0</v>
      </c>
      <c r="BF2146" s="226">
        <f>IF(N2146="snížená",J2146,0)</f>
        <v>0</v>
      </c>
      <c r="BG2146" s="226">
        <f>IF(N2146="zákl. přenesená",J2146,0)</f>
        <v>0</v>
      </c>
      <c r="BH2146" s="226">
        <f>IF(N2146="sníž. přenesená",J2146,0)</f>
        <v>0</v>
      </c>
      <c r="BI2146" s="226">
        <f>IF(N2146="nulová",J2146,0)</f>
        <v>0</v>
      </c>
      <c r="BJ2146" s="19" t="s">
        <v>79</v>
      </c>
      <c r="BK2146" s="226">
        <f>ROUND(I2146*H2146,2)</f>
        <v>0</v>
      </c>
      <c r="BL2146" s="19" t="s">
        <v>197</v>
      </c>
      <c r="BM2146" s="225" t="s">
        <v>2526</v>
      </c>
    </row>
    <row r="2147" s="13" customFormat="1">
      <c r="A2147" s="13"/>
      <c r="B2147" s="232"/>
      <c r="C2147" s="233"/>
      <c r="D2147" s="234" t="s">
        <v>205</v>
      </c>
      <c r="E2147" s="235" t="s">
        <v>19</v>
      </c>
      <c r="F2147" s="236" t="s">
        <v>2527</v>
      </c>
      <c r="G2147" s="233"/>
      <c r="H2147" s="237">
        <v>63</v>
      </c>
      <c r="I2147" s="238"/>
      <c r="J2147" s="233"/>
      <c r="K2147" s="233"/>
      <c r="L2147" s="239"/>
      <c r="M2147" s="240"/>
      <c r="N2147" s="241"/>
      <c r="O2147" s="241"/>
      <c r="P2147" s="241"/>
      <c r="Q2147" s="241"/>
      <c r="R2147" s="241"/>
      <c r="S2147" s="241"/>
      <c r="T2147" s="24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3" t="s">
        <v>205</v>
      </c>
      <c r="AU2147" s="243" t="s">
        <v>207</v>
      </c>
      <c r="AV2147" s="13" t="s">
        <v>82</v>
      </c>
      <c r="AW2147" s="13" t="s">
        <v>33</v>
      </c>
      <c r="AX2147" s="13" t="s">
        <v>79</v>
      </c>
      <c r="AY2147" s="243" t="s">
        <v>190</v>
      </c>
    </row>
    <row r="2148" s="2" customFormat="1" ht="21.75" customHeight="1">
      <c r="A2148" s="40"/>
      <c r="B2148" s="41"/>
      <c r="C2148" s="214" t="s">
        <v>2528</v>
      </c>
      <c r="D2148" s="214" t="s">
        <v>192</v>
      </c>
      <c r="E2148" s="215" t="s">
        <v>2529</v>
      </c>
      <c r="F2148" s="216" t="s">
        <v>2530</v>
      </c>
      <c r="G2148" s="217" t="s">
        <v>195</v>
      </c>
      <c r="H2148" s="218">
        <v>63</v>
      </c>
      <c r="I2148" s="219"/>
      <c r="J2148" s="220">
        <f>ROUND(I2148*H2148,2)</f>
        <v>0</v>
      </c>
      <c r="K2148" s="216" t="s">
        <v>196</v>
      </c>
      <c r="L2148" s="46"/>
      <c r="M2148" s="221" t="s">
        <v>19</v>
      </c>
      <c r="N2148" s="222" t="s">
        <v>43</v>
      </c>
      <c r="O2148" s="86"/>
      <c r="P2148" s="223">
        <f>O2148*H2148</f>
        <v>0</v>
      </c>
      <c r="Q2148" s="223">
        <v>0</v>
      </c>
      <c r="R2148" s="223">
        <f>Q2148*H2148</f>
        <v>0</v>
      </c>
      <c r="S2148" s="223">
        <v>0.029000000000000001</v>
      </c>
      <c r="T2148" s="224">
        <f>S2148*H2148</f>
        <v>1.8270000000000002</v>
      </c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R2148" s="225" t="s">
        <v>197</v>
      </c>
      <c r="AT2148" s="225" t="s">
        <v>192</v>
      </c>
      <c r="AU2148" s="225" t="s">
        <v>207</v>
      </c>
      <c r="AY2148" s="19" t="s">
        <v>190</v>
      </c>
      <c r="BE2148" s="226">
        <f>IF(N2148="základní",J2148,0)</f>
        <v>0</v>
      </c>
      <c r="BF2148" s="226">
        <f>IF(N2148="snížená",J2148,0)</f>
        <v>0</v>
      </c>
      <c r="BG2148" s="226">
        <f>IF(N2148="zákl. přenesená",J2148,0)</f>
        <v>0</v>
      </c>
      <c r="BH2148" s="226">
        <f>IF(N2148="sníž. přenesená",J2148,0)</f>
        <v>0</v>
      </c>
      <c r="BI2148" s="226">
        <f>IF(N2148="nulová",J2148,0)</f>
        <v>0</v>
      </c>
      <c r="BJ2148" s="19" t="s">
        <v>79</v>
      </c>
      <c r="BK2148" s="226">
        <f>ROUND(I2148*H2148,2)</f>
        <v>0</v>
      </c>
      <c r="BL2148" s="19" t="s">
        <v>197</v>
      </c>
      <c r="BM2148" s="225" t="s">
        <v>2531</v>
      </c>
    </row>
    <row r="2149" s="2" customFormat="1">
      <c r="A2149" s="40"/>
      <c r="B2149" s="41"/>
      <c r="C2149" s="42"/>
      <c r="D2149" s="227" t="s">
        <v>199</v>
      </c>
      <c r="E2149" s="42"/>
      <c r="F2149" s="228" t="s">
        <v>2532</v>
      </c>
      <c r="G2149" s="42"/>
      <c r="H2149" s="42"/>
      <c r="I2149" s="229"/>
      <c r="J2149" s="42"/>
      <c r="K2149" s="42"/>
      <c r="L2149" s="46"/>
      <c r="M2149" s="230"/>
      <c r="N2149" s="231"/>
      <c r="O2149" s="86"/>
      <c r="P2149" s="86"/>
      <c r="Q2149" s="86"/>
      <c r="R2149" s="86"/>
      <c r="S2149" s="86"/>
      <c r="T2149" s="87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T2149" s="19" t="s">
        <v>199</v>
      </c>
      <c r="AU2149" s="19" t="s">
        <v>207</v>
      </c>
    </row>
    <row r="2150" s="12" customFormat="1" ht="22.8" customHeight="1">
      <c r="A2150" s="12"/>
      <c r="B2150" s="198"/>
      <c r="C2150" s="199"/>
      <c r="D2150" s="200" t="s">
        <v>71</v>
      </c>
      <c r="E2150" s="212" t="s">
        <v>2533</v>
      </c>
      <c r="F2150" s="212" t="s">
        <v>2534</v>
      </c>
      <c r="G2150" s="199"/>
      <c r="H2150" s="199"/>
      <c r="I2150" s="202"/>
      <c r="J2150" s="213">
        <f>BK2150</f>
        <v>0</v>
      </c>
      <c r="K2150" s="199"/>
      <c r="L2150" s="204"/>
      <c r="M2150" s="205"/>
      <c r="N2150" s="206"/>
      <c r="O2150" s="206"/>
      <c r="P2150" s="207">
        <f>SUM(P2151:P2168)</f>
        <v>0</v>
      </c>
      <c r="Q2150" s="206"/>
      <c r="R2150" s="207">
        <f>SUM(R2151:R2168)</f>
        <v>0</v>
      </c>
      <c r="S2150" s="206"/>
      <c r="T2150" s="208">
        <f>SUM(T2151:T2168)</f>
        <v>0</v>
      </c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R2150" s="209" t="s">
        <v>79</v>
      </c>
      <c r="AT2150" s="210" t="s">
        <v>71</v>
      </c>
      <c r="AU2150" s="210" t="s">
        <v>79</v>
      </c>
      <c r="AY2150" s="209" t="s">
        <v>190</v>
      </c>
      <c r="BK2150" s="211">
        <f>SUM(BK2151:BK2168)</f>
        <v>0</v>
      </c>
    </row>
    <row r="2151" s="2" customFormat="1" ht="16.5" customHeight="1">
      <c r="A2151" s="40"/>
      <c r="B2151" s="41"/>
      <c r="C2151" s="214" t="s">
        <v>2535</v>
      </c>
      <c r="D2151" s="214" t="s">
        <v>192</v>
      </c>
      <c r="E2151" s="215" t="s">
        <v>2536</v>
      </c>
      <c r="F2151" s="216" t="s">
        <v>2537</v>
      </c>
      <c r="G2151" s="217" t="s">
        <v>222</v>
      </c>
      <c r="H2151" s="218">
        <v>516.77700000000004</v>
      </c>
      <c r="I2151" s="219"/>
      <c r="J2151" s="220">
        <f>ROUND(I2151*H2151,2)</f>
        <v>0</v>
      </c>
      <c r="K2151" s="216" t="s">
        <v>19</v>
      </c>
      <c r="L2151" s="46"/>
      <c r="M2151" s="221" t="s">
        <v>19</v>
      </c>
      <c r="N2151" s="222" t="s">
        <v>43</v>
      </c>
      <c r="O2151" s="86"/>
      <c r="P2151" s="223">
        <f>O2151*H2151</f>
        <v>0</v>
      </c>
      <c r="Q2151" s="223">
        <v>0</v>
      </c>
      <c r="R2151" s="223">
        <f>Q2151*H2151</f>
        <v>0</v>
      </c>
      <c r="S2151" s="223">
        <v>0</v>
      </c>
      <c r="T2151" s="224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25" t="s">
        <v>197</v>
      </c>
      <c r="AT2151" s="225" t="s">
        <v>192</v>
      </c>
      <c r="AU2151" s="225" t="s">
        <v>82</v>
      </c>
      <c r="AY2151" s="19" t="s">
        <v>190</v>
      </c>
      <c r="BE2151" s="226">
        <f>IF(N2151="základní",J2151,0)</f>
        <v>0</v>
      </c>
      <c r="BF2151" s="226">
        <f>IF(N2151="snížená",J2151,0)</f>
        <v>0</v>
      </c>
      <c r="BG2151" s="226">
        <f>IF(N2151="zákl. přenesená",J2151,0)</f>
        <v>0</v>
      </c>
      <c r="BH2151" s="226">
        <f>IF(N2151="sníž. přenesená",J2151,0)</f>
        <v>0</v>
      </c>
      <c r="BI2151" s="226">
        <f>IF(N2151="nulová",J2151,0)</f>
        <v>0</v>
      </c>
      <c r="BJ2151" s="19" t="s">
        <v>79</v>
      </c>
      <c r="BK2151" s="226">
        <f>ROUND(I2151*H2151,2)</f>
        <v>0</v>
      </c>
      <c r="BL2151" s="19" t="s">
        <v>197</v>
      </c>
      <c r="BM2151" s="225" t="s">
        <v>2538</v>
      </c>
    </row>
    <row r="2152" s="2" customFormat="1" ht="21.75" customHeight="1">
      <c r="A2152" s="40"/>
      <c r="B2152" s="41"/>
      <c r="C2152" s="214" t="s">
        <v>2539</v>
      </c>
      <c r="D2152" s="214" t="s">
        <v>192</v>
      </c>
      <c r="E2152" s="215" t="s">
        <v>2540</v>
      </c>
      <c r="F2152" s="216" t="s">
        <v>2541</v>
      </c>
      <c r="G2152" s="217" t="s">
        <v>222</v>
      </c>
      <c r="H2152" s="218">
        <v>516.77700000000004</v>
      </c>
      <c r="I2152" s="219"/>
      <c r="J2152" s="220">
        <f>ROUND(I2152*H2152,2)</f>
        <v>0</v>
      </c>
      <c r="K2152" s="216" t="s">
        <v>19</v>
      </c>
      <c r="L2152" s="46"/>
      <c r="M2152" s="221" t="s">
        <v>19</v>
      </c>
      <c r="N2152" s="222" t="s">
        <v>43</v>
      </c>
      <c r="O2152" s="86"/>
      <c r="P2152" s="223">
        <f>O2152*H2152</f>
        <v>0</v>
      </c>
      <c r="Q2152" s="223">
        <v>0</v>
      </c>
      <c r="R2152" s="223">
        <f>Q2152*H2152</f>
        <v>0</v>
      </c>
      <c r="S2152" s="223">
        <v>0</v>
      </c>
      <c r="T2152" s="224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25" t="s">
        <v>197</v>
      </c>
      <c r="AT2152" s="225" t="s">
        <v>192</v>
      </c>
      <c r="AU2152" s="225" t="s">
        <v>82</v>
      </c>
      <c r="AY2152" s="19" t="s">
        <v>190</v>
      </c>
      <c r="BE2152" s="226">
        <f>IF(N2152="základní",J2152,0)</f>
        <v>0</v>
      </c>
      <c r="BF2152" s="226">
        <f>IF(N2152="snížená",J2152,0)</f>
        <v>0</v>
      </c>
      <c r="BG2152" s="226">
        <f>IF(N2152="zákl. přenesená",J2152,0)</f>
        <v>0</v>
      </c>
      <c r="BH2152" s="226">
        <f>IF(N2152="sníž. přenesená",J2152,0)</f>
        <v>0</v>
      </c>
      <c r="BI2152" s="226">
        <f>IF(N2152="nulová",J2152,0)</f>
        <v>0</v>
      </c>
      <c r="BJ2152" s="19" t="s">
        <v>79</v>
      </c>
      <c r="BK2152" s="226">
        <f>ROUND(I2152*H2152,2)</f>
        <v>0</v>
      </c>
      <c r="BL2152" s="19" t="s">
        <v>197</v>
      </c>
      <c r="BM2152" s="225" t="s">
        <v>2542</v>
      </c>
    </row>
    <row r="2153" s="2" customFormat="1">
      <c r="A2153" s="40"/>
      <c r="B2153" s="41"/>
      <c r="C2153" s="42"/>
      <c r="D2153" s="234" t="s">
        <v>680</v>
      </c>
      <c r="E2153" s="42"/>
      <c r="F2153" s="283" t="s">
        <v>2543</v>
      </c>
      <c r="G2153" s="42"/>
      <c r="H2153" s="42"/>
      <c r="I2153" s="229"/>
      <c r="J2153" s="42"/>
      <c r="K2153" s="42"/>
      <c r="L2153" s="46"/>
      <c r="M2153" s="230"/>
      <c r="N2153" s="231"/>
      <c r="O2153" s="86"/>
      <c r="P2153" s="86"/>
      <c r="Q2153" s="86"/>
      <c r="R2153" s="86"/>
      <c r="S2153" s="86"/>
      <c r="T2153" s="87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T2153" s="19" t="s">
        <v>680</v>
      </c>
      <c r="AU2153" s="19" t="s">
        <v>82</v>
      </c>
    </row>
    <row r="2154" s="2" customFormat="1" ht="16.5" customHeight="1">
      <c r="A2154" s="40"/>
      <c r="B2154" s="41"/>
      <c r="C2154" s="214" t="s">
        <v>2544</v>
      </c>
      <c r="D2154" s="214" t="s">
        <v>192</v>
      </c>
      <c r="E2154" s="215" t="s">
        <v>2545</v>
      </c>
      <c r="F2154" s="216" t="s">
        <v>2546</v>
      </c>
      <c r="G2154" s="217" t="s">
        <v>222</v>
      </c>
      <c r="H2154" s="218">
        <v>7234.8779999999997</v>
      </c>
      <c r="I2154" s="219"/>
      <c r="J2154" s="220">
        <f>ROUND(I2154*H2154,2)</f>
        <v>0</v>
      </c>
      <c r="K2154" s="216" t="s">
        <v>19</v>
      </c>
      <c r="L2154" s="46"/>
      <c r="M2154" s="221" t="s">
        <v>19</v>
      </c>
      <c r="N2154" s="222" t="s">
        <v>43</v>
      </c>
      <c r="O2154" s="86"/>
      <c r="P2154" s="223">
        <f>O2154*H2154</f>
        <v>0</v>
      </c>
      <c r="Q2154" s="223">
        <v>0</v>
      </c>
      <c r="R2154" s="223">
        <f>Q2154*H2154</f>
        <v>0</v>
      </c>
      <c r="S2154" s="223">
        <v>0</v>
      </c>
      <c r="T2154" s="224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25" t="s">
        <v>197</v>
      </c>
      <c r="AT2154" s="225" t="s">
        <v>192</v>
      </c>
      <c r="AU2154" s="225" t="s">
        <v>82</v>
      </c>
      <c r="AY2154" s="19" t="s">
        <v>190</v>
      </c>
      <c r="BE2154" s="226">
        <f>IF(N2154="základní",J2154,0)</f>
        <v>0</v>
      </c>
      <c r="BF2154" s="226">
        <f>IF(N2154="snížená",J2154,0)</f>
        <v>0</v>
      </c>
      <c r="BG2154" s="226">
        <f>IF(N2154="zákl. přenesená",J2154,0)</f>
        <v>0</v>
      </c>
      <c r="BH2154" s="226">
        <f>IF(N2154="sníž. přenesená",J2154,0)</f>
        <v>0</v>
      </c>
      <c r="BI2154" s="226">
        <f>IF(N2154="nulová",J2154,0)</f>
        <v>0</v>
      </c>
      <c r="BJ2154" s="19" t="s">
        <v>79</v>
      </c>
      <c r="BK2154" s="226">
        <f>ROUND(I2154*H2154,2)</f>
        <v>0</v>
      </c>
      <c r="BL2154" s="19" t="s">
        <v>197</v>
      </c>
      <c r="BM2154" s="225" t="s">
        <v>2547</v>
      </c>
    </row>
    <row r="2155" s="2" customFormat="1">
      <c r="A2155" s="40"/>
      <c r="B2155" s="41"/>
      <c r="C2155" s="42"/>
      <c r="D2155" s="234" t="s">
        <v>680</v>
      </c>
      <c r="E2155" s="42"/>
      <c r="F2155" s="283" t="s">
        <v>2543</v>
      </c>
      <c r="G2155" s="42"/>
      <c r="H2155" s="42"/>
      <c r="I2155" s="229"/>
      <c r="J2155" s="42"/>
      <c r="K2155" s="42"/>
      <c r="L2155" s="46"/>
      <c r="M2155" s="230"/>
      <c r="N2155" s="231"/>
      <c r="O2155" s="86"/>
      <c r="P2155" s="86"/>
      <c r="Q2155" s="86"/>
      <c r="R2155" s="86"/>
      <c r="S2155" s="86"/>
      <c r="T2155" s="87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T2155" s="19" t="s">
        <v>680</v>
      </c>
      <c r="AU2155" s="19" t="s">
        <v>82</v>
      </c>
    </row>
    <row r="2156" s="13" customFormat="1">
      <c r="A2156" s="13"/>
      <c r="B2156" s="232"/>
      <c r="C2156" s="233"/>
      <c r="D2156" s="234" t="s">
        <v>205</v>
      </c>
      <c r="E2156" s="233"/>
      <c r="F2156" s="236" t="s">
        <v>2548</v>
      </c>
      <c r="G2156" s="233"/>
      <c r="H2156" s="237">
        <v>7234.8779999999997</v>
      </c>
      <c r="I2156" s="238"/>
      <c r="J2156" s="233"/>
      <c r="K2156" s="233"/>
      <c r="L2156" s="239"/>
      <c r="M2156" s="240"/>
      <c r="N2156" s="241"/>
      <c r="O2156" s="241"/>
      <c r="P2156" s="241"/>
      <c r="Q2156" s="241"/>
      <c r="R2156" s="241"/>
      <c r="S2156" s="241"/>
      <c r="T2156" s="242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3" t="s">
        <v>205</v>
      </c>
      <c r="AU2156" s="243" t="s">
        <v>82</v>
      </c>
      <c r="AV2156" s="13" t="s">
        <v>82</v>
      </c>
      <c r="AW2156" s="13" t="s">
        <v>4</v>
      </c>
      <c r="AX2156" s="13" t="s">
        <v>79</v>
      </c>
      <c r="AY2156" s="243" t="s">
        <v>190</v>
      </c>
    </row>
    <row r="2157" s="2" customFormat="1" ht="16.5" customHeight="1">
      <c r="A2157" s="40"/>
      <c r="B2157" s="41"/>
      <c r="C2157" s="214" t="s">
        <v>2549</v>
      </c>
      <c r="D2157" s="214" t="s">
        <v>192</v>
      </c>
      <c r="E2157" s="215" t="s">
        <v>2550</v>
      </c>
      <c r="F2157" s="216" t="s">
        <v>2551</v>
      </c>
      <c r="G2157" s="217" t="s">
        <v>222</v>
      </c>
      <c r="H2157" s="218">
        <v>516.77700000000004</v>
      </c>
      <c r="I2157" s="219"/>
      <c r="J2157" s="220">
        <f>ROUND(I2157*H2157,2)</f>
        <v>0</v>
      </c>
      <c r="K2157" s="216" t="s">
        <v>19</v>
      </c>
      <c r="L2157" s="46"/>
      <c r="M2157" s="221" t="s">
        <v>19</v>
      </c>
      <c r="N2157" s="222" t="s">
        <v>43</v>
      </c>
      <c r="O2157" s="86"/>
      <c r="P2157" s="223">
        <f>O2157*H2157</f>
        <v>0</v>
      </c>
      <c r="Q2157" s="223">
        <v>0</v>
      </c>
      <c r="R2157" s="223">
        <f>Q2157*H2157</f>
        <v>0</v>
      </c>
      <c r="S2157" s="223">
        <v>0</v>
      </c>
      <c r="T2157" s="224">
        <f>S2157*H2157</f>
        <v>0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25" t="s">
        <v>197</v>
      </c>
      <c r="AT2157" s="225" t="s">
        <v>192</v>
      </c>
      <c r="AU2157" s="225" t="s">
        <v>82</v>
      </c>
      <c r="AY2157" s="19" t="s">
        <v>190</v>
      </c>
      <c r="BE2157" s="226">
        <f>IF(N2157="základní",J2157,0)</f>
        <v>0</v>
      </c>
      <c r="BF2157" s="226">
        <f>IF(N2157="snížená",J2157,0)</f>
        <v>0</v>
      </c>
      <c r="BG2157" s="226">
        <f>IF(N2157="zákl. přenesená",J2157,0)</f>
        <v>0</v>
      </c>
      <c r="BH2157" s="226">
        <f>IF(N2157="sníž. přenesená",J2157,0)</f>
        <v>0</v>
      </c>
      <c r="BI2157" s="226">
        <f>IF(N2157="nulová",J2157,0)</f>
        <v>0</v>
      </c>
      <c r="BJ2157" s="19" t="s">
        <v>79</v>
      </c>
      <c r="BK2157" s="226">
        <f>ROUND(I2157*H2157,2)</f>
        <v>0</v>
      </c>
      <c r="BL2157" s="19" t="s">
        <v>197</v>
      </c>
      <c r="BM2157" s="225" t="s">
        <v>2552</v>
      </c>
    </row>
    <row r="2158" s="2" customFormat="1" ht="24.15" customHeight="1">
      <c r="A2158" s="40"/>
      <c r="B2158" s="41"/>
      <c r="C2158" s="214" t="s">
        <v>2553</v>
      </c>
      <c r="D2158" s="214" t="s">
        <v>192</v>
      </c>
      <c r="E2158" s="215" t="s">
        <v>2554</v>
      </c>
      <c r="F2158" s="216" t="s">
        <v>2555</v>
      </c>
      <c r="G2158" s="217" t="s">
        <v>222</v>
      </c>
      <c r="H2158" s="218">
        <v>129.59999999999999</v>
      </c>
      <c r="I2158" s="219"/>
      <c r="J2158" s="220">
        <f>ROUND(I2158*H2158,2)</f>
        <v>0</v>
      </c>
      <c r="K2158" s="216" t="s">
        <v>196</v>
      </c>
      <c r="L2158" s="46"/>
      <c r="M2158" s="221" t="s">
        <v>19</v>
      </c>
      <c r="N2158" s="222" t="s">
        <v>43</v>
      </c>
      <c r="O2158" s="86"/>
      <c r="P2158" s="223">
        <f>O2158*H2158</f>
        <v>0</v>
      </c>
      <c r="Q2158" s="223">
        <v>0</v>
      </c>
      <c r="R2158" s="223">
        <f>Q2158*H2158</f>
        <v>0</v>
      </c>
      <c r="S2158" s="223">
        <v>0</v>
      </c>
      <c r="T2158" s="224">
        <f>S2158*H2158</f>
        <v>0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25" t="s">
        <v>197</v>
      </c>
      <c r="AT2158" s="225" t="s">
        <v>192</v>
      </c>
      <c r="AU2158" s="225" t="s">
        <v>82</v>
      </c>
      <c r="AY2158" s="19" t="s">
        <v>190</v>
      </c>
      <c r="BE2158" s="226">
        <f>IF(N2158="základní",J2158,0)</f>
        <v>0</v>
      </c>
      <c r="BF2158" s="226">
        <f>IF(N2158="snížená",J2158,0)</f>
        <v>0</v>
      </c>
      <c r="BG2158" s="226">
        <f>IF(N2158="zákl. přenesená",J2158,0)</f>
        <v>0</v>
      </c>
      <c r="BH2158" s="226">
        <f>IF(N2158="sníž. přenesená",J2158,0)</f>
        <v>0</v>
      </c>
      <c r="BI2158" s="226">
        <f>IF(N2158="nulová",J2158,0)</f>
        <v>0</v>
      </c>
      <c r="BJ2158" s="19" t="s">
        <v>79</v>
      </c>
      <c r="BK2158" s="226">
        <f>ROUND(I2158*H2158,2)</f>
        <v>0</v>
      </c>
      <c r="BL2158" s="19" t="s">
        <v>197</v>
      </c>
      <c r="BM2158" s="225" t="s">
        <v>2556</v>
      </c>
    </row>
    <row r="2159" s="2" customFormat="1">
      <c r="A2159" s="40"/>
      <c r="B2159" s="41"/>
      <c r="C2159" s="42"/>
      <c r="D2159" s="227" t="s">
        <v>199</v>
      </c>
      <c r="E2159" s="42"/>
      <c r="F2159" s="228" t="s">
        <v>2557</v>
      </c>
      <c r="G2159" s="42"/>
      <c r="H2159" s="42"/>
      <c r="I2159" s="229"/>
      <c r="J2159" s="42"/>
      <c r="K2159" s="42"/>
      <c r="L2159" s="46"/>
      <c r="M2159" s="230"/>
      <c r="N2159" s="231"/>
      <c r="O2159" s="86"/>
      <c r="P2159" s="86"/>
      <c r="Q2159" s="86"/>
      <c r="R2159" s="86"/>
      <c r="S2159" s="86"/>
      <c r="T2159" s="87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T2159" s="19" t="s">
        <v>199</v>
      </c>
      <c r="AU2159" s="19" t="s">
        <v>82</v>
      </c>
    </row>
    <row r="2160" s="14" customFormat="1">
      <c r="A2160" s="14"/>
      <c r="B2160" s="254"/>
      <c r="C2160" s="255"/>
      <c r="D2160" s="234" t="s">
        <v>205</v>
      </c>
      <c r="E2160" s="256" t="s">
        <v>19</v>
      </c>
      <c r="F2160" s="257" t="s">
        <v>2558</v>
      </c>
      <c r="G2160" s="255"/>
      <c r="H2160" s="256" t="s">
        <v>19</v>
      </c>
      <c r="I2160" s="258"/>
      <c r="J2160" s="255"/>
      <c r="K2160" s="255"/>
      <c r="L2160" s="259"/>
      <c r="M2160" s="260"/>
      <c r="N2160" s="261"/>
      <c r="O2160" s="261"/>
      <c r="P2160" s="261"/>
      <c r="Q2160" s="261"/>
      <c r="R2160" s="261"/>
      <c r="S2160" s="261"/>
      <c r="T2160" s="262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63" t="s">
        <v>205</v>
      </c>
      <c r="AU2160" s="263" t="s">
        <v>82</v>
      </c>
      <c r="AV2160" s="14" t="s">
        <v>79</v>
      </c>
      <c r="AW2160" s="14" t="s">
        <v>33</v>
      </c>
      <c r="AX2160" s="14" t="s">
        <v>72</v>
      </c>
      <c r="AY2160" s="263" t="s">
        <v>190</v>
      </c>
    </row>
    <row r="2161" s="13" customFormat="1">
      <c r="A2161" s="13"/>
      <c r="B2161" s="232"/>
      <c r="C2161" s="233"/>
      <c r="D2161" s="234" t="s">
        <v>205</v>
      </c>
      <c r="E2161" s="235" t="s">
        <v>19</v>
      </c>
      <c r="F2161" s="236" t="s">
        <v>2559</v>
      </c>
      <c r="G2161" s="233"/>
      <c r="H2161" s="237">
        <v>129.59999999999999</v>
      </c>
      <c r="I2161" s="238"/>
      <c r="J2161" s="233"/>
      <c r="K2161" s="233"/>
      <c r="L2161" s="239"/>
      <c r="M2161" s="240"/>
      <c r="N2161" s="241"/>
      <c r="O2161" s="241"/>
      <c r="P2161" s="241"/>
      <c r="Q2161" s="241"/>
      <c r="R2161" s="241"/>
      <c r="S2161" s="241"/>
      <c r="T2161" s="242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3" t="s">
        <v>205</v>
      </c>
      <c r="AU2161" s="243" t="s">
        <v>82</v>
      </c>
      <c r="AV2161" s="13" t="s">
        <v>82</v>
      </c>
      <c r="AW2161" s="13" t="s">
        <v>33</v>
      </c>
      <c r="AX2161" s="13" t="s">
        <v>79</v>
      </c>
      <c r="AY2161" s="243" t="s">
        <v>190</v>
      </c>
    </row>
    <row r="2162" s="2" customFormat="1" ht="24.15" customHeight="1">
      <c r="A2162" s="40"/>
      <c r="B2162" s="41"/>
      <c r="C2162" s="214" t="s">
        <v>2560</v>
      </c>
      <c r="D2162" s="214" t="s">
        <v>192</v>
      </c>
      <c r="E2162" s="215" t="s">
        <v>2561</v>
      </c>
      <c r="F2162" s="216" t="s">
        <v>2562</v>
      </c>
      <c r="G2162" s="217" t="s">
        <v>222</v>
      </c>
      <c r="H2162" s="218">
        <v>326.27699999999999</v>
      </c>
      <c r="I2162" s="219"/>
      <c r="J2162" s="220">
        <f>ROUND(I2162*H2162,2)</f>
        <v>0</v>
      </c>
      <c r="K2162" s="216" t="s">
        <v>196</v>
      </c>
      <c r="L2162" s="46"/>
      <c r="M2162" s="221" t="s">
        <v>19</v>
      </c>
      <c r="N2162" s="222" t="s">
        <v>43</v>
      </c>
      <c r="O2162" s="86"/>
      <c r="P2162" s="223">
        <f>O2162*H2162</f>
        <v>0</v>
      </c>
      <c r="Q2162" s="223">
        <v>0</v>
      </c>
      <c r="R2162" s="223">
        <f>Q2162*H2162</f>
        <v>0</v>
      </c>
      <c r="S2162" s="223">
        <v>0</v>
      </c>
      <c r="T2162" s="224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25" t="s">
        <v>197</v>
      </c>
      <c r="AT2162" s="225" t="s">
        <v>192</v>
      </c>
      <c r="AU2162" s="225" t="s">
        <v>82</v>
      </c>
      <c r="AY2162" s="19" t="s">
        <v>190</v>
      </c>
      <c r="BE2162" s="226">
        <f>IF(N2162="základní",J2162,0)</f>
        <v>0</v>
      </c>
      <c r="BF2162" s="226">
        <f>IF(N2162="snížená",J2162,0)</f>
        <v>0</v>
      </c>
      <c r="BG2162" s="226">
        <f>IF(N2162="zákl. přenesená",J2162,0)</f>
        <v>0</v>
      </c>
      <c r="BH2162" s="226">
        <f>IF(N2162="sníž. přenesená",J2162,0)</f>
        <v>0</v>
      </c>
      <c r="BI2162" s="226">
        <f>IF(N2162="nulová",J2162,0)</f>
        <v>0</v>
      </c>
      <c r="BJ2162" s="19" t="s">
        <v>79</v>
      </c>
      <c r="BK2162" s="226">
        <f>ROUND(I2162*H2162,2)</f>
        <v>0</v>
      </c>
      <c r="BL2162" s="19" t="s">
        <v>197</v>
      </c>
      <c r="BM2162" s="225" t="s">
        <v>2563</v>
      </c>
    </row>
    <row r="2163" s="2" customFormat="1">
      <c r="A2163" s="40"/>
      <c r="B2163" s="41"/>
      <c r="C2163" s="42"/>
      <c r="D2163" s="227" t="s">
        <v>199</v>
      </c>
      <c r="E2163" s="42"/>
      <c r="F2163" s="228" t="s">
        <v>2564</v>
      </c>
      <c r="G2163" s="42"/>
      <c r="H2163" s="42"/>
      <c r="I2163" s="229"/>
      <c r="J2163" s="42"/>
      <c r="K2163" s="42"/>
      <c r="L2163" s="46"/>
      <c r="M2163" s="230"/>
      <c r="N2163" s="231"/>
      <c r="O2163" s="86"/>
      <c r="P2163" s="86"/>
      <c r="Q2163" s="86"/>
      <c r="R2163" s="86"/>
      <c r="S2163" s="86"/>
      <c r="T2163" s="87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9" t="s">
        <v>199</v>
      </c>
      <c r="AU2163" s="19" t="s">
        <v>82</v>
      </c>
    </row>
    <row r="2164" s="13" customFormat="1">
      <c r="A2164" s="13"/>
      <c r="B2164" s="232"/>
      <c r="C2164" s="233"/>
      <c r="D2164" s="234" t="s">
        <v>205</v>
      </c>
      <c r="E2164" s="235" t="s">
        <v>19</v>
      </c>
      <c r="F2164" s="236" t="s">
        <v>2565</v>
      </c>
      <c r="G2164" s="233"/>
      <c r="H2164" s="237">
        <v>326.27699999999999</v>
      </c>
      <c r="I2164" s="238"/>
      <c r="J2164" s="233"/>
      <c r="K2164" s="233"/>
      <c r="L2164" s="239"/>
      <c r="M2164" s="240"/>
      <c r="N2164" s="241"/>
      <c r="O2164" s="241"/>
      <c r="P2164" s="241"/>
      <c r="Q2164" s="241"/>
      <c r="R2164" s="241"/>
      <c r="S2164" s="241"/>
      <c r="T2164" s="242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3" t="s">
        <v>205</v>
      </c>
      <c r="AU2164" s="243" t="s">
        <v>82</v>
      </c>
      <c r="AV2164" s="13" t="s">
        <v>82</v>
      </c>
      <c r="AW2164" s="13" t="s">
        <v>33</v>
      </c>
      <c r="AX2164" s="13" t="s">
        <v>79</v>
      </c>
      <c r="AY2164" s="243" t="s">
        <v>190</v>
      </c>
    </row>
    <row r="2165" s="2" customFormat="1" ht="24.15" customHeight="1">
      <c r="A2165" s="40"/>
      <c r="B2165" s="41"/>
      <c r="C2165" s="214" t="s">
        <v>2566</v>
      </c>
      <c r="D2165" s="214" t="s">
        <v>192</v>
      </c>
      <c r="E2165" s="215" t="s">
        <v>2567</v>
      </c>
      <c r="F2165" s="216" t="s">
        <v>473</v>
      </c>
      <c r="G2165" s="217" t="s">
        <v>222</v>
      </c>
      <c r="H2165" s="218">
        <v>60.899999999999999</v>
      </c>
      <c r="I2165" s="219"/>
      <c r="J2165" s="220">
        <f>ROUND(I2165*H2165,2)</f>
        <v>0</v>
      </c>
      <c r="K2165" s="216" t="s">
        <v>196</v>
      </c>
      <c r="L2165" s="46"/>
      <c r="M2165" s="221" t="s">
        <v>19</v>
      </c>
      <c r="N2165" s="222" t="s">
        <v>43</v>
      </c>
      <c r="O2165" s="86"/>
      <c r="P2165" s="223">
        <f>O2165*H2165</f>
        <v>0</v>
      </c>
      <c r="Q2165" s="223">
        <v>0</v>
      </c>
      <c r="R2165" s="223">
        <f>Q2165*H2165</f>
        <v>0</v>
      </c>
      <c r="S2165" s="223">
        <v>0</v>
      </c>
      <c r="T2165" s="224">
        <f>S2165*H2165</f>
        <v>0</v>
      </c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R2165" s="225" t="s">
        <v>197</v>
      </c>
      <c r="AT2165" s="225" t="s">
        <v>192</v>
      </c>
      <c r="AU2165" s="225" t="s">
        <v>82</v>
      </c>
      <c r="AY2165" s="19" t="s">
        <v>190</v>
      </c>
      <c r="BE2165" s="226">
        <f>IF(N2165="základní",J2165,0)</f>
        <v>0</v>
      </c>
      <c r="BF2165" s="226">
        <f>IF(N2165="snížená",J2165,0)</f>
        <v>0</v>
      </c>
      <c r="BG2165" s="226">
        <f>IF(N2165="zákl. přenesená",J2165,0)</f>
        <v>0</v>
      </c>
      <c r="BH2165" s="226">
        <f>IF(N2165="sníž. přenesená",J2165,0)</f>
        <v>0</v>
      </c>
      <c r="BI2165" s="226">
        <f>IF(N2165="nulová",J2165,0)</f>
        <v>0</v>
      </c>
      <c r="BJ2165" s="19" t="s">
        <v>79</v>
      </c>
      <c r="BK2165" s="226">
        <f>ROUND(I2165*H2165,2)</f>
        <v>0</v>
      </c>
      <c r="BL2165" s="19" t="s">
        <v>197</v>
      </c>
      <c r="BM2165" s="225" t="s">
        <v>2568</v>
      </c>
    </row>
    <row r="2166" s="2" customFormat="1">
      <c r="A2166" s="40"/>
      <c r="B2166" s="41"/>
      <c r="C2166" s="42"/>
      <c r="D2166" s="227" t="s">
        <v>199</v>
      </c>
      <c r="E2166" s="42"/>
      <c r="F2166" s="228" t="s">
        <v>2569</v>
      </c>
      <c r="G2166" s="42"/>
      <c r="H2166" s="42"/>
      <c r="I2166" s="229"/>
      <c r="J2166" s="42"/>
      <c r="K2166" s="42"/>
      <c r="L2166" s="46"/>
      <c r="M2166" s="230"/>
      <c r="N2166" s="231"/>
      <c r="O2166" s="86"/>
      <c r="P2166" s="86"/>
      <c r="Q2166" s="86"/>
      <c r="R2166" s="86"/>
      <c r="S2166" s="86"/>
      <c r="T2166" s="87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T2166" s="19" t="s">
        <v>199</v>
      </c>
      <c r="AU2166" s="19" t="s">
        <v>82</v>
      </c>
    </row>
    <row r="2167" s="14" customFormat="1">
      <c r="A2167" s="14"/>
      <c r="B2167" s="254"/>
      <c r="C2167" s="255"/>
      <c r="D2167" s="234" t="s">
        <v>205</v>
      </c>
      <c r="E2167" s="256" t="s">
        <v>19</v>
      </c>
      <c r="F2167" s="257" t="s">
        <v>2558</v>
      </c>
      <c r="G2167" s="255"/>
      <c r="H2167" s="256" t="s">
        <v>19</v>
      </c>
      <c r="I2167" s="258"/>
      <c r="J2167" s="255"/>
      <c r="K2167" s="255"/>
      <c r="L2167" s="259"/>
      <c r="M2167" s="260"/>
      <c r="N2167" s="261"/>
      <c r="O2167" s="261"/>
      <c r="P2167" s="261"/>
      <c r="Q2167" s="261"/>
      <c r="R2167" s="261"/>
      <c r="S2167" s="261"/>
      <c r="T2167" s="26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3" t="s">
        <v>205</v>
      </c>
      <c r="AU2167" s="263" t="s">
        <v>82</v>
      </c>
      <c r="AV2167" s="14" t="s">
        <v>79</v>
      </c>
      <c r="AW2167" s="14" t="s">
        <v>33</v>
      </c>
      <c r="AX2167" s="14" t="s">
        <v>72</v>
      </c>
      <c r="AY2167" s="263" t="s">
        <v>190</v>
      </c>
    </row>
    <row r="2168" s="13" customFormat="1">
      <c r="A2168" s="13"/>
      <c r="B2168" s="232"/>
      <c r="C2168" s="233"/>
      <c r="D2168" s="234" t="s">
        <v>205</v>
      </c>
      <c r="E2168" s="235" t="s">
        <v>19</v>
      </c>
      <c r="F2168" s="236" t="s">
        <v>2570</v>
      </c>
      <c r="G2168" s="233"/>
      <c r="H2168" s="237">
        <v>60.899999999999999</v>
      </c>
      <c r="I2168" s="238"/>
      <c r="J2168" s="233"/>
      <c r="K2168" s="233"/>
      <c r="L2168" s="239"/>
      <c r="M2168" s="240"/>
      <c r="N2168" s="241"/>
      <c r="O2168" s="241"/>
      <c r="P2168" s="241"/>
      <c r="Q2168" s="241"/>
      <c r="R2168" s="241"/>
      <c r="S2168" s="241"/>
      <c r="T2168" s="242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3" t="s">
        <v>205</v>
      </c>
      <c r="AU2168" s="243" t="s">
        <v>82</v>
      </c>
      <c r="AV2168" s="13" t="s">
        <v>82</v>
      </c>
      <c r="AW2168" s="13" t="s">
        <v>33</v>
      </c>
      <c r="AX2168" s="13" t="s">
        <v>79</v>
      </c>
      <c r="AY2168" s="243" t="s">
        <v>190</v>
      </c>
    </row>
    <row r="2169" s="12" customFormat="1" ht="22.8" customHeight="1">
      <c r="A2169" s="12"/>
      <c r="B2169" s="198"/>
      <c r="C2169" s="199"/>
      <c r="D2169" s="200" t="s">
        <v>71</v>
      </c>
      <c r="E2169" s="212" t="s">
        <v>394</v>
      </c>
      <c r="F2169" s="212" t="s">
        <v>395</v>
      </c>
      <c r="G2169" s="199"/>
      <c r="H2169" s="199"/>
      <c r="I2169" s="202"/>
      <c r="J2169" s="213">
        <f>BK2169</f>
        <v>0</v>
      </c>
      <c r="K2169" s="199"/>
      <c r="L2169" s="204"/>
      <c r="M2169" s="205"/>
      <c r="N2169" s="206"/>
      <c r="O2169" s="206"/>
      <c r="P2169" s="207">
        <f>SUM(P2170:P2171)</f>
        <v>0</v>
      </c>
      <c r="Q2169" s="206"/>
      <c r="R2169" s="207">
        <f>SUM(R2170:R2171)</f>
        <v>0</v>
      </c>
      <c r="S2169" s="206"/>
      <c r="T2169" s="208">
        <f>SUM(T2170:T2171)</f>
        <v>0</v>
      </c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R2169" s="209" t="s">
        <v>79</v>
      </c>
      <c r="AT2169" s="210" t="s">
        <v>71</v>
      </c>
      <c r="AU2169" s="210" t="s">
        <v>79</v>
      </c>
      <c r="AY2169" s="209" t="s">
        <v>190</v>
      </c>
      <c r="BK2169" s="211">
        <f>SUM(BK2170:BK2171)</f>
        <v>0</v>
      </c>
    </row>
    <row r="2170" s="2" customFormat="1" ht="33" customHeight="1">
      <c r="A2170" s="40"/>
      <c r="B2170" s="41"/>
      <c r="C2170" s="214" t="s">
        <v>2571</v>
      </c>
      <c r="D2170" s="214" t="s">
        <v>192</v>
      </c>
      <c r="E2170" s="215" t="s">
        <v>2572</v>
      </c>
      <c r="F2170" s="216" t="s">
        <v>2573</v>
      </c>
      <c r="G2170" s="217" t="s">
        <v>222</v>
      </c>
      <c r="H2170" s="218">
        <v>8492.4369999999999</v>
      </c>
      <c r="I2170" s="219"/>
      <c r="J2170" s="220">
        <f>ROUND(I2170*H2170,2)</f>
        <v>0</v>
      </c>
      <c r="K2170" s="216" t="s">
        <v>196</v>
      </c>
      <c r="L2170" s="46"/>
      <c r="M2170" s="221" t="s">
        <v>19</v>
      </c>
      <c r="N2170" s="222" t="s">
        <v>43</v>
      </c>
      <c r="O2170" s="86"/>
      <c r="P2170" s="223">
        <f>O2170*H2170</f>
        <v>0</v>
      </c>
      <c r="Q2170" s="223">
        <v>0</v>
      </c>
      <c r="R2170" s="223">
        <f>Q2170*H2170</f>
        <v>0</v>
      </c>
      <c r="S2170" s="223">
        <v>0</v>
      </c>
      <c r="T2170" s="224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25" t="s">
        <v>197</v>
      </c>
      <c r="AT2170" s="225" t="s">
        <v>192</v>
      </c>
      <c r="AU2170" s="225" t="s">
        <v>82</v>
      </c>
      <c r="AY2170" s="19" t="s">
        <v>190</v>
      </c>
      <c r="BE2170" s="226">
        <f>IF(N2170="základní",J2170,0)</f>
        <v>0</v>
      </c>
      <c r="BF2170" s="226">
        <f>IF(N2170="snížená",J2170,0)</f>
        <v>0</v>
      </c>
      <c r="BG2170" s="226">
        <f>IF(N2170="zákl. přenesená",J2170,0)</f>
        <v>0</v>
      </c>
      <c r="BH2170" s="226">
        <f>IF(N2170="sníž. přenesená",J2170,0)</f>
        <v>0</v>
      </c>
      <c r="BI2170" s="226">
        <f>IF(N2170="nulová",J2170,0)</f>
        <v>0</v>
      </c>
      <c r="BJ2170" s="19" t="s">
        <v>79</v>
      </c>
      <c r="BK2170" s="226">
        <f>ROUND(I2170*H2170,2)</f>
        <v>0</v>
      </c>
      <c r="BL2170" s="19" t="s">
        <v>197</v>
      </c>
      <c r="BM2170" s="225" t="s">
        <v>2574</v>
      </c>
    </row>
    <row r="2171" s="2" customFormat="1">
      <c r="A2171" s="40"/>
      <c r="B2171" s="41"/>
      <c r="C2171" s="42"/>
      <c r="D2171" s="227" t="s">
        <v>199</v>
      </c>
      <c r="E2171" s="42"/>
      <c r="F2171" s="228" t="s">
        <v>2575</v>
      </c>
      <c r="G2171" s="42"/>
      <c r="H2171" s="42"/>
      <c r="I2171" s="229"/>
      <c r="J2171" s="42"/>
      <c r="K2171" s="42"/>
      <c r="L2171" s="46"/>
      <c r="M2171" s="230"/>
      <c r="N2171" s="231"/>
      <c r="O2171" s="86"/>
      <c r="P2171" s="86"/>
      <c r="Q2171" s="86"/>
      <c r="R2171" s="86"/>
      <c r="S2171" s="86"/>
      <c r="T2171" s="87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T2171" s="19" t="s">
        <v>199</v>
      </c>
      <c r="AU2171" s="19" t="s">
        <v>82</v>
      </c>
    </row>
    <row r="2172" s="12" customFormat="1" ht="25.92" customHeight="1">
      <c r="A2172" s="12"/>
      <c r="B2172" s="198"/>
      <c r="C2172" s="199"/>
      <c r="D2172" s="200" t="s">
        <v>71</v>
      </c>
      <c r="E2172" s="201" t="s">
        <v>401</v>
      </c>
      <c r="F2172" s="201" t="s">
        <v>402</v>
      </c>
      <c r="G2172" s="199"/>
      <c r="H2172" s="199"/>
      <c r="I2172" s="202"/>
      <c r="J2172" s="203">
        <f>BK2172</f>
        <v>0</v>
      </c>
      <c r="K2172" s="199"/>
      <c r="L2172" s="204"/>
      <c r="M2172" s="205"/>
      <c r="N2172" s="206"/>
      <c r="O2172" s="206"/>
      <c r="P2172" s="207">
        <f>P2173+P2318+P2423+P2597+P2606+P2621+P2725+P3002+P3213+P3274+P3469+P3650+P3738+P3918+P4160+P4531+P4567+P5046+P5137</f>
        <v>0</v>
      </c>
      <c r="Q2172" s="206"/>
      <c r="R2172" s="207">
        <f>R2173+R2318+R2423+R2597+R2606+R2621+R2725+R3002+R3213+R3274+R3469+R3650+R3738+R3918+R4160+R4531+R4567+R5046+R5137</f>
        <v>219.29618668000001</v>
      </c>
      <c r="S2172" s="206"/>
      <c r="T2172" s="208">
        <f>T2173+T2318+T2423+T2597+T2606+T2621+T2725+T3002+T3213+T3274+T3469+T3650+T3738+T3918+T4160+T4531+T4567+T5046+T5137</f>
        <v>0</v>
      </c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R2172" s="209" t="s">
        <v>82</v>
      </c>
      <c r="AT2172" s="210" t="s">
        <v>71</v>
      </c>
      <c r="AU2172" s="210" t="s">
        <v>72</v>
      </c>
      <c r="AY2172" s="209" t="s">
        <v>190</v>
      </c>
      <c r="BK2172" s="211">
        <f>BK2173+BK2318+BK2423+BK2597+BK2606+BK2621+BK2725+BK3002+BK3213+BK3274+BK3469+BK3650+BK3738+BK3918+BK4160+BK4531+BK4567+BK5046+BK5137</f>
        <v>0</v>
      </c>
    </row>
    <row r="2173" s="12" customFormat="1" ht="22.8" customHeight="1">
      <c r="A2173" s="12"/>
      <c r="B2173" s="198"/>
      <c r="C2173" s="199"/>
      <c r="D2173" s="200" t="s">
        <v>71</v>
      </c>
      <c r="E2173" s="212" t="s">
        <v>2576</v>
      </c>
      <c r="F2173" s="212" t="s">
        <v>2577</v>
      </c>
      <c r="G2173" s="199"/>
      <c r="H2173" s="199"/>
      <c r="I2173" s="202"/>
      <c r="J2173" s="213">
        <f>BK2173</f>
        <v>0</v>
      </c>
      <c r="K2173" s="199"/>
      <c r="L2173" s="204"/>
      <c r="M2173" s="205"/>
      <c r="N2173" s="206"/>
      <c r="O2173" s="206"/>
      <c r="P2173" s="207">
        <f>SUM(P2174:P2317)</f>
        <v>0</v>
      </c>
      <c r="Q2173" s="206"/>
      <c r="R2173" s="207">
        <f>SUM(R2174:R2317)</f>
        <v>23.379614359999998</v>
      </c>
      <c r="S2173" s="206"/>
      <c r="T2173" s="208">
        <f>SUM(T2174:T2317)</f>
        <v>0</v>
      </c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R2173" s="209" t="s">
        <v>82</v>
      </c>
      <c r="AT2173" s="210" t="s">
        <v>71</v>
      </c>
      <c r="AU2173" s="210" t="s">
        <v>79</v>
      </c>
      <c r="AY2173" s="209" t="s">
        <v>190</v>
      </c>
      <c r="BK2173" s="211">
        <f>SUM(BK2174:BK2317)</f>
        <v>0</v>
      </c>
    </row>
    <row r="2174" s="2" customFormat="1" ht="21.75" customHeight="1">
      <c r="A2174" s="40"/>
      <c r="B2174" s="41"/>
      <c r="C2174" s="214" t="s">
        <v>2578</v>
      </c>
      <c r="D2174" s="214" t="s">
        <v>192</v>
      </c>
      <c r="E2174" s="215" t="s">
        <v>2579</v>
      </c>
      <c r="F2174" s="216" t="s">
        <v>2580</v>
      </c>
      <c r="G2174" s="217" t="s">
        <v>214</v>
      </c>
      <c r="H2174" s="218">
        <v>1293.906</v>
      </c>
      <c r="I2174" s="219"/>
      <c r="J2174" s="220">
        <f>ROUND(I2174*H2174,2)</f>
        <v>0</v>
      </c>
      <c r="K2174" s="216" t="s">
        <v>196</v>
      </c>
      <c r="L2174" s="46"/>
      <c r="M2174" s="221" t="s">
        <v>19</v>
      </c>
      <c r="N2174" s="222" t="s">
        <v>43</v>
      </c>
      <c r="O2174" s="86"/>
      <c r="P2174" s="223">
        <f>O2174*H2174</f>
        <v>0</v>
      </c>
      <c r="Q2174" s="223">
        <v>0</v>
      </c>
      <c r="R2174" s="223">
        <f>Q2174*H2174</f>
        <v>0</v>
      </c>
      <c r="S2174" s="223">
        <v>0</v>
      </c>
      <c r="T2174" s="224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25" t="s">
        <v>307</v>
      </c>
      <c r="AT2174" s="225" t="s">
        <v>192</v>
      </c>
      <c r="AU2174" s="225" t="s">
        <v>82</v>
      </c>
      <c r="AY2174" s="19" t="s">
        <v>190</v>
      </c>
      <c r="BE2174" s="226">
        <f>IF(N2174="základní",J2174,0)</f>
        <v>0</v>
      </c>
      <c r="BF2174" s="226">
        <f>IF(N2174="snížená",J2174,0)</f>
        <v>0</v>
      </c>
      <c r="BG2174" s="226">
        <f>IF(N2174="zákl. přenesená",J2174,0)</f>
        <v>0</v>
      </c>
      <c r="BH2174" s="226">
        <f>IF(N2174="sníž. přenesená",J2174,0)</f>
        <v>0</v>
      </c>
      <c r="BI2174" s="226">
        <f>IF(N2174="nulová",J2174,0)</f>
        <v>0</v>
      </c>
      <c r="BJ2174" s="19" t="s">
        <v>79</v>
      </c>
      <c r="BK2174" s="226">
        <f>ROUND(I2174*H2174,2)</f>
        <v>0</v>
      </c>
      <c r="BL2174" s="19" t="s">
        <v>307</v>
      </c>
      <c r="BM2174" s="225" t="s">
        <v>2581</v>
      </c>
    </row>
    <row r="2175" s="2" customFormat="1">
      <c r="A2175" s="40"/>
      <c r="B2175" s="41"/>
      <c r="C2175" s="42"/>
      <c r="D2175" s="227" t="s">
        <v>199</v>
      </c>
      <c r="E2175" s="42"/>
      <c r="F2175" s="228" t="s">
        <v>2582</v>
      </c>
      <c r="G2175" s="42"/>
      <c r="H2175" s="42"/>
      <c r="I2175" s="229"/>
      <c r="J2175" s="42"/>
      <c r="K2175" s="42"/>
      <c r="L2175" s="46"/>
      <c r="M2175" s="230"/>
      <c r="N2175" s="231"/>
      <c r="O2175" s="86"/>
      <c r="P2175" s="86"/>
      <c r="Q2175" s="86"/>
      <c r="R2175" s="86"/>
      <c r="S2175" s="86"/>
      <c r="T2175" s="87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T2175" s="19" t="s">
        <v>199</v>
      </c>
      <c r="AU2175" s="19" t="s">
        <v>82</v>
      </c>
    </row>
    <row r="2176" s="14" customFormat="1">
      <c r="A2176" s="14"/>
      <c r="B2176" s="254"/>
      <c r="C2176" s="255"/>
      <c r="D2176" s="234" t="s">
        <v>205</v>
      </c>
      <c r="E2176" s="256" t="s">
        <v>19</v>
      </c>
      <c r="F2176" s="257" t="s">
        <v>2583</v>
      </c>
      <c r="G2176" s="255"/>
      <c r="H2176" s="256" t="s">
        <v>19</v>
      </c>
      <c r="I2176" s="258"/>
      <c r="J2176" s="255"/>
      <c r="K2176" s="255"/>
      <c r="L2176" s="259"/>
      <c r="M2176" s="260"/>
      <c r="N2176" s="261"/>
      <c r="O2176" s="261"/>
      <c r="P2176" s="261"/>
      <c r="Q2176" s="261"/>
      <c r="R2176" s="261"/>
      <c r="S2176" s="261"/>
      <c r="T2176" s="262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63" t="s">
        <v>205</v>
      </c>
      <c r="AU2176" s="263" t="s">
        <v>82</v>
      </c>
      <c r="AV2176" s="14" t="s">
        <v>79</v>
      </c>
      <c r="AW2176" s="14" t="s">
        <v>33</v>
      </c>
      <c r="AX2176" s="14" t="s">
        <v>72</v>
      </c>
      <c r="AY2176" s="263" t="s">
        <v>190</v>
      </c>
    </row>
    <row r="2177" s="14" customFormat="1">
      <c r="A2177" s="14"/>
      <c r="B2177" s="254"/>
      <c r="C2177" s="255"/>
      <c r="D2177" s="234" t="s">
        <v>205</v>
      </c>
      <c r="E2177" s="256" t="s">
        <v>19</v>
      </c>
      <c r="F2177" s="257" t="s">
        <v>966</v>
      </c>
      <c r="G2177" s="255"/>
      <c r="H2177" s="256" t="s">
        <v>19</v>
      </c>
      <c r="I2177" s="258"/>
      <c r="J2177" s="255"/>
      <c r="K2177" s="255"/>
      <c r="L2177" s="259"/>
      <c r="M2177" s="260"/>
      <c r="N2177" s="261"/>
      <c r="O2177" s="261"/>
      <c r="P2177" s="261"/>
      <c r="Q2177" s="261"/>
      <c r="R2177" s="261"/>
      <c r="S2177" s="261"/>
      <c r="T2177" s="26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63" t="s">
        <v>205</v>
      </c>
      <c r="AU2177" s="263" t="s">
        <v>82</v>
      </c>
      <c r="AV2177" s="14" t="s">
        <v>79</v>
      </c>
      <c r="AW2177" s="14" t="s">
        <v>33</v>
      </c>
      <c r="AX2177" s="14" t="s">
        <v>72</v>
      </c>
      <c r="AY2177" s="263" t="s">
        <v>190</v>
      </c>
    </row>
    <row r="2178" s="13" customFormat="1">
      <c r="A2178" s="13"/>
      <c r="B2178" s="232"/>
      <c r="C2178" s="233"/>
      <c r="D2178" s="234" t="s">
        <v>205</v>
      </c>
      <c r="E2178" s="235" t="s">
        <v>19</v>
      </c>
      <c r="F2178" s="236" t="s">
        <v>2584</v>
      </c>
      <c r="G2178" s="233"/>
      <c r="H2178" s="237">
        <v>1290.146</v>
      </c>
      <c r="I2178" s="238"/>
      <c r="J2178" s="233"/>
      <c r="K2178" s="233"/>
      <c r="L2178" s="239"/>
      <c r="M2178" s="240"/>
      <c r="N2178" s="241"/>
      <c r="O2178" s="241"/>
      <c r="P2178" s="241"/>
      <c r="Q2178" s="241"/>
      <c r="R2178" s="241"/>
      <c r="S2178" s="241"/>
      <c r="T2178" s="242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3" t="s">
        <v>205</v>
      </c>
      <c r="AU2178" s="243" t="s">
        <v>82</v>
      </c>
      <c r="AV2178" s="13" t="s">
        <v>82</v>
      </c>
      <c r="AW2178" s="13" t="s">
        <v>33</v>
      </c>
      <c r="AX2178" s="13" t="s">
        <v>72</v>
      </c>
      <c r="AY2178" s="243" t="s">
        <v>190</v>
      </c>
    </row>
    <row r="2179" s="14" customFormat="1">
      <c r="A2179" s="14"/>
      <c r="B2179" s="254"/>
      <c r="C2179" s="255"/>
      <c r="D2179" s="234" t="s">
        <v>205</v>
      </c>
      <c r="E2179" s="256" t="s">
        <v>19</v>
      </c>
      <c r="F2179" s="257" t="s">
        <v>970</v>
      </c>
      <c r="G2179" s="255"/>
      <c r="H2179" s="256" t="s">
        <v>19</v>
      </c>
      <c r="I2179" s="258"/>
      <c r="J2179" s="255"/>
      <c r="K2179" s="255"/>
      <c r="L2179" s="259"/>
      <c r="M2179" s="260"/>
      <c r="N2179" s="261"/>
      <c r="O2179" s="261"/>
      <c r="P2179" s="261"/>
      <c r="Q2179" s="261"/>
      <c r="R2179" s="261"/>
      <c r="S2179" s="261"/>
      <c r="T2179" s="26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3" t="s">
        <v>205</v>
      </c>
      <c r="AU2179" s="263" t="s">
        <v>82</v>
      </c>
      <c r="AV2179" s="14" t="s">
        <v>79</v>
      </c>
      <c r="AW2179" s="14" t="s">
        <v>33</v>
      </c>
      <c r="AX2179" s="14" t="s">
        <v>72</v>
      </c>
      <c r="AY2179" s="263" t="s">
        <v>190</v>
      </c>
    </row>
    <row r="2180" s="13" customFormat="1">
      <c r="A2180" s="13"/>
      <c r="B2180" s="232"/>
      <c r="C2180" s="233"/>
      <c r="D2180" s="234" t="s">
        <v>205</v>
      </c>
      <c r="E2180" s="235" t="s">
        <v>19</v>
      </c>
      <c r="F2180" s="236" t="s">
        <v>2585</v>
      </c>
      <c r="G2180" s="233"/>
      <c r="H2180" s="237">
        <v>1.3600000000000001</v>
      </c>
      <c r="I2180" s="238"/>
      <c r="J2180" s="233"/>
      <c r="K2180" s="233"/>
      <c r="L2180" s="239"/>
      <c r="M2180" s="240"/>
      <c r="N2180" s="241"/>
      <c r="O2180" s="241"/>
      <c r="P2180" s="241"/>
      <c r="Q2180" s="241"/>
      <c r="R2180" s="241"/>
      <c r="S2180" s="241"/>
      <c r="T2180" s="242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3" t="s">
        <v>205</v>
      </c>
      <c r="AU2180" s="243" t="s">
        <v>82</v>
      </c>
      <c r="AV2180" s="13" t="s">
        <v>82</v>
      </c>
      <c r="AW2180" s="13" t="s">
        <v>33</v>
      </c>
      <c r="AX2180" s="13" t="s">
        <v>72</v>
      </c>
      <c r="AY2180" s="243" t="s">
        <v>190</v>
      </c>
    </row>
    <row r="2181" s="13" customFormat="1">
      <c r="A2181" s="13"/>
      <c r="B2181" s="232"/>
      <c r="C2181" s="233"/>
      <c r="D2181" s="234" t="s">
        <v>205</v>
      </c>
      <c r="E2181" s="235" t="s">
        <v>19</v>
      </c>
      <c r="F2181" s="236" t="s">
        <v>2586</v>
      </c>
      <c r="G2181" s="233"/>
      <c r="H2181" s="237">
        <v>2.3999999999999999</v>
      </c>
      <c r="I2181" s="238"/>
      <c r="J2181" s="233"/>
      <c r="K2181" s="233"/>
      <c r="L2181" s="239"/>
      <c r="M2181" s="240"/>
      <c r="N2181" s="241"/>
      <c r="O2181" s="241"/>
      <c r="P2181" s="241"/>
      <c r="Q2181" s="241"/>
      <c r="R2181" s="241"/>
      <c r="S2181" s="241"/>
      <c r="T2181" s="242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3" t="s">
        <v>205</v>
      </c>
      <c r="AU2181" s="243" t="s">
        <v>82</v>
      </c>
      <c r="AV2181" s="13" t="s">
        <v>82</v>
      </c>
      <c r="AW2181" s="13" t="s">
        <v>33</v>
      </c>
      <c r="AX2181" s="13" t="s">
        <v>72</v>
      </c>
      <c r="AY2181" s="243" t="s">
        <v>190</v>
      </c>
    </row>
    <row r="2182" s="15" customFormat="1">
      <c r="A2182" s="15"/>
      <c r="B2182" s="264"/>
      <c r="C2182" s="265"/>
      <c r="D2182" s="234" t="s">
        <v>205</v>
      </c>
      <c r="E2182" s="266" t="s">
        <v>755</v>
      </c>
      <c r="F2182" s="267" t="s">
        <v>243</v>
      </c>
      <c r="G2182" s="265"/>
      <c r="H2182" s="268">
        <v>1293.906</v>
      </c>
      <c r="I2182" s="269"/>
      <c r="J2182" s="265"/>
      <c r="K2182" s="265"/>
      <c r="L2182" s="270"/>
      <c r="M2182" s="271"/>
      <c r="N2182" s="272"/>
      <c r="O2182" s="272"/>
      <c r="P2182" s="272"/>
      <c r="Q2182" s="272"/>
      <c r="R2182" s="272"/>
      <c r="S2182" s="272"/>
      <c r="T2182" s="273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74" t="s">
        <v>205</v>
      </c>
      <c r="AU2182" s="274" t="s">
        <v>82</v>
      </c>
      <c r="AV2182" s="15" t="s">
        <v>197</v>
      </c>
      <c r="AW2182" s="15" t="s">
        <v>33</v>
      </c>
      <c r="AX2182" s="15" t="s">
        <v>79</v>
      </c>
      <c r="AY2182" s="274" t="s">
        <v>190</v>
      </c>
    </row>
    <row r="2183" s="2" customFormat="1" ht="21.75" customHeight="1">
      <c r="A2183" s="40"/>
      <c r="B2183" s="41"/>
      <c r="C2183" s="214" t="s">
        <v>2587</v>
      </c>
      <c r="D2183" s="214" t="s">
        <v>192</v>
      </c>
      <c r="E2183" s="215" t="s">
        <v>2588</v>
      </c>
      <c r="F2183" s="216" t="s">
        <v>2589</v>
      </c>
      <c r="G2183" s="217" t="s">
        <v>214</v>
      </c>
      <c r="H2183" s="218">
        <v>280.17899999999997</v>
      </c>
      <c r="I2183" s="219"/>
      <c r="J2183" s="220">
        <f>ROUND(I2183*H2183,2)</f>
        <v>0</v>
      </c>
      <c r="K2183" s="216" t="s">
        <v>196</v>
      </c>
      <c r="L2183" s="46"/>
      <c r="M2183" s="221" t="s">
        <v>19</v>
      </c>
      <c r="N2183" s="222" t="s">
        <v>43</v>
      </c>
      <c r="O2183" s="86"/>
      <c r="P2183" s="223">
        <f>O2183*H2183</f>
        <v>0</v>
      </c>
      <c r="Q2183" s="223">
        <v>0</v>
      </c>
      <c r="R2183" s="223">
        <f>Q2183*H2183</f>
        <v>0</v>
      </c>
      <c r="S2183" s="223">
        <v>0</v>
      </c>
      <c r="T2183" s="224">
        <f>S2183*H2183</f>
        <v>0</v>
      </c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R2183" s="225" t="s">
        <v>307</v>
      </c>
      <c r="AT2183" s="225" t="s">
        <v>192</v>
      </c>
      <c r="AU2183" s="225" t="s">
        <v>82</v>
      </c>
      <c r="AY2183" s="19" t="s">
        <v>190</v>
      </c>
      <c r="BE2183" s="226">
        <f>IF(N2183="základní",J2183,0)</f>
        <v>0</v>
      </c>
      <c r="BF2183" s="226">
        <f>IF(N2183="snížená",J2183,0)</f>
        <v>0</v>
      </c>
      <c r="BG2183" s="226">
        <f>IF(N2183="zákl. přenesená",J2183,0)</f>
        <v>0</v>
      </c>
      <c r="BH2183" s="226">
        <f>IF(N2183="sníž. přenesená",J2183,0)</f>
        <v>0</v>
      </c>
      <c r="BI2183" s="226">
        <f>IF(N2183="nulová",J2183,0)</f>
        <v>0</v>
      </c>
      <c r="BJ2183" s="19" t="s">
        <v>79</v>
      </c>
      <c r="BK2183" s="226">
        <f>ROUND(I2183*H2183,2)</f>
        <v>0</v>
      </c>
      <c r="BL2183" s="19" t="s">
        <v>307</v>
      </c>
      <c r="BM2183" s="225" t="s">
        <v>2590</v>
      </c>
    </row>
    <row r="2184" s="2" customFormat="1">
      <c r="A2184" s="40"/>
      <c r="B2184" s="41"/>
      <c r="C2184" s="42"/>
      <c r="D2184" s="227" t="s">
        <v>199</v>
      </c>
      <c r="E2184" s="42"/>
      <c r="F2184" s="228" t="s">
        <v>2591</v>
      </c>
      <c r="G2184" s="42"/>
      <c r="H2184" s="42"/>
      <c r="I2184" s="229"/>
      <c r="J2184" s="42"/>
      <c r="K2184" s="42"/>
      <c r="L2184" s="46"/>
      <c r="M2184" s="230"/>
      <c r="N2184" s="231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199</v>
      </c>
      <c r="AU2184" s="19" t="s">
        <v>82</v>
      </c>
    </row>
    <row r="2185" s="14" customFormat="1">
      <c r="A2185" s="14"/>
      <c r="B2185" s="254"/>
      <c r="C2185" s="255"/>
      <c r="D2185" s="234" t="s">
        <v>205</v>
      </c>
      <c r="E2185" s="256" t="s">
        <v>19</v>
      </c>
      <c r="F2185" s="257" t="s">
        <v>2592</v>
      </c>
      <c r="G2185" s="255"/>
      <c r="H2185" s="256" t="s">
        <v>19</v>
      </c>
      <c r="I2185" s="258"/>
      <c r="J2185" s="255"/>
      <c r="K2185" s="255"/>
      <c r="L2185" s="259"/>
      <c r="M2185" s="260"/>
      <c r="N2185" s="261"/>
      <c r="O2185" s="261"/>
      <c r="P2185" s="261"/>
      <c r="Q2185" s="261"/>
      <c r="R2185" s="261"/>
      <c r="S2185" s="261"/>
      <c r="T2185" s="262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63" t="s">
        <v>205</v>
      </c>
      <c r="AU2185" s="263" t="s">
        <v>82</v>
      </c>
      <c r="AV2185" s="14" t="s">
        <v>79</v>
      </c>
      <c r="AW2185" s="14" t="s">
        <v>33</v>
      </c>
      <c r="AX2185" s="14" t="s">
        <v>72</v>
      </c>
      <c r="AY2185" s="263" t="s">
        <v>190</v>
      </c>
    </row>
    <row r="2186" s="13" customFormat="1">
      <c r="A2186" s="13"/>
      <c r="B2186" s="232"/>
      <c r="C2186" s="233"/>
      <c r="D2186" s="234" t="s">
        <v>205</v>
      </c>
      <c r="E2186" s="235" t="s">
        <v>19</v>
      </c>
      <c r="F2186" s="236" t="s">
        <v>2593</v>
      </c>
      <c r="G2186" s="233"/>
      <c r="H2186" s="237">
        <v>12.864000000000001</v>
      </c>
      <c r="I2186" s="238"/>
      <c r="J2186" s="233"/>
      <c r="K2186" s="233"/>
      <c r="L2186" s="239"/>
      <c r="M2186" s="240"/>
      <c r="N2186" s="241"/>
      <c r="O2186" s="241"/>
      <c r="P2186" s="241"/>
      <c r="Q2186" s="241"/>
      <c r="R2186" s="241"/>
      <c r="S2186" s="241"/>
      <c r="T2186" s="242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3" t="s">
        <v>205</v>
      </c>
      <c r="AU2186" s="243" t="s">
        <v>82</v>
      </c>
      <c r="AV2186" s="13" t="s">
        <v>82</v>
      </c>
      <c r="AW2186" s="13" t="s">
        <v>33</v>
      </c>
      <c r="AX2186" s="13" t="s">
        <v>72</v>
      </c>
      <c r="AY2186" s="243" t="s">
        <v>190</v>
      </c>
    </row>
    <row r="2187" s="16" customFormat="1">
      <c r="A2187" s="16"/>
      <c r="B2187" s="286"/>
      <c r="C2187" s="287"/>
      <c r="D2187" s="234" t="s">
        <v>205</v>
      </c>
      <c r="E2187" s="288" t="s">
        <v>19</v>
      </c>
      <c r="F2187" s="289" t="s">
        <v>914</v>
      </c>
      <c r="G2187" s="287"/>
      <c r="H2187" s="290">
        <v>12.864000000000001</v>
      </c>
      <c r="I2187" s="291"/>
      <c r="J2187" s="287"/>
      <c r="K2187" s="287"/>
      <c r="L2187" s="292"/>
      <c r="M2187" s="293"/>
      <c r="N2187" s="294"/>
      <c r="O2187" s="294"/>
      <c r="P2187" s="294"/>
      <c r="Q2187" s="294"/>
      <c r="R2187" s="294"/>
      <c r="S2187" s="294"/>
      <c r="T2187" s="295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96" t="s">
        <v>205</v>
      </c>
      <c r="AU2187" s="296" t="s">
        <v>82</v>
      </c>
      <c r="AV2187" s="16" t="s">
        <v>207</v>
      </c>
      <c r="AW2187" s="16" t="s">
        <v>33</v>
      </c>
      <c r="AX2187" s="16" t="s">
        <v>72</v>
      </c>
      <c r="AY2187" s="296" t="s">
        <v>190</v>
      </c>
    </row>
    <row r="2188" s="14" customFormat="1">
      <c r="A2188" s="14"/>
      <c r="B2188" s="254"/>
      <c r="C2188" s="255"/>
      <c r="D2188" s="234" t="s">
        <v>205</v>
      </c>
      <c r="E2188" s="256" t="s">
        <v>19</v>
      </c>
      <c r="F2188" s="257" t="s">
        <v>2594</v>
      </c>
      <c r="G2188" s="255"/>
      <c r="H2188" s="256" t="s">
        <v>19</v>
      </c>
      <c r="I2188" s="258"/>
      <c r="J2188" s="255"/>
      <c r="K2188" s="255"/>
      <c r="L2188" s="259"/>
      <c r="M2188" s="260"/>
      <c r="N2188" s="261"/>
      <c r="O2188" s="261"/>
      <c r="P2188" s="261"/>
      <c r="Q2188" s="261"/>
      <c r="R2188" s="261"/>
      <c r="S2188" s="261"/>
      <c r="T2188" s="262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3" t="s">
        <v>205</v>
      </c>
      <c r="AU2188" s="263" t="s">
        <v>82</v>
      </c>
      <c r="AV2188" s="14" t="s">
        <v>79</v>
      </c>
      <c r="AW2188" s="14" t="s">
        <v>33</v>
      </c>
      <c r="AX2188" s="14" t="s">
        <v>72</v>
      </c>
      <c r="AY2188" s="263" t="s">
        <v>190</v>
      </c>
    </row>
    <row r="2189" s="13" customFormat="1">
      <c r="A2189" s="13"/>
      <c r="B2189" s="232"/>
      <c r="C2189" s="233"/>
      <c r="D2189" s="234" t="s">
        <v>205</v>
      </c>
      <c r="E2189" s="235" t="s">
        <v>19</v>
      </c>
      <c r="F2189" s="236" t="s">
        <v>2595</v>
      </c>
      <c r="G2189" s="233"/>
      <c r="H2189" s="237">
        <v>10.800000000000001</v>
      </c>
      <c r="I2189" s="238"/>
      <c r="J2189" s="233"/>
      <c r="K2189" s="233"/>
      <c r="L2189" s="239"/>
      <c r="M2189" s="240"/>
      <c r="N2189" s="241"/>
      <c r="O2189" s="241"/>
      <c r="P2189" s="241"/>
      <c r="Q2189" s="241"/>
      <c r="R2189" s="241"/>
      <c r="S2189" s="241"/>
      <c r="T2189" s="24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3" t="s">
        <v>205</v>
      </c>
      <c r="AU2189" s="243" t="s">
        <v>82</v>
      </c>
      <c r="AV2189" s="13" t="s">
        <v>82</v>
      </c>
      <c r="AW2189" s="13" t="s">
        <v>33</v>
      </c>
      <c r="AX2189" s="13" t="s">
        <v>72</v>
      </c>
      <c r="AY2189" s="243" t="s">
        <v>190</v>
      </c>
    </row>
    <row r="2190" s="16" customFormat="1">
      <c r="A2190" s="16"/>
      <c r="B2190" s="286"/>
      <c r="C2190" s="287"/>
      <c r="D2190" s="234" t="s">
        <v>205</v>
      </c>
      <c r="E2190" s="288" t="s">
        <v>19</v>
      </c>
      <c r="F2190" s="289" t="s">
        <v>914</v>
      </c>
      <c r="G2190" s="287"/>
      <c r="H2190" s="290">
        <v>10.800000000000001</v>
      </c>
      <c r="I2190" s="291"/>
      <c r="J2190" s="287"/>
      <c r="K2190" s="287"/>
      <c r="L2190" s="292"/>
      <c r="M2190" s="293"/>
      <c r="N2190" s="294"/>
      <c r="O2190" s="294"/>
      <c r="P2190" s="294"/>
      <c r="Q2190" s="294"/>
      <c r="R2190" s="294"/>
      <c r="S2190" s="294"/>
      <c r="T2190" s="295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T2190" s="296" t="s">
        <v>205</v>
      </c>
      <c r="AU2190" s="296" t="s">
        <v>82</v>
      </c>
      <c r="AV2190" s="16" t="s">
        <v>207</v>
      </c>
      <c r="AW2190" s="16" t="s">
        <v>33</v>
      </c>
      <c r="AX2190" s="16" t="s">
        <v>72</v>
      </c>
      <c r="AY2190" s="296" t="s">
        <v>190</v>
      </c>
    </row>
    <row r="2191" s="14" customFormat="1">
      <c r="A2191" s="14"/>
      <c r="B2191" s="254"/>
      <c r="C2191" s="255"/>
      <c r="D2191" s="234" t="s">
        <v>205</v>
      </c>
      <c r="E2191" s="256" t="s">
        <v>19</v>
      </c>
      <c r="F2191" s="257" t="s">
        <v>2596</v>
      </c>
      <c r="G2191" s="255"/>
      <c r="H2191" s="256" t="s">
        <v>19</v>
      </c>
      <c r="I2191" s="258"/>
      <c r="J2191" s="255"/>
      <c r="K2191" s="255"/>
      <c r="L2191" s="259"/>
      <c r="M2191" s="260"/>
      <c r="N2191" s="261"/>
      <c r="O2191" s="261"/>
      <c r="P2191" s="261"/>
      <c r="Q2191" s="261"/>
      <c r="R2191" s="261"/>
      <c r="S2191" s="261"/>
      <c r="T2191" s="26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63" t="s">
        <v>205</v>
      </c>
      <c r="AU2191" s="263" t="s">
        <v>82</v>
      </c>
      <c r="AV2191" s="14" t="s">
        <v>79</v>
      </c>
      <c r="AW2191" s="14" t="s">
        <v>33</v>
      </c>
      <c r="AX2191" s="14" t="s">
        <v>72</v>
      </c>
      <c r="AY2191" s="263" t="s">
        <v>190</v>
      </c>
    </row>
    <row r="2192" s="13" customFormat="1">
      <c r="A2192" s="13"/>
      <c r="B2192" s="232"/>
      <c r="C2192" s="233"/>
      <c r="D2192" s="234" t="s">
        <v>205</v>
      </c>
      <c r="E2192" s="235" t="s">
        <v>19</v>
      </c>
      <c r="F2192" s="236" t="s">
        <v>2597</v>
      </c>
      <c r="G2192" s="233"/>
      <c r="H2192" s="237">
        <v>13.02</v>
      </c>
      <c r="I2192" s="238"/>
      <c r="J2192" s="233"/>
      <c r="K2192" s="233"/>
      <c r="L2192" s="239"/>
      <c r="M2192" s="240"/>
      <c r="N2192" s="241"/>
      <c r="O2192" s="241"/>
      <c r="P2192" s="241"/>
      <c r="Q2192" s="241"/>
      <c r="R2192" s="241"/>
      <c r="S2192" s="241"/>
      <c r="T2192" s="242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3" t="s">
        <v>205</v>
      </c>
      <c r="AU2192" s="243" t="s">
        <v>82</v>
      </c>
      <c r="AV2192" s="13" t="s">
        <v>82</v>
      </c>
      <c r="AW2192" s="13" t="s">
        <v>33</v>
      </c>
      <c r="AX2192" s="13" t="s">
        <v>72</v>
      </c>
      <c r="AY2192" s="243" t="s">
        <v>190</v>
      </c>
    </row>
    <row r="2193" s="16" customFormat="1">
      <c r="A2193" s="16"/>
      <c r="B2193" s="286"/>
      <c r="C2193" s="287"/>
      <c r="D2193" s="234" t="s">
        <v>205</v>
      </c>
      <c r="E2193" s="288" t="s">
        <v>19</v>
      </c>
      <c r="F2193" s="289" t="s">
        <v>914</v>
      </c>
      <c r="G2193" s="287"/>
      <c r="H2193" s="290">
        <v>13.02</v>
      </c>
      <c r="I2193" s="291"/>
      <c r="J2193" s="287"/>
      <c r="K2193" s="287"/>
      <c r="L2193" s="292"/>
      <c r="M2193" s="293"/>
      <c r="N2193" s="294"/>
      <c r="O2193" s="294"/>
      <c r="P2193" s="294"/>
      <c r="Q2193" s="294"/>
      <c r="R2193" s="294"/>
      <c r="S2193" s="294"/>
      <c r="T2193" s="295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T2193" s="296" t="s">
        <v>205</v>
      </c>
      <c r="AU2193" s="296" t="s">
        <v>82</v>
      </c>
      <c r="AV2193" s="16" t="s">
        <v>207</v>
      </c>
      <c r="AW2193" s="16" t="s">
        <v>33</v>
      </c>
      <c r="AX2193" s="16" t="s">
        <v>72</v>
      </c>
      <c r="AY2193" s="296" t="s">
        <v>190</v>
      </c>
    </row>
    <row r="2194" s="14" customFormat="1">
      <c r="A2194" s="14"/>
      <c r="B2194" s="254"/>
      <c r="C2194" s="255"/>
      <c r="D2194" s="234" t="s">
        <v>205</v>
      </c>
      <c r="E2194" s="256" t="s">
        <v>19</v>
      </c>
      <c r="F2194" s="257" t="s">
        <v>2598</v>
      </c>
      <c r="G2194" s="255"/>
      <c r="H2194" s="256" t="s">
        <v>19</v>
      </c>
      <c r="I2194" s="258"/>
      <c r="J2194" s="255"/>
      <c r="K2194" s="255"/>
      <c r="L2194" s="259"/>
      <c r="M2194" s="260"/>
      <c r="N2194" s="261"/>
      <c r="O2194" s="261"/>
      <c r="P2194" s="261"/>
      <c r="Q2194" s="261"/>
      <c r="R2194" s="261"/>
      <c r="S2194" s="261"/>
      <c r="T2194" s="26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3" t="s">
        <v>205</v>
      </c>
      <c r="AU2194" s="263" t="s">
        <v>82</v>
      </c>
      <c r="AV2194" s="14" t="s">
        <v>79</v>
      </c>
      <c r="AW2194" s="14" t="s">
        <v>33</v>
      </c>
      <c r="AX2194" s="14" t="s">
        <v>72</v>
      </c>
      <c r="AY2194" s="263" t="s">
        <v>190</v>
      </c>
    </row>
    <row r="2195" s="14" customFormat="1">
      <c r="A2195" s="14"/>
      <c r="B2195" s="254"/>
      <c r="C2195" s="255"/>
      <c r="D2195" s="234" t="s">
        <v>205</v>
      </c>
      <c r="E2195" s="256" t="s">
        <v>19</v>
      </c>
      <c r="F2195" s="257" t="s">
        <v>2076</v>
      </c>
      <c r="G2195" s="255"/>
      <c r="H2195" s="256" t="s">
        <v>19</v>
      </c>
      <c r="I2195" s="258"/>
      <c r="J2195" s="255"/>
      <c r="K2195" s="255"/>
      <c r="L2195" s="259"/>
      <c r="M2195" s="260"/>
      <c r="N2195" s="261"/>
      <c r="O2195" s="261"/>
      <c r="P2195" s="261"/>
      <c r="Q2195" s="261"/>
      <c r="R2195" s="261"/>
      <c r="S2195" s="261"/>
      <c r="T2195" s="26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63" t="s">
        <v>205</v>
      </c>
      <c r="AU2195" s="263" t="s">
        <v>82</v>
      </c>
      <c r="AV2195" s="14" t="s">
        <v>79</v>
      </c>
      <c r="AW2195" s="14" t="s">
        <v>33</v>
      </c>
      <c r="AX2195" s="14" t="s">
        <v>72</v>
      </c>
      <c r="AY2195" s="263" t="s">
        <v>190</v>
      </c>
    </row>
    <row r="2196" s="14" customFormat="1">
      <c r="A2196" s="14"/>
      <c r="B2196" s="254"/>
      <c r="C2196" s="255"/>
      <c r="D2196" s="234" t="s">
        <v>205</v>
      </c>
      <c r="E2196" s="256" t="s">
        <v>19</v>
      </c>
      <c r="F2196" s="257" t="s">
        <v>2599</v>
      </c>
      <c r="G2196" s="255"/>
      <c r="H2196" s="256" t="s">
        <v>19</v>
      </c>
      <c r="I2196" s="258"/>
      <c r="J2196" s="255"/>
      <c r="K2196" s="255"/>
      <c r="L2196" s="259"/>
      <c r="M2196" s="260"/>
      <c r="N2196" s="261"/>
      <c r="O2196" s="261"/>
      <c r="P2196" s="261"/>
      <c r="Q2196" s="261"/>
      <c r="R2196" s="261"/>
      <c r="S2196" s="261"/>
      <c r="T2196" s="262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63" t="s">
        <v>205</v>
      </c>
      <c r="AU2196" s="263" t="s">
        <v>82</v>
      </c>
      <c r="AV2196" s="14" t="s">
        <v>79</v>
      </c>
      <c r="AW2196" s="14" t="s">
        <v>33</v>
      </c>
      <c r="AX2196" s="14" t="s">
        <v>72</v>
      </c>
      <c r="AY2196" s="263" t="s">
        <v>190</v>
      </c>
    </row>
    <row r="2197" s="13" customFormat="1">
      <c r="A2197" s="13"/>
      <c r="B2197" s="232"/>
      <c r="C2197" s="233"/>
      <c r="D2197" s="234" t="s">
        <v>205</v>
      </c>
      <c r="E2197" s="235" t="s">
        <v>19</v>
      </c>
      <c r="F2197" s="236" t="s">
        <v>2600</v>
      </c>
      <c r="G2197" s="233"/>
      <c r="H2197" s="237">
        <v>49.231000000000002</v>
      </c>
      <c r="I2197" s="238"/>
      <c r="J2197" s="233"/>
      <c r="K2197" s="233"/>
      <c r="L2197" s="239"/>
      <c r="M2197" s="240"/>
      <c r="N2197" s="241"/>
      <c r="O2197" s="241"/>
      <c r="P2197" s="241"/>
      <c r="Q2197" s="241"/>
      <c r="R2197" s="241"/>
      <c r="S2197" s="241"/>
      <c r="T2197" s="24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3" t="s">
        <v>205</v>
      </c>
      <c r="AU2197" s="243" t="s">
        <v>82</v>
      </c>
      <c r="AV2197" s="13" t="s">
        <v>82</v>
      </c>
      <c r="AW2197" s="13" t="s">
        <v>33</v>
      </c>
      <c r="AX2197" s="13" t="s">
        <v>72</v>
      </c>
      <c r="AY2197" s="243" t="s">
        <v>190</v>
      </c>
    </row>
    <row r="2198" s="13" customFormat="1">
      <c r="A2198" s="13"/>
      <c r="B2198" s="232"/>
      <c r="C2198" s="233"/>
      <c r="D2198" s="234" t="s">
        <v>205</v>
      </c>
      <c r="E2198" s="235" t="s">
        <v>19</v>
      </c>
      <c r="F2198" s="236" t="s">
        <v>2601</v>
      </c>
      <c r="G2198" s="233"/>
      <c r="H2198" s="237">
        <v>0.61899999999999999</v>
      </c>
      <c r="I2198" s="238"/>
      <c r="J2198" s="233"/>
      <c r="K2198" s="233"/>
      <c r="L2198" s="239"/>
      <c r="M2198" s="240"/>
      <c r="N2198" s="241"/>
      <c r="O2198" s="241"/>
      <c r="P2198" s="241"/>
      <c r="Q2198" s="241"/>
      <c r="R2198" s="241"/>
      <c r="S2198" s="241"/>
      <c r="T2198" s="242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3" t="s">
        <v>205</v>
      </c>
      <c r="AU2198" s="243" t="s">
        <v>82</v>
      </c>
      <c r="AV2198" s="13" t="s">
        <v>82</v>
      </c>
      <c r="AW2198" s="13" t="s">
        <v>33</v>
      </c>
      <c r="AX2198" s="13" t="s">
        <v>72</v>
      </c>
      <c r="AY2198" s="243" t="s">
        <v>190</v>
      </c>
    </row>
    <row r="2199" s="13" customFormat="1">
      <c r="A2199" s="13"/>
      <c r="B2199" s="232"/>
      <c r="C2199" s="233"/>
      <c r="D2199" s="234" t="s">
        <v>205</v>
      </c>
      <c r="E2199" s="235" t="s">
        <v>19</v>
      </c>
      <c r="F2199" s="236" t="s">
        <v>2602</v>
      </c>
      <c r="G2199" s="233"/>
      <c r="H2199" s="237">
        <v>21.995999999999999</v>
      </c>
      <c r="I2199" s="238"/>
      <c r="J2199" s="233"/>
      <c r="K2199" s="233"/>
      <c r="L2199" s="239"/>
      <c r="M2199" s="240"/>
      <c r="N2199" s="241"/>
      <c r="O2199" s="241"/>
      <c r="P2199" s="241"/>
      <c r="Q2199" s="241"/>
      <c r="R2199" s="241"/>
      <c r="S2199" s="241"/>
      <c r="T2199" s="24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3" t="s">
        <v>205</v>
      </c>
      <c r="AU2199" s="243" t="s">
        <v>82</v>
      </c>
      <c r="AV2199" s="13" t="s">
        <v>82</v>
      </c>
      <c r="AW2199" s="13" t="s">
        <v>33</v>
      </c>
      <c r="AX2199" s="13" t="s">
        <v>72</v>
      </c>
      <c r="AY2199" s="243" t="s">
        <v>190</v>
      </c>
    </row>
    <row r="2200" s="14" customFormat="1">
      <c r="A2200" s="14"/>
      <c r="B2200" s="254"/>
      <c r="C2200" s="255"/>
      <c r="D2200" s="234" t="s">
        <v>205</v>
      </c>
      <c r="E2200" s="256" t="s">
        <v>19</v>
      </c>
      <c r="F2200" s="257" t="s">
        <v>2078</v>
      </c>
      <c r="G2200" s="255"/>
      <c r="H2200" s="256" t="s">
        <v>19</v>
      </c>
      <c r="I2200" s="258"/>
      <c r="J2200" s="255"/>
      <c r="K2200" s="255"/>
      <c r="L2200" s="259"/>
      <c r="M2200" s="260"/>
      <c r="N2200" s="261"/>
      <c r="O2200" s="261"/>
      <c r="P2200" s="261"/>
      <c r="Q2200" s="261"/>
      <c r="R2200" s="261"/>
      <c r="S2200" s="261"/>
      <c r="T2200" s="26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3" t="s">
        <v>205</v>
      </c>
      <c r="AU2200" s="263" t="s">
        <v>82</v>
      </c>
      <c r="AV2200" s="14" t="s">
        <v>79</v>
      </c>
      <c r="AW2200" s="14" t="s">
        <v>33</v>
      </c>
      <c r="AX2200" s="14" t="s">
        <v>72</v>
      </c>
      <c r="AY2200" s="263" t="s">
        <v>190</v>
      </c>
    </row>
    <row r="2201" s="14" customFormat="1">
      <c r="A2201" s="14"/>
      <c r="B2201" s="254"/>
      <c r="C2201" s="255"/>
      <c r="D2201" s="234" t="s">
        <v>205</v>
      </c>
      <c r="E2201" s="256" t="s">
        <v>19</v>
      </c>
      <c r="F2201" s="257" t="s">
        <v>2603</v>
      </c>
      <c r="G2201" s="255"/>
      <c r="H2201" s="256" t="s">
        <v>19</v>
      </c>
      <c r="I2201" s="258"/>
      <c r="J2201" s="255"/>
      <c r="K2201" s="255"/>
      <c r="L2201" s="259"/>
      <c r="M2201" s="260"/>
      <c r="N2201" s="261"/>
      <c r="O2201" s="261"/>
      <c r="P2201" s="261"/>
      <c r="Q2201" s="261"/>
      <c r="R2201" s="261"/>
      <c r="S2201" s="261"/>
      <c r="T2201" s="262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63" t="s">
        <v>205</v>
      </c>
      <c r="AU2201" s="263" t="s">
        <v>82</v>
      </c>
      <c r="AV2201" s="14" t="s">
        <v>79</v>
      </c>
      <c r="AW2201" s="14" t="s">
        <v>33</v>
      </c>
      <c r="AX2201" s="14" t="s">
        <v>72</v>
      </c>
      <c r="AY2201" s="263" t="s">
        <v>190</v>
      </c>
    </row>
    <row r="2202" s="13" customFormat="1">
      <c r="A2202" s="13"/>
      <c r="B2202" s="232"/>
      <c r="C2202" s="233"/>
      <c r="D2202" s="234" t="s">
        <v>205</v>
      </c>
      <c r="E2202" s="235" t="s">
        <v>19</v>
      </c>
      <c r="F2202" s="236" t="s">
        <v>2604</v>
      </c>
      <c r="G2202" s="233"/>
      <c r="H2202" s="237">
        <v>41.814</v>
      </c>
      <c r="I2202" s="238"/>
      <c r="J2202" s="233"/>
      <c r="K2202" s="233"/>
      <c r="L2202" s="239"/>
      <c r="M2202" s="240"/>
      <c r="N2202" s="241"/>
      <c r="O2202" s="241"/>
      <c r="P2202" s="241"/>
      <c r="Q2202" s="241"/>
      <c r="R2202" s="241"/>
      <c r="S2202" s="241"/>
      <c r="T2202" s="242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3" t="s">
        <v>205</v>
      </c>
      <c r="AU2202" s="243" t="s">
        <v>82</v>
      </c>
      <c r="AV2202" s="13" t="s">
        <v>82</v>
      </c>
      <c r="AW2202" s="13" t="s">
        <v>33</v>
      </c>
      <c r="AX2202" s="13" t="s">
        <v>72</v>
      </c>
      <c r="AY2202" s="243" t="s">
        <v>190</v>
      </c>
    </row>
    <row r="2203" s="13" customFormat="1">
      <c r="A2203" s="13"/>
      <c r="B2203" s="232"/>
      <c r="C2203" s="233"/>
      <c r="D2203" s="234" t="s">
        <v>205</v>
      </c>
      <c r="E2203" s="235" t="s">
        <v>19</v>
      </c>
      <c r="F2203" s="236" t="s">
        <v>2605</v>
      </c>
      <c r="G2203" s="233"/>
      <c r="H2203" s="237">
        <v>6.7199999999999998</v>
      </c>
      <c r="I2203" s="238"/>
      <c r="J2203" s="233"/>
      <c r="K2203" s="233"/>
      <c r="L2203" s="239"/>
      <c r="M2203" s="240"/>
      <c r="N2203" s="241"/>
      <c r="O2203" s="241"/>
      <c r="P2203" s="241"/>
      <c r="Q2203" s="241"/>
      <c r="R2203" s="241"/>
      <c r="S2203" s="241"/>
      <c r="T2203" s="242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3" t="s">
        <v>205</v>
      </c>
      <c r="AU2203" s="243" t="s">
        <v>82</v>
      </c>
      <c r="AV2203" s="13" t="s">
        <v>82</v>
      </c>
      <c r="AW2203" s="13" t="s">
        <v>33</v>
      </c>
      <c r="AX2203" s="13" t="s">
        <v>72</v>
      </c>
      <c r="AY2203" s="243" t="s">
        <v>190</v>
      </c>
    </row>
    <row r="2204" s="14" customFormat="1">
      <c r="A2204" s="14"/>
      <c r="B2204" s="254"/>
      <c r="C2204" s="255"/>
      <c r="D2204" s="234" t="s">
        <v>205</v>
      </c>
      <c r="E2204" s="256" t="s">
        <v>19</v>
      </c>
      <c r="F2204" s="257" t="s">
        <v>2081</v>
      </c>
      <c r="G2204" s="255"/>
      <c r="H2204" s="256" t="s">
        <v>19</v>
      </c>
      <c r="I2204" s="258"/>
      <c r="J2204" s="255"/>
      <c r="K2204" s="255"/>
      <c r="L2204" s="259"/>
      <c r="M2204" s="260"/>
      <c r="N2204" s="261"/>
      <c r="O2204" s="261"/>
      <c r="P2204" s="261"/>
      <c r="Q2204" s="261"/>
      <c r="R2204" s="261"/>
      <c r="S2204" s="261"/>
      <c r="T2204" s="26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3" t="s">
        <v>205</v>
      </c>
      <c r="AU2204" s="263" t="s">
        <v>82</v>
      </c>
      <c r="AV2204" s="14" t="s">
        <v>79</v>
      </c>
      <c r="AW2204" s="14" t="s">
        <v>33</v>
      </c>
      <c r="AX2204" s="14" t="s">
        <v>72</v>
      </c>
      <c r="AY2204" s="263" t="s">
        <v>190</v>
      </c>
    </row>
    <row r="2205" s="14" customFormat="1">
      <c r="A2205" s="14"/>
      <c r="B2205" s="254"/>
      <c r="C2205" s="255"/>
      <c r="D2205" s="234" t="s">
        <v>205</v>
      </c>
      <c r="E2205" s="256" t="s">
        <v>19</v>
      </c>
      <c r="F2205" s="257" t="s">
        <v>2603</v>
      </c>
      <c r="G2205" s="255"/>
      <c r="H2205" s="256" t="s">
        <v>19</v>
      </c>
      <c r="I2205" s="258"/>
      <c r="J2205" s="255"/>
      <c r="K2205" s="255"/>
      <c r="L2205" s="259"/>
      <c r="M2205" s="260"/>
      <c r="N2205" s="261"/>
      <c r="O2205" s="261"/>
      <c r="P2205" s="261"/>
      <c r="Q2205" s="261"/>
      <c r="R2205" s="261"/>
      <c r="S2205" s="261"/>
      <c r="T2205" s="262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63" t="s">
        <v>205</v>
      </c>
      <c r="AU2205" s="263" t="s">
        <v>82</v>
      </c>
      <c r="AV2205" s="14" t="s">
        <v>79</v>
      </c>
      <c r="AW2205" s="14" t="s">
        <v>33</v>
      </c>
      <c r="AX2205" s="14" t="s">
        <v>72</v>
      </c>
      <c r="AY2205" s="263" t="s">
        <v>190</v>
      </c>
    </row>
    <row r="2206" s="13" customFormat="1">
      <c r="A2206" s="13"/>
      <c r="B2206" s="232"/>
      <c r="C2206" s="233"/>
      <c r="D2206" s="234" t="s">
        <v>205</v>
      </c>
      <c r="E2206" s="235" t="s">
        <v>19</v>
      </c>
      <c r="F2206" s="236" t="s">
        <v>2606</v>
      </c>
      <c r="G2206" s="233"/>
      <c r="H2206" s="237">
        <v>40.823999999999998</v>
      </c>
      <c r="I2206" s="238"/>
      <c r="J2206" s="233"/>
      <c r="K2206" s="233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205</v>
      </c>
      <c r="AU2206" s="243" t="s">
        <v>82</v>
      </c>
      <c r="AV2206" s="13" t="s">
        <v>82</v>
      </c>
      <c r="AW2206" s="13" t="s">
        <v>33</v>
      </c>
      <c r="AX2206" s="13" t="s">
        <v>72</v>
      </c>
      <c r="AY2206" s="243" t="s">
        <v>190</v>
      </c>
    </row>
    <row r="2207" s="13" customFormat="1">
      <c r="A2207" s="13"/>
      <c r="B2207" s="232"/>
      <c r="C2207" s="233"/>
      <c r="D2207" s="234" t="s">
        <v>205</v>
      </c>
      <c r="E2207" s="235" t="s">
        <v>19</v>
      </c>
      <c r="F2207" s="236" t="s">
        <v>2607</v>
      </c>
      <c r="G2207" s="233"/>
      <c r="H2207" s="237">
        <v>10.422000000000001</v>
      </c>
      <c r="I2207" s="238"/>
      <c r="J2207" s="233"/>
      <c r="K2207" s="233"/>
      <c r="L2207" s="239"/>
      <c r="M2207" s="240"/>
      <c r="N2207" s="241"/>
      <c r="O2207" s="241"/>
      <c r="P2207" s="241"/>
      <c r="Q2207" s="241"/>
      <c r="R2207" s="241"/>
      <c r="S2207" s="241"/>
      <c r="T2207" s="242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3" t="s">
        <v>205</v>
      </c>
      <c r="AU2207" s="243" t="s">
        <v>82</v>
      </c>
      <c r="AV2207" s="13" t="s">
        <v>82</v>
      </c>
      <c r="AW2207" s="13" t="s">
        <v>33</v>
      </c>
      <c r="AX2207" s="13" t="s">
        <v>72</v>
      </c>
      <c r="AY2207" s="243" t="s">
        <v>190</v>
      </c>
    </row>
    <row r="2208" s="14" customFormat="1">
      <c r="A2208" s="14"/>
      <c r="B2208" s="254"/>
      <c r="C2208" s="255"/>
      <c r="D2208" s="234" t="s">
        <v>205</v>
      </c>
      <c r="E2208" s="256" t="s">
        <v>19</v>
      </c>
      <c r="F2208" s="257" t="s">
        <v>2083</v>
      </c>
      <c r="G2208" s="255"/>
      <c r="H2208" s="256" t="s">
        <v>19</v>
      </c>
      <c r="I2208" s="258"/>
      <c r="J2208" s="255"/>
      <c r="K2208" s="255"/>
      <c r="L2208" s="259"/>
      <c r="M2208" s="260"/>
      <c r="N2208" s="261"/>
      <c r="O2208" s="261"/>
      <c r="P2208" s="261"/>
      <c r="Q2208" s="261"/>
      <c r="R2208" s="261"/>
      <c r="S2208" s="261"/>
      <c r="T2208" s="26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3" t="s">
        <v>205</v>
      </c>
      <c r="AU2208" s="263" t="s">
        <v>82</v>
      </c>
      <c r="AV2208" s="14" t="s">
        <v>79</v>
      </c>
      <c r="AW2208" s="14" t="s">
        <v>33</v>
      </c>
      <c r="AX2208" s="14" t="s">
        <v>72</v>
      </c>
      <c r="AY2208" s="263" t="s">
        <v>190</v>
      </c>
    </row>
    <row r="2209" s="14" customFormat="1">
      <c r="A2209" s="14"/>
      <c r="B2209" s="254"/>
      <c r="C2209" s="255"/>
      <c r="D2209" s="234" t="s">
        <v>205</v>
      </c>
      <c r="E2209" s="256" t="s">
        <v>19</v>
      </c>
      <c r="F2209" s="257" t="s">
        <v>2599</v>
      </c>
      <c r="G2209" s="255"/>
      <c r="H2209" s="256" t="s">
        <v>19</v>
      </c>
      <c r="I2209" s="258"/>
      <c r="J2209" s="255"/>
      <c r="K2209" s="255"/>
      <c r="L2209" s="259"/>
      <c r="M2209" s="260"/>
      <c r="N2209" s="261"/>
      <c r="O2209" s="261"/>
      <c r="P2209" s="261"/>
      <c r="Q2209" s="261"/>
      <c r="R2209" s="261"/>
      <c r="S2209" s="261"/>
      <c r="T2209" s="262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63" t="s">
        <v>205</v>
      </c>
      <c r="AU2209" s="263" t="s">
        <v>82</v>
      </c>
      <c r="AV2209" s="14" t="s">
        <v>79</v>
      </c>
      <c r="AW2209" s="14" t="s">
        <v>33</v>
      </c>
      <c r="AX2209" s="14" t="s">
        <v>72</v>
      </c>
      <c r="AY2209" s="263" t="s">
        <v>190</v>
      </c>
    </row>
    <row r="2210" s="13" customFormat="1">
      <c r="A2210" s="13"/>
      <c r="B2210" s="232"/>
      <c r="C2210" s="233"/>
      <c r="D2210" s="234" t="s">
        <v>205</v>
      </c>
      <c r="E2210" s="235" t="s">
        <v>19</v>
      </c>
      <c r="F2210" s="236" t="s">
        <v>2608</v>
      </c>
      <c r="G2210" s="233"/>
      <c r="H2210" s="237">
        <v>6.3449999999999998</v>
      </c>
      <c r="I2210" s="238"/>
      <c r="J2210" s="233"/>
      <c r="K2210" s="233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205</v>
      </c>
      <c r="AU2210" s="243" t="s">
        <v>82</v>
      </c>
      <c r="AV2210" s="13" t="s">
        <v>82</v>
      </c>
      <c r="AW2210" s="13" t="s">
        <v>33</v>
      </c>
      <c r="AX2210" s="13" t="s">
        <v>72</v>
      </c>
      <c r="AY2210" s="243" t="s">
        <v>190</v>
      </c>
    </row>
    <row r="2211" s="16" customFormat="1">
      <c r="A2211" s="16"/>
      <c r="B2211" s="286"/>
      <c r="C2211" s="287"/>
      <c r="D2211" s="234" t="s">
        <v>205</v>
      </c>
      <c r="E2211" s="288" t="s">
        <v>19</v>
      </c>
      <c r="F2211" s="289" t="s">
        <v>914</v>
      </c>
      <c r="G2211" s="287"/>
      <c r="H2211" s="290">
        <v>177.971</v>
      </c>
      <c r="I2211" s="291"/>
      <c r="J2211" s="287"/>
      <c r="K2211" s="287"/>
      <c r="L2211" s="292"/>
      <c r="M2211" s="293"/>
      <c r="N2211" s="294"/>
      <c r="O2211" s="294"/>
      <c r="P2211" s="294"/>
      <c r="Q2211" s="294"/>
      <c r="R2211" s="294"/>
      <c r="S2211" s="294"/>
      <c r="T2211" s="295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T2211" s="296" t="s">
        <v>205</v>
      </c>
      <c r="AU2211" s="296" t="s">
        <v>82</v>
      </c>
      <c r="AV2211" s="16" t="s">
        <v>207</v>
      </c>
      <c r="AW2211" s="16" t="s">
        <v>33</v>
      </c>
      <c r="AX2211" s="16" t="s">
        <v>72</v>
      </c>
      <c r="AY2211" s="296" t="s">
        <v>190</v>
      </c>
    </row>
    <row r="2212" s="14" customFormat="1">
      <c r="A2212" s="14"/>
      <c r="B2212" s="254"/>
      <c r="C2212" s="255"/>
      <c r="D2212" s="234" t="s">
        <v>205</v>
      </c>
      <c r="E2212" s="256" t="s">
        <v>19</v>
      </c>
      <c r="F2212" s="257" t="s">
        <v>2609</v>
      </c>
      <c r="G2212" s="255"/>
      <c r="H2212" s="256" t="s">
        <v>19</v>
      </c>
      <c r="I2212" s="258"/>
      <c r="J2212" s="255"/>
      <c r="K2212" s="255"/>
      <c r="L2212" s="259"/>
      <c r="M2212" s="260"/>
      <c r="N2212" s="261"/>
      <c r="O2212" s="261"/>
      <c r="P2212" s="261"/>
      <c r="Q2212" s="261"/>
      <c r="R2212" s="261"/>
      <c r="S2212" s="261"/>
      <c r="T2212" s="262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3" t="s">
        <v>205</v>
      </c>
      <c r="AU2212" s="263" t="s">
        <v>82</v>
      </c>
      <c r="AV2212" s="14" t="s">
        <v>79</v>
      </c>
      <c r="AW2212" s="14" t="s">
        <v>33</v>
      </c>
      <c r="AX2212" s="14" t="s">
        <v>72</v>
      </c>
      <c r="AY2212" s="263" t="s">
        <v>190</v>
      </c>
    </row>
    <row r="2213" s="14" customFormat="1">
      <c r="A2213" s="14"/>
      <c r="B2213" s="254"/>
      <c r="C2213" s="255"/>
      <c r="D2213" s="234" t="s">
        <v>205</v>
      </c>
      <c r="E2213" s="256" t="s">
        <v>19</v>
      </c>
      <c r="F2213" s="257" t="s">
        <v>2076</v>
      </c>
      <c r="G2213" s="255"/>
      <c r="H2213" s="256" t="s">
        <v>19</v>
      </c>
      <c r="I2213" s="258"/>
      <c r="J2213" s="255"/>
      <c r="K2213" s="255"/>
      <c r="L2213" s="259"/>
      <c r="M2213" s="260"/>
      <c r="N2213" s="261"/>
      <c r="O2213" s="261"/>
      <c r="P2213" s="261"/>
      <c r="Q2213" s="261"/>
      <c r="R2213" s="261"/>
      <c r="S2213" s="261"/>
      <c r="T2213" s="26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63" t="s">
        <v>205</v>
      </c>
      <c r="AU2213" s="263" t="s">
        <v>82</v>
      </c>
      <c r="AV2213" s="14" t="s">
        <v>79</v>
      </c>
      <c r="AW2213" s="14" t="s">
        <v>33</v>
      </c>
      <c r="AX2213" s="14" t="s">
        <v>72</v>
      </c>
      <c r="AY2213" s="263" t="s">
        <v>190</v>
      </c>
    </row>
    <row r="2214" s="13" customFormat="1">
      <c r="A2214" s="13"/>
      <c r="B2214" s="232"/>
      <c r="C2214" s="233"/>
      <c r="D2214" s="234" t="s">
        <v>205</v>
      </c>
      <c r="E2214" s="235" t="s">
        <v>19</v>
      </c>
      <c r="F2214" s="236" t="s">
        <v>2134</v>
      </c>
      <c r="G2214" s="233"/>
      <c r="H2214" s="237">
        <v>9.4979999999999993</v>
      </c>
      <c r="I2214" s="238"/>
      <c r="J2214" s="233"/>
      <c r="K2214" s="233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205</v>
      </c>
      <c r="AU2214" s="243" t="s">
        <v>82</v>
      </c>
      <c r="AV2214" s="13" t="s">
        <v>82</v>
      </c>
      <c r="AW2214" s="13" t="s">
        <v>33</v>
      </c>
      <c r="AX2214" s="13" t="s">
        <v>72</v>
      </c>
      <c r="AY2214" s="243" t="s">
        <v>190</v>
      </c>
    </row>
    <row r="2215" s="13" customFormat="1">
      <c r="A2215" s="13"/>
      <c r="B2215" s="232"/>
      <c r="C2215" s="233"/>
      <c r="D2215" s="234" t="s">
        <v>205</v>
      </c>
      <c r="E2215" s="235" t="s">
        <v>19</v>
      </c>
      <c r="F2215" s="236" t="s">
        <v>2135</v>
      </c>
      <c r="G2215" s="233"/>
      <c r="H2215" s="237">
        <v>4.6799999999999997</v>
      </c>
      <c r="I2215" s="238"/>
      <c r="J2215" s="233"/>
      <c r="K2215" s="233"/>
      <c r="L2215" s="239"/>
      <c r="M2215" s="240"/>
      <c r="N2215" s="241"/>
      <c r="O2215" s="241"/>
      <c r="P2215" s="241"/>
      <c r="Q2215" s="241"/>
      <c r="R2215" s="241"/>
      <c r="S2215" s="241"/>
      <c r="T2215" s="242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3" t="s">
        <v>205</v>
      </c>
      <c r="AU2215" s="243" t="s">
        <v>82</v>
      </c>
      <c r="AV2215" s="13" t="s">
        <v>82</v>
      </c>
      <c r="AW2215" s="13" t="s">
        <v>33</v>
      </c>
      <c r="AX2215" s="13" t="s">
        <v>72</v>
      </c>
      <c r="AY2215" s="243" t="s">
        <v>190</v>
      </c>
    </row>
    <row r="2216" s="13" customFormat="1">
      <c r="A2216" s="13"/>
      <c r="B2216" s="232"/>
      <c r="C2216" s="233"/>
      <c r="D2216" s="234" t="s">
        <v>205</v>
      </c>
      <c r="E2216" s="235" t="s">
        <v>19</v>
      </c>
      <c r="F2216" s="236" t="s">
        <v>2136</v>
      </c>
      <c r="G2216" s="233"/>
      <c r="H2216" s="237">
        <v>-3.8399999999999999</v>
      </c>
      <c r="I2216" s="238"/>
      <c r="J2216" s="233"/>
      <c r="K2216" s="233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205</v>
      </c>
      <c r="AU2216" s="243" t="s">
        <v>82</v>
      </c>
      <c r="AV2216" s="13" t="s">
        <v>82</v>
      </c>
      <c r="AW2216" s="13" t="s">
        <v>33</v>
      </c>
      <c r="AX2216" s="13" t="s">
        <v>72</v>
      </c>
      <c r="AY2216" s="243" t="s">
        <v>190</v>
      </c>
    </row>
    <row r="2217" s="14" customFormat="1">
      <c r="A2217" s="14"/>
      <c r="B2217" s="254"/>
      <c r="C2217" s="255"/>
      <c r="D2217" s="234" t="s">
        <v>205</v>
      </c>
      <c r="E2217" s="256" t="s">
        <v>19</v>
      </c>
      <c r="F2217" s="257" t="s">
        <v>2078</v>
      </c>
      <c r="G2217" s="255"/>
      <c r="H2217" s="256" t="s">
        <v>19</v>
      </c>
      <c r="I2217" s="258"/>
      <c r="J2217" s="255"/>
      <c r="K2217" s="255"/>
      <c r="L2217" s="259"/>
      <c r="M2217" s="260"/>
      <c r="N2217" s="261"/>
      <c r="O2217" s="261"/>
      <c r="P2217" s="261"/>
      <c r="Q2217" s="261"/>
      <c r="R2217" s="261"/>
      <c r="S2217" s="261"/>
      <c r="T2217" s="26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63" t="s">
        <v>205</v>
      </c>
      <c r="AU2217" s="263" t="s">
        <v>82</v>
      </c>
      <c r="AV2217" s="14" t="s">
        <v>79</v>
      </c>
      <c r="AW2217" s="14" t="s">
        <v>33</v>
      </c>
      <c r="AX2217" s="14" t="s">
        <v>72</v>
      </c>
      <c r="AY2217" s="263" t="s">
        <v>190</v>
      </c>
    </row>
    <row r="2218" s="13" customFormat="1">
      <c r="A2218" s="13"/>
      <c r="B2218" s="232"/>
      <c r="C2218" s="233"/>
      <c r="D2218" s="234" t="s">
        <v>205</v>
      </c>
      <c r="E2218" s="235" t="s">
        <v>19</v>
      </c>
      <c r="F2218" s="236" t="s">
        <v>2137</v>
      </c>
      <c r="G2218" s="233"/>
      <c r="H2218" s="237">
        <v>9.0899999999999999</v>
      </c>
      <c r="I2218" s="238"/>
      <c r="J2218" s="233"/>
      <c r="K2218" s="233"/>
      <c r="L2218" s="239"/>
      <c r="M2218" s="240"/>
      <c r="N2218" s="241"/>
      <c r="O2218" s="241"/>
      <c r="P2218" s="241"/>
      <c r="Q2218" s="241"/>
      <c r="R2218" s="241"/>
      <c r="S2218" s="241"/>
      <c r="T2218" s="242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3" t="s">
        <v>205</v>
      </c>
      <c r="AU2218" s="243" t="s">
        <v>82</v>
      </c>
      <c r="AV2218" s="13" t="s">
        <v>82</v>
      </c>
      <c r="AW2218" s="13" t="s">
        <v>33</v>
      </c>
      <c r="AX2218" s="13" t="s">
        <v>72</v>
      </c>
      <c r="AY2218" s="243" t="s">
        <v>190</v>
      </c>
    </row>
    <row r="2219" s="13" customFormat="1">
      <c r="A2219" s="13"/>
      <c r="B2219" s="232"/>
      <c r="C2219" s="233"/>
      <c r="D2219" s="234" t="s">
        <v>205</v>
      </c>
      <c r="E2219" s="235" t="s">
        <v>19</v>
      </c>
      <c r="F2219" s="236" t="s">
        <v>2138</v>
      </c>
      <c r="G2219" s="233"/>
      <c r="H2219" s="237">
        <v>-1.53</v>
      </c>
      <c r="I2219" s="238"/>
      <c r="J2219" s="233"/>
      <c r="K2219" s="233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205</v>
      </c>
      <c r="AU2219" s="243" t="s">
        <v>82</v>
      </c>
      <c r="AV2219" s="13" t="s">
        <v>82</v>
      </c>
      <c r="AW2219" s="13" t="s">
        <v>33</v>
      </c>
      <c r="AX2219" s="13" t="s">
        <v>72</v>
      </c>
      <c r="AY2219" s="243" t="s">
        <v>190</v>
      </c>
    </row>
    <row r="2220" s="14" customFormat="1">
      <c r="A2220" s="14"/>
      <c r="B2220" s="254"/>
      <c r="C2220" s="255"/>
      <c r="D2220" s="234" t="s">
        <v>205</v>
      </c>
      <c r="E2220" s="256" t="s">
        <v>19</v>
      </c>
      <c r="F2220" s="257" t="s">
        <v>2081</v>
      </c>
      <c r="G2220" s="255"/>
      <c r="H2220" s="256" t="s">
        <v>19</v>
      </c>
      <c r="I2220" s="258"/>
      <c r="J2220" s="255"/>
      <c r="K2220" s="255"/>
      <c r="L2220" s="259"/>
      <c r="M2220" s="260"/>
      <c r="N2220" s="261"/>
      <c r="O2220" s="261"/>
      <c r="P2220" s="261"/>
      <c r="Q2220" s="261"/>
      <c r="R2220" s="261"/>
      <c r="S2220" s="261"/>
      <c r="T2220" s="26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3" t="s">
        <v>205</v>
      </c>
      <c r="AU2220" s="263" t="s">
        <v>82</v>
      </c>
      <c r="AV2220" s="14" t="s">
        <v>79</v>
      </c>
      <c r="AW2220" s="14" t="s">
        <v>33</v>
      </c>
      <c r="AX2220" s="14" t="s">
        <v>72</v>
      </c>
      <c r="AY2220" s="263" t="s">
        <v>190</v>
      </c>
    </row>
    <row r="2221" s="13" customFormat="1">
      <c r="A2221" s="13"/>
      <c r="B2221" s="232"/>
      <c r="C2221" s="233"/>
      <c r="D2221" s="234" t="s">
        <v>205</v>
      </c>
      <c r="E2221" s="235" t="s">
        <v>19</v>
      </c>
      <c r="F2221" s="236" t="s">
        <v>2139</v>
      </c>
      <c r="G2221" s="233"/>
      <c r="H2221" s="237">
        <v>11.34</v>
      </c>
      <c r="I2221" s="238"/>
      <c r="J2221" s="233"/>
      <c r="K2221" s="233"/>
      <c r="L2221" s="239"/>
      <c r="M2221" s="240"/>
      <c r="N2221" s="241"/>
      <c r="O2221" s="241"/>
      <c r="P2221" s="241"/>
      <c r="Q2221" s="241"/>
      <c r="R2221" s="241"/>
      <c r="S2221" s="241"/>
      <c r="T2221" s="242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3" t="s">
        <v>205</v>
      </c>
      <c r="AU2221" s="243" t="s">
        <v>82</v>
      </c>
      <c r="AV2221" s="13" t="s">
        <v>82</v>
      </c>
      <c r="AW2221" s="13" t="s">
        <v>33</v>
      </c>
      <c r="AX2221" s="13" t="s">
        <v>72</v>
      </c>
      <c r="AY2221" s="243" t="s">
        <v>190</v>
      </c>
    </row>
    <row r="2222" s="13" customFormat="1">
      <c r="A2222" s="13"/>
      <c r="B2222" s="232"/>
      <c r="C2222" s="233"/>
      <c r="D2222" s="234" t="s">
        <v>205</v>
      </c>
      <c r="E2222" s="235" t="s">
        <v>19</v>
      </c>
      <c r="F2222" s="236" t="s">
        <v>2140</v>
      </c>
      <c r="G2222" s="233"/>
      <c r="H2222" s="237">
        <v>2.895</v>
      </c>
      <c r="I2222" s="238"/>
      <c r="J2222" s="233"/>
      <c r="K2222" s="233"/>
      <c r="L2222" s="239"/>
      <c r="M2222" s="240"/>
      <c r="N2222" s="241"/>
      <c r="O2222" s="241"/>
      <c r="P2222" s="241"/>
      <c r="Q2222" s="241"/>
      <c r="R2222" s="241"/>
      <c r="S2222" s="241"/>
      <c r="T2222" s="242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3" t="s">
        <v>205</v>
      </c>
      <c r="AU2222" s="243" t="s">
        <v>82</v>
      </c>
      <c r="AV2222" s="13" t="s">
        <v>82</v>
      </c>
      <c r="AW2222" s="13" t="s">
        <v>33</v>
      </c>
      <c r="AX2222" s="13" t="s">
        <v>72</v>
      </c>
      <c r="AY2222" s="243" t="s">
        <v>190</v>
      </c>
    </row>
    <row r="2223" s="14" customFormat="1">
      <c r="A2223" s="14"/>
      <c r="B2223" s="254"/>
      <c r="C2223" s="255"/>
      <c r="D2223" s="234" t="s">
        <v>205</v>
      </c>
      <c r="E2223" s="256" t="s">
        <v>19</v>
      </c>
      <c r="F2223" s="257" t="s">
        <v>2083</v>
      </c>
      <c r="G2223" s="255"/>
      <c r="H2223" s="256" t="s">
        <v>19</v>
      </c>
      <c r="I2223" s="258"/>
      <c r="J2223" s="255"/>
      <c r="K2223" s="255"/>
      <c r="L2223" s="259"/>
      <c r="M2223" s="260"/>
      <c r="N2223" s="261"/>
      <c r="O2223" s="261"/>
      <c r="P2223" s="261"/>
      <c r="Q2223" s="261"/>
      <c r="R2223" s="261"/>
      <c r="S2223" s="261"/>
      <c r="T2223" s="26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3" t="s">
        <v>205</v>
      </c>
      <c r="AU2223" s="263" t="s">
        <v>82</v>
      </c>
      <c r="AV2223" s="14" t="s">
        <v>79</v>
      </c>
      <c r="AW2223" s="14" t="s">
        <v>33</v>
      </c>
      <c r="AX2223" s="14" t="s">
        <v>72</v>
      </c>
      <c r="AY2223" s="263" t="s">
        <v>190</v>
      </c>
    </row>
    <row r="2224" s="13" customFormat="1">
      <c r="A2224" s="13"/>
      <c r="B2224" s="232"/>
      <c r="C2224" s="233"/>
      <c r="D2224" s="234" t="s">
        <v>205</v>
      </c>
      <c r="E2224" s="235" t="s">
        <v>19</v>
      </c>
      <c r="F2224" s="236" t="s">
        <v>2141</v>
      </c>
      <c r="G2224" s="233"/>
      <c r="H2224" s="237">
        <v>1.3500000000000001</v>
      </c>
      <c r="I2224" s="238"/>
      <c r="J2224" s="233"/>
      <c r="K2224" s="233"/>
      <c r="L2224" s="239"/>
      <c r="M2224" s="240"/>
      <c r="N2224" s="241"/>
      <c r="O2224" s="241"/>
      <c r="P2224" s="241"/>
      <c r="Q2224" s="241"/>
      <c r="R2224" s="241"/>
      <c r="S2224" s="241"/>
      <c r="T2224" s="242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3" t="s">
        <v>205</v>
      </c>
      <c r="AU2224" s="243" t="s">
        <v>82</v>
      </c>
      <c r="AV2224" s="13" t="s">
        <v>82</v>
      </c>
      <c r="AW2224" s="13" t="s">
        <v>33</v>
      </c>
      <c r="AX2224" s="13" t="s">
        <v>72</v>
      </c>
      <c r="AY2224" s="243" t="s">
        <v>190</v>
      </c>
    </row>
    <row r="2225" s="13" customFormat="1">
      <c r="A2225" s="13"/>
      <c r="B2225" s="232"/>
      <c r="C2225" s="233"/>
      <c r="D2225" s="234" t="s">
        <v>205</v>
      </c>
      <c r="E2225" s="235" t="s">
        <v>19</v>
      </c>
      <c r="F2225" s="236" t="s">
        <v>2142</v>
      </c>
      <c r="G2225" s="233"/>
      <c r="H2225" s="237">
        <v>6.6600000000000001</v>
      </c>
      <c r="I2225" s="238"/>
      <c r="J2225" s="233"/>
      <c r="K2225" s="233"/>
      <c r="L2225" s="239"/>
      <c r="M2225" s="240"/>
      <c r="N2225" s="241"/>
      <c r="O2225" s="241"/>
      <c r="P2225" s="241"/>
      <c r="Q2225" s="241"/>
      <c r="R2225" s="241"/>
      <c r="S2225" s="241"/>
      <c r="T2225" s="242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3" t="s">
        <v>205</v>
      </c>
      <c r="AU2225" s="243" t="s">
        <v>82</v>
      </c>
      <c r="AV2225" s="13" t="s">
        <v>82</v>
      </c>
      <c r="AW2225" s="13" t="s">
        <v>33</v>
      </c>
      <c r="AX2225" s="13" t="s">
        <v>72</v>
      </c>
      <c r="AY2225" s="243" t="s">
        <v>190</v>
      </c>
    </row>
    <row r="2226" s="13" customFormat="1">
      <c r="A2226" s="13"/>
      <c r="B2226" s="232"/>
      <c r="C2226" s="233"/>
      <c r="D2226" s="234" t="s">
        <v>205</v>
      </c>
      <c r="E2226" s="235" t="s">
        <v>19</v>
      </c>
      <c r="F2226" s="236" t="s">
        <v>2143</v>
      </c>
      <c r="G2226" s="233"/>
      <c r="H2226" s="237">
        <v>-1.0129999999999999</v>
      </c>
      <c r="I2226" s="238"/>
      <c r="J2226" s="233"/>
      <c r="K2226" s="233"/>
      <c r="L2226" s="239"/>
      <c r="M2226" s="240"/>
      <c r="N2226" s="241"/>
      <c r="O2226" s="241"/>
      <c r="P2226" s="241"/>
      <c r="Q2226" s="241"/>
      <c r="R2226" s="241"/>
      <c r="S2226" s="241"/>
      <c r="T2226" s="242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43" t="s">
        <v>205</v>
      </c>
      <c r="AU2226" s="243" t="s">
        <v>82</v>
      </c>
      <c r="AV2226" s="13" t="s">
        <v>82</v>
      </c>
      <c r="AW2226" s="13" t="s">
        <v>33</v>
      </c>
      <c r="AX2226" s="13" t="s">
        <v>72</v>
      </c>
      <c r="AY2226" s="243" t="s">
        <v>190</v>
      </c>
    </row>
    <row r="2227" s="13" customFormat="1">
      <c r="A2227" s="13"/>
      <c r="B2227" s="232"/>
      <c r="C2227" s="233"/>
      <c r="D2227" s="234" t="s">
        <v>205</v>
      </c>
      <c r="E2227" s="235" t="s">
        <v>19</v>
      </c>
      <c r="F2227" s="236" t="s">
        <v>2610</v>
      </c>
      <c r="G2227" s="233"/>
      <c r="H2227" s="237">
        <v>20.202000000000002</v>
      </c>
      <c r="I2227" s="238"/>
      <c r="J2227" s="233"/>
      <c r="K2227" s="233"/>
      <c r="L2227" s="239"/>
      <c r="M2227" s="240"/>
      <c r="N2227" s="241"/>
      <c r="O2227" s="241"/>
      <c r="P2227" s="241"/>
      <c r="Q2227" s="241"/>
      <c r="R2227" s="241"/>
      <c r="S2227" s="241"/>
      <c r="T2227" s="24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3" t="s">
        <v>205</v>
      </c>
      <c r="AU2227" s="243" t="s">
        <v>82</v>
      </c>
      <c r="AV2227" s="13" t="s">
        <v>82</v>
      </c>
      <c r="AW2227" s="13" t="s">
        <v>33</v>
      </c>
      <c r="AX2227" s="13" t="s">
        <v>72</v>
      </c>
      <c r="AY2227" s="243" t="s">
        <v>190</v>
      </c>
    </row>
    <row r="2228" s="13" customFormat="1">
      <c r="A2228" s="13"/>
      <c r="B2228" s="232"/>
      <c r="C2228" s="233"/>
      <c r="D2228" s="234" t="s">
        <v>205</v>
      </c>
      <c r="E2228" s="235" t="s">
        <v>19</v>
      </c>
      <c r="F2228" s="236" t="s">
        <v>2611</v>
      </c>
      <c r="G2228" s="233"/>
      <c r="H2228" s="237">
        <v>6.1920000000000002</v>
      </c>
      <c r="I2228" s="238"/>
      <c r="J2228" s="233"/>
      <c r="K2228" s="233"/>
      <c r="L2228" s="239"/>
      <c r="M2228" s="240"/>
      <c r="N2228" s="241"/>
      <c r="O2228" s="241"/>
      <c r="P2228" s="241"/>
      <c r="Q2228" s="241"/>
      <c r="R2228" s="241"/>
      <c r="S2228" s="241"/>
      <c r="T2228" s="242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3" t="s">
        <v>205</v>
      </c>
      <c r="AU2228" s="243" t="s">
        <v>82</v>
      </c>
      <c r="AV2228" s="13" t="s">
        <v>82</v>
      </c>
      <c r="AW2228" s="13" t="s">
        <v>33</v>
      </c>
      <c r="AX2228" s="13" t="s">
        <v>72</v>
      </c>
      <c r="AY2228" s="243" t="s">
        <v>190</v>
      </c>
    </row>
    <row r="2229" s="16" customFormat="1">
      <c r="A2229" s="16"/>
      <c r="B2229" s="286"/>
      <c r="C2229" s="287"/>
      <c r="D2229" s="234" t="s">
        <v>205</v>
      </c>
      <c r="E2229" s="288" t="s">
        <v>19</v>
      </c>
      <c r="F2229" s="289" t="s">
        <v>914</v>
      </c>
      <c r="G2229" s="287"/>
      <c r="H2229" s="290">
        <v>65.524000000000001</v>
      </c>
      <c r="I2229" s="291"/>
      <c r="J2229" s="287"/>
      <c r="K2229" s="287"/>
      <c r="L2229" s="292"/>
      <c r="M2229" s="293"/>
      <c r="N2229" s="294"/>
      <c r="O2229" s="294"/>
      <c r="P2229" s="294"/>
      <c r="Q2229" s="294"/>
      <c r="R2229" s="294"/>
      <c r="S2229" s="294"/>
      <c r="T2229" s="295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T2229" s="296" t="s">
        <v>205</v>
      </c>
      <c r="AU2229" s="296" t="s">
        <v>82</v>
      </c>
      <c r="AV2229" s="16" t="s">
        <v>207</v>
      </c>
      <c r="AW2229" s="16" t="s">
        <v>33</v>
      </c>
      <c r="AX2229" s="16" t="s">
        <v>72</v>
      </c>
      <c r="AY2229" s="296" t="s">
        <v>190</v>
      </c>
    </row>
    <row r="2230" s="15" customFormat="1">
      <c r="A2230" s="15"/>
      <c r="B2230" s="264"/>
      <c r="C2230" s="265"/>
      <c r="D2230" s="234" t="s">
        <v>205</v>
      </c>
      <c r="E2230" s="266" t="s">
        <v>758</v>
      </c>
      <c r="F2230" s="267" t="s">
        <v>243</v>
      </c>
      <c r="G2230" s="265"/>
      <c r="H2230" s="268">
        <v>280.17899999999997</v>
      </c>
      <c r="I2230" s="269"/>
      <c r="J2230" s="265"/>
      <c r="K2230" s="265"/>
      <c r="L2230" s="270"/>
      <c r="M2230" s="271"/>
      <c r="N2230" s="272"/>
      <c r="O2230" s="272"/>
      <c r="P2230" s="272"/>
      <c r="Q2230" s="272"/>
      <c r="R2230" s="272"/>
      <c r="S2230" s="272"/>
      <c r="T2230" s="273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74" t="s">
        <v>205</v>
      </c>
      <c r="AU2230" s="274" t="s">
        <v>82</v>
      </c>
      <c r="AV2230" s="15" t="s">
        <v>197</v>
      </c>
      <c r="AW2230" s="15" t="s">
        <v>33</v>
      </c>
      <c r="AX2230" s="15" t="s">
        <v>79</v>
      </c>
      <c r="AY2230" s="274" t="s">
        <v>190</v>
      </c>
    </row>
    <row r="2231" s="2" customFormat="1" ht="16.5" customHeight="1">
      <c r="A2231" s="40"/>
      <c r="B2231" s="41"/>
      <c r="C2231" s="244" t="s">
        <v>2612</v>
      </c>
      <c r="D2231" s="244" t="s">
        <v>219</v>
      </c>
      <c r="E2231" s="245" t="s">
        <v>2613</v>
      </c>
      <c r="F2231" s="246" t="s">
        <v>2614</v>
      </c>
      <c r="G2231" s="247" t="s">
        <v>2615</v>
      </c>
      <c r="H2231" s="248">
        <v>472.226</v>
      </c>
      <c r="I2231" s="249"/>
      <c r="J2231" s="250">
        <f>ROUND(I2231*H2231,2)</f>
        <v>0</v>
      </c>
      <c r="K2231" s="246" t="s">
        <v>196</v>
      </c>
      <c r="L2231" s="251"/>
      <c r="M2231" s="252" t="s">
        <v>19</v>
      </c>
      <c r="N2231" s="253" t="s">
        <v>43</v>
      </c>
      <c r="O2231" s="86"/>
      <c r="P2231" s="223">
        <f>O2231*H2231</f>
        <v>0</v>
      </c>
      <c r="Q2231" s="223">
        <v>0.001</v>
      </c>
      <c r="R2231" s="223">
        <f>Q2231*H2231</f>
        <v>0.47222600000000003</v>
      </c>
      <c r="S2231" s="223">
        <v>0</v>
      </c>
      <c r="T2231" s="224">
        <f>S2231*H2231</f>
        <v>0</v>
      </c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R2231" s="225" t="s">
        <v>419</v>
      </c>
      <c r="AT2231" s="225" t="s">
        <v>219</v>
      </c>
      <c r="AU2231" s="225" t="s">
        <v>82</v>
      </c>
      <c r="AY2231" s="19" t="s">
        <v>190</v>
      </c>
      <c r="BE2231" s="226">
        <f>IF(N2231="základní",J2231,0)</f>
        <v>0</v>
      </c>
      <c r="BF2231" s="226">
        <f>IF(N2231="snížená",J2231,0)</f>
        <v>0</v>
      </c>
      <c r="BG2231" s="226">
        <f>IF(N2231="zákl. přenesená",J2231,0)</f>
        <v>0</v>
      </c>
      <c r="BH2231" s="226">
        <f>IF(N2231="sníž. přenesená",J2231,0)</f>
        <v>0</v>
      </c>
      <c r="BI2231" s="226">
        <f>IF(N2231="nulová",J2231,0)</f>
        <v>0</v>
      </c>
      <c r="BJ2231" s="19" t="s">
        <v>79</v>
      </c>
      <c r="BK2231" s="226">
        <f>ROUND(I2231*H2231,2)</f>
        <v>0</v>
      </c>
      <c r="BL2231" s="19" t="s">
        <v>307</v>
      </c>
      <c r="BM2231" s="225" t="s">
        <v>2616</v>
      </c>
    </row>
    <row r="2232" s="13" customFormat="1">
      <c r="A2232" s="13"/>
      <c r="B2232" s="232"/>
      <c r="C2232" s="233"/>
      <c r="D2232" s="234" t="s">
        <v>205</v>
      </c>
      <c r="E2232" s="235" t="s">
        <v>19</v>
      </c>
      <c r="F2232" s="236" t="s">
        <v>2617</v>
      </c>
      <c r="G2232" s="233"/>
      <c r="H2232" s="237">
        <v>388.17200000000003</v>
      </c>
      <c r="I2232" s="238"/>
      <c r="J2232" s="233"/>
      <c r="K2232" s="233"/>
      <c r="L2232" s="239"/>
      <c r="M2232" s="240"/>
      <c r="N2232" s="241"/>
      <c r="O2232" s="241"/>
      <c r="P2232" s="241"/>
      <c r="Q2232" s="241"/>
      <c r="R2232" s="241"/>
      <c r="S2232" s="241"/>
      <c r="T2232" s="242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3" t="s">
        <v>205</v>
      </c>
      <c r="AU2232" s="243" t="s">
        <v>82</v>
      </c>
      <c r="AV2232" s="13" t="s">
        <v>82</v>
      </c>
      <c r="AW2232" s="13" t="s">
        <v>33</v>
      </c>
      <c r="AX2232" s="13" t="s">
        <v>72</v>
      </c>
      <c r="AY2232" s="243" t="s">
        <v>190</v>
      </c>
    </row>
    <row r="2233" s="13" customFormat="1">
      <c r="A2233" s="13"/>
      <c r="B2233" s="232"/>
      <c r="C2233" s="233"/>
      <c r="D2233" s="234" t="s">
        <v>205</v>
      </c>
      <c r="E2233" s="235" t="s">
        <v>19</v>
      </c>
      <c r="F2233" s="236" t="s">
        <v>2618</v>
      </c>
      <c r="G2233" s="233"/>
      <c r="H2233" s="237">
        <v>84.054000000000002</v>
      </c>
      <c r="I2233" s="238"/>
      <c r="J2233" s="233"/>
      <c r="K2233" s="233"/>
      <c r="L2233" s="239"/>
      <c r="M2233" s="240"/>
      <c r="N2233" s="241"/>
      <c r="O2233" s="241"/>
      <c r="P2233" s="241"/>
      <c r="Q2233" s="241"/>
      <c r="R2233" s="241"/>
      <c r="S2233" s="241"/>
      <c r="T2233" s="242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3" t="s">
        <v>205</v>
      </c>
      <c r="AU2233" s="243" t="s">
        <v>82</v>
      </c>
      <c r="AV2233" s="13" t="s">
        <v>82</v>
      </c>
      <c r="AW2233" s="13" t="s">
        <v>33</v>
      </c>
      <c r="AX2233" s="13" t="s">
        <v>72</v>
      </c>
      <c r="AY2233" s="243" t="s">
        <v>190</v>
      </c>
    </row>
    <row r="2234" s="15" customFormat="1">
      <c r="A2234" s="15"/>
      <c r="B2234" s="264"/>
      <c r="C2234" s="265"/>
      <c r="D2234" s="234" t="s">
        <v>205</v>
      </c>
      <c r="E2234" s="266" t="s">
        <v>19</v>
      </c>
      <c r="F2234" s="267" t="s">
        <v>243</v>
      </c>
      <c r="G2234" s="265"/>
      <c r="H2234" s="268">
        <v>472.226</v>
      </c>
      <c r="I2234" s="269"/>
      <c r="J2234" s="265"/>
      <c r="K2234" s="265"/>
      <c r="L2234" s="270"/>
      <c r="M2234" s="271"/>
      <c r="N2234" s="272"/>
      <c r="O2234" s="272"/>
      <c r="P2234" s="272"/>
      <c r="Q2234" s="272"/>
      <c r="R2234" s="272"/>
      <c r="S2234" s="272"/>
      <c r="T2234" s="273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74" t="s">
        <v>205</v>
      </c>
      <c r="AU2234" s="274" t="s">
        <v>82</v>
      </c>
      <c r="AV2234" s="15" t="s">
        <v>197</v>
      </c>
      <c r="AW2234" s="15" t="s">
        <v>33</v>
      </c>
      <c r="AX2234" s="15" t="s">
        <v>79</v>
      </c>
      <c r="AY2234" s="274" t="s">
        <v>190</v>
      </c>
    </row>
    <row r="2235" s="2" customFormat="1" ht="16.5" customHeight="1">
      <c r="A2235" s="40"/>
      <c r="B2235" s="41"/>
      <c r="C2235" s="214" t="s">
        <v>2619</v>
      </c>
      <c r="D2235" s="214" t="s">
        <v>192</v>
      </c>
      <c r="E2235" s="215" t="s">
        <v>2620</v>
      </c>
      <c r="F2235" s="216" t="s">
        <v>2621</v>
      </c>
      <c r="G2235" s="217" t="s">
        <v>214</v>
      </c>
      <c r="H2235" s="218">
        <v>2587.8119999999999</v>
      </c>
      <c r="I2235" s="219"/>
      <c r="J2235" s="220">
        <f>ROUND(I2235*H2235,2)</f>
        <v>0</v>
      </c>
      <c r="K2235" s="216" t="s">
        <v>196</v>
      </c>
      <c r="L2235" s="46"/>
      <c r="M2235" s="221" t="s">
        <v>19</v>
      </c>
      <c r="N2235" s="222" t="s">
        <v>43</v>
      </c>
      <c r="O2235" s="86"/>
      <c r="P2235" s="223">
        <f>O2235*H2235</f>
        <v>0</v>
      </c>
      <c r="Q2235" s="223">
        <v>0.00040000000000000002</v>
      </c>
      <c r="R2235" s="223">
        <f>Q2235*H2235</f>
        <v>1.0351248</v>
      </c>
      <c r="S2235" s="223">
        <v>0</v>
      </c>
      <c r="T2235" s="224">
        <f>S2235*H2235</f>
        <v>0</v>
      </c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R2235" s="225" t="s">
        <v>307</v>
      </c>
      <c r="AT2235" s="225" t="s">
        <v>192</v>
      </c>
      <c r="AU2235" s="225" t="s">
        <v>82</v>
      </c>
      <c r="AY2235" s="19" t="s">
        <v>190</v>
      </c>
      <c r="BE2235" s="226">
        <f>IF(N2235="základní",J2235,0)</f>
        <v>0</v>
      </c>
      <c r="BF2235" s="226">
        <f>IF(N2235="snížená",J2235,0)</f>
        <v>0</v>
      </c>
      <c r="BG2235" s="226">
        <f>IF(N2235="zákl. přenesená",J2235,0)</f>
        <v>0</v>
      </c>
      <c r="BH2235" s="226">
        <f>IF(N2235="sníž. přenesená",J2235,0)</f>
        <v>0</v>
      </c>
      <c r="BI2235" s="226">
        <f>IF(N2235="nulová",J2235,0)</f>
        <v>0</v>
      </c>
      <c r="BJ2235" s="19" t="s">
        <v>79</v>
      </c>
      <c r="BK2235" s="226">
        <f>ROUND(I2235*H2235,2)</f>
        <v>0</v>
      </c>
      <c r="BL2235" s="19" t="s">
        <v>307</v>
      </c>
      <c r="BM2235" s="225" t="s">
        <v>2622</v>
      </c>
    </row>
    <row r="2236" s="2" customFormat="1">
      <c r="A2236" s="40"/>
      <c r="B2236" s="41"/>
      <c r="C2236" s="42"/>
      <c r="D2236" s="227" t="s">
        <v>199</v>
      </c>
      <c r="E2236" s="42"/>
      <c r="F2236" s="228" t="s">
        <v>2623</v>
      </c>
      <c r="G2236" s="42"/>
      <c r="H2236" s="42"/>
      <c r="I2236" s="229"/>
      <c r="J2236" s="42"/>
      <c r="K2236" s="42"/>
      <c r="L2236" s="46"/>
      <c r="M2236" s="230"/>
      <c r="N2236" s="231"/>
      <c r="O2236" s="86"/>
      <c r="P2236" s="86"/>
      <c r="Q2236" s="86"/>
      <c r="R2236" s="86"/>
      <c r="S2236" s="86"/>
      <c r="T2236" s="87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T2236" s="19" t="s">
        <v>199</v>
      </c>
      <c r="AU2236" s="19" t="s">
        <v>82</v>
      </c>
    </row>
    <row r="2237" s="13" customFormat="1">
      <c r="A2237" s="13"/>
      <c r="B2237" s="232"/>
      <c r="C2237" s="233"/>
      <c r="D2237" s="234" t="s">
        <v>205</v>
      </c>
      <c r="E2237" s="235" t="s">
        <v>19</v>
      </c>
      <c r="F2237" s="236" t="s">
        <v>2624</v>
      </c>
      <c r="G2237" s="233"/>
      <c r="H2237" s="237">
        <v>2587.8119999999999</v>
      </c>
      <c r="I2237" s="238"/>
      <c r="J2237" s="233"/>
      <c r="K2237" s="233"/>
      <c r="L2237" s="239"/>
      <c r="M2237" s="240"/>
      <c r="N2237" s="241"/>
      <c r="O2237" s="241"/>
      <c r="P2237" s="241"/>
      <c r="Q2237" s="241"/>
      <c r="R2237" s="241"/>
      <c r="S2237" s="241"/>
      <c r="T2237" s="242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3" t="s">
        <v>205</v>
      </c>
      <c r="AU2237" s="243" t="s">
        <v>82</v>
      </c>
      <c r="AV2237" s="13" t="s">
        <v>82</v>
      </c>
      <c r="AW2237" s="13" t="s">
        <v>33</v>
      </c>
      <c r="AX2237" s="13" t="s">
        <v>79</v>
      </c>
      <c r="AY2237" s="243" t="s">
        <v>190</v>
      </c>
    </row>
    <row r="2238" s="2" customFormat="1" ht="16.5" customHeight="1">
      <c r="A2238" s="40"/>
      <c r="B2238" s="41"/>
      <c r="C2238" s="214" t="s">
        <v>2625</v>
      </c>
      <c r="D2238" s="214" t="s">
        <v>192</v>
      </c>
      <c r="E2238" s="215" t="s">
        <v>2626</v>
      </c>
      <c r="F2238" s="216" t="s">
        <v>2627</v>
      </c>
      <c r="G2238" s="217" t="s">
        <v>214</v>
      </c>
      <c r="H2238" s="218">
        <v>560.35799999999995</v>
      </c>
      <c r="I2238" s="219"/>
      <c r="J2238" s="220">
        <f>ROUND(I2238*H2238,2)</f>
        <v>0</v>
      </c>
      <c r="K2238" s="216" t="s">
        <v>196</v>
      </c>
      <c r="L2238" s="46"/>
      <c r="M2238" s="221" t="s">
        <v>19</v>
      </c>
      <c r="N2238" s="222" t="s">
        <v>43</v>
      </c>
      <c r="O2238" s="86"/>
      <c r="P2238" s="223">
        <f>O2238*H2238</f>
        <v>0</v>
      </c>
      <c r="Q2238" s="223">
        <v>0.00040000000000000002</v>
      </c>
      <c r="R2238" s="223">
        <f>Q2238*H2238</f>
        <v>0.22414319999999999</v>
      </c>
      <c r="S2238" s="223">
        <v>0</v>
      </c>
      <c r="T2238" s="224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25" t="s">
        <v>307</v>
      </c>
      <c r="AT2238" s="225" t="s">
        <v>192</v>
      </c>
      <c r="AU2238" s="225" t="s">
        <v>82</v>
      </c>
      <c r="AY2238" s="19" t="s">
        <v>190</v>
      </c>
      <c r="BE2238" s="226">
        <f>IF(N2238="základní",J2238,0)</f>
        <v>0</v>
      </c>
      <c r="BF2238" s="226">
        <f>IF(N2238="snížená",J2238,0)</f>
        <v>0</v>
      </c>
      <c r="BG2238" s="226">
        <f>IF(N2238="zákl. přenesená",J2238,0)</f>
        <v>0</v>
      </c>
      <c r="BH2238" s="226">
        <f>IF(N2238="sníž. přenesená",J2238,0)</f>
        <v>0</v>
      </c>
      <c r="BI2238" s="226">
        <f>IF(N2238="nulová",J2238,0)</f>
        <v>0</v>
      </c>
      <c r="BJ2238" s="19" t="s">
        <v>79</v>
      </c>
      <c r="BK2238" s="226">
        <f>ROUND(I2238*H2238,2)</f>
        <v>0</v>
      </c>
      <c r="BL2238" s="19" t="s">
        <v>307</v>
      </c>
      <c r="BM2238" s="225" t="s">
        <v>2628</v>
      </c>
    </row>
    <row r="2239" s="2" customFormat="1">
      <c r="A2239" s="40"/>
      <c r="B2239" s="41"/>
      <c r="C2239" s="42"/>
      <c r="D2239" s="227" t="s">
        <v>199</v>
      </c>
      <c r="E2239" s="42"/>
      <c r="F2239" s="228" t="s">
        <v>2629</v>
      </c>
      <c r="G2239" s="42"/>
      <c r="H2239" s="42"/>
      <c r="I2239" s="229"/>
      <c r="J2239" s="42"/>
      <c r="K2239" s="42"/>
      <c r="L2239" s="46"/>
      <c r="M2239" s="230"/>
      <c r="N2239" s="231"/>
      <c r="O2239" s="86"/>
      <c r="P2239" s="86"/>
      <c r="Q2239" s="86"/>
      <c r="R2239" s="86"/>
      <c r="S2239" s="86"/>
      <c r="T2239" s="87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9" t="s">
        <v>199</v>
      </c>
      <c r="AU2239" s="19" t="s">
        <v>82</v>
      </c>
    </row>
    <row r="2240" s="13" customFormat="1">
      <c r="A2240" s="13"/>
      <c r="B2240" s="232"/>
      <c r="C2240" s="233"/>
      <c r="D2240" s="234" t="s">
        <v>205</v>
      </c>
      <c r="E2240" s="235" t="s">
        <v>19</v>
      </c>
      <c r="F2240" s="236" t="s">
        <v>2630</v>
      </c>
      <c r="G2240" s="233"/>
      <c r="H2240" s="237">
        <v>560.35799999999995</v>
      </c>
      <c r="I2240" s="238"/>
      <c r="J2240" s="233"/>
      <c r="K2240" s="233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205</v>
      </c>
      <c r="AU2240" s="243" t="s">
        <v>82</v>
      </c>
      <c r="AV2240" s="13" t="s">
        <v>82</v>
      </c>
      <c r="AW2240" s="13" t="s">
        <v>33</v>
      </c>
      <c r="AX2240" s="13" t="s">
        <v>79</v>
      </c>
      <c r="AY2240" s="243" t="s">
        <v>190</v>
      </c>
    </row>
    <row r="2241" s="2" customFormat="1" ht="16.5" customHeight="1">
      <c r="A2241" s="40"/>
      <c r="B2241" s="41"/>
      <c r="C2241" s="214" t="s">
        <v>2631</v>
      </c>
      <c r="D2241" s="214" t="s">
        <v>192</v>
      </c>
      <c r="E2241" s="215" t="s">
        <v>2632</v>
      </c>
      <c r="F2241" s="216" t="s">
        <v>2633</v>
      </c>
      <c r="G2241" s="217" t="s">
        <v>214</v>
      </c>
      <c r="H2241" s="218">
        <v>300.339</v>
      </c>
      <c r="I2241" s="219"/>
      <c r="J2241" s="220">
        <f>ROUND(I2241*H2241,2)</f>
        <v>0</v>
      </c>
      <c r="K2241" s="216" t="s">
        <v>196</v>
      </c>
      <c r="L2241" s="46"/>
      <c r="M2241" s="221" t="s">
        <v>19</v>
      </c>
      <c r="N2241" s="222" t="s">
        <v>43</v>
      </c>
      <c r="O2241" s="86"/>
      <c r="P2241" s="223">
        <f>O2241*H2241</f>
        <v>0</v>
      </c>
      <c r="Q2241" s="223">
        <v>4.0000000000000003E-05</v>
      </c>
      <c r="R2241" s="223">
        <f>Q2241*H2241</f>
        <v>0.012013560000000001</v>
      </c>
      <c r="S2241" s="223">
        <v>0</v>
      </c>
      <c r="T2241" s="224">
        <f>S2241*H2241</f>
        <v>0</v>
      </c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R2241" s="225" t="s">
        <v>307</v>
      </c>
      <c r="AT2241" s="225" t="s">
        <v>192</v>
      </c>
      <c r="AU2241" s="225" t="s">
        <v>82</v>
      </c>
      <c r="AY2241" s="19" t="s">
        <v>190</v>
      </c>
      <c r="BE2241" s="226">
        <f>IF(N2241="základní",J2241,0)</f>
        <v>0</v>
      </c>
      <c r="BF2241" s="226">
        <f>IF(N2241="snížená",J2241,0)</f>
        <v>0</v>
      </c>
      <c r="BG2241" s="226">
        <f>IF(N2241="zákl. přenesená",J2241,0)</f>
        <v>0</v>
      </c>
      <c r="BH2241" s="226">
        <f>IF(N2241="sníž. přenesená",J2241,0)</f>
        <v>0</v>
      </c>
      <c r="BI2241" s="226">
        <f>IF(N2241="nulová",J2241,0)</f>
        <v>0</v>
      </c>
      <c r="BJ2241" s="19" t="s">
        <v>79</v>
      </c>
      <c r="BK2241" s="226">
        <f>ROUND(I2241*H2241,2)</f>
        <v>0</v>
      </c>
      <c r="BL2241" s="19" t="s">
        <v>307</v>
      </c>
      <c r="BM2241" s="225" t="s">
        <v>2634</v>
      </c>
    </row>
    <row r="2242" s="2" customFormat="1">
      <c r="A2242" s="40"/>
      <c r="B2242" s="41"/>
      <c r="C2242" s="42"/>
      <c r="D2242" s="227" t="s">
        <v>199</v>
      </c>
      <c r="E2242" s="42"/>
      <c r="F2242" s="228" t="s">
        <v>2635</v>
      </c>
      <c r="G2242" s="42"/>
      <c r="H2242" s="42"/>
      <c r="I2242" s="229"/>
      <c r="J2242" s="42"/>
      <c r="K2242" s="42"/>
      <c r="L2242" s="46"/>
      <c r="M2242" s="230"/>
      <c r="N2242" s="231"/>
      <c r="O2242" s="86"/>
      <c r="P2242" s="86"/>
      <c r="Q2242" s="86"/>
      <c r="R2242" s="86"/>
      <c r="S2242" s="86"/>
      <c r="T2242" s="87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T2242" s="19" t="s">
        <v>199</v>
      </c>
      <c r="AU2242" s="19" t="s">
        <v>82</v>
      </c>
    </row>
    <row r="2243" s="14" customFormat="1">
      <c r="A2243" s="14"/>
      <c r="B2243" s="254"/>
      <c r="C2243" s="255"/>
      <c r="D2243" s="234" t="s">
        <v>205</v>
      </c>
      <c r="E2243" s="256" t="s">
        <v>19</v>
      </c>
      <c r="F2243" s="257" t="s">
        <v>2636</v>
      </c>
      <c r="G2243" s="255"/>
      <c r="H2243" s="256" t="s">
        <v>19</v>
      </c>
      <c r="I2243" s="258"/>
      <c r="J2243" s="255"/>
      <c r="K2243" s="255"/>
      <c r="L2243" s="259"/>
      <c r="M2243" s="260"/>
      <c r="N2243" s="261"/>
      <c r="O2243" s="261"/>
      <c r="P2243" s="261"/>
      <c r="Q2243" s="261"/>
      <c r="R2243" s="261"/>
      <c r="S2243" s="261"/>
      <c r="T2243" s="26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63" t="s">
        <v>205</v>
      </c>
      <c r="AU2243" s="263" t="s">
        <v>82</v>
      </c>
      <c r="AV2243" s="14" t="s">
        <v>79</v>
      </c>
      <c r="AW2243" s="14" t="s">
        <v>33</v>
      </c>
      <c r="AX2243" s="14" t="s">
        <v>72</v>
      </c>
      <c r="AY2243" s="263" t="s">
        <v>190</v>
      </c>
    </row>
    <row r="2244" s="14" customFormat="1">
      <c r="A2244" s="14"/>
      <c r="B2244" s="254"/>
      <c r="C2244" s="255"/>
      <c r="D2244" s="234" t="s">
        <v>205</v>
      </c>
      <c r="E2244" s="256" t="s">
        <v>19</v>
      </c>
      <c r="F2244" s="257" t="s">
        <v>2637</v>
      </c>
      <c r="G2244" s="255"/>
      <c r="H2244" s="256" t="s">
        <v>19</v>
      </c>
      <c r="I2244" s="258"/>
      <c r="J2244" s="255"/>
      <c r="K2244" s="255"/>
      <c r="L2244" s="259"/>
      <c r="M2244" s="260"/>
      <c r="N2244" s="261"/>
      <c r="O2244" s="261"/>
      <c r="P2244" s="261"/>
      <c r="Q2244" s="261"/>
      <c r="R2244" s="261"/>
      <c r="S2244" s="261"/>
      <c r="T2244" s="262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63" t="s">
        <v>205</v>
      </c>
      <c r="AU2244" s="263" t="s">
        <v>82</v>
      </c>
      <c r="AV2244" s="14" t="s">
        <v>79</v>
      </c>
      <c r="AW2244" s="14" t="s">
        <v>33</v>
      </c>
      <c r="AX2244" s="14" t="s">
        <v>72</v>
      </c>
      <c r="AY2244" s="263" t="s">
        <v>190</v>
      </c>
    </row>
    <row r="2245" s="14" customFormat="1">
      <c r="A2245" s="14"/>
      <c r="B2245" s="254"/>
      <c r="C2245" s="255"/>
      <c r="D2245" s="234" t="s">
        <v>205</v>
      </c>
      <c r="E2245" s="256" t="s">
        <v>19</v>
      </c>
      <c r="F2245" s="257" t="s">
        <v>2076</v>
      </c>
      <c r="G2245" s="255"/>
      <c r="H2245" s="256" t="s">
        <v>19</v>
      </c>
      <c r="I2245" s="258"/>
      <c r="J2245" s="255"/>
      <c r="K2245" s="255"/>
      <c r="L2245" s="259"/>
      <c r="M2245" s="260"/>
      <c r="N2245" s="261"/>
      <c r="O2245" s="261"/>
      <c r="P2245" s="261"/>
      <c r="Q2245" s="261"/>
      <c r="R2245" s="261"/>
      <c r="S2245" s="261"/>
      <c r="T2245" s="262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3" t="s">
        <v>205</v>
      </c>
      <c r="AU2245" s="263" t="s">
        <v>82</v>
      </c>
      <c r="AV2245" s="14" t="s">
        <v>79</v>
      </c>
      <c r="AW2245" s="14" t="s">
        <v>33</v>
      </c>
      <c r="AX2245" s="14" t="s">
        <v>72</v>
      </c>
      <c r="AY2245" s="263" t="s">
        <v>190</v>
      </c>
    </row>
    <row r="2246" s="13" customFormat="1">
      <c r="A2246" s="13"/>
      <c r="B2246" s="232"/>
      <c r="C2246" s="233"/>
      <c r="D2246" s="234" t="s">
        <v>205</v>
      </c>
      <c r="E2246" s="235" t="s">
        <v>19</v>
      </c>
      <c r="F2246" s="236" t="s">
        <v>2638</v>
      </c>
      <c r="G2246" s="233"/>
      <c r="H2246" s="237">
        <v>61.895000000000003</v>
      </c>
      <c r="I2246" s="238"/>
      <c r="J2246" s="233"/>
      <c r="K2246" s="233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205</v>
      </c>
      <c r="AU2246" s="243" t="s">
        <v>82</v>
      </c>
      <c r="AV2246" s="13" t="s">
        <v>82</v>
      </c>
      <c r="AW2246" s="13" t="s">
        <v>33</v>
      </c>
      <c r="AX2246" s="13" t="s">
        <v>72</v>
      </c>
      <c r="AY2246" s="243" t="s">
        <v>190</v>
      </c>
    </row>
    <row r="2247" s="13" customFormat="1">
      <c r="A2247" s="13"/>
      <c r="B2247" s="232"/>
      <c r="C2247" s="233"/>
      <c r="D2247" s="234" t="s">
        <v>205</v>
      </c>
      <c r="E2247" s="235" t="s">
        <v>19</v>
      </c>
      <c r="F2247" s="236" t="s">
        <v>2601</v>
      </c>
      <c r="G2247" s="233"/>
      <c r="H2247" s="237">
        <v>0.61899999999999999</v>
      </c>
      <c r="I2247" s="238"/>
      <c r="J2247" s="233"/>
      <c r="K2247" s="233"/>
      <c r="L2247" s="239"/>
      <c r="M2247" s="240"/>
      <c r="N2247" s="241"/>
      <c r="O2247" s="241"/>
      <c r="P2247" s="241"/>
      <c r="Q2247" s="241"/>
      <c r="R2247" s="241"/>
      <c r="S2247" s="241"/>
      <c r="T2247" s="242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3" t="s">
        <v>205</v>
      </c>
      <c r="AU2247" s="243" t="s">
        <v>82</v>
      </c>
      <c r="AV2247" s="13" t="s">
        <v>82</v>
      </c>
      <c r="AW2247" s="13" t="s">
        <v>33</v>
      </c>
      <c r="AX2247" s="13" t="s">
        <v>72</v>
      </c>
      <c r="AY2247" s="243" t="s">
        <v>190</v>
      </c>
    </row>
    <row r="2248" s="13" customFormat="1">
      <c r="A2248" s="13"/>
      <c r="B2248" s="232"/>
      <c r="C2248" s="233"/>
      <c r="D2248" s="234" t="s">
        <v>205</v>
      </c>
      <c r="E2248" s="235" t="s">
        <v>19</v>
      </c>
      <c r="F2248" s="236" t="s">
        <v>2639</v>
      </c>
      <c r="G2248" s="233"/>
      <c r="H2248" s="237">
        <v>28.236000000000001</v>
      </c>
      <c r="I2248" s="238"/>
      <c r="J2248" s="233"/>
      <c r="K2248" s="233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205</v>
      </c>
      <c r="AU2248" s="243" t="s">
        <v>82</v>
      </c>
      <c r="AV2248" s="13" t="s">
        <v>82</v>
      </c>
      <c r="AW2248" s="13" t="s">
        <v>33</v>
      </c>
      <c r="AX2248" s="13" t="s">
        <v>72</v>
      </c>
      <c r="AY2248" s="243" t="s">
        <v>190</v>
      </c>
    </row>
    <row r="2249" s="13" customFormat="1">
      <c r="A2249" s="13"/>
      <c r="B2249" s="232"/>
      <c r="C2249" s="233"/>
      <c r="D2249" s="234" t="s">
        <v>205</v>
      </c>
      <c r="E2249" s="235" t="s">
        <v>19</v>
      </c>
      <c r="F2249" s="236" t="s">
        <v>2134</v>
      </c>
      <c r="G2249" s="233"/>
      <c r="H2249" s="237">
        <v>9.4979999999999993</v>
      </c>
      <c r="I2249" s="238"/>
      <c r="J2249" s="233"/>
      <c r="K2249" s="233"/>
      <c r="L2249" s="239"/>
      <c r="M2249" s="240"/>
      <c r="N2249" s="241"/>
      <c r="O2249" s="241"/>
      <c r="P2249" s="241"/>
      <c r="Q2249" s="241"/>
      <c r="R2249" s="241"/>
      <c r="S2249" s="241"/>
      <c r="T2249" s="242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3" t="s">
        <v>205</v>
      </c>
      <c r="AU2249" s="243" t="s">
        <v>82</v>
      </c>
      <c r="AV2249" s="13" t="s">
        <v>82</v>
      </c>
      <c r="AW2249" s="13" t="s">
        <v>33</v>
      </c>
      <c r="AX2249" s="13" t="s">
        <v>72</v>
      </c>
      <c r="AY2249" s="243" t="s">
        <v>190</v>
      </c>
    </row>
    <row r="2250" s="13" customFormat="1">
      <c r="A2250" s="13"/>
      <c r="B2250" s="232"/>
      <c r="C2250" s="233"/>
      <c r="D2250" s="234" t="s">
        <v>205</v>
      </c>
      <c r="E2250" s="235" t="s">
        <v>19</v>
      </c>
      <c r="F2250" s="236" t="s">
        <v>2135</v>
      </c>
      <c r="G2250" s="233"/>
      <c r="H2250" s="237">
        <v>4.6799999999999997</v>
      </c>
      <c r="I2250" s="238"/>
      <c r="J2250" s="233"/>
      <c r="K2250" s="233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205</v>
      </c>
      <c r="AU2250" s="243" t="s">
        <v>82</v>
      </c>
      <c r="AV2250" s="13" t="s">
        <v>82</v>
      </c>
      <c r="AW2250" s="13" t="s">
        <v>33</v>
      </c>
      <c r="AX2250" s="13" t="s">
        <v>72</v>
      </c>
      <c r="AY2250" s="243" t="s">
        <v>190</v>
      </c>
    </row>
    <row r="2251" s="13" customFormat="1">
      <c r="A2251" s="13"/>
      <c r="B2251" s="232"/>
      <c r="C2251" s="233"/>
      <c r="D2251" s="234" t="s">
        <v>205</v>
      </c>
      <c r="E2251" s="235" t="s">
        <v>19</v>
      </c>
      <c r="F2251" s="236" t="s">
        <v>2136</v>
      </c>
      <c r="G2251" s="233"/>
      <c r="H2251" s="237">
        <v>-3.8399999999999999</v>
      </c>
      <c r="I2251" s="238"/>
      <c r="J2251" s="233"/>
      <c r="K2251" s="233"/>
      <c r="L2251" s="239"/>
      <c r="M2251" s="240"/>
      <c r="N2251" s="241"/>
      <c r="O2251" s="241"/>
      <c r="P2251" s="241"/>
      <c r="Q2251" s="241"/>
      <c r="R2251" s="241"/>
      <c r="S2251" s="241"/>
      <c r="T2251" s="242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3" t="s">
        <v>205</v>
      </c>
      <c r="AU2251" s="243" t="s">
        <v>82</v>
      </c>
      <c r="AV2251" s="13" t="s">
        <v>82</v>
      </c>
      <c r="AW2251" s="13" t="s">
        <v>33</v>
      </c>
      <c r="AX2251" s="13" t="s">
        <v>72</v>
      </c>
      <c r="AY2251" s="243" t="s">
        <v>190</v>
      </c>
    </row>
    <row r="2252" s="14" customFormat="1">
      <c r="A2252" s="14"/>
      <c r="B2252" s="254"/>
      <c r="C2252" s="255"/>
      <c r="D2252" s="234" t="s">
        <v>205</v>
      </c>
      <c r="E2252" s="256" t="s">
        <v>19</v>
      </c>
      <c r="F2252" s="257" t="s">
        <v>2078</v>
      </c>
      <c r="G2252" s="255"/>
      <c r="H2252" s="256" t="s">
        <v>19</v>
      </c>
      <c r="I2252" s="258"/>
      <c r="J2252" s="255"/>
      <c r="K2252" s="255"/>
      <c r="L2252" s="259"/>
      <c r="M2252" s="260"/>
      <c r="N2252" s="261"/>
      <c r="O2252" s="261"/>
      <c r="P2252" s="261"/>
      <c r="Q2252" s="261"/>
      <c r="R2252" s="261"/>
      <c r="S2252" s="261"/>
      <c r="T2252" s="26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3" t="s">
        <v>205</v>
      </c>
      <c r="AU2252" s="263" t="s">
        <v>82</v>
      </c>
      <c r="AV2252" s="14" t="s">
        <v>79</v>
      </c>
      <c r="AW2252" s="14" t="s">
        <v>33</v>
      </c>
      <c r="AX2252" s="14" t="s">
        <v>72</v>
      </c>
      <c r="AY2252" s="263" t="s">
        <v>190</v>
      </c>
    </row>
    <row r="2253" s="13" customFormat="1">
      <c r="A2253" s="13"/>
      <c r="B2253" s="232"/>
      <c r="C2253" s="233"/>
      <c r="D2253" s="234" t="s">
        <v>205</v>
      </c>
      <c r="E2253" s="235" t="s">
        <v>19</v>
      </c>
      <c r="F2253" s="236" t="s">
        <v>2640</v>
      </c>
      <c r="G2253" s="233"/>
      <c r="H2253" s="237">
        <v>35.753999999999998</v>
      </c>
      <c r="I2253" s="238"/>
      <c r="J2253" s="233"/>
      <c r="K2253" s="233"/>
      <c r="L2253" s="239"/>
      <c r="M2253" s="240"/>
      <c r="N2253" s="241"/>
      <c r="O2253" s="241"/>
      <c r="P2253" s="241"/>
      <c r="Q2253" s="241"/>
      <c r="R2253" s="241"/>
      <c r="S2253" s="241"/>
      <c r="T2253" s="242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3" t="s">
        <v>205</v>
      </c>
      <c r="AU2253" s="243" t="s">
        <v>82</v>
      </c>
      <c r="AV2253" s="13" t="s">
        <v>82</v>
      </c>
      <c r="AW2253" s="13" t="s">
        <v>33</v>
      </c>
      <c r="AX2253" s="13" t="s">
        <v>72</v>
      </c>
      <c r="AY2253" s="243" t="s">
        <v>190</v>
      </c>
    </row>
    <row r="2254" s="13" customFormat="1">
      <c r="A2254" s="13"/>
      <c r="B2254" s="232"/>
      <c r="C2254" s="233"/>
      <c r="D2254" s="234" t="s">
        <v>205</v>
      </c>
      <c r="E2254" s="235" t="s">
        <v>19</v>
      </c>
      <c r="F2254" s="236" t="s">
        <v>2605</v>
      </c>
      <c r="G2254" s="233"/>
      <c r="H2254" s="237">
        <v>6.7199999999999998</v>
      </c>
      <c r="I2254" s="238"/>
      <c r="J2254" s="233"/>
      <c r="K2254" s="233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205</v>
      </c>
      <c r="AU2254" s="243" t="s">
        <v>82</v>
      </c>
      <c r="AV2254" s="13" t="s">
        <v>82</v>
      </c>
      <c r="AW2254" s="13" t="s">
        <v>33</v>
      </c>
      <c r="AX2254" s="13" t="s">
        <v>72</v>
      </c>
      <c r="AY2254" s="243" t="s">
        <v>190</v>
      </c>
    </row>
    <row r="2255" s="13" customFormat="1">
      <c r="A2255" s="13"/>
      <c r="B2255" s="232"/>
      <c r="C2255" s="233"/>
      <c r="D2255" s="234" t="s">
        <v>205</v>
      </c>
      <c r="E2255" s="235" t="s">
        <v>19</v>
      </c>
      <c r="F2255" s="236" t="s">
        <v>2137</v>
      </c>
      <c r="G2255" s="233"/>
      <c r="H2255" s="237">
        <v>9.0899999999999999</v>
      </c>
      <c r="I2255" s="238"/>
      <c r="J2255" s="233"/>
      <c r="K2255" s="233"/>
      <c r="L2255" s="239"/>
      <c r="M2255" s="240"/>
      <c r="N2255" s="241"/>
      <c r="O2255" s="241"/>
      <c r="P2255" s="241"/>
      <c r="Q2255" s="241"/>
      <c r="R2255" s="241"/>
      <c r="S2255" s="241"/>
      <c r="T2255" s="242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3" t="s">
        <v>205</v>
      </c>
      <c r="AU2255" s="243" t="s">
        <v>82</v>
      </c>
      <c r="AV2255" s="13" t="s">
        <v>82</v>
      </c>
      <c r="AW2255" s="13" t="s">
        <v>33</v>
      </c>
      <c r="AX2255" s="13" t="s">
        <v>72</v>
      </c>
      <c r="AY2255" s="243" t="s">
        <v>190</v>
      </c>
    </row>
    <row r="2256" s="13" customFormat="1">
      <c r="A2256" s="13"/>
      <c r="B2256" s="232"/>
      <c r="C2256" s="233"/>
      <c r="D2256" s="234" t="s">
        <v>205</v>
      </c>
      <c r="E2256" s="235" t="s">
        <v>19</v>
      </c>
      <c r="F2256" s="236" t="s">
        <v>2138</v>
      </c>
      <c r="G2256" s="233"/>
      <c r="H2256" s="237">
        <v>-1.53</v>
      </c>
      <c r="I2256" s="238"/>
      <c r="J2256" s="233"/>
      <c r="K2256" s="233"/>
      <c r="L2256" s="239"/>
      <c r="M2256" s="240"/>
      <c r="N2256" s="241"/>
      <c r="O2256" s="241"/>
      <c r="P2256" s="241"/>
      <c r="Q2256" s="241"/>
      <c r="R2256" s="241"/>
      <c r="S2256" s="241"/>
      <c r="T2256" s="242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3" t="s">
        <v>205</v>
      </c>
      <c r="AU2256" s="243" t="s">
        <v>82</v>
      </c>
      <c r="AV2256" s="13" t="s">
        <v>82</v>
      </c>
      <c r="AW2256" s="13" t="s">
        <v>33</v>
      </c>
      <c r="AX2256" s="13" t="s">
        <v>72</v>
      </c>
      <c r="AY2256" s="243" t="s">
        <v>190</v>
      </c>
    </row>
    <row r="2257" s="14" customFormat="1">
      <c r="A2257" s="14"/>
      <c r="B2257" s="254"/>
      <c r="C2257" s="255"/>
      <c r="D2257" s="234" t="s">
        <v>205</v>
      </c>
      <c r="E2257" s="256" t="s">
        <v>19</v>
      </c>
      <c r="F2257" s="257" t="s">
        <v>2081</v>
      </c>
      <c r="G2257" s="255"/>
      <c r="H2257" s="256" t="s">
        <v>19</v>
      </c>
      <c r="I2257" s="258"/>
      <c r="J2257" s="255"/>
      <c r="K2257" s="255"/>
      <c r="L2257" s="259"/>
      <c r="M2257" s="260"/>
      <c r="N2257" s="261"/>
      <c r="O2257" s="261"/>
      <c r="P2257" s="261"/>
      <c r="Q2257" s="261"/>
      <c r="R2257" s="261"/>
      <c r="S2257" s="261"/>
      <c r="T2257" s="262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63" t="s">
        <v>205</v>
      </c>
      <c r="AU2257" s="263" t="s">
        <v>82</v>
      </c>
      <c r="AV2257" s="14" t="s">
        <v>79</v>
      </c>
      <c r="AW2257" s="14" t="s">
        <v>33</v>
      </c>
      <c r="AX2257" s="14" t="s">
        <v>72</v>
      </c>
      <c r="AY2257" s="263" t="s">
        <v>190</v>
      </c>
    </row>
    <row r="2258" s="13" customFormat="1">
      <c r="A2258" s="13"/>
      <c r="B2258" s="232"/>
      <c r="C2258" s="233"/>
      <c r="D2258" s="234" t="s">
        <v>205</v>
      </c>
      <c r="E2258" s="235" t="s">
        <v>19</v>
      </c>
      <c r="F2258" s="236" t="s">
        <v>2641</v>
      </c>
      <c r="G2258" s="233"/>
      <c r="H2258" s="237">
        <v>55.944000000000003</v>
      </c>
      <c r="I2258" s="238"/>
      <c r="J2258" s="233"/>
      <c r="K2258" s="233"/>
      <c r="L2258" s="239"/>
      <c r="M2258" s="240"/>
      <c r="N2258" s="241"/>
      <c r="O2258" s="241"/>
      <c r="P2258" s="241"/>
      <c r="Q2258" s="241"/>
      <c r="R2258" s="241"/>
      <c r="S2258" s="241"/>
      <c r="T2258" s="242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3" t="s">
        <v>205</v>
      </c>
      <c r="AU2258" s="243" t="s">
        <v>82</v>
      </c>
      <c r="AV2258" s="13" t="s">
        <v>82</v>
      </c>
      <c r="AW2258" s="13" t="s">
        <v>33</v>
      </c>
      <c r="AX2258" s="13" t="s">
        <v>72</v>
      </c>
      <c r="AY2258" s="243" t="s">
        <v>190</v>
      </c>
    </row>
    <row r="2259" s="13" customFormat="1">
      <c r="A2259" s="13"/>
      <c r="B2259" s="232"/>
      <c r="C2259" s="233"/>
      <c r="D2259" s="234" t="s">
        <v>205</v>
      </c>
      <c r="E2259" s="235" t="s">
        <v>19</v>
      </c>
      <c r="F2259" s="236" t="s">
        <v>2642</v>
      </c>
      <c r="G2259" s="233"/>
      <c r="H2259" s="237">
        <v>14.282</v>
      </c>
      <c r="I2259" s="238"/>
      <c r="J2259" s="233"/>
      <c r="K2259" s="233"/>
      <c r="L2259" s="239"/>
      <c r="M2259" s="240"/>
      <c r="N2259" s="241"/>
      <c r="O2259" s="241"/>
      <c r="P2259" s="241"/>
      <c r="Q2259" s="241"/>
      <c r="R2259" s="241"/>
      <c r="S2259" s="241"/>
      <c r="T2259" s="242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3" t="s">
        <v>205</v>
      </c>
      <c r="AU2259" s="243" t="s">
        <v>82</v>
      </c>
      <c r="AV2259" s="13" t="s">
        <v>82</v>
      </c>
      <c r="AW2259" s="13" t="s">
        <v>33</v>
      </c>
      <c r="AX2259" s="13" t="s">
        <v>72</v>
      </c>
      <c r="AY2259" s="243" t="s">
        <v>190</v>
      </c>
    </row>
    <row r="2260" s="13" customFormat="1">
      <c r="A2260" s="13"/>
      <c r="B2260" s="232"/>
      <c r="C2260" s="233"/>
      <c r="D2260" s="234" t="s">
        <v>205</v>
      </c>
      <c r="E2260" s="235" t="s">
        <v>19</v>
      </c>
      <c r="F2260" s="236" t="s">
        <v>2139</v>
      </c>
      <c r="G2260" s="233"/>
      <c r="H2260" s="237">
        <v>11.34</v>
      </c>
      <c r="I2260" s="238"/>
      <c r="J2260" s="233"/>
      <c r="K2260" s="233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205</v>
      </c>
      <c r="AU2260" s="243" t="s">
        <v>82</v>
      </c>
      <c r="AV2260" s="13" t="s">
        <v>82</v>
      </c>
      <c r="AW2260" s="13" t="s">
        <v>33</v>
      </c>
      <c r="AX2260" s="13" t="s">
        <v>72</v>
      </c>
      <c r="AY2260" s="243" t="s">
        <v>190</v>
      </c>
    </row>
    <row r="2261" s="13" customFormat="1">
      <c r="A2261" s="13"/>
      <c r="B2261" s="232"/>
      <c r="C2261" s="233"/>
      <c r="D2261" s="234" t="s">
        <v>205</v>
      </c>
      <c r="E2261" s="235" t="s">
        <v>19</v>
      </c>
      <c r="F2261" s="236" t="s">
        <v>2140</v>
      </c>
      <c r="G2261" s="233"/>
      <c r="H2261" s="237">
        <v>2.895</v>
      </c>
      <c r="I2261" s="238"/>
      <c r="J2261" s="233"/>
      <c r="K2261" s="233"/>
      <c r="L2261" s="239"/>
      <c r="M2261" s="240"/>
      <c r="N2261" s="241"/>
      <c r="O2261" s="241"/>
      <c r="P2261" s="241"/>
      <c r="Q2261" s="241"/>
      <c r="R2261" s="241"/>
      <c r="S2261" s="241"/>
      <c r="T2261" s="242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3" t="s">
        <v>205</v>
      </c>
      <c r="AU2261" s="243" t="s">
        <v>82</v>
      </c>
      <c r="AV2261" s="13" t="s">
        <v>82</v>
      </c>
      <c r="AW2261" s="13" t="s">
        <v>33</v>
      </c>
      <c r="AX2261" s="13" t="s">
        <v>72</v>
      </c>
      <c r="AY2261" s="243" t="s">
        <v>190</v>
      </c>
    </row>
    <row r="2262" s="14" customFormat="1">
      <c r="A2262" s="14"/>
      <c r="B2262" s="254"/>
      <c r="C2262" s="255"/>
      <c r="D2262" s="234" t="s">
        <v>205</v>
      </c>
      <c r="E2262" s="256" t="s">
        <v>19</v>
      </c>
      <c r="F2262" s="257" t="s">
        <v>2083</v>
      </c>
      <c r="G2262" s="255"/>
      <c r="H2262" s="256" t="s">
        <v>19</v>
      </c>
      <c r="I2262" s="258"/>
      <c r="J2262" s="255"/>
      <c r="K2262" s="255"/>
      <c r="L2262" s="259"/>
      <c r="M2262" s="260"/>
      <c r="N2262" s="261"/>
      <c r="O2262" s="261"/>
      <c r="P2262" s="261"/>
      <c r="Q2262" s="261"/>
      <c r="R2262" s="261"/>
      <c r="S2262" s="261"/>
      <c r="T2262" s="26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3" t="s">
        <v>205</v>
      </c>
      <c r="AU2262" s="263" t="s">
        <v>82</v>
      </c>
      <c r="AV2262" s="14" t="s">
        <v>79</v>
      </c>
      <c r="AW2262" s="14" t="s">
        <v>33</v>
      </c>
      <c r="AX2262" s="14" t="s">
        <v>72</v>
      </c>
      <c r="AY2262" s="263" t="s">
        <v>190</v>
      </c>
    </row>
    <row r="2263" s="13" customFormat="1">
      <c r="A2263" s="13"/>
      <c r="B2263" s="232"/>
      <c r="C2263" s="233"/>
      <c r="D2263" s="234" t="s">
        <v>205</v>
      </c>
      <c r="E2263" s="235" t="s">
        <v>19</v>
      </c>
      <c r="F2263" s="236" t="s">
        <v>2643</v>
      </c>
      <c r="G2263" s="233"/>
      <c r="H2263" s="237">
        <v>8.1449999999999996</v>
      </c>
      <c r="I2263" s="238"/>
      <c r="J2263" s="233"/>
      <c r="K2263" s="233"/>
      <c r="L2263" s="239"/>
      <c r="M2263" s="240"/>
      <c r="N2263" s="241"/>
      <c r="O2263" s="241"/>
      <c r="P2263" s="241"/>
      <c r="Q2263" s="241"/>
      <c r="R2263" s="241"/>
      <c r="S2263" s="241"/>
      <c r="T2263" s="24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3" t="s">
        <v>205</v>
      </c>
      <c r="AU2263" s="243" t="s">
        <v>82</v>
      </c>
      <c r="AV2263" s="13" t="s">
        <v>82</v>
      </c>
      <c r="AW2263" s="13" t="s">
        <v>33</v>
      </c>
      <c r="AX2263" s="13" t="s">
        <v>72</v>
      </c>
      <c r="AY2263" s="243" t="s">
        <v>190</v>
      </c>
    </row>
    <row r="2264" s="13" customFormat="1">
      <c r="A2264" s="13"/>
      <c r="B2264" s="232"/>
      <c r="C2264" s="233"/>
      <c r="D2264" s="234" t="s">
        <v>205</v>
      </c>
      <c r="E2264" s="235" t="s">
        <v>19</v>
      </c>
      <c r="F2264" s="236" t="s">
        <v>2644</v>
      </c>
      <c r="G2264" s="233"/>
      <c r="H2264" s="237">
        <v>40.182000000000002</v>
      </c>
      <c r="I2264" s="238"/>
      <c r="J2264" s="233"/>
      <c r="K2264" s="233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205</v>
      </c>
      <c r="AU2264" s="243" t="s">
        <v>82</v>
      </c>
      <c r="AV2264" s="13" t="s">
        <v>82</v>
      </c>
      <c r="AW2264" s="13" t="s">
        <v>33</v>
      </c>
      <c r="AX2264" s="13" t="s">
        <v>72</v>
      </c>
      <c r="AY2264" s="243" t="s">
        <v>190</v>
      </c>
    </row>
    <row r="2265" s="13" customFormat="1">
      <c r="A2265" s="13"/>
      <c r="B2265" s="232"/>
      <c r="C2265" s="233"/>
      <c r="D2265" s="234" t="s">
        <v>205</v>
      </c>
      <c r="E2265" s="235" t="s">
        <v>19</v>
      </c>
      <c r="F2265" s="236" t="s">
        <v>2645</v>
      </c>
      <c r="G2265" s="233"/>
      <c r="H2265" s="237">
        <v>9.4320000000000004</v>
      </c>
      <c r="I2265" s="238"/>
      <c r="J2265" s="233"/>
      <c r="K2265" s="233"/>
      <c r="L2265" s="239"/>
      <c r="M2265" s="240"/>
      <c r="N2265" s="241"/>
      <c r="O2265" s="241"/>
      <c r="P2265" s="241"/>
      <c r="Q2265" s="241"/>
      <c r="R2265" s="241"/>
      <c r="S2265" s="241"/>
      <c r="T2265" s="242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3" t="s">
        <v>205</v>
      </c>
      <c r="AU2265" s="243" t="s">
        <v>82</v>
      </c>
      <c r="AV2265" s="13" t="s">
        <v>82</v>
      </c>
      <c r="AW2265" s="13" t="s">
        <v>33</v>
      </c>
      <c r="AX2265" s="13" t="s">
        <v>72</v>
      </c>
      <c r="AY2265" s="243" t="s">
        <v>190</v>
      </c>
    </row>
    <row r="2266" s="13" customFormat="1">
      <c r="A2266" s="13"/>
      <c r="B2266" s="232"/>
      <c r="C2266" s="233"/>
      <c r="D2266" s="234" t="s">
        <v>205</v>
      </c>
      <c r="E2266" s="235" t="s">
        <v>19</v>
      </c>
      <c r="F2266" s="236" t="s">
        <v>2141</v>
      </c>
      <c r="G2266" s="233"/>
      <c r="H2266" s="237">
        <v>1.3500000000000001</v>
      </c>
      <c r="I2266" s="238"/>
      <c r="J2266" s="233"/>
      <c r="K2266" s="233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205</v>
      </c>
      <c r="AU2266" s="243" t="s">
        <v>82</v>
      </c>
      <c r="AV2266" s="13" t="s">
        <v>82</v>
      </c>
      <c r="AW2266" s="13" t="s">
        <v>33</v>
      </c>
      <c r="AX2266" s="13" t="s">
        <v>72</v>
      </c>
      <c r="AY2266" s="243" t="s">
        <v>190</v>
      </c>
    </row>
    <row r="2267" s="13" customFormat="1">
      <c r="A2267" s="13"/>
      <c r="B2267" s="232"/>
      <c r="C2267" s="233"/>
      <c r="D2267" s="234" t="s">
        <v>205</v>
      </c>
      <c r="E2267" s="235" t="s">
        <v>19</v>
      </c>
      <c r="F2267" s="236" t="s">
        <v>2142</v>
      </c>
      <c r="G2267" s="233"/>
      <c r="H2267" s="237">
        <v>6.6600000000000001</v>
      </c>
      <c r="I2267" s="238"/>
      <c r="J2267" s="233"/>
      <c r="K2267" s="233"/>
      <c r="L2267" s="239"/>
      <c r="M2267" s="240"/>
      <c r="N2267" s="241"/>
      <c r="O2267" s="241"/>
      <c r="P2267" s="241"/>
      <c r="Q2267" s="241"/>
      <c r="R2267" s="241"/>
      <c r="S2267" s="241"/>
      <c r="T2267" s="242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3" t="s">
        <v>205</v>
      </c>
      <c r="AU2267" s="243" t="s">
        <v>82</v>
      </c>
      <c r="AV2267" s="13" t="s">
        <v>82</v>
      </c>
      <c r="AW2267" s="13" t="s">
        <v>33</v>
      </c>
      <c r="AX2267" s="13" t="s">
        <v>72</v>
      </c>
      <c r="AY2267" s="243" t="s">
        <v>190</v>
      </c>
    </row>
    <row r="2268" s="13" customFormat="1">
      <c r="A2268" s="13"/>
      <c r="B2268" s="232"/>
      <c r="C2268" s="233"/>
      <c r="D2268" s="234" t="s">
        <v>205</v>
      </c>
      <c r="E2268" s="235" t="s">
        <v>19</v>
      </c>
      <c r="F2268" s="236" t="s">
        <v>2143</v>
      </c>
      <c r="G2268" s="233"/>
      <c r="H2268" s="237">
        <v>-1.0129999999999999</v>
      </c>
      <c r="I2268" s="238"/>
      <c r="J2268" s="233"/>
      <c r="K2268" s="233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205</v>
      </c>
      <c r="AU2268" s="243" t="s">
        <v>82</v>
      </c>
      <c r="AV2268" s="13" t="s">
        <v>82</v>
      </c>
      <c r="AW2268" s="13" t="s">
        <v>33</v>
      </c>
      <c r="AX2268" s="13" t="s">
        <v>72</v>
      </c>
      <c r="AY2268" s="243" t="s">
        <v>190</v>
      </c>
    </row>
    <row r="2269" s="15" customFormat="1">
      <c r="A2269" s="15"/>
      <c r="B2269" s="264"/>
      <c r="C2269" s="265"/>
      <c r="D2269" s="234" t="s">
        <v>205</v>
      </c>
      <c r="E2269" s="266" t="s">
        <v>19</v>
      </c>
      <c r="F2269" s="267" t="s">
        <v>243</v>
      </c>
      <c r="G2269" s="265"/>
      <c r="H2269" s="268">
        <v>300.339</v>
      </c>
      <c r="I2269" s="269"/>
      <c r="J2269" s="265"/>
      <c r="K2269" s="265"/>
      <c r="L2269" s="270"/>
      <c r="M2269" s="271"/>
      <c r="N2269" s="272"/>
      <c r="O2269" s="272"/>
      <c r="P2269" s="272"/>
      <c r="Q2269" s="272"/>
      <c r="R2269" s="272"/>
      <c r="S2269" s="272"/>
      <c r="T2269" s="273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74" t="s">
        <v>205</v>
      </c>
      <c r="AU2269" s="274" t="s">
        <v>82</v>
      </c>
      <c r="AV2269" s="15" t="s">
        <v>197</v>
      </c>
      <c r="AW2269" s="15" t="s">
        <v>33</v>
      </c>
      <c r="AX2269" s="15" t="s">
        <v>79</v>
      </c>
      <c r="AY2269" s="274" t="s">
        <v>190</v>
      </c>
    </row>
    <row r="2270" s="2" customFormat="1" ht="16.5" customHeight="1">
      <c r="A2270" s="40"/>
      <c r="B2270" s="41"/>
      <c r="C2270" s="244" t="s">
        <v>2646</v>
      </c>
      <c r="D2270" s="244" t="s">
        <v>219</v>
      </c>
      <c r="E2270" s="245" t="s">
        <v>2647</v>
      </c>
      <c r="F2270" s="246" t="s">
        <v>2648</v>
      </c>
      <c r="G2270" s="247" t="s">
        <v>214</v>
      </c>
      <c r="H2270" s="248">
        <v>330.37299999999999</v>
      </c>
      <c r="I2270" s="249"/>
      <c r="J2270" s="250">
        <f>ROUND(I2270*H2270,2)</f>
        <v>0</v>
      </c>
      <c r="K2270" s="246" t="s">
        <v>196</v>
      </c>
      <c r="L2270" s="251"/>
      <c r="M2270" s="252" t="s">
        <v>19</v>
      </c>
      <c r="N2270" s="253" t="s">
        <v>43</v>
      </c>
      <c r="O2270" s="86"/>
      <c r="P2270" s="223">
        <f>O2270*H2270</f>
        <v>0</v>
      </c>
      <c r="Q2270" s="223">
        <v>0.00029999999999999997</v>
      </c>
      <c r="R2270" s="223">
        <f>Q2270*H2270</f>
        <v>0.099111899999999989</v>
      </c>
      <c r="S2270" s="223">
        <v>0</v>
      </c>
      <c r="T2270" s="224">
        <f>S2270*H2270</f>
        <v>0</v>
      </c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R2270" s="225" t="s">
        <v>419</v>
      </c>
      <c r="AT2270" s="225" t="s">
        <v>219</v>
      </c>
      <c r="AU2270" s="225" t="s">
        <v>82</v>
      </c>
      <c r="AY2270" s="19" t="s">
        <v>190</v>
      </c>
      <c r="BE2270" s="226">
        <f>IF(N2270="základní",J2270,0)</f>
        <v>0</v>
      </c>
      <c r="BF2270" s="226">
        <f>IF(N2270="snížená",J2270,0)</f>
        <v>0</v>
      </c>
      <c r="BG2270" s="226">
        <f>IF(N2270="zákl. přenesená",J2270,0)</f>
        <v>0</v>
      </c>
      <c r="BH2270" s="226">
        <f>IF(N2270="sníž. přenesená",J2270,0)</f>
        <v>0</v>
      </c>
      <c r="BI2270" s="226">
        <f>IF(N2270="nulová",J2270,0)</f>
        <v>0</v>
      </c>
      <c r="BJ2270" s="19" t="s">
        <v>79</v>
      </c>
      <c r="BK2270" s="226">
        <f>ROUND(I2270*H2270,2)</f>
        <v>0</v>
      </c>
      <c r="BL2270" s="19" t="s">
        <v>307</v>
      </c>
      <c r="BM2270" s="225" t="s">
        <v>2649</v>
      </c>
    </row>
    <row r="2271" s="13" customFormat="1">
      <c r="A2271" s="13"/>
      <c r="B2271" s="232"/>
      <c r="C2271" s="233"/>
      <c r="D2271" s="234" t="s">
        <v>205</v>
      </c>
      <c r="E2271" s="235" t="s">
        <v>19</v>
      </c>
      <c r="F2271" s="236" t="s">
        <v>2650</v>
      </c>
      <c r="G2271" s="233"/>
      <c r="H2271" s="237">
        <v>330.37299999999999</v>
      </c>
      <c r="I2271" s="238"/>
      <c r="J2271" s="233"/>
      <c r="K2271" s="233"/>
      <c r="L2271" s="239"/>
      <c r="M2271" s="240"/>
      <c r="N2271" s="241"/>
      <c r="O2271" s="241"/>
      <c r="P2271" s="241"/>
      <c r="Q2271" s="241"/>
      <c r="R2271" s="241"/>
      <c r="S2271" s="241"/>
      <c r="T2271" s="242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3" t="s">
        <v>205</v>
      </c>
      <c r="AU2271" s="243" t="s">
        <v>82</v>
      </c>
      <c r="AV2271" s="13" t="s">
        <v>82</v>
      </c>
      <c r="AW2271" s="13" t="s">
        <v>33</v>
      </c>
      <c r="AX2271" s="13" t="s">
        <v>79</v>
      </c>
      <c r="AY2271" s="243" t="s">
        <v>190</v>
      </c>
    </row>
    <row r="2272" s="2" customFormat="1" ht="21.75" customHeight="1">
      <c r="A2272" s="40"/>
      <c r="B2272" s="41"/>
      <c r="C2272" s="214" t="s">
        <v>2651</v>
      </c>
      <c r="D2272" s="214" t="s">
        <v>192</v>
      </c>
      <c r="E2272" s="215" t="s">
        <v>2652</v>
      </c>
      <c r="F2272" s="216" t="s">
        <v>2653</v>
      </c>
      <c r="G2272" s="217" t="s">
        <v>380</v>
      </c>
      <c r="H2272" s="218">
        <v>363.60000000000002</v>
      </c>
      <c r="I2272" s="219"/>
      <c r="J2272" s="220">
        <f>ROUND(I2272*H2272,2)</f>
        <v>0</v>
      </c>
      <c r="K2272" s="216" t="s">
        <v>196</v>
      </c>
      <c r="L2272" s="46"/>
      <c r="M2272" s="221" t="s">
        <v>19</v>
      </c>
      <c r="N2272" s="222" t="s">
        <v>43</v>
      </c>
      <c r="O2272" s="86"/>
      <c r="P2272" s="223">
        <f>O2272*H2272</f>
        <v>0</v>
      </c>
      <c r="Q2272" s="223">
        <v>0.00020000000000000001</v>
      </c>
      <c r="R2272" s="223">
        <f>Q2272*H2272</f>
        <v>0.072720000000000007</v>
      </c>
      <c r="S2272" s="223">
        <v>0</v>
      </c>
      <c r="T2272" s="224">
        <f>S2272*H2272</f>
        <v>0</v>
      </c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R2272" s="225" t="s">
        <v>307</v>
      </c>
      <c r="AT2272" s="225" t="s">
        <v>192</v>
      </c>
      <c r="AU2272" s="225" t="s">
        <v>82</v>
      </c>
      <c r="AY2272" s="19" t="s">
        <v>190</v>
      </c>
      <c r="BE2272" s="226">
        <f>IF(N2272="základní",J2272,0)</f>
        <v>0</v>
      </c>
      <c r="BF2272" s="226">
        <f>IF(N2272="snížená",J2272,0)</f>
        <v>0</v>
      </c>
      <c r="BG2272" s="226">
        <f>IF(N2272="zákl. přenesená",J2272,0)</f>
        <v>0</v>
      </c>
      <c r="BH2272" s="226">
        <f>IF(N2272="sníž. přenesená",J2272,0)</f>
        <v>0</v>
      </c>
      <c r="BI2272" s="226">
        <f>IF(N2272="nulová",J2272,0)</f>
        <v>0</v>
      </c>
      <c r="BJ2272" s="19" t="s">
        <v>79</v>
      </c>
      <c r="BK2272" s="226">
        <f>ROUND(I2272*H2272,2)</f>
        <v>0</v>
      </c>
      <c r="BL2272" s="19" t="s">
        <v>307</v>
      </c>
      <c r="BM2272" s="225" t="s">
        <v>2654</v>
      </c>
    </row>
    <row r="2273" s="2" customFormat="1">
      <c r="A2273" s="40"/>
      <c r="B2273" s="41"/>
      <c r="C2273" s="42"/>
      <c r="D2273" s="227" t="s">
        <v>199</v>
      </c>
      <c r="E2273" s="42"/>
      <c r="F2273" s="228" t="s">
        <v>2655</v>
      </c>
      <c r="G2273" s="42"/>
      <c r="H2273" s="42"/>
      <c r="I2273" s="229"/>
      <c r="J2273" s="42"/>
      <c r="K2273" s="42"/>
      <c r="L2273" s="46"/>
      <c r="M2273" s="230"/>
      <c r="N2273" s="231"/>
      <c r="O2273" s="86"/>
      <c r="P2273" s="86"/>
      <c r="Q2273" s="86"/>
      <c r="R2273" s="86"/>
      <c r="S2273" s="86"/>
      <c r="T2273" s="87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T2273" s="19" t="s">
        <v>199</v>
      </c>
      <c r="AU2273" s="19" t="s">
        <v>82</v>
      </c>
    </row>
    <row r="2274" s="14" customFormat="1">
      <c r="A2274" s="14"/>
      <c r="B2274" s="254"/>
      <c r="C2274" s="255"/>
      <c r="D2274" s="234" t="s">
        <v>205</v>
      </c>
      <c r="E2274" s="256" t="s">
        <v>19</v>
      </c>
      <c r="F2274" s="257" t="s">
        <v>2656</v>
      </c>
      <c r="G2274" s="255"/>
      <c r="H2274" s="256" t="s">
        <v>19</v>
      </c>
      <c r="I2274" s="258"/>
      <c r="J2274" s="255"/>
      <c r="K2274" s="255"/>
      <c r="L2274" s="259"/>
      <c r="M2274" s="260"/>
      <c r="N2274" s="261"/>
      <c r="O2274" s="261"/>
      <c r="P2274" s="261"/>
      <c r="Q2274" s="261"/>
      <c r="R2274" s="261"/>
      <c r="S2274" s="261"/>
      <c r="T2274" s="262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3" t="s">
        <v>205</v>
      </c>
      <c r="AU2274" s="263" t="s">
        <v>82</v>
      </c>
      <c r="AV2274" s="14" t="s">
        <v>79</v>
      </c>
      <c r="AW2274" s="14" t="s">
        <v>33</v>
      </c>
      <c r="AX2274" s="14" t="s">
        <v>72</v>
      </c>
      <c r="AY2274" s="263" t="s">
        <v>190</v>
      </c>
    </row>
    <row r="2275" s="14" customFormat="1">
      <c r="A2275" s="14"/>
      <c r="B2275" s="254"/>
      <c r="C2275" s="255"/>
      <c r="D2275" s="234" t="s">
        <v>205</v>
      </c>
      <c r="E2275" s="256" t="s">
        <v>19</v>
      </c>
      <c r="F2275" s="257" t="s">
        <v>2657</v>
      </c>
      <c r="G2275" s="255"/>
      <c r="H2275" s="256" t="s">
        <v>19</v>
      </c>
      <c r="I2275" s="258"/>
      <c r="J2275" s="255"/>
      <c r="K2275" s="255"/>
      <c r="L2275" s="259"/>
      <c r="M2275" s="260"/>
      <c r="N2275" s="261"/>
      <c r="O2275" s="261"/>
      <c r="P2275" s="261"/>
      <c r="Q2275" s="261"/>
      <c r="R2275" s="261"/>
      <c r="S2275" s="261"/>
      <c r="T2275" s="262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63" t="s">
        <v>205</v>
      </c>
      <c r="AU2275" s="263" t="s">
        <v>82</v>
      </c>
      <c r="AV2275" s="14" t="s">
        <v>79</v>
      </c>
      <c r="AW2275" s="14" t="s">
        <v>33</v>
      </c>
      <c r="AX2275" s="14" t="s">
        <v>72</v>
      </c>
      <c r="AY2275" s="263" t="s">
        <v>190</v>
      </c>
    </row>
    <row r="2276" s="14" customFormat="1">
      <c r="A2276" s="14"/>
      <c r="B2276" s="254"/>
      <c r="C2276" s="255"/>
      <c r="D2276" s="234" t="s">
        <v>205</v>
      </c>
      <c r="E2276" s="256" t="s">
        <v>19</v>
      </c>
      <c r="F2276" s="257" t="s">
        <v>2658</v>
      </c>
      <c r="G2276" s="255"/>
      <c r="H2276" s="256" t="s">
        <v>19</v>
      </c>
      <c r="I2276" s="258"/>
      <c r="J2276" s="255"/>
      <c r="K2276" s="255"/>
      <c r="L2276" s="259"/>
      <c r="M2276" s="260"/>
      <c r="N2276" s="261"/>
      <c r="O2276" s="261"/>
      <c r="P2276" s="261"/>
      <c r="Q2276" s="261"/>
      <c r="R2276" s="261"/>
      <c r="S2276" s="261"/>
      <c r="T2276" s="26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3" t="s">
        <v>205</v>
      </c>
      <c r="AU2276" s="263" t="s">
        <v>82</v>
      </c>
      <c r="AV2276" s="14" t="s">
        <v>79</v>
      </c>
      <c r="AW2276" s="14" t="s">
        <v>33</v>
      </c>
      <c r="AX2276" s="14" t="s">
        <v>72</v>
      </c>
      <c r="AY2276" s="263" t="s">
        <v>190</v>
      </c>
    </row>
    <row r="2277" s="14" customFormat="1">
      <c r="A2277" s="14"/>
      <c r="B2277" s="254"/>
      <c r="C2277" s="255"/>
      <c r="D2277" s="234" t="s">
        <v>205</v>
      </c>
      <c r="E2277" s="256" t="s">
        <v>19</v>
      </c>
      <c r="F2277" s="257" t="s">
        <v>2659</v>
      </c>
      <c r="G2277" s="255"/>
      <c r="H2277" s="256" t="s">
        <v>19</v>
      </c>
      <c r="I2277" s="258"/>
      <c r="J2277" s="255"/>
      <c r="K2277" s="255"/>
      <c r="L2277" s="259"/>
      <c r="M2277" s="260"/>
      <c r="N2277" s="261"/>
      <c r="O2277" s="261"/>
      <c r="P2277" s="261"/>
      <c r="Q2277" s="261"/>
      <c r="R2277" s="261"/>
      <c r="S2277" s="261"/>
      <c r="T2277" s="26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63" t="s">
        <v>205</v>
      </c>
      <c r="AU2277" s="263" t="s">
        <v>82</v>
      </c>
      <c r="AV2277" s="14" t="s">
        <v>79</v>
      </c>
      <c r="AW2277" s="14" t="s">
        <v>33</v>
      </c>
      <c r="AX2277" s="14" t="s">
        <v>72</v>
      </c>
      <c r="AY2277" s="263" t="s">
        <v>190</v>
      </c>
    </row>
    <row r="2278" s="14" customFormat="1">
      <c r="A2278" s="14"/>
      <c r="B2278" s="254"/>
      <c r="C2278" s="255"/>
      <c r="D2278" s="234" t="s">
        <v>205</v>
      </c>
      <c r="E2278" s="256" t="s">
        <v>19</v>
      </c>
      <c r="F2278" s="257" t="s">
        <v>2592</v>
      </c>
      <c r="G2278" s="255"/>
      <c r="H2278" s="256" t="s">
        <v>19</v>
      </c>
      <c r="I2278" s="258"/>
      <c r="J2278" s="255"/>
      <c r="K2278" s="255"/>
      <c r="L2278" s="259"/>
      <c r="M2278" s="260"/>
      <c r="N2278" s="261"/>
      <c r="O2278" s="261"/>
      <c r="P2278" s="261"/>
      <c r="Q2278" s="261"/>
      <c r="R2278" s="261"/>
      <c r="S2278" s="261"/>
      <c r="T2278" s="26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3" t="s">
        <v>205</v>
      </c>
      <c r="AU2278" s="263" t="s">
        <v>82</v>
      </c>
      <c r="AV2278" s="14" t="s">
        <v>79</v>
      </c>
      <c r="AW2278" s="14" t="s">
        <v>33</v>
      </c>
      <c r="AX2278" s="14" t="s">
        <v>72</v>
      </c>
      <c r="AY2278" s="263" t="s">
        <v>190</v>
      </c>
    </row>
    <row r="2279" s="13" customFormat="1">
      <c r="A2279" s="13"/>
      <c r="B2279" s="232"/>
      <c r="C2279" s="233"/>
      <c r="D2279" s="234" t="s">
        <v>205</v>
      </c>
      <c r="E2279" s="235" t="s">
        <v>19</v>
      </c>
      <c r="F2279" s="236" t="s">
        <v>2660</v>
      </c>
      <c r="G2279" s="233"/>
      <c r="H2279" s="237">
        <v>42.880000000000003</v>
      </c>
      <c r="I2279" s="238"/>
      <c r="J2279" s="233"/>
      <c r="K2279" s="233"/>
      <c r="L2279" s="239"/>
      <c r="M2279" s="240"/>
      <c r="N2279" s="241"/>
      <c r="O2279" s="241"/>
      <c r="P2279" s="241"/>
      <c r="Q2279" s="241"/>
      <c r="R2279" s="241"/>
      <c r="S2279" s="241"/>
      <c r="T2279" s="242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3" t="s">
        <v>205</v>
      </c>
      <c r="AU2279" s="243" t="s">
        <v>82</v>
      </c>
      <c r="AV2279" s="13" t="s">
        <v>82</v>
      </c>
      <c r="AW2279" s="13" t="s">
        <v>33</v>
      </c>
      <c r="AX2279" s="13" t="s">
        <v>72</v>
      </c>
      <c r="AY2279" s="243" t="s">
        <v>190</v>
      </c>
    </row>
    <row r="2280" s="16" customFormat="1">
      <c r="A2280" s="16"/>
      <c r="B2280" s="286"/>
      <c r="C2280" s="287"/>
      <c r="D2280" s="234" t="s">
        <v>205</v>
      </c>
      <c r="E2280" s="288" t="s">
        <v>19</v>
      </c>
      <c r="F2280" s="289" t="s">
        <v>914</v>
      </c>
      <c r="G2280" s="287"/>
      <c r="H2280" s="290">
        <v>42.880000000000003</v>
      </c>
      <c r="I2280" s="291"/>
      <c r="J2280" s="287"/>
      <c r="K2280" s="287"/>
      <c r="L2280" s="292"/>
      <c r="M2280" s="293"/>
      <c r="N2280" s="294"/>
      <c r="O2280" s="294"/>
      <c r="P2280" s="294"/>
      <c r="Q2280" s="294"/>
      <c r="R2280" s="294"/>
      <c r="S2280" s="294"/>
      <c r="T2280" s="295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96" t="s">
        <v>205</v>
      </c>
      <c r="AU2280" s="296" t="s">
        <v>82</v>
      </c>
      <c r="AV2280" s="16" t="s">
        <v>207</v>
      </c>
      <c r="AW2280" s="16" t="s">
        <v>33</v>
      </c>
      <c r="AX2280" s="16" t="s">
        <v>72</v>
      </c>
      <c r="AY2280" s="296" t="s">
        <v>190</v>
      </c>
    </row>
    <row r="2281" s="14" customFormat="1">
      <c r="A2281" s="14"/>
      <c r="B2281" s="254"/>
      <c r="C2281" s="255"/>
      <c r="D2281" s="234" t="s">
        <v>205</v>
      </c>
      <c r="E2281" s="256" t="s">
        <v>19</v>
      </c>
      <c r="F2281" s="257" t="s">
        <v>2594</v>
      </c>
      <c r="G2281" s="255"/>
      <c r="H2281" s="256" t="s">
        <v>19</v>
      </c>
      <c r="I2281" s="258"/>
      <c r="J2281" s="255"/>
      <c r="K2281" s="255"/>
      <c r="L2281" s="259"/>
      <c r="M2281" s="260"/>
      <c r="N2281" s="261"/>
      <c r="O2281" s="261"/>
      <c r="P2281" s="261"/>
      <c r="Q2281" s="261"/>
      <c r="R2281" s="261"/>
      <c r="S2281" s="261"/>
      <c r="T2281" s="26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63" t="s">
        <v>205</v>
      </c>
      <c r="AU2281" s="263" t="s">
        <v>82</v>
      </c>
      <c r="AV2281" s="14" t="s">
        <v>79</v>
      </c>
      <c r="AW2281" s="14" t="s">
        <v>33</v>
      </c>
      <c r="AX2281" s="14" t="s">
        <v>72</v>
      </c>
      <c r="AY2281" s="263" t="s">
        <v>190</v>
      </c>
    </row>
    <row r="2282" s="13" customFormat="1">
      <c r="A2282" s="13"/>
      <c r="B2282" s="232"/>
      <c r="C2282" s="233"/>
      <c r="D2282" s="234" t="s">
        <v>205</v>
      </c>
      <c r="E2282" s="235" t="s">
        <v>19</v>
      </c>
      <c r="F2282" s="236" t="s">
        <v>2661</v>
      </c>
      <c r="G2282" s="233"/>
      <c r="H2282" s="237">
        <v>24</v>
      </c>
      <c r="I2282" s="238"/>
      <c r="J2282" s="233"/>
      <c r="K2282" s="233"/>
      <c r="L2282" s="239"/>
      <c r="M2282" s="240"/>
      <c r="N2282" s="241"/>
      <c r="O2282" s="241"/>
      <c r="P2282" s="241"/>
      <c r="Q2282" s="241"/>
      <c r="R2282" s="241"/>
      <c r="S2282" s="241"/>
      <c r="T2282" s="242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3" t="s">
        <v>205</v>
      </c>
      <c r="AU2282" s="243" t="s">
        <v>82</v>
      </c>
      <c r="AV2282" s="13" t="s">
        <v>82</v>
      </c>
      <c r="AW2282" s="13" t="s">
        <v>33</v>
      </c>
      <c r="AX2282" s="13" t="s">
        <v>72</v>
      </c>
      <c r="AY2282" s="243" t="s">
        <v>190</v>
      </c>
    </row>
    <row r="2283" s="16" customFormat="1">
      <c r="A2283" s="16"/>
      <c r="B2283" s="286"/>
      <c r="C2283" s="287"/>
      <c r="D2283" s="234" t="s">
        <v>205</v>
      </c>
      <c r="E2283" s="288" t="s">
        <v>19</v>
      </c>
      <c r="F2283" s="289" t="s">
        <v>914</v>
      </c>
      <c r="G2283" s="287"/>
      <c r="H2283" s="290">
        <v>24</v>
      </c>
      <c r="I2283" s="291"/>
      <c r="J2283" s="287"/>
      <c r="K2283" s="287"/>
      <c r="L2283" s="292"/>
      <c r="M2283" s="293"/>
      <c r="N2283" s="294"/>
      <c r="O2283" s="294"/>
      <c r="P2283" s="294"/>
      <c r="Q2283" s="294"/>
      <c r="R2283" s="294"/>
      <c r="S2283" s="294"/>
      <c r="T2283" s="295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T2283" s="296" t="s">
        <v>205</v>
      </c>
      <c r="AU2283" s="296" t="s">
        <v>82</v>
      </c>
      <c r="AV2283" s="16" t="s">
        <v>207</v>
      </c>
      <c r="AW2283" s="16" t="s">
        <v>33</v>
      </c>
      <c r="AX2283" s="16" t="s">
        <v>72</v>
      </c>
      <c r="AY2283" s="296" t="s">
        <v>190</v>
      </c>
    </row>
    <row r="2284" s="14" customFormat="1">
      <c r="A2284" s="14"/>
      <c r="B2284" s="254"/>
      <c r="C2284" s="255"/>
      <c r="D2284" s="234" t="s">
        <v>205</v>
      </c>
      <c r="E2284" s="256" t="s">
        <v>19</v>
      </c>
      <c r="F2284" s="257" t="s">
        <v>2596</v>
      </c>
      <c r="G2284" s="255"/>
      <c r="H2284" s="256" t="s">
        <v>19</v>
      </c>
      <c r="I2284" s="258"/>
      <c r="J2284" s="255"/>
      <c r="K2284" s="255"/>
      <c r="L2284" s="259"/>
      <c r="M2284" s="260"/>
      <c r="N2284" s="261"/>
      <c r="O2284" s="261"/>
      <c r="P2284" s="261"/>
      <c r="Q2284" s="261"/>
      <c r="R2284" s="261"/>
      <c r="S2284" s="261"/>
      <c r="T2284" s="26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3" t="s">
        <v>205</v>
      </c>
      <c r="AU2284" s="263" t="s">
        <v>82</v>
      </c>
      <c r="AV2284" s="14" t="s">
        <v>79</v>
      </c>
      <c r="AW2284" s="14" t="s">
        <v>33</v>
      </c>
      <c r="AX2284" s="14" t="s">
        <v>72</v>
      </c>
      <c r="AY2284" s="263" t="s">
        <v>190</v>
      </c>
    </row>
    <row r="2285" s="13" customFormat="1">
      <c r="A2285" s="13"/>
      <c r="B2285" s="232"/>
      <c r="C2285" s="233"/>
      <c r="D2285" s="234" t="s">
        <v>205</v>
      </c>
      <c r="E2285" s="235" t="s">
        <v>19</v>
      </c>
      <c r="F2285" s="236" t="s">
        <v>2662</v>
      </c>
      <c r="G2285" s="233"/>
      <c r="H2285" s="237">
        <v>12</v>
      </c>
      <c r="I2285" s="238"/>
      <c r="J2285" s="233"/>
      <c r="K2285" s="233"/>
      <c r="L2285" s="239"/>
      <c r="M2285" s="240"/>
      <c r="N2285" s="241"/>
      <c r="O2285" s="241"/>
      <c r="P2285" s="241"/>
      <c r="Q2285" s="241"/>
      <c r="R2285" s="241"/>
      <c r="S2285" s="241"/>
      <c r="T2285" s="242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3" t="s">
        <v>205</v>
      </c>
      <c r="AU2285" s="243" t="s">
        <v>82</v>
      </c>
      <c r="AV2285" s="13" t="s">
        <v>82</v>
      </c>
      <c r="AW2285" s="13" t="s">
        <v>33</v>
      </c>
      <c r="AX2285" s="13" t="s">
        <v>72</v>
      </c>
      <c r="AY2285" s="243" t="s">
        <v>190</v>
      </c>
    </row>
    <row r="2286" s="16" customFormat="1">
      <c r="A2286" s="16"/>
      <c r="B2286" s="286"/>
      <c r="C2286" s="287"/>
      <c r="D2286" s="234" t="s">
        <v>205</v>
      </c>
      <c r="E2286" s="288" t="s">
        <v>19</v>
      </c>
      <c r="F2286" s="289" t="s">
        <v>914</v>
      </c>
      <c r="G2286" s="287"/>
      <c r="H2286" s="290">
        <v>12</v>
      </c>
      <c r="I2286" s="291"/>
      <c r="J2286" s="287"/>
      <c r="K2286" s="287"/>
      <c r="L2286" s="292"/>
      <c r="M2286" s="293"/>
      <c r="N2286" s="294"/>
      <c r="O2286" s="294"/>
      <c r="P2286" s="294"/>
      <c r="Q2286" s="294"/>
      <c r="R2286" s="294"/>
      <c r="S2286" s="294"/>
      <c r="T2286" s="295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T2286" s="296" t="s">
        <v>205</v>
      </c>
      <c r="AU2286" s="296" t="s">
        <v>82</v>
      </c>
      <c r="AV2286" s="16" t="s">
        <v>207</v>
      </c>
      <c r="AW2286" s="16" t="s">
        <v>33</v>
      </c>
      <c r="AX2286" s="16" t="s">
        <v>72</v>
      </c>
      <c r="AY2286" s="296" t="s">
        <v>190</v>
      </c>
    </row>
    <row r="2287" s="14" customFormat="1">
      <c r="A2287" s="14"/>
      <c r="B2287" s="254"/>
      <c r="C2287" s="255"/>
      <c r="D2287" s="234" t="s">
        <v>205</v>
      </c>
      <c r="E2287" s="256" t="s">
        <v>19</v>
      </c>
      <c r="F2287" s="257" t="s">
        <v>2598</v>
      </c>
      <c r="G2287" s="255"/>
      <c r="H2287" s="256" t="s">
        <v>19</v>
      </c>
      <c r="I2287" s="258"/>
      <c r="J2287" s="255"/>
      <c r="K2287" s="255"/>
      <c r="L2287" s="259"/>
      <c r="M2287" s="260"/>
      <c r="N2287" s="261"/>
      <c r="O2287" s="261"/>
      <c r="P2287" s="261"/>
      <c r="Q2287" s="261"/>
      <c r="R2287" s="261"/>
      <c r="S2287" s="261"/>
      <c r="T2287" s="26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3" t="s">
        <v>205</v>
      </c>
      <c r="AU2287" s="263" t="s">
        <v>82</v>
      </c>
      <c r="AV2287" s="14" t="s">
        <v>79</v>
      </c>
      <c r="AW2287" s="14" t="s">
        <v>33</v>
      </c>
      <c r="AX2287" s="14" t="s">
        <v>72</v>
      </c>
      <c r="AY2287" s="263" t="s">
        <v>190</v>
      </c>
    </row>
    <row r="2288" s="14" customFormat="1">
      <c r="A2288" s="14"/>
      <c r="B2288" s="254"/>
      <c r="C2288" s="255"/>
      <c r="D2288" s="234" t="s">
        <v>205</v>
      </c>
      <c r="E2288" s="256" t="s">
        <v>19</v>
      </c>
      <c r="F2288" s="257" t="s">
        <v>2076</v>
      </c>
      <c r="G2288" s="255"/>
      <c r="H2288" s="256" t="s">
        <v>19</v>
      </c>
      <c r="I2288" s="258"/>
      <c r="J2288" s="255"/>
      <c r="K2288" s="255"/>
      <c r="L2288" s="259"/>
      <c r="M2288" s="260"/>
      <c r="N2288" s="261"/>
      <c r="O2288" s="261"/>
      <c r="P2288" s="261"/>
      <c r="Q2288" s="261"/>
      <c r="R2288" s="261"/>
      <c r="S2288" s="261"/>
      <c r="T2288" s="26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63" t="s">
        <v>205</v>
      </c>
      <c r="AU2288" s="263" t="s">
        <v>82</v>
      </c>
      <c r="AV2288" s="14" t="s">
        <v>79</v>
      </c>
      <c r="AW2288" s="14" t="s">
        <v>33</v>
      </c>
      <c r="AX2288" s="14" t="s">
        <v>72</v>
      </c>
      <c r="AY2288" s="263" t="s">
        <v>190</v>
      </c>
    </row>
    <row r="2289" s="14" customFormat="1">
      <c r="A2289" s="14"/>
      <c r="B2289" s="254"/>
      <c r="C2289" s="255"/>
      <c r="D2289" s="234" t="s">
        <v>205</v>
      </c>
      <c r="E2289" s="256" t="s">
        <v>19</v>
      </c>
      <c r="F2289" s="257" t="s">
        <v>2599</v>
      </c>
      <c r="G2289" s="255"/>
      <c r="H2289" s="256" t="s">
        <v>19</v>
      </c>
      <c r="I2289" s="258"/>
      <c r="J2289" s="255"/>
      <c r="K2289" s="255"/>
      <c r="L2289" s="259"/>
      <c r="M2289" s="260"/>
      <c r="N2289" s="261"/>
      <c r="O2289" s="261"/>
      <c r="P2289" s="261"/>
      <c r="Q2289" s="261"/>
      <c r="R2289" s="261"/>
      <c r="S2289" s="261"/>
      <c r="T2289" s="26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63" t="s">
        <v>205</v>
      </c>
      <c r="AU2289" s="263" t="s">
        <v>82</v>
      </c>
      <c r="AV2289" s="14" t="s">
        <v>79</v>
      </c>
      <c r="AW2289" s="14" t="s">
        <v>33</v>
      </c>
      <c r="AX2289" s="14" t="s">
        <v>72</v>
      </c>
      <c r="AY2289" s="263" t="s">
        <v>190</v>
      </c>
    </row>
    <row r="2290" s="13" customFormat="1">
      <c r="A2290" s="13"/>
      <c r="B2290" s="232"/>
      <c r="C2290" s="233"/>
      <c r="D2290" s="234" t="s">
        <v>205</v>
      </c>
      <c r="E2290" s="235" t="s">
        <v>19</v>
      </c>
      <c r="F2290" s="236" t="s">
        <v>2663</v>
      </c>
      <c r="G2290" s="233"/>
      <c r="H2290" s="237">
        <v>63.32</v>
      </c>
      <c r="I2290" s="238"/>
      <c r="J2290" s="233"/>
      <c r="K2290" s="233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205</v>
      </c>
      <c r="AU2290" s="243" t="s">
        <v>82</v>
      </c>
      <c r="AV2290" s="13" t="s">
        <v>82</v>
      </c>
      <c r="AW2290" s="13" t="s">
        <v>33</v>
      </c>
      <c r="AX2290" s="13" t="s">
        <v>72</v>
      </c>
      <c r="AY2290" s="243" t="s">
        <v>190</v>
      </c>
    </row>
    <row r="2291" s="13" customFormat="1">
      <c r="A2291" s="13"/>
      <c r="B2291" s="232"/>
      <c r="C2291" s="233"/>
      <c r="D2291" s="234" t="s">
        <v>205</v>
      </c>
      <c r="E2291" s="235" t="s">
        <v>19</v>
      </c>
      <c r="F2291" s="236" t="s">
        <v>2664</v>
      </c>
      <c r="G2291" s="233"/>
      <c r="H2291" s="237">
        <v>3.2999999999999998</v>
      </c>
      <c r="I2291" s="238"/>
      <c r="J2291" s="233"/>
      <c r="K2291" s="233"/>
      <c r="L2291" s="239"/>
      <c r="M2291" s="240"/>
      <c r="N2291" s="241"/>
      <c r="O2291" s="241"/>
      <c r="P2291" s="241"/>
      <c r="Q2291" s="241"/>
      <c r="R2291" s="241"/>
      <c r="S2291" s="241"/>
      <c r="T2291" s="242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3" t="s">
        <v>205</v>
      </c>
      <c r="AU2291" s="243" t="s">
        <v>82</v>
      </c>
      <c r="AV2291" s="13" t="s">
        <v>82</v>
      </c>
      <c r="AW2291" s="13" t="s">
        <v>33</v>
      </c>
      <c r="AX2291" s="13" t="s">
        <v>72</v>
      </c>
      <c r="AY2291" s="243" t="s">
        <v>190</v>
      </c>
    </row>
    <row r="2292" s="13" customFormat="1">
      <c r="A2292" s="13"/>
      <c r="B2292" s="232"/>
      <c r="C2292" s="233"/>
      <c r="D2292" s="234" t="s">
        <v>205</v>
      </c>
      <c r="E2292" s="235" t="s">
        <v>19</v>
      </c>
      <c r="F2292" s="236" t="s">
        <v>2665</v>
      </c>
      <c r="G2292" s="233"/>
      <c r="H2292" s="237">
        <v>31.199999999999999</v>
      </c>
      <c r="I2292" s="238"/>
      <c r="J2292" s="233"/>
      <c r="K2292" s="233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205</v>
      </c>
      <c r="AU2292" s="243" t="s">
        <v>82</v>
      </c>
      <c r="AV2292" s="13" t="s">
        <v>82</v>
      </c>
      <c r="AW2292" s="13" t="s">
        <v>33</v>
      </c>
      <c r="AX2292" s="13" t="s">
        <v>72</v>
      </c>
      <c r="AY2292" s="243" t="s">
        <v>190</v>
      </c>
    </row>
    <row r="2293" s="14" customFormat="1">
      <c r="A2293" s="14"/>
      <c r="B2293" s="254"/>
      <c r="C2293" s="255"/>
      <c r="D2293" s="234" t="s">
        <v>205</v>
      </c>
      <c r="E2293" s="256" t="s">
        <v>19</v>
      </c>
      <c r="F2293" s="257" t="s">
        <v>2078</v>
      </c>
      <c r="G2293" s="255"/>
      <c r="H2293" s="256" t="s">
        <v>19</v>
      </c>
      <c r="I2293" s="258"/>
      <c r="J2293" s="255"/>
      <c r="K2293" s="255"/>
      <c r="L2293" s="259"/>
      <c r="M2293" s="260"/>
      <c r="N2293" s="261"/>
      <c r="O2293" s="261"/>
      <c r="P2293" s="261"/>
      <c r="Q2293" s="261"/>
      <c r="R2293" s="261"/>
      <c r="S2293" s="261"/>
      <c r="T2293" s="26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63" t="s">
        <v>205</v>
      </c>
      <c r="AU2293" s="263" t="s">
        <v>82</v>
      </c>
      <c r="AV2293" s="14" t="s">
        <v>79</v>
      </c>
      <c r="AW2293" s="14" t="s">
        <v>33</v>
      </c>
      <c r="AX2293" s="14" t="s">
        <v>72</v>
      </c>
      <c r="AY2293" s="263" t="s">
        <v>190</v>
      </c>
    </row>
    <row r="2294" s="14" customFormat="1">
      <c r="A2294" s="14"/>
      <c r="B2294" s="254"/>
      <c r="C2294" s="255"/>
      <c r="D2294" s="234" t="s">
        <v>205</v>
      </c>
      <c r="E2294" s="256" t="s">
        <v>19</v>
      </c>
      <c r="F2294" s="257" t="s">
        <v>2603</v>
      </c>
      <c r="G2294" s="255"/>
      <c r="H2294" s="256" t="s">
        <v>19</v>
      </c>
      <c r="I2294" s="258"/>
      <c r="J2294" s="255"/>
      <c r="K2294" s="255"/>
      <c r="L2294" s="259"/>
      <c r="M2294" s="260"/>
      <c r="N2294" s="261"/>
      <c r="O2294" s="261"/>
      <c r="P2294" s="261"/>
      <c r="Q2294" s="261"/>
      <c r="R2294" s="261"/>
      <c r="S2294" s="261"/>
      <c r="T2294" s="262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63" t="s">
        <v>205</v>
      </c>
      <c r="AU2294" s="263" t="s">
        <v>82</v>
      </c>
      <c r="AV2294" s="14" t="s">
        <v>79</v>
      </c>
      <c r="AW2294" s="14" t="s">
        <v>33</v>
      </c>
      <c r="AX2294" s="14" t="s">
        <v>72</v>
      </c>
      <c r="AY2294" s="263" t="s">
        <v>190</v>
      </c>
    </row>
    <row r="2295" s="13" customFormat="1">
      <c r="A2295" s="13"/>
      <c r="B2295" s="232"/>
      <c r="C2295" s="233"/>
      <c r="D2295" s="234" t="s">
        <v>205</v>
      </c>
      <c r="E2295" s="235" t="s">
        <v>19</v>
      </c>
      <c r="F2295" s="236" t="s">
        <v>2666</v>
      </c>
      <c r="G2295" s="233"/>
      <c r="H2295" s="237">
        <v>60.600000000000001</v>
      </c>
      <c r="I2295" s="238"/>
      <c r="J2295" s="233"/>
      <c r="K2295" s="233"/>
      <c r="L2295" s="239"/>
      <c r="M2295" s="240"/>
      <c r="N2295" s="241"/>
      <c r="O2295" s="241"/>
      <c r="P2295" s="241"/>
      <c r="Q2295" s="241"/>
      <c r="R2295" s="241"/>
      <c r="S2295" s="241"/>
      <c r="T2295" s="242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3" t="s">
        <v>205</v>
      </c>
      <c r="AU2295" s="243" t="s">
        <v>82</v>
      </c>
      <c r="AV2295" s="13" t="s">
        <v>82</v>
      </c>
      <c r="AW2295" s="13" t="s">
        <v>33</v>
      </c>
      <c r="AX2295" s="13" t="s">
        <v>72</v>
      </c>
      <c r="AY2295" s="243" t="s">
        <v>190</v>
      </c>
    </row>
    <row r="2296" s="13" customFormat="1">
      <c r="A2296" s="13"/>
      <c r="B2296" s="232"/>
      <c r="C2296" s="233"/>
      <c r="D2296" s="234" t="s">
        <v>205</v>
      </c>
      <c r="E2296" s="235" t="s">
        <v>19</v>
      </c>
      <c r="F2296" s="236" t="s">
        <v>2667</v>
      </c>
      <c r="G2296" s="233"/>
      <c r="H2296" s="237">
        <v>22.399999999999999</v>
      </c>
      <c r="I2296" s="238"/>
      <c r="J2296" s="233"/>
      <c r="K2296" s="233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205</v>
      </c>
      <c r="AU2296" s="243" t="s">
        <v>82</v>
      </c>
      <c r="AV2296" s="13" t="s">
        <v>82</v>
      </c>
      <c r="AW2296" s="13" t="s">
        <v>33</v>
      </c>
      <c r="AX2296" s="13" t="s">
        <v>72</v>
      </c>
      <c r="AY2296" s="243" t="s">
        <v>190</v>
      </c>
    </row>
    <row r="2297" s="14" customFormat="1">
      <c r="A2297" s="14"/>
      <c r="B2297" s="254"/>
      <c r="C2297" s="255"/>
      <c r="D2297" s="234" t="s">
        <v>205</v>
      </c>
      <c r="E2297" s="256" t="s">
        <v>19</v>
      </c>
      <c r="F2297" s="257" t="s">
        <v>2081</v>
      </c>
      <c r="G2297" s="255"/>
      <c r="H2297" s="256" t="s">
        <v>19</v>
      </c>
      <c r="I2297" s="258"/>
      <c r="J2297" s="255"/>
      <c r="K2297" s="255"/>
      <c r="L2297" s="259"/>
      <c r="M2297" s="260"/>
      <c r="N2297" s="261"/>
      <c r="O2297" s="261"/>
      <c r="P2297" s="261"/>
      <c r="Q2297" s="261"/>
      <c r="R2297" s="261"/>
      <c r="S2297" s="261"/>
      <c r="T2297" s="262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63" t="s">
        <v>205</v>
      </c>
      <c r="AU2297" s="263" t="s">
        <v>82</v>
      </c>
      <c r="AV2297" s="14" t="s">
        <v>79</v>
      </c>
      <c r="AW2297" s="14" t="s">
        <v>33</v>
      </c>
      <c r="AX2297" s="14" t="s">
        <v>72</v>
      </c>
      <c r="AY2297" s="263" t="s">
        <v>190</v>
      </c>
    </row>
    <row r="2298" s="14" customFormat="1">
      <c r="A2298" s="14"/>
      <c r="B2298" s="254"/>
      <c r="C2298" s="255"/>
      <c r="D2298" s="234" t="s">
        <v>205</v>
      </c>
      <c r="E2298" s="256" t="s">
        <v>19</v>
      </c>
      <c r="F2298" s="257" t="s">
        <v>2603</v>
      </c>
      <c r="G2298" s="255"/>
      <c r="H2298" s="256" t="s">
        <v>19</v>
      </c>
      <c r="I2298" s="258"/>
      <c r="J2298" s="255"/>
      <c r="K2298" s="255"/>
      <c r="L2298" s="259"/>
      <c r="M2298" s="260"/>
      <c r="N2298" s="261"/>
      <c r="O2298" s="261"/>
      <c r="P2298" s="261"/>
      <c r="Q2298" s="261"/>
      <c r="R2298" s="261"/>
      <c r="S2298" s="261"/>
      <c r="T2298" s="262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3" t="s">
        <v>205</v>
      </c>
      <c r="AU2298" s="263" t="s">
        <v>82</v>
      </c>
      <c r="AV2298" s="14" t="s">
        <v>79</v>
      </c>
      <c r="AW2298" s="14" t="s">
        <v>33</v>
      </c>
      <c r="AX2298" s="14" t="s">
        <v>72</v>
      </c>
      <c r="AY2298" s="263" t="s">
        <v>190</v>
      </c>
    </row>
    <row r="2299" s="13" customFormat="1">
      <c r="A2299" s="13"/>
      <c r="B2299" s="232"/>
      <c r="C2299" s="233"/>
      <c r="D2299" s="234" t="s">
        <v>205</v>
      </c>
      <c r="E2299" s="235" t="s">
        <v>19</v>
      </c>
      <c r="F2299" s="236" t="s">
        <v>2668</v>
      </c>
      <c r="G2299" s="233"/>
      <c r="H2299" s="237">
        <v>75.599999999999994</v>
      </c>
      <c r="I2299" s="238"/>
      <c r="J2299" s="233"/>
      <c r="K2299" s="233"/>
      <c r="L2299" s="239"/>
      <c r="M2299" s="240"/>
      <c r="N2299" s="241"/>
      <c r="O2299" s="241"/>
      <c r="P2299" s="241"/>
      <c r="Q2299" s="241"/>
      <c r="R2299" s="241"/>
      <c r="S2299" s="241"/>
      <c r="T2299" s="242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3" t="s">
        <v>205</v>
      </c>
      <c r="AU2299" s="243" t="s">
        <v>82</v>
      </c>
      <c r="AV2299" s="13" t="s">
        <v>82</v>
      </c>
      <c r="AW2299" s="13" t="s">
        <v>33</v>
      </c>
      <c r="AX2299" s="13" t="s">
        <v>72</v>
      </c>
      <c r="AY2299" s="243" t="s">
        <v>190</v>
      </c>
    </row>
    <row r="2300" s="13" customFormat="1">
      <c r="A2300" s="13"/>
      <c r="B2300" s="232"/>
      <c r="C2300" s="233"/>
      <c r="D2300" s="234" t="s">
        <v>205</v>
      </c>
      <c r="E2300" s="235" t="s">
        <v>19</v>
      </c>
      <c r="F2300" s="236" t="s">
        <v>2669</v>
      </c>
      <c r="G2300" s="233"/>
      <c r="H2300" s="237">
        <v>19.300000000000001</v>
      </c>
      <c r="I2300" s="238"/>
      <c r="J2300" s="233"/>
      <c r="K2300" s="233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205</v>
      </c>
      <c r="AU2300" s="243" t="s">
        <v>82</v>
      </c>
      <c r="AV2300" s="13" t="s">
        <v>82</v>
      </c>
      <c r="AW2300" s="13" t="s">
        <v>33</v>
      </c>
      <c r="AX2300" s="13" t="s">
        <v>72</v>
      </c>
      <c r="AY2300" s="243" t="s">
        <v>190</v>
      </c>
    </row>
    <row r="2301" s="14" customFormat="1">
      <c r="A2301" s="14"/>
      <c r="B2301" s="254"/>
      <c r="C2301" s="255"/>
      <c r="D2301" s="234" t="s">
        <v>205</v>
      </c>
      <c r="E2301" s="256" t="s">
        <v>19</v>
      </c>
      <c r="F2301" s="257" t="s">
        <v>2083</v>
      </c>
      <c r="G2301" s="255"/>
      <c r="H2301" s="256" t="s">
        <v>19</v>
      </c>
      <c r="I2301" s="258"/>
      <c r="J2301" s="255"/>
      <c r="K2301" s="255"/>
      <c r="L2301" s="259"/>
      <c r="M2301" s="260"/>
      <c r="N2301" s="261"/>
      <c r="O2301" s="261"/>
      <c r="P2301" s="261"/>
      <c r="Q2301" s="261"/>
      <c r="R2301" s="261"/>
      <c r="S2301" s="261"/>
      <c r="T2301" s="262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3" t="s">
        <v>205</v>
      </c>
      <c r="AU2301" s="263" t="s">
        <v>82</v>
      </c>
      <c r="AV2301" s="14" t="s">
        <v>79</v>
      </c>
      <c r="AW2301" s="14" t="s">
        <v>33</v>
      </c>
      <c r="AX2301" s="14" t="s">
        <v>72</v>
      </c>
      <c r="AY2301" s="263" t="s">
        <v>190</v>
      </c>
    </row>
    <row r="2302" s="14" customFormat="1">
      <c r="A2302" s="14"/>
      <c r="B2302" s="254"/>
      <c r="C2302" s="255"/>
      <c r="D2302" s="234" t="s">
        <v>205</v>
      </c>
      <c r="E2302" s="256" t="s">
        <v>19</v>
      </c>
      <c r="F2302" s="257" t="s">
        <v>2599</v>
      </c>
      <c r="G2302" s="255"/>
      <c r="H2302" s="256" t="s">
        <v>19</v>
      </c>
      <c r="I2302" s="258"/>
      <c r="J2302" s="255"/>
      <c r="K2302" s="255"/>
      <c r="L2302" s="259"/>
      <c r="M2302" s="260"/>
      <c r="N2302" s="261"/>
      <c r="O2302" s="261"/>
      <c r="P2302" s="261"/>
      <c r="Q2302" s="261"/>
      <c r="R2302" s="261"/>
      <c r="S2302" s="261"/>
      <c r="T2302" s="262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63" t="s">
        <v>205</v>
      </c>
      <c r="AU2302" s="263" t="s">
        <v>82</v>
      </c>
      <c r="AV2302" s="14" t="s">
        <v>79</v>
      </c>
      <c r="AW2302" s="14" t="s">
        <v>33</v>
      </c>
      <c r="AX2302" s="14" t="s">
        <v>72</v>
      </c>
      <c r="AY2302" s="263" t="s">
        <v>190</v>
      </c>
    </row>
    <row r="2303" s="13" customFormat="1">
      <c r="A2303" s="13"/>
      <c r="B2303" s="232"/>
      <c r="C2303" s="233"/>
      <c r="D2303" s="234" t="s">
        <v>205</v>
      </c>
      <c r="E2303" s="235" t="s">
        <v>19</v>
      </c>
      <c r="F2303" s="236" t="s">
        <v>2670</v>
      </c>
      <c r="G2303" s="233"/>
      <c r="H2303" s="237">
        <v>9</v>
      </c>
      <c r="I2303" s="238"/>
      <c r="J2303" s="233"/>
      <c r="K2303" s="233"/>
      <c r="L2303" s="239"/>
      <c r="M2303" s="240"/>
      <c r="N2303" s="241"/>
      <c r="O2303" s="241"/>
      <c r="P2303" s="241"/>
      <c r="Q2303" s="241"/>
      <c r="R2303" s="241"/>
      <c r="S2303" s="241"/>
      <c r="T2303" s="242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3" t="s">
        <v>205</v>
      </c>
      <c r="AU2303" s="243" t="s">
        <v>82</v>
      </c>
      <c r="AV2303" s="13" t="s">
        <v>82</v>
      </c>
      <c r="AW2303" s="13" t="s">
        <v>33</v>
      </c>
      <c r="AX2303" s="13" t="s">
        <v>72</v>
      </c>
      <c r="AY2303" s="243" t="s">
        <v>190</v>
      </c>
    </row>
    <row r="2304" s="16" customFormat="1">
      <c r="A2304" s="16"/>
      <c r="B2304" s="286"/>
      <c r="C2304" s="287"/>
      <c r="D2304" s="234" t="s">
        <v>205</v>
      </c>
      <c r="E2304" s="288" t="s">
        <v>19</v>
      </c>
      <c r="F2304" s="289" t="s">
        <v>914</v>
      </c>
      <c r="G2304" s="287"/>
      <c r="H2304" s="290">
        <v>284.72000000000003</v>
      </c>
      <c r="I2304" s="291"/>
      <c r="J2304" s="287"/>
      <c r="K2304" s="287"/>
      <c r="L2304" s="292"/>
      <c r="M2304" s="293"/>
      <c r="N2304" s="294"/>
      <c r="O2304" s="294"/>
      <c r="P2304" s="294"/>
      <c r="Q2304" s="294"/>
      <c r="R2304" s="294"/>
      <c r="S2304" s="294"/>
      <c r="T2304" s="295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96" t="s">
        <v>205</v>
      </c>
      <c r="AU2304" s="296" t="s">
        <v>82</v>
      </c>
      <c r="AV2304" s="16" t="s">
        <v>207</v>
      </c>
      <c r="AW2304" s="16" t="s">
        <v>33</v>
      </c>
      <c r="AX2304" s="16" t="s">
        <v>72</v>
      </c>
      <c r="AY2304" s="296" t="s">
        <v>190</v>
      </c>
    </row>
    <row r="2305" s="15" customFormat="1">
      <c r="A2305" s="15"/>
      <c r="B2305" s="264"/>
      <c r="C2305" s="265"/>
      <c r="D2305" s="234" t="s">
        <v>205</v>
      </c>
      <c r="E2305" s="266" t="s">
        <v>19</v>
      </c>
      <c r="F2305" s="267" t="s">
        <v>243</v>
      </c>
      <c r="G2305" s="265"/>
      <c r="H2305" s="268">
        <v>363.60000000000002</v>
      </c>
      <c r="I2305" s="269"/>
      <c r="J2305" s="265"/>
      <c r="K2305" s="265"/>
      <c r="L2305" s="270"/>
      <c r="M2305" s="271"/>
      <c r="N2305" s="272"/>
      <c r="O2305" s="272"/>
      <c r="P2305" s="272"/>
      <c r="Q2305" s="272"/>
      <c r="R2305" s="272"/>
      <c r="S2305" s="272"/>
      <c r="T2305" s="273"/>
      <c r="U2305" s="15"/>
      <c r="V2305" s="15"/>
      <c r="W2305" s="15"/>
      <c r="X2305" s="15"/>
      <c r="Y2305" s="15"/>
      <c r="Z2305" s="15"/>
      <c r="AA2305" s="15"/>
      <c r="AB2305" s="15"/>
      <c r="AC2305" s="15"/>
      <c r="AD2305" s="15"/>
      <c r="AE2305" s="15"/>
      <c r="AT2305" s="274" t="s">
        <v>205</v>
      </c>
      <c r="AU2305" s="274" t="s">
        <v>82</v>
      </c>
      <c r="AV2305" s="15" t="s">
        <v>197</v>
      </c>
      <c r="AW2305" s="15" t="s">
        <v>33</v>
      </c>
      <c r="AX2305" s="15" t="s">
        <v>79</v>
      </c>
      <c r="AY2305" s="274" t="s">
        <v>190</v>
      </c>
    </row>
    <row r="2306" s="2" customFormat="1" ht="24.15" customHeight="1">
      <c r="A2306" s="40"/>
      <c r="B2306" s="41"/>
      <c r="C2306" s="244" t="s">
        <v>2671</v>
      </c>
      <c r="D2306" s="244" t="s">
        <v>219</v>
      </c>
      <c r="E2306" s="245" t="s">
        <v>2672</v>
      </c>
      <c r="F2306" s="246" t="s">
        <v>2673</v>
      </c>
      <c r="G2306" s="247" t="s">
        <v>214</v>
      </c>
      <c r="H2306" s="248">
        <v>2006.0070000000001</v>
      </c>
      <c r="I2306" s="249"/>
      <c r="J2306" s="250">
        <f>ROUND(I2306*H2306,2)</f>
        <v>0</v>
      </c>
      <c r="K2306" s="246" t="s">
        <v>196</v>
      </c>
      <c r="L2306" s="251"/>
      <c r="M2306" s="252" t="s">
        <v>19</v>
      </c>
      <c r="N2306" s="253" t="s">
        <v>43</v>
      </c>
      <c r="O2306" s="86"/>
      <c r="P2306" s="223">
        <f>O2306*H2306</f>
        <v>0</v>
      </c>
      <c r="Q2306" s="223">
        <v>0.0054000000000000003</v>
      </c>
      <c r="R2306" s="223">
        <f>Q2306*H2306</f>
        <v>10.832437800000001</v>
      </c>
      <c r="S2306" s="223">
        <v>0</v>
      </c>
      <c r="T2306" s="224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25" t="s">
        <v>419</v>
      </c>
      <c r="AT2306" s="225" t="s">
        <v>219</v>
      </c>
      <c r="AU2306" s="225" t="s">
        <v>82</v>
      </c>
      <c r="AY2306" s="19" t="s">
        <v>190</v>
      </c>
      <c r="BE2306" s="226">
        <f>IF(N2306="základní",J2306,0)</f>
        <v>0</v>
      </c>
      <c r="BF2306" s="226">
        <f>IF(N2306="snížená",J2306,0)</f>
        <v>0</v>
      </c>
      <c r="BG2306" s="226">
        <f>IF(N2306="zákl. přenesená",J2306,0)</f>
        <v>0</v>
      </c>
      <c r="BH2306" s="226">
        <f>IF(N2306="sníž. přenesená",J2306,0)</f>
        <v>0</v>
      </c>
      <c r="BI2306" s="226">
        <f>IF(N2306="nulová",J2306,0)</f>
        <v>0</v>
      </c>
      <c r="BJ2306" s="19" t="s">
        <v>79</v>
      </c>
      <c r="BK2306" s="226">
        <f>ROUND(I2306*H2306,2)</f>
        <v>0</v>
      </c>
      <c r="BL2306" s="19" t="s">
        <v>307</v>
      </c>
      <c r="BM2306" s="225" t="s">
        <v>2674</v>
      </c>
    </row>
    <row r="2307" s="13" customFormat="1">
      <c r="A2307" s="13"/>
      <c r="B2307" s="232"/>
      <c r="C2307" s="233"/>
      <c r="D2307" s="234" t="s">
        <v>205</v>
      </c>
      <c r="E2307" s="235" t="s">
        <v>19</v>
      </c>
      <c r="F2307" s="236" t="s">
        <v>2675</v>
      </c>
      <c r="G2307" s="233"/>
      <c r="H2307" s="237">
        <v>1487.992</v>
      </c>
      <c r="I2307" s="238"/>
      <c r="J2307" s="233"/>
      <c r="K2307" s="233"/>
      <c r="L2307" s="239"/>
      <c r="M2307" s="240"/>
      <c r="N2307" s="241"/>
      <c r="O2307" s="241"/>
      <c r="P2307" s="241"/>
      <c r="Q2307" s="241"/>
      <c r="R2307" s="241"/>
      <c r="S2307" s="241"/>
      <c r="T2307" s="242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3" t="s">
        <v>205</v>
      </c>
      <c r="AU2307" s="243" t="s">
        <v>82</v>
      </c>
      <c r="AV2307" s="13" t="s">
        <v>82</v>
      </c>
      <c r="AW2307" s="13" t="s">
        <v>33</v>
      </c>
      <c r="AX2307" s="13" t="s">
        <v>72</v>
      </c>
      <c r="AY2307" s="243" t="s">
        <v>190</v>
      </c>
    </row>
    <row r="2308" s="13" customFormat="1">
      <c r="A2308" s="13"/>
      <c r="B2308" s="232"/>
      <c r="C2308" s="233"/>
      <c r="D2308" s="234" t="s">
        <v>205</v>
      </c>
      <c r="E2308" s="235" t="s">
        <v>19</v>
      </c>
      <c r="F2308" s="236" t="s">
        <v>2676</v>
      </c>
      <c r="G2308" s="233"/>
      <c r="H2308" s="237">
        <v>336.21499999999997</v>
      </c>
      <c r="I2308" s="238"/>
      <c r="J2308" s="233"/>
      <c r="K2308" s="233"/>
      <c r="L2308" s="239"/>
      <c r="M2308" s="240"/>
      <c r="N2308" s="241"/>
      <c r="O2308" s="241"/>
      <c r="P2308" s="241"/>
      <c r="Q2308" s="241"/>
      <c r="R2308" s="241"/>
      <c r="S2308" s="241"/>
      <c r="T2308" s="242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3" t="s">
        <v>205</v>
      </c>
      <c r="AU2308" s="243" t="s">
        <v>82</v>
      </c>
      <c r="AV2308" s="13" t="s">
        <v>82</v>
      </c>
      <c r="AW2308" s="13" t="s">
        <v>33</v>
      </c>
      <c r="AX2308" s="13" t="s">
        <v>72</v>
      </c>
      <c r="AY2308" s="243" t="s">
        <v>190</v>
      </c>
    </row>
    <row r="2309" s="13" customFormat="1">
      <c r="A2309" s="13"/>
      <c r="B2309" s="232"/>
      <c r="C2309" s="233"/>
      <c r="D2309" s="234" t="s">
        <v>205</v>
      </c>
      <c r="E2309" s="235" t="s">
        <v>19</v>
      </c>
      <c r="F2309" s="236" t="s">
        <v>2677</v>
      </c>
      <c r="G2309" s="233"/>
      <c r="H2309" s="237">
        <v>181.80000000000001</v>
      </c>
      <c r="I2309" s="238"/>
      <c r="J2309" s="233"/>
      <c r="K2309" s="233"/>
      <c r="L2309" s="239"/>
      <c r="M2309" s="240"/>
      <c r="N2309" s="241"/>
      <c r="O2309" s="241"/>
      <c r="P2309" s="241"/>
      <c r="Q2309" s="241"/>
      <c r="R2309" s="241"/>
      <c r="S2309" s="241"/>
      <c r="T2309" s="242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3" t="s">
        <v>205</v>
      </c>
      <c r="AU2309" s="243" t="s">
        <v>82</v>
      </c>
      <c r="AV2309" s="13" t="s">
        <v>82</v>
      </c>
      <c r="AW2309" s="13" t="s">
        <v>33</v>
      </c>
      <c r="AX2309" s="13" t="s">
        <v>72</v>
      </c>
      <c r="AY2309" s="243" t="s">
        <v>190</v>
      </c>
    </row>
    <row r="2310" s="15" customFormat="1">
      <c r="A2310" s="15"/>
      <c r="B2310" s="264"/>
      <c r="C2310" s="265"/>
      <c r="D2310" s="234" t="s">
        <v>205</v>
      </c>
      <c r="E2310" s="266" t="s">
        <v>19</v>
      </c>
      <c r="F2310" s="267" t="s">
        <v>243</v>
      </c>
      <c r="G2310" s="265"/>
      <c r="H2310" s="268">
        <v>2006.0070000000001</v>
      </c>
      <c r="I2310" s="269"/>
      <c r="J2310" s="265"/>
      <c r="K2310" s="265"/>
      <c r="L2310" s="270"/>
      <c r="M2310" s="271"/>
      <c r="N2310" s="272"/>
      <c r="O2310" s="272"/>
      <c r="P2310" s="272"/>
      <c r="Q2310" s="272"/>
      <c r="R2310" s="272"/>
      <c r="S2310" s="272"/>
      <c r="T2310" s="273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74" t="s">
        <v>205</v>
      </c>
      <c r="AU2310" s="274" t="s">
        <v>82</v>
      </c>
      <c r="AV2310" s="15" t="s">
        <v>197</v>
      </c>
      <c r="AW2310" s="15" t="s">
        <v>33</v>
      </c>
      <c r="AX2310" s="15" t="s">
        <v>79</v>
      </c>
      <c r="AY2310" s="274" t="s">
        <v>190</v>
      </c>
    </row>
    <row r="2311" s="2" customFormat="1" ht="24.15" customHeight="1">
      <c r="A2311" s="40"/>
      <c r="B2311" s="41"/>
      <c r="C2311" s="244" t="s">
        <v>2678</v>
      </c>
      <c r="D2311" s="244" t="s">
        <v>219</v>
      </c>
      <c r="E2311" s="245" t="s">
        <v>2679</v>
      </c>
      <c r="F2311" s="246" t="s">
        <v>2680</v>
      </c>
      <c r="G2311" s="247" t="s">
        <v>214</v>
      </c>
      <c r="H2311" s="248">
        <v>2006.0070000000001</v>
      </c>
      <c r="I2311" s="249"/>
      <c r="J2311" s="250">
        <f>ROUND(I2311*H2311,2)</f>
        <v>0</v>
      </c>
      <c r="K2311" s="246" t="s">
        <v>196</v>
      </c>
      <c r="L2311" s="251"/>
      <c r="M2311" s="252" t="s">
        <v>19</v>
      </c>
      <c r="N2311" s="253" t="s">
        <v>43</v>
      </c>
      <c r="O2311" s="86"/>
      <c r="P2311" s="223">
        <f>O2311*H2311</f>
        <v>0</v>
      </c>
      <c r="Q2311" s="223">
        <v>0.0053</v>
      </c>
      <c r="R2311" s="223">
        <f>Q2311*H2311</f>
        <v>10.6318371</v>
      </c>
      <c r="S2311" s="223">
        <v>0</v>
      </c>
      <c r="T2311" s="224">
        <f>S2311*H2311</f>
        <v>0</v>
      </c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R2311" s="225" t="s">
        <v>419</v>
      </c>
      <c r="AT2311" s="225" t="s">
        <v>219</v>
      </c>
      <c r="AU2311" s="225" t="s">
        <v>82</v>
      </c>
      <c r="AY2311" s="19" t="s">
        <v>190</v>
      </c>
      <c r="BE2311" s="226">
        <f>IF(N2311="základní",J2311,0)</f>
        <v>0</v>
      </c>
      <c r="BF2311" s="226">
        <f>IF(N2311="snížená",J2311,0)</f>
        <v>0</v>
      </c>
      <c r="BG2311" s="226">
        <f>IF(N2311="zákl. přenesená",J2311,0)</f>
        <v>0</v>
      </c>
      <c r="BH2311" s="226">
        <f>IF(N2311="sníž. přenesená",J2311,0)</f>
        <v>0</v>
      </c>
      <c r="BI2311" s="226">
        <f>IF(N2311="nulová",J2311,0)</f>
        <v>0</v>
      </c>
      <c r="BJ2311" s="19" t="s">
        <v>79</v>
      </c>
      <c r="BK2311" s="226">
        <f>ROUND(I2311*H2311,2)</f>
        <v>0</v>
      </c>
      <c r="BL2311" s="19" t="s">
        <v>307</v>
      </c>
      <c r="BM2311" s="225" t="s">
        <v>2681</v>
      </c>
    </row>
    <row r="2312" s="13" customFormat="1">
      <c r="A2312" s="13"/>
      <c r="B2312" s="232"/>
      <c r="C2312" s="233"/>
      <c r="D2312" s="234" t="s">
        <v>205</v>
      </c>
      <c r="E2312" s="235" t="s">
        <v>19</v>
      </c>
      <c r="F2312" s="236" t="s">
        <v>2675</v>
      </c>
      <c r="G2312" s="233"/>
      <c r="H2312" s="237">
        <v>1487.992</v>
      </c>
      <c r="I2312" s="238"/>
      <c r="J2312" s="233"/>
      <c r="K2312" s="233"/>
      <c r="L2312" s="239"/>
      <c r="M2312" s="240"/>
      <c r="N2312" s="241"/>
      <c r="O2312" s="241"/>
      <c r="P2312" s="241"/>
      <c r="Q2312" s="241"/>
      <c r="R2312" s="241"/>
      <c r="S2312" s="241"/>
      <c r="T2312" s="242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3" t="s">
        <v>205</v>
      </c>
      <c r="AU2312" s="243" t="s">
        <v>82</v>
      </c>
      <c r="AV2312" s="13" t="s">
        <v>82</v>
      </c>
      <c r="AW2312" s="13" t="s">
        <v>33</v>
      </c>
      <c r="AX2312" s="13" t="s">
        <v>72</v>
      </c>
      <c r="AY2312" s="243" t="s">
        <v>190</v>
      </c>
    </row>
    <row r="2313" s="13" customFormat="1">
      <c r="A2313" s="13"/>
      <c r="B2313" s="232"/>
      <c r="C2313" s="233"/>
      <c r="D2313" s="234" t="s">
        <v>205</v>
      </c>
      <c r="E2313" s="235" t="s">
        <v>19</v>
      </c>
      <c r="F2313" s="236" t="s">
        <v>2676</v>
      </c>
      <c r="G2313" s="233"/>
      <c r="H2313" s="237">
        <v>336.21499999999997</v>
      </c>
      <c r="I2313" s="238"/>
      <c r="J2313" s="233"/>
      <c r="K2313" s="233"/>
      <c r="L2313" s="239"/>
      <c r="M2313" s="240"/>
      <c r="N2313" s="241"/>
      <c r="O2313" s="241"/>
      <c r="P2313" s="241"/>
      <c r="Q2313" s="241"/>
      <c r="R2313" s="241"/>
      <c r="S2313" s="241"/>
      <c r="T2313" s="242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3" t="s">
        <v>205</v>
      </c>
      <c r="AU2313" s="243" t="s">
        <v>82</v>
      </c>
      <c r="AV2313" s="13" t="s">
        <v>82</v>
      </c>
      <c r="AW2313" s="13" t="s">
        <v>33</v>
      </c>
      <c r="AX2313" s="13" t="s">
        <v>72</v>
      </c>
      <c r="AY2313" s="243" t="s">
        <v>190</v>
      </c>
    </row>
    <row r="2314" s="13" customFormat="1">
      <c r="A2314" s="13"/>
      <c r="B2314" s="232"/>
      <c r="C2314" s="233"/>
      <c r="D2314" s="234" t="s">
        <v>205</v>
      </c>
      <c r="E2314" s="235" t="s">
        <v>19</v>
      </c>
      <c r="F2314" s="236" t="s">
        <v>2677</v>
      </c>
      <c r="G2314" s="233"/>
      <c r="H2314" s="237">
        <v>181.80000000000001</v>
      </c>
      <c r="I2314" s="238"/>
      <c r="J2314" s="233"/>
      <c r="K2314" s="233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205</v>
      </c>
      <c r="AU2314" s="243" t="s">
        <v>82</v>
      </c>
      <c r="AV2314" s="13" t="s">
        <v>82</v>
      </c>
      <c r="AW2314" s="13" t="s">
        <v>33</v>
      </c>
      <c r="AX2314" s="13" t="s">
        <v>72</v>
      </c>
      <c r="AY2314" s="243" t="s">
        <v>190</v>
      </c>
    </row>
    <row r="2315" s="15" customFormat="1">
      <c r="A2315" s="15"/>
      <c r="B2315" s="264"/>
      <c r="C2315" s="265"/>
      <c r="D2315" s="234" t="s">
        <v>205</v>
      </c>
      <c r="E2315" s="266" t="s">
        <v>19</v>
      </c>
      <c r="F2315" s="267" t="s">
        <v>243</v>
      </c>
      <c r="G2315" s="265"/>
      <c r="H2315" s="268">
        <v>2006.0070000000001</v>
      </c>
      <c r="I2315" s="269"/>
      <c r="J2315" s="265"/>
      <c r="K2315" s="265"/>
      <c r="L2315" s="270"/>
      <c r="M2315" s="271"/>
      <c r="N2315" s="272"/>
      <c r="O2315" s="272"/>
      <c r="P2315" s="272"/>
      <c r="Q2315" s="272"/>
      <c r="R2315" s="272"/>
      <c r="S2315" s="272"/>
      <c r="T2315" s="273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74" t="s">
        <v>205</v>
      </c>
      <c r="AU2315" s="274" t="s">
        <v>82</v>
      </c>
      <c r="AV2315" s="15" t="s">
        <v>197</v>
      </c>
      <c r="AW2315" s="15" t="s">
        <v>33</v>
      </c>
      <c r="AX2315" s="15" t="s">
        <v>79</v>
      </c>
      <c r="AY2315" s="274" t="s">
        <v>190</v>
      </c>
    </row>
    <row r="2316" s="2" customFormat="1" ht="24.15" customHeight="1">
      <c r="A2316" s="40"/>
      <c r="B2316" s="41"/>
      <c r="C2316" s="214" t="s">
        <v>2682</v>
      </c>
      <c r="D2316" s="214" t="s">
        <v>192</v>
      </c>
      <c r="E2316" s="215" t="s">
        <v>2683</v>
      </c>
      <c r="F2316" s="216" t="s">
        <v>2684</v>
      </c>
      <c r="G2316" s="217" t="s">
        <v>222</v>
      </c>
      <c r="H2316" s="218">
        <v>23.379999999999999</v>
      </c>
      <c r="I2316" s="219"/>
      <c r="J2316" s="220">
        <f>ROUND(I2316*H2316,2)</f>
        <v>0</v>
      </c>
      <c r="K2316" s="216" t="s">
        <v>196</v>
      </c>
      <c r="L2316" s="46"/>
      <c r="M2316" s="221" t="s">
        <v>19</v>
      </c>
      <c r="N2316" s="222" t="s">
        <v>43</v>
      </c>
      <c r="O2316" s="86"/>
      <c r="P2316" s="223">
        <f>O2316*H2316</f>
        <v>0</v>
      </c>
      <c r="Q2316" s="223">
        <v>0</v>
      </c>
      <c r="R2316" s="223">
        <f>Q2316*H2316</f>
        <v>0</v>
      </c>
      <c r="S2316" s="223">
        <v>0</v>
      </c>
      <c r="T2316" s="224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25" t="s">
        <v>307</v>
      </c>
      <c r="AT2316" s="225" t="s">
        <v>192</v>
      </c>
      <c r="AU2316" s="225" t="s">
        <v>82</v>
      </c>
      <c r="AY2316" s="19" t="s">
        <v>190</v>
      </c>
      <c r="BE2316" s="226">
        <f>IF(N2316="základní",J2316,0)</f>
        <v>0</v>
      </c>
      <c r="BF2316" s="226">
        <f>IF(N2316="snížená",J2316,0)</f>
        <v>0</v>
      </c>
      <c r="BG2316" s="226">
        <f>IF(N2316="zákl. přenesená",J2316,0)</f>
        <v>0</v>
      </c>
      <c r="BH2316" s="226">
        <f>IF(N2316="sníž. přenesená",J2316,0)</f>
        <v>0</v>
      </c>
      <c r="BI2316" s="226">
        <f>IF(N2316="nulová",J2316,0)</f>
        <v>0</v>
      </c>
      <c r="BJ2316" s="19" t="s">
        <v>79</v>
      </c>
      <c r="BK2316" s="226">
        <f>ROUND(I2316*H2316,2)</f>
        <v>0</v>
      </c>
      <c r="BL2316" s="19" t="s">
        <v>307</v>
      </c>
      <c r="BM2316" s="225" t="s">
        <v>2685</v>
      </c>
    </row>
    <row r="2317" s="2" customFormat="1">
      <c r="A2317" s="40"/>
      <c r="B2317" s="41"/>
      <c r="C2317" s="42"/>
      <c r="D2317" s="227" t="s">
        <v>199</v>
      </c>
      <c r="E2317" s="42"/>
      <c r="F2317" s="228" t="s">
        <v>2686</v>
      </c>
      <c r="G2317" s="42"/>
      <c r="H2317" s="42"/>
      <c r="I2317" s="229"/>
      <c r="J2317" s="42"/>
      <c r="K2317" s="42"/>
      <c r="L2317" s="46"/>
      <c r="M2317" s="230"/>
      <c r="N2317" s="231"/>
      <c r="O2317" s="86"/>
      <c r="P2317" s="86"/>
      <c r="Q2317" s="86"/>
      <c r="R2317" s="86"/>
      <c r="S2317" s="86"/>
      <c r="T2317" s="87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9" t="s">
        <v>199</v>
      </c>
      <c r="AU2317" s="19" t="s">
        <v>82</v>
      </c>
    </row>
    <row r="2318" s="12" customFormat="1" ht="22.8" customHeight="1">
      <c r="A2318" s="12"/>
      <c r="B2318" s="198"/>
      <c r="C2318" s="199"/>
      <c r="D2318" s="200" t="s">
        <v>71</v>
      </c>
      <c r="E2318" s="212" t="s">
        <v>2687</v>
      </c>
      <c r="F2318" s="212" t="s">
        <v>2688</v>
      </c>
      <c r="G2318" s="199"/>
      <c r="H2318" s="199"/>
      <c r="I2318" s="202"/>
      <c r="J2318" s="213">
        <f>BK2318</f>
        <v>0</v>
      </c>
      <c r="K2318" s="199"/>
      <c r="L2318" s="204"/>
      <c r="M2318" s="205"/>
      <c r="N2318" s="206"/>
      <c r="O2318" s="206"/>
      <c r="P2318" s="207">
        <f>SUM(P2319:P2422)</f>
        <v>0</v>
      </c>
      <c r="Q2318" s="206"/>
      <c r="R2318" s="207">
        <f>SUM(R2319:R2422)</f>
        <v>15.024544140000002</v>
      </c>
      <c r="S2318" s="206"/>
      <c r="T2318" s="208">
        <f>SUM(T2319:T2422)</f>
        <v>0</v>
      </c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R2318" s="209" t="s">
        <v>82</v>
      </c>
      <c r="AT2318" s="210" t="s">
        <v>71</v>
      </c>
      <c r="AU2318" s="210" t="s">
        <v>79</v>
      </c>
      <c r="AY2318" s="209" t="s">
        <v>190</v>
      </c>
      <c r="BK2318" s="211">
        <f>SUM(BK2319:BK2422)</f>
        <v>0</v>
      </c>
    </row>
    <row r="2319" s="2" customFormat="1" ht="24.15" customHeight="1">
      <c r="A2319" s="40"/>
      <c r="B2319" s="41"/>
      <c r="C2319" s="214" t="s">
        <v>2689</v>
      </c>
      <c r="D2319" s="214" t="s">
        <v>192</v>
      </c>
      <c r="E2319" s="215" t="s">
        <v>2690</v>
      </c>
      <c r="F2319" s="216" t="s">
        <v>2691</v>
      </c>
      <c r="G2319" s="217" t="s">
        <v>214</v>
      </c>
      <c r="H2319" s="218">
        <v>1108.9469999999999</v>
      </c>
      <c r="I2319" s="219"/>
      <c r="J2319" s="220">
        <f>ROUND(I2319*H2319,2)</f>
        <v>0</v>
      </c>
      <c r="K2319" s="216" t="s">
        <v>196</v>
      </c>
      <c r="L2319" s="46"/>
      <c r="M2319" s="221" t="s">
        <v>19</v>
      </c>
      <c r="N2319" s="222" t="s">
        <v>43</v>
      </c>
      <c r="O2319" s="86"/>
      <c r="P2319" s="223">
        <f>O2319*H2319</f>
        <v>0</v>
      </c>
      <c r="Q2319" s="223">
        <v>0</v>
      </c>
      <c r="R2319" s="223">
        <f>Q2319*H2319</f>
        <v>0</v>
      </c>
      <c r="S2319" s="223">
        <v>0</v>
      </c>
      <c r="T2319" s="224">
        <f>S2319*H2319</f>
        <v>0</v>
      </c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R2319" s="225" t="s">
        <v>307</v>
      </c>
      <c r="AT2319" s="225" t="s">
        <v>192</v>
      </c>
      <c r="AU2319" s="225" t="s">
        <v>82</v>
      </c>
      <c r="AY2319" s="19" t="s">
        <v>190</v>
      </c>
      <c r="BE2319" s="226">
        <f>IF(N2319="základní",J2319,0)</f>
        <v>0</v>
      </c>
      <c r="BF2319" s="226">
        <f>IF(N2319="snížená",J2319,0)</f>
        <v>0</v>
      </c>
      <c r="BG2319" s="226">
        <f>IF(N2319="zákl. přenesená",J2319,0)</f>
        <v>0</v>
      </c>
      <c r="BH2319" s="226">
        <f>IF(N2319="sníž. přenesená",J2319,0)</f>
        <v>0</v>
      </c>
      <c r="BI2319" s="226">
        <f>IF(N2319="nulová",J2319,0)</f>
        <v>0</v>
      </c>
      <c r="BJ2319" s="19" t="s">
        <v>79</v>
      </c>
      <c r="BK2319" s="226">
        <f>ROUND(I2319*H2319,2)</f>
        <v>0</v>
      </c>
      <c r="BL2319" s="19" t="s">
        <v>307</v>
      </c>
      <c r="BM2319" s="225" t="s">
        <v>2692</v>
      </c>
    </row>
    <row r="2320" s="2" customFormat="1">
      <c r="A2320" s="40"/>
      <c r="B2320" s="41"/>
      <c r="C2320" s="42"/>
      <c r="D2320" s="227" t="s">
        <v>199</v>
      </c>
      <c r="E2320" s="42"/>
      <c r="F2320" s="228" t="s">
        <v>2693</v>
      </c>
      <c r="G2320" s="42"/>
      <c r="H2320" s="42"/>
      <c r="I2320" s="229"/>
      <c r="J2320" s="42"/>
      <c r="K2320" s="42"/>
      <c r="L2320" s="46"/>
      <c r="M2320" s="230"/>
      <c r="N2320" s="231"/>
      <c r="O2320" s="86"/>
      <c r="P2320" s="86"/>
      <c r="Q2320" s="86"/>
      <c r="R2320" s="86"/>
      <c r="S2320" s="86"/>
      <c r="T2320" s="87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T2320" s="19" t="s">
        <v>199</v>
      </c>
      <c r="AU2320" s="19" t="s">
        <v>82</v>
      </c>
    </row>
    <row r="2321" s="13" customFormat="1">
      <c r="A2321" s="13"/>
      <c r="B2321" s="232"/>
      <c r="C2321" s="233"/>
      <c r="D2321" s="234" t="s">
        <v>205</v>
      </c>
      <c r="E2321" s="235" t="s">
        <v>19</v>
      </c>
      <c r="F2321" s="236" t="s">
        <v>761</v>
      </c>
      <c r="G2321" s="233"/>
      <c r="H2321" s="237">
        <v>1108.9469999999999</v>
      </c>
      <c r="I2321" s="238"/>
      <c r="J2321" s="233"/>
      <c r="K2321" s="233"/>
      <c r="L2321" s="239"/>
      <c r="M2321" s="240"/>
      <c r="N2321" s="241"/>
      <c r="O2321" s="241"/>
      <c r="P2321" s="241"/>
      <c r="Q2321" s="241"/>
      <c r="R2321" s="241"/>
      <c r="S2321" s="241"/>
      <c r="T2321" s="242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3" t="s">
        <v>205</v>
      </c>
      <c r="AU2321" s="243" t="s">
        <v>82</v>
      </c>
      <c r="AV2321" s="13" t="s">
        <v>82</v>
      </c>
      <c r="AW2321" s="13" t="s">
        <v>33</v>
      </c>
      <c r="AX2321" s="13" t="s">
        <v>79</v>
      </c>
      <c r="AY2321" s="243" t="s">
        <v>190</v>
      </c>
    </row>
    <row r="2322" s="2" customFormat="1" ht="16.5" customHeight="1">
      <c r="A2322" s="40"/>
      <c r="B2322" s="41"/>
      <c r="C2322" s="214" t="s">
        <v>2694</v>
      </c>
      <c r="D2322" s="214" t="s">
        <v>192</v>
      </c>
      <c r="E2322" s="215" t="s">
        <v>2695</v>
      </c>
      <c r="F2322" s="216" t="s">
        <v>2696</v>
      </c>
      <c r="G2322" s="217" t="s">
        <v>214</v>
      </c>
      <c r="H2322" s="218">
        <v>1108.9469999999999</v>
      </c>
      <c r="I2322" s="219"/>
      <c r="J2322" s="220">
        <f>ROUND(I2322*H2322,2)</f>
        <v>0</v>
      </c>
      <c r="K2322" s="216" t="s">
        <v>196</v>
      </c>
      <c r="L2322" s="46"/>
      <c r="M2322" s="221" t="s">
        <v>19</v>
      </c>
      <c r="N2322" s="222" t="s">
        <v>43</v>
      </c>
      <c r="O2322" s="86"/>
      <c r="P2322" s="223">
        <f>O2322*H2322</f>
        <v>0</v>
      </c>
      <c r="Q2322" s="223">
        <v>0.00088000000000000003</v>
      </c>
      <c r="R2322" s="223">
        <f>Q2322*H2322</f>
        <v>0.97587335999999991</v>
      </c>
      <c r="S2322" s="223">
        <v>0</v>
      </c>
      <c r="T2322" s="224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25" t="s">
        <v>307</v>
      </c>
      <c r="AT2322" s="225" t="s">
        <v>192</v>
      </c>
      <c r="AU2322" s="225" t="s">
        <v>82</v>
      </c>
      <c r="AY2322" s="19" t="s">
        <v>190</v>
      </c>
      <c r="BE2322" s="226">
        <f>IF(N2322="základní",J2322,0)</f>
        <v>0</v>
      </c>
      <c r="BF2322" s="226">
        <f>IF(N2322="snížená",J2322,0)</f>
        <v>0</v>
      </c>
      <c r="BG2322" s="226">
        <f>IF(N2322="zákl. přenesená",J2322,0)</f>
        <v>0</v>
      </c>
      <c r="BH2322" s="226">
        <f>IF(N2322="sníž. přenesená",J2322,0)</f>
        <v>0</v>
      </c>
      <c r="BI2322" s="226">
        <f>IF(N2322="nulová",J2322,0)</f>
        <v>0</v>
      </c>
      <c r="BJ2322" s="19" t="s">
        <v>79</v>
      </c>
      <c r="BK2322" s="226">
        <f>ROUND(I2322*H2322,2)</f>
        <v>0</v>
      </c>
      <c r="BL2322" s="19" t="s">
        <v>307</v>
      </c>
      <c r="BM2322" s="225" t="s">
        <v>2697</v>
      </c>
    </row>
    <row r="2323" s="2" customFormat="1">
      <c r="A2323" s="40"/>
      <c r="B2323" s="41"/>
      <c r="C2323" s="42"/>
      <c r="D2323" s="227" t="s">
        <v>199</v>
      </c>
      <c r="E2323" s="42"/>
      <c r="F2323" s="228" t="s">
        <v>2698</v>
      </c>
      <c r="G2323" s="42"/>
      <c r="H2323" s="42"/>
      <c r="I2323" s="229"/>
      <c r="J2323" s="42"/>
      <c r="K2323" s="42"/>
      <c r="L2323" s="46"/>
      <c r="M2323" s="230"/>
      <c r="N2323" s="231"/>
      <c r="O2323" s="86"/>
      <c r="P2323" s="86"/>
      <c r="Q2323" s="86"/>
      <c r="R2323" s="86"/>
      <c r="S2323" s="86"/>
      <c r="T2323" s="87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9" t="s">
        <v>199</v>
      </c>
      <c r="AU2323" s="19" t="s">
        <v>82</v>
      </c>
    </row>
    <row r="2324" s="13" customFormat="1">
      <c r="A2324" s="13"/>
      <c r="B2324" s="232"/>
      <c r="C2324" s="233"/>
      <c r="D2324" s="234" t="s">
        <v>205</v>
      </c>
      <c r="E2324" s="235" t="s">
        <v>19</v>
      </c>
      <c r="F2324" s="236" t="s">
        <v>761</v>
      </c>
      <c r="G2324" s="233"/>
      <c r="H2324" s="237">
        <v>1108.9469999999999</v>
      </c>
      <c r="I2324" s="238"/>
      <c r="J2324" s="233"/>
      <c r="K2324" s="233"/>
      <c r="L2324" s="239"/>
      <c r="M2324" s="240"/>
      <c r="N2324" s="241"/>
      <c r="O2324" s="241"/>
      <c r="P2324" s="241"/>
      <c r="Q2324" s="241"/>
      <c r="R2324" s="241"/>
      <c r="S2324" s="241"/>
      <c r="T2324" s="242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3" t="s">
        <v>205</v>
      </c>
      <c r="AU2324" s="243" t="s">
        <v>82</v>
      </c>
      <c r="AV2324" s="13" t="s">
        <v>82</v>
      </c>
      <c r="AW2324" s="13" t="s">
        <v>33</v>
      </c>
      <c r="AX2324" s="13" t="s">
        <v>79</v>
      </c>
      <c r="AY2324" s="243" t="s">
        <v>190</v>
      </c>
    </row>
    <row r="2325" s="2" customFormat="1" ht="24.15" customHeight="1">
      <c r="A2325" s="40"/>
      <c r="B2325" s="41"/>
      <c r="C2325" s="214" t="s">
        <v>2699</v>
      </c>
      <c r="D2325" s="214" t="s">
        <v>192</v>
      </c>
      <c r="E2325" s="215" t="s">
        <v>2700</v>
      </c>
      <c r="F2325" s="216" t="s">
        <v>2701</v>
      </c>
      <c r="G2325" s="217" t="s">
        <v>214</v>
      </c>
      <c r="H2325" s="218">
        <v>131.44499999999999</v>
      </c>
      <c r="I2325" s="219"/>
      <c r="J2325" s="220">
        <f>ROUND(I2325*H2325,2)</f>
        <v>0</v>
      </c>
      <c r="K2325" s="216" t="s">
        <v>196</v>
      </c>
      <c r="L2325" s="46"/>
      <c r="M2325" s="221" t="s">
        <v>19</v>
      </c>
      <c r="N2325" s="222" t="s">
        <v>43</v>
      </c>
      <c r="O2325" s="86"/>
      <c r="P2325" s="223">
        <f>O2325*H2325</f>
        <v>0</v>
      </c>
      <c r="Q2325" s="223">
        <v>0</v>
      </c>
      <c r="R2325" s="223">
        <f>Q2325*H2325</f>
        <v>0</v>
      </c>
      <c r="S2325" s="223">
        <v>0</v>
      </c>
      <c r="T2325" s="224">
        <f>S2325*H2325</f>
        <v>0</v>
      </c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R2325" s="225" t="s">
        <v>307</v>
      </c>
      <c r="AT2325" s="225" t="s">
        <v>192</v>
      </c>
      <c r="AU2325" s="225" t="s">
        <v>82</v>
      </c>
      <c r="AY2325" s="19" t="s">
        <v>190</v>
      </c>
      <c r="BE2325" s="226">
        <f>IF(N2325="základní",J2325,0)</f>
        <v>0</v>
      </c>
      <c r="BF2325" s="226">
        <f>IF(N2325="snížená",J2325,0)</f>
        <v>0</v>
      </c>
      <c r="BG2325" s="226">
        <f>IF(N2325="zákl. přenesená",J2325,0)</f>
        <v>0</v>
      </c>
      <c r="BH2325" s="226">
        <f>IF(N2325="sníž. přenesená",J2325,0)</f>
        <v>0</v>
      </c>
      <c r="BI2325" s="226">
        <f>IF(N2325="nulová",J2325,0)</f>
        <v>0</v>
      </c>
      <c r="BJ2325" s="19" t="s">
        <v>79</v>
      </c>
      <c r="BK2325" s="226">
        <f>ROUND(I2325*H2325,2)</f>
        <v>0</v>
      </c>
      <c r="BL2325" s="19" t="s">
        <v>307</v>
      </c>
      <c r="BM2325" s="225" t="s">
        <v>2702</v>
      </c>
    </row>
    <row r="2326" s="2" customFormat="1">
      <c r="A2326" s="40"/>
      <c r="B2326" s="41"/>
      <c r="C2326" s="42"/>
      <c r="D2326" s="227" t="s">
        <v>199</v>
      </c>
      <c r="E2326" s="42"/>
      <c r="F2326" s="228" t="s">
        <v>2703</v>
      </c>
      <c r="G2326" s="42"/>
      <c r="H2326" s="42"/>
      <c r="I2326" s="229"/>
      <c r="J2326" s="42"/>
      <c r="K2326" s="42"/>
      <c r="L2326" s="46"/>
      <c r="M2326" s="230"/>
      <c r="N2326" s="231"/>
      <c r="O2326" s="86"/>
      <c r="P2326" s="86"/>
      <c r="Q2326" s="86"/>
      <c r="R2326" s="86"/>
      <c r="S2326" s="86"/>
      <c r="T2326" s="87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T2326" s="19" t="s">
        <v>199</v>
      </c>
      <c r="AU2326" s="19" t="s">
        <v>82</v>
      </c>
    </row>
    <row r="2327" s="14" customFormat="1">
      <c r="A2327" s="14"/>
      <c r="B2327" s="254"/>
      <c r="C2327" s="255"/>
      <c r="D2327" s="234" t="s">
        <v>205</v>
      </c>
      <c r="E2327" s="256" t="s">
        <v>19</v>
      </c>
      <c r="F2327" s="257" t="s">
        <v>2704</v>
      </c>
      <c r="G2327" s="255"/>
      <c r="H2327" s="256" t="s">
        <v>19</v>
      </c>
      <c r="I2327" s="258"/>
      <c r="J2327" s="255"/>
      <c r="K2327" s="255"/>
      <c r="L2327" s="259"/>
      <c r="M2327" s="260"/>
      <c r="N2327" s="261"/>
      <c r="O2327" s="261"/>
      <c r="P2327" s="261"/>
      <c r="Q2327" s="261"/>
      <c r="R2327" s="261"/>
      <c r="S2327" s="261"/>
      <c r="T2327" s="26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3" t="s">
        <v>205</v>
      </c>
      <c r="AU2327" s="263" t="s">
        <v>82</v>
      </c>
      <c r="AV2327" s="14" t="s">
        <v>79</v>
      </c>
      <c r="AW2327" s="14" t="s">
        <v>33</v>
      </c>
      <c r="AX2327" s="14" t="s">
        <v>72</v>
      </c>
      <c r="AY2327" s="263" t="s">
        <v>190</v>
      </c>
    </row>
    <row r="2328" s="14" customFormat="1">
      <c r="A2328" s="14"/>
      <c r="B2328" s="254"/>
      <c r="C2328" s="255"/>
      <c r="D2328" s="234" t="s">
        <v>205</v>
      </c>
      <c r="E2328" s="256" t="s">
        <v>19</v>
      </c>
      <c r="F2328" s="257" t="s">
        <v>2705</v>
      </c>
      <c r="G2328" s="255"/>
      <c r="H2328" s="256" t="s">
        <v>19</v>
      </c>
      <c r="I2328" s="258"/>
      <c r="J2328" s="255"/>
      <c r="K2328" s="255"/>
      <c r="L2328" s="259"/>
      <c r="M2328" s="260"/>
      <c r="N2328" s="261"/>
      <c r="O2328" s="261"/>
      <c r="P2328" s="261"/>
      <c r="Q2328" s="261"/>
      <c r="R2328" s="261"/>
      <c r="S2328" s="261"/>
      <c r="T2328" s="26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63" t="s">
        <v>205</v>
      </c>
      <c r="AU2328" s="263" t="s">
        <v>82</v>
      </c>
      <c r="AV2328" s="14" t="s">
        <v>79</v>
      </c>
      <c r="AW2328" s="14" t="s">
        <v>33</v>
      </c>
      <c r="AX2328" s="14" t="s">
        <v>72</v>
      </c>
      <c r="AY2328" s="263" t="s">
        <v>190</v>
      </c>
    </row>
    <row r="2329" s="13" customFormat="1">
      <c r="A2329" s="13"/>
      <c r="B2329" s="232"/>
      <c r="C2329" s="233"/>
      <c r="D2329" s="234" t="s">
        <v>205</v>
      </c>
      <c r="E2329" s="235" t="s">
        <v>19</v>
      </c>
      <c r="F2329" s="236" t="s">
        <v>2706</v>
      </c>
      <c r="G2329" s="233"/>
      <c r="H2329" s="237">
        <v>78.435000000000002</v>
      </c>
      <c r="I2329" s="238"/>
      <c r="J2329" s="233"/>
      <c r="K2329" s="233"/>
      <c r="L2329" s="239"/>
      <c r="M2329" s="240"/>
      <c r="N2329" s="241"/>
      <c r="O2329" s="241"/>
      <c r="P2329" s="241"/>
      <c r="Q2329" s="241"/>
      <c r="R2329" s="241"/>
      <c r="S2329" s="241"/>
      <c r="T2329" s="242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3" t="s">
        <v>205</v>
      </c>
      <c r="AU2329" s="243" t="s">
        <v>82</v>
      </c>
      <c r="AV2329" s="13" t="s">
        <v>82</v>
      </c>
      <c r="AW2329" s="13" t="s">
        <v>33</v>
      </c>
      <c r="AX2329" s="13" t="s">
        <v>72</v>
      </c>
      <c r="AY2329" s="243" t="s">
        <v>190</v>
      </c>
    </row>
    <row r="2330" s="14" customFormat="1">
      <c r="A2330" s="14"/>
      <c r="B2330" s="254"/>
      <c r="C2330" s="255"/>
      <c r="D2330" s="234" t="s">
        <v>205</v>
      </c>
      <c r="E2330" s="256" t="s">
        <v>19</v>
      </c>
      <c r="F2330" s="257" t="s">
        <v>2707</v>
      </c>
      <c r="G2330" s="255"/>
      <c r="H2330" s="256" t="s">
        <v>19</v>
      </c>
      <c r="I2330" s="258"/>
      <c r="J2330" s="255"/>
      <c r="K2330" s="255"/>
      <c r="L2330" s="259"/>
      <c r="M2330" s="260"/>
      <c r="N2330" s="261"/>
      <c r="O2330" s="261"/>
      <c r="P2330" s="261"/>
      <c r="Q2330" s="261"/>
      <c r="R2330" s="261"/>
      <c r="S2330" s="261"/>
      <c r="T2330" s="26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3" t="s">
        <v>205</v>
      </c>
      <c r="AU2330" s="263" t="s">
        <v>82</v>
      </c>
      <c r="AV2330" s="14" t="s">
        <v>79</v>
      </c>
      <c r="AW2330" s="14" t="s">
        <v>33</v>
      </c>
      <c r="AX2330" s="14" t="s">
        <v>72</v>
      </c>
      <c r="AY2330" s="263" t="s">
        <v>190</v>
      </c>
    </row>
    <row r="2331" s="13" customFormat="1">
      <c r="A2331" s="13"/>
      <c r="B2331" s="232"/>
      <c r="C2331" s="233"/>
      <c r="D2331" s="234" t="s">
        <v>205</v>
      </c>
      <c r="E2331" s="235" t="s">
        <v>19</v>
      </c>
      <c r="F2331" s="236" t="s">
        <v>2708</v>
      </c>
      <c r="G2331" s="233"/>
      <c r="H2331" s="237">
        <v>53.009999999999998</v>
      </c>
      <c r="I2331" s="238"/>
      <c r="J2331" s="233"/>
      <c r="K2331" s="233"/>
      <c r="L2331" s="239"/>
      <c r="M2331" s="240"/>
      <c r="N2331" s="241"/>
      <c r="O2331" s="241"/>
      <c r="P2331" s="241"/>
      <c r="Q2331" s="241"/>
      <c r="R2331" s="241"/>
      <c r="S2331" s="241"/>
      <c r="T2331" s="242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3" t="s">
        <v>205</v>
      </c>
      <c r="AU2331" s="243" t="s">
        <v>82</v>
      </c>
      <c r="AV2331" s="13" t="s">
        <v>82</v>
      </c>
      <c r="AW2331" s="13" t="s">
        <v>33</v>
      </c>
      <c r="AX2331" s="13" t="s">
        <v>72</v>
      </c>
      <c r="AY2331" s="243" t="s">
        <v>190</v>
      </c>
    </row>
    <row r="2332" s="15" customFormat="1">
      <c r="A2332" s="15"/>
      <c r="B2332" s="264"/>
      <c r="C2332" s="265"/>
      <c r="D2332" s="234" t="s">
        <v>205</v>
      </c>
      <c r="E2332" s="266" t="s">
        <v>19</v>
      </c>
      <c r="F2332" s="267" t="s">
        <v>243</v>
      </c>
      <c r="G2332" s="265"/>
      <c r="H2332" s="268">
        <v>131.44499999999999</v>
      </c>
      <c r="I2332" s="269"/>
      <c r="J2332" s="265"/>
      <c r="K2332" s="265"/>
      <c r="L2332" s="270"/>
      <c r="M2332" s="271"/>
      <c r="N2332" s="272"/>
      <c r="O2332" s="272"/>
      <c r="P2332" s="272"/>
      <c r="Q2332" s="272"/>
      <c r="R2332" s="272"/>
      <c r="S2332" s="272"/>
      <c r="T2332" s="273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74" t="s">
        <v>205</v>
      </c>
      <c r="AU2332" s="274" t="s">
        <v>82</v>
      </c>
      <c r="AV2332" s="15" t="s">
        <v>197</v>
      </c>
      <c r="AW2332" s="15" t="s">
        <v>33</v>
      </c>
      <c r="AX2332" s="15" t="s">
        <v>79</v>
      </c>
      <c r="AY2332" s="274" t="s">
        <v>190</v>
      </c>
    </row>
    <row r="2333" s="2" customFormat="1" ht="16.5" customHeight="1">
      <c r="A2333" s="40"/>
      <c r="B2333" s="41"/>
      <c r="C2333" s="244" t="s">
        <v>2709</v>
      </c>
      <c r="D2333" s="244" t="s">
        <v>219</v>
      </c>
      <c r="E2333" s="245" t="s">
        <v>2710</v>
      </c>
      <c r="F2333" s="246" t="s">
        <v>2711</v>
      </c>
      <c r="G2333" s="247" t="s">
        <v>214</v>
      </c>
      <c r="H2333" s="248">
        <v>144.59</v>
      </c>
      <c r="I2333" s="249"/>
      <c r="J2333" s="250">
        <f>ROUND(I2333*H2333,2)</f>
        <v>0</v>
      </c>
      <c r="K2333" s="246" t="s">
        <v>196</v>
      </c>
      <c r="L2333" s="251"/>
      <c r="M2333" s="252" t="s">
        <v>19</v>
      </c>
      <c r="N2333" s="253" t="s">
        <v>43</v>
      </c>
      <c r="O2333" s="86"/>
      <c r="P2333" s="223">
        <f>O2333*H2333</f>
        <v>0</v>
      </c>
      <c r="Q2333" s="223">
        <v>0.0023999999999999998</v>
      </c>
      <c r="R2333" s="223">
        <f>Q2333*H2333</f>
        <v>0.34701599999999999</v>
      </c>
      <c r="S2333" s="223">
        <v>0</v>
      </c>
      <c r="T2333" s="224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5" t="s">
        <v>419</v>
      </c>
      <c r="AT2333" s="225" t="s">
        <v>219</v>
      </c>
      <c r="AU2333" s="225" t="s">
        <v>82</v>
      </c>
      <c r="AY2333" s="19" t="s">
        <v>190</v>
      </c>
      <c r="BE2333" s="226">
        <f>IF(N2333="základní",J2333,0)</f>
        <v>0</v>
      </c>
      <c r="BF2333" s="226">
        <f>IF(N2333="snížená",J2333,0)</f>
        <v>0</v>
      </c>
      <c r="BG2333" s="226">
        <f>IF(N2333="zákl. přenesená",J2333,0)</f>
        <v>0</v>
      </c>
      <c r="BH2333" s="226">
        <f>IF(N2333="sníž. přenesená",J2333,0)</f>
        <v>0</v>
      </c>
      <c r="BI2333" s="226">
        <f>IF(N2333="nulová",J2333,0)</f>
        <v>0</v>
      </c>
      <c r="BJ2333" s="19" t="s">
        <v>79</v>
      </c>
      <c r="BK2333" s="226">
        <f>ROUND(I2333*H2333,2)</f>
        <v>0</v>
      </c>
      <c r="BL2333" s="19" t="s">
        <v>307</v>
      </c>
      <c r="BM2333" s="225" t="s">
        <v>2712</v>
      </c>
    </row>
    <row r="2334" s="13" customFormat="1">
      <c r="A2334" s="13"/>
      <c r="B2334" s="232"/>
      <c r="C2334" s="233"/>
      <c r="D2334" s="234" t="s">
        <v>205</v>
      </c>
      <c r="E2334" s="235" t="s">
        <v>19</v>
      </c>
      <c r="F2334" s="236" t="s">
        <v>2713</v>
      </c>
      <c r="G2334" s="233"/>
      <c r="H2334" s="237">
        <v>144.59</v>
      </c>
      <c r="I2334" s="238"/>
      <c r="J2334" s="233"/>
      <c r="K2334" s="233"/>
      <c r="L2334" s="239"/>
      <c r="M2334" s="240"/>
      <c r="N2334" s="241"/>
      <c r="O2334" s="241"/>
      <c r="P2334" s="241"/>
      <c r="Q2334" s="241"/>
      <c r="R2334" s="241"/>
      <c r="S2334" s="241"/>
      <c r="T2334" s="242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3" t="s">
        <v>205</v>
      </c>
      <c r="AU2334" s="243" t="s">
        <v>82</v>
      </c>
      <c r="AV2334" s="13" t="s">
        <v>82</v>
      </c>
      <c r="AW2334" s="13" t="s">
        <v>33</v>
      </c>
      <c r="AX2334" s="13" t="s">
        <v>79</v>
      </c>
      <c r="AY2334" s="243" t="s">
        <v>190</v>
      </c>
    </row>
    <row r="2335" s="2" customFormat="1" ht="24.15" customHeight="1">
      <c r="A2335" s="40"/>
      <c r="B2335" s="41"/>
      <c r="C2335" s="214" t="s">
        <v>2714</v>
      </c>
      <c r="D2335" s="214" t="s">
        <v>192</v>
      </c>
      <c r="E2335" s="215" t="s">
        <v>2715</v>
      </c>
      <c r="F2335" s="216" t="s">
        <v>2716</v>
      </c>
      <c r="G2335" s="217" t="s">
        <v>380</v>
      </c>
      <c r="H2335" s="218">
        <v>591.69799999999998</v>
      </c>
      <c r="I2335" s="219"/>
      <c r="J2335" s="220">
        <f>ROUND(I2335*H2335,2)</f>
        <v>0</v>
      </c>
      <c r="K2335" s="216" t="s">
        <v>196</v>
      </c>
      <c r="L2335" s="46"/>
      <c r="M2335" s="221" t="s">
        <v>19</v>
      </c>
      <c r="N2335" s="222" t="s">
        <v>43</v>
      </c>
      <c r="O2335" s="86"/>
      <c r="P2335" s="223">
        <f>O2335*H2335</f>
        <v>0</v>
      </c>
      <c r="Q2335" s="223">
        <v>0.00059999999999999995</v>
      </c>
      <c r="R2335" s="223">
        <f>Q2335*H2335</f>
        <v>0.35501879999999997</v>
      </c>
      <c r="S2335" s="223">
        <v>0</v>
      </c>
      <c r="T2335" s="224">
        <f>S2335*H2335</f>
        <v>0</v>
      </c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R2335" s="225" t="s">
        <v>307</v>
      </c>
      <c r="AT2335" s="225" t="s">
        <v>192</v>
      </c>
      <c r="AU2335" s="225" t="s">
        <v>82</v>
      </c>
      <c r="AY2335" s="19" t="s">
        <v>190</v>
      </c>
      <c r="BE2335" s="226">
        <f>IF(N2335="základní",J2335,0)</f>
        <v>0</v>
      </c>
      <c r="BF2335" s="226">
        <f>IF(N2335="snížená",J2335,0)</f>
        <v>0</v>
      </c>
      <c r="BG2335" s="226">
        <f>IF(N2335="zákl. přenesená",J2335,0)</f>
        <v>0</v>
      </c>
      <c r="BH2335" s="226">
        <f>IF(N2335="sníž. přenesená",J2335,0)</f>
        <v>0</v>
      </c>
      <c r="BI2335" s="226">
        <f>IF(N2335="nulová",J2335,0)</f>
        <v>0</v>
      </c>
      <c r="BJ2335" s="19" t="s">
        <v>79</v>
      </c>
      <c r="BK2335" s="226">
        <f>ROUND(I2335*H2335,2)</f>
        <v>0</v>
      </c>
      <c r="BL2335" s="19" t="s">
        <v>307</v>
      </c>
      <c r="BM2335" s="225" t="s">
        <v>2717</v>
      </c>
    </row>
    <row r="2336" s="2" customFormat="1">
      <c r="A2336" s="40"/>
      <c r="B2336" s="41"/>
      <c r="C2336" s="42"/>
      <c r="D2336" s="227" t="s">
        <v>199</v>
      </c>
      <c r="E2336" s="42"/>
      <c r="F2336" s="228" t="s">
        <v>2718</v>
      </c>
      <c r="G2336" s="42"/>
      <c r="H2336" s="42"/>
      <c r="I2336" s="229"/>
      <c r="J2336" s="42"/>
      <c r="K2336" s="42"/>
      <c r="L2336" s="46"/>
      <c r="M2336" s="230"/>
      <c r="N2336" s="231"/>
      <c r="O2336" s="86"/>
      <c r="P2336" s="86"/>
      <c r="Q2336" s="86"/>
      <c r="R2336" s="86"/>
      <c r="S2336" s="86"/>
      <c r="T2336" s="87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T2336" s="19" t="s">
        <v>199</v>
      </c>
      <c r="AU2336" s="19" t="s">
        <v>82</v>
      </c>
    </row>
    <row r="2337" s="14" customFormat="1">
      <c r="A2337" s="14"/>
      <c r="B2337" s="254"/>
      <c r="C2337" s="255"/>
      <c r="D2337" s="234" t="s">
        <v>205</v>
      </c>
      <c r="E2337" s="256" t="s">
        <v>19</v>
      </c>
      <c r="F2337" s="257" t="s">
        <v>2719</v>
      </c>
      <c r="G2337" s="255"/>
      <c r="H2337" s="256" t="s">
        <v>19</v>
      </c>
      <c r="I2337" s="258"/>
      <c r="J2337" s="255"/>
      <c r="K2337" s="255"/>
      <c r="L2337" s="259"/>
      <c r="M2337" s="260"/>
      <c r="N2337" s="261"/>
      <c r="O2337" s="261"/>
      <c r="P2337" s="261"/>
      <c r="Q2337" s="261"/>
      <c r="R2337" s="261"/>
      <c r="S2337" s="261"/>
      <c r="T2337" s="262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63" t="s">
        <v>205</v>
      </c>
      <c r="AU2337" s="263" t="s">
        <v>82</v>
      </c>
      <c r="AV2337" s="14" t="s">
        <v>79</v>
      </c>
      <c r="AW2337" s="14" t="s">
        <v>33</v>
      </c>
      <c r="AX2337" s="14" t="s">
        <v>72</v>
      </c>
      <c r="AY2337" s="263" t="s">
        <v>190</v>
      </c>
    </row>
    <row r="2338" s="14" customFormat="1">
      <c r="A2338" s="14"/>
      <c r="B2338" s="254"/>
      <c r="C2338" s="255"/>
      <c r="D2338" s="234" t="s">
        <v>205</v>
      </c>
      <c r="E2338" s="256" t="s">
        <v>19</v>
      </c>
      <c r="F2338" s="257" t="s">
        <v>2720</v>
      </c>
      <c r="G2338" s="255"/>
      <c r="H2338" s="256" t="s">
        <v>19</v>
      </c>
      <c r="I2338" s="258"/>
      <c r="J2338" s="255"/>
      <c r="K2338" s="255"/>
      <c r="L2338" s="259"/>
      <c r="M2338" s="260"/>
      <c r="N2338" s="261"/>
      <c r="O2338" s="261"/>
      <c r="P2338" s="261"/>
      <c r="Q2338" s="261"/>
      <c r="R2338" s="261"/>
      <c r="S2338" s="261"/>
      <c r="T2338" s="262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63" t="s">
        <v>205</v>
      </c>
      <c r="AU2338" s="263" t="s">
        <v>82</v>
      </c>
      <c r="AV2338" s="14" t="s">
        <v>79</v>
      </c>
      <c r="AW2338" s="14" t="s">
        <v>33</v>
      </c>
      <c r="AX2338" s="14" t="s">
        <v>72</v>
      </c>
      <c r="AY2338" s="263" t="s">
        <v>190</v>
      </c>
    </row>
    <row r="2339" s="14" customFormat="1">
      <c r="A2339" s="14"/>
      <c r="B2339" s="254"/>
      <c r="C2339" s="255"/>
      <c r="D2339" s="234" t="s">
        <v>205</v>
      </c>
      <c r="E2339" s="256" t="s">
        <v>19</v>
      </c>
      <c r="F2339" s="257" t="s">
        <v>2721</v>
      </c>
      <c r="G2339" s="255"/>
      <c r="H2339" s="256" t="s">
        <v>19</v>
      </c>
      <c r="I2339" s="258"/>
      <c r="J2339" s="255"/>
      <c r="K2339" s="255"/>
      <c r="L2339" s="259"/>
      <c r="M2339" s="260"/>
      <c r="N2339" s="261"/>
      <c r="O2339" s="261"/>
      <c r="P2339" s="261"/>
      <c r="Q2339" s="261"/>
      <c r="R2339" s="261"/>
      <c r="S2339" s="261"/>
      <c r="T2339" s="262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63" t="s">
        <v>205</v>
      </c>
      <c r="AU2339" s="263" t="s">
        <v>82</v>
      </c>
      <c r="AV2339" s="14" t="s">
        <v>79</v>
      </c>
      <c r="AW2339" s="14" t="s">
        <v>33</v>
      </c>
      <c r="AX2339" s="14" t="s">
        <v>72</v>
      </c>
      <c r="AY2339" s="263" t="s">
        <v>190</v>
      </c>
    </row>
    <row r="2340" s="13" customFormat="1">
      <c r="A2340" s="13"/>
      <c r="B2340" s="232"/>
      <c r="C2340" s="233"/>
      <c r="D2340" s="234" t="s">
        <v>205</v>
      </c>
      <c r="E2340" s="235" t="s">
        <v>19</v>
      </c>
      <c r="F2340" s="236" t="s">
        <v>2722</v>
      </c>
      <c r="G2340" s="233"/>
      <c r="H2340" s="237">
        <v>90.260000000000005</v>
      </c>
      <c r="I2340" s="238"/>
      <c r="J2340" s="233"/>
      <c r="K2340" s="233"/>
      <c r="L2340" s="239"/>
      <c r="M2340" s="240"/>
      <c r="N2340" s="241"/>
      <c r="O2340" s="241"/>
      <c r="P2340" s="241"/>
      <c r="Q2340" s="241"/>
      <c r="R2340" s="241"/>
      <c r="S2340" s="241"/>
      <c r="T2340" s="242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3" t="s">
        <v>205</v>
      </c>
      <c r="AU2340" s="243" t="s">
        <v>82</v>
      </c>
      <c r="AV2340" s="13" t="s">
        <v>82</v>
      </c>
      <c r="AW2340" s="13" t="s">
        <v>33</v>
      </c>
      <c r="AX2340" s="13" t="s">
        <v>72</v>
      </c>
      <c r="AY2340" s="243" t="s">
        <v>190</v>
      </c>
    </row>
    <row r="2341" s="13" customFormat="1">
      <c r="A2341" s="13"/>
      <c r="B2341" s="232"/>
      <c r="C2341" s="233"/>
      <c r="D2341" s="234" t="s">
        <v>205</v>
      </c>
      <c r="E2341" s="235" t="s">
        <v>19</v>
      </c>
      <c r="F2341" s="236" t="s">
        <v>2723</v>
      </c>
      <c r="G2341" s="233"/>
      <c r="H2341" s="237">
        <v>102.72</v>
      </c>
      <c r="I2341" s="238"/>
      <c r="J2341" s="233"/>
      <c r="K2341" s="233"/>
      <c r="L2341" s="239"/>
      <c r="M2341" s="240"/>
      <c r="N2341" s="241"/>
      <c r="O2341" s="241"/>
      <c r="P2341" s="241"/>
      <c r="Q2341" s="241"/>
      <c r="R2341" s="241"/>
      <c r="S2341" s="241"/>
      <c r="T2341" s="242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3" t="s">
        <v>205</v>
      </c>
      <c r="AU2341" s="243" t="s">
        <v>82</v>
      </c>
      <c r="AV2341" s="13" t="s">
        <v>82</v>
      </c>
      <c r="AW2341" s="13" t="s">
        <v>33</v>
      </c>
      <c r="AX2341" s="13" t="s">
        <v>72</v>
      </c>
      <c r="AY2341" s="243" t="s">
        <v>190</v>
      </c>
    </row>
    <row r="2342" s="14" customFormat="1">
      <c r="A2342" s="14"/>
      <c r="B2342" s="254"/>
      <c r="C2342" s="255"/>
      <c r="D2342" s="234" t="s">
        <v>205</v>
      </c>
      <c r="E2342" s="256" t="s">
        <v>19</v>
      </c>
      <c r="F2342" s="257" t="s">
        <v>2724</v>
      </c>
      <c r="G2342" s="255"/>
      <c r="H2342" s="256" t="s">
        <v>19</v>
      </c>
      <c r="I2342" s="258"/>
      <c r="J2342" s="255"/>
      <c r="K2342" s="255"/>
      <c r="L2342" s="259"/>
      <c r="M2342" s="260"/>
      <c r="N2342" s="261"/>
      <c r="O2342" s="261"/>
      <c r="P2342" s="261"/>
      <c r="Q2342" s="261"/>
      <c r="R2342" s="261"/>
      <c r="S2342" s="261"/>
      <c r="T2342" s="262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3" t="s">
        <v>205</v>
      </c>
      <c r="AU2342" s="263" t="s">
        <v>82</v>
      </c>
      <c r="AV2342" s="14" t="s">
        <v>79</v>
      </c>
      <c r="AW2342" s="14" t="s">
        <v>33</v>
      </c>
      <c r="AX2342" s="14" t="s">
        <v>72</v>
      </c>
      <c r="AY2342" s="263" t="s">
        <v>190</v>
      </c>
    </row>
    <row r="2343" s="13" customFormat="1">
      <c r="A2343" s="13"/>
      <c r="B2343" s="232"/>
      <c r="C2343" s="233"/>
      <c r="D2343" s="234" t="s">
        <v>205</v>
      </c>
      <c r="E2343" s="235" t="s">
        <v>19</v>
      </c>
      <c r="F2343" s="236" t="s">
        <v>2725</v>
      </c>
      <c r="G2343" s="233"/>
      <c r="H2343" s="237">
        <v>58.079999999999998</v>
      </c>
      <c r="I2343" s="238"/>
      <c r="J2343" s="233"/>
      <c r="K2343" s="233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205</v>
      </c>
      <c r="AU2343" s="243" t="s">
        <v>82</v>
      </c>
      <c r="AV2343" s="13" t="s">
        <v>82</v>
      </c>
      <c r="AW2343" s="13" t="s">
        <v>33</v>
      </c>
      <c r="AX2343" s="13" t="s">
        <v>72</v>
      </c>
      <c r="AY2343" s="243" t="s">
        <v>190</v>
      </c>
    </row>
    <row r="2344" s="13" customFormat="1">
      <c r="A2344" s="13"/>
      <c r="B2344" s="232"/>
      <c r="C2344" s="233"/>
      <c r="D2344" s="234" t="s">
        <v>205</v>
      </c>
      <c r="E2344" s="235" t="s">
        <v>19</v>
      </c>
      <c r="F2344" s="236" t="s">
        <v>2726</v>
      </c>
      <c r="G2344" s="233"/>
      <c r="H2344" s="237">
        <v>6.2000000000000002</v>
      </c>
      <c r="I2344" s="238"/>
      <c r="J2344" s="233"/>
      <c r="K2344" s="233"/>
      <c r="L2344" s="239"/>
      <c r="M2344" s="240"/>
      <c r="N2344" s="241"/>
      <c r="O2344" s="241"/>
      <c r="P2344" s="241"/>
      <c r="Q2344" s="241"/>
      <c r="R2344" s="241"/>
      <c r="S2344" s="241"/>
      <c r="T2344" s="242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3" t="s">
        <v>205</v>
      </c>
      <c r="AU2344" s="243" t="s">
        <v>82</v>
      </c>
      <c r="AV2344" s="13" t="s">
        <v>82</v>
      </c>
      <c r="AW2344" s="13" t="s">
        <v>33</v>
      </c>
      <c r="AX2344" s="13" t="s">
        <v>72</v>
      </c>
      <c r="AY2344" s="243" t="s">
        <v>190</v>
      </c>
    </row>
    <row r="2345" s="16" customFormat="1">
      <c r="A2345" s="16"/>
      <c r="B2345" s="286"/>
      <c r="C2345" s="287"/>
      <c r="D2345" s="234" t="s">
        <v>205</v>
      </c>
      <c r="E2345" s="288" t="s">
        <v>19</v>
      </c>
      <c r="F2345" s="289" t="s">
        <v>914</v>
      </c>
      <c r="G2345" s="287"/>
      <c r="H2345" s="290">
        <v>257.25999999999999</v>
      </c>
      <c r="I2345" s="291"/>
      <c r="J2345" s="287"/>
      <c r="K2345" s="287"/>
      <c r="L2345" s="292"/>
      <c r="M2345" s="293"/>
      <c r="N2345" s="294"/>
      <c r="O2345" s="294"/>
      <c r="P2345" s="294"/>
      <c r="Q2345" s="294"/>
      <c r="R2345" s="294"/>
      <c r="S2345" s="294"/>
      <c r="T2345" s="295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T2345" s="296" t="s">
        <v>205</v>
      </c>
      <c r="AU2345" s="296" t="s">
        <v>82</v>
      </c>
      <c r="AV2345" s="16" t="s">
        <v>207</v>
      </c>
      <c r="AW2345" s="16" t="s">
        <v>33</v>
      </c>
      <c r="AX2345" s="16" t="s">
        <v>72</v>
      </c>
      <c r="AY2345" s="296" t="s">
        <v>190</v>
      </c>
    </row>
    <row r="2346" s="14" customFormat="1">
      <c r="A2346" s="14"/>
      <c r="B2346" s="254"/>
      <c r="C2346" s="255"/>
      <c r="D2346" s="234" t="s">
        <v>205</v>
      </c>
      <c r="E2346" s="256" t="s">
        <v>19</v>
      </c>
      <c r="F2346" s="257" t="s">
        <v>2727</v>
      </c>
      <c r="G2346" s="255"/>
      <c r="H2346" s="256" t="s">
        <v>19</v>
      </c>
      <c r="I2346" s="258"/>
      <c r="J2346" s="255"/>
      <c r="K2346" s="255"/>
      <c r="L2346" s="259"/>
      <c r="M2346" s="260"/>
      <c r="N2346" s="261"/>
      <c r="O2346" s="261"/>
      <c r="P2346" s="261"/>
      <c r="Q2346" s="261"/>
      <c r="R2346" s="261"/>
      <c r="S2346" s="261"/>
      <c r="T2346" s="262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3" t="s">
        <v>205</v>
      </c>
      <c r="AU2346" s="263" t="s">
        <v>82</v>
      </c>
      <c r="AV2346" s="14" t="s">
        <v>79</v>
      </c>
      <c r="AW2346" s="14" t="s">
        <v>33</v>
      </c>
      <c r="AX2346" s="14" t="s">
        <v>72</v>
      </c>
      <c r="AY2346" s="263" t="s">
        <v>190</v>
      </c>
    </row>
    <row r="2347" s="13" customFormat="1">
      <c r="A2347" s="13"/>
      <c r="B2347" s="232"/>
      <c r="C2347" s="233"/>
      <c r="D2347" s="234" t="s">
        <v>205</v>
      </c>
      <c r="E2347" s="235" t="s">
        <v>19</v>
      </c>
      <c r="F2347" s="236" t="s">
        <v>2728</v>
      </c>
      <c r="G2347" s="233"/>
      <c r="H2347" s="237">
        <v>38.588999999999999</v>
      </c>
      <c r="I2347" s="238"/>
      <c r="J2347" s="233"/>
      <c r="K2347" s="233"/>
      <c r="L2347" s="239"/>
      <c r="M2347" s="240"/>
      <c r="N2347" s="241"/>
      <c r="O2347" s="241"/>
      <c r="P2347" s="241"/>
      <c r="Q2347" s="241"/>
      <c r="R2347" s="241"/>
      <c r="S2347" s="241"/>
      <c r="T2347" s="242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3" t="s">
        <v>205</v>
      </c>
      <c r="AU2347" s="243" t="s">
        <v>82</v>
      </c>
      <c r="AV2347" s="13" t="s">
        <v>82</v>
      </c>
      <c r="AW2347" s="13" t="s">
        <v>33</v>
      </c>
      <c r="AX2347" s="13" t="s">
        <v>72</v>
      </c>
      <c r="AY2347" s="243" t="s">
        <v>190</v>
      </c>
    </row>
    <row r="2348" s="16" customFormat="1">
      <c r="A2348" s="16"/>
      <c r="B2348" s="286"/>
      <c r="C2348" s="287"/>
      <c r="D2348" s="234" t="s">
        <v>205</v>
      </c>
      <c r="E2348" s="288" t="s">
        <v>19</v>
      </c>
      <c r="F2348" s="289" t="s">
        <v>914</v>
      </c>
      <c r="G2348" s="287"/>
      <c r="H2348" s="290">
        <v>38.588999999999999</v>
      </c>
      <c r="I2348" s="291"/>
      <c r="J2348" s="287"/>
      <c r="K2348" s="287"/>
      <c r="L2348" s="292"/>
      <c r="M2348" s="293"/>
      <c r="N2348" s="294"/>
      <c r="O2348" s="294"/>
      <c r="P2348" s="294"/>
      <c r="Q2348" s="294"/>
      <c r="R2348" s="294"/>
      <c r="S2348" s="294"/>
      <c r="T2348" s="295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T2348" s="296" t="s">
        <v>205</v>
      </c>
      <c r="AU2348" s="296" t="s">
        <v>82</v>
      </c>
      <c r="AV2348" s="16" t="s">
        <v>207</v>
      </c>
      <c r="AW2348" s="16" t="s">
        <v>33</v>
      </c>
      <c r="AX2348" s="16" t="s">
        <v>72</v>
      </c>
      <c r="AY2348" s="296" t="s">
        <v>190</v>
      </c>
    </row>
    <row r="2349" s="14" customFormat="1">
      <c r="A2349" s="14"/>
      <c r="B2349" s="254"/>
      <c r="C2349" s="255"/>
      <c r="D2349" s="234" t="s">
        <v>205</v>
      </c>
      <c r="E2349" s="256" t="s">
        <v>19</v>
      </c>
      <c r="F2349" s="257" t="s">
        <v>2729</v>
      </c>
      <c r="G2349" s="255"/>
      <c r="H2349" s="256" t="s">
        <v>19</v>
      </c>
      <c r="I2349" s="258"/>
      <c r="J2349" s="255"/>
      <c r="K2349" s="255"/>
      <c r="L2349" s="259"/>
      <c r="M2349" s="260"/>
      <c r="N2349" s="261"/>
      <c r="O2349" s="261"/>
      <c r="P2349" s="261"/>
      <c r="Q2349" s="261"/>
      <c r="R2349" s="261"/>
      <c r="S2349" s="261"/>
      <c r="T2349" s="262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63" t="s">
        <v>205</v>
      </c>
      <c r="AU2349" s="263" t="s">
        <v>82</v>
      </c>
      <c r="AV2349" s="14" t="s">
        <v>79</v>
      </c>
      <c r="AW2349" s="14" t="s">
        <v>33</v>
      </c>
      <c r="AX2349" s="14" t="s">
        <v>72</v>
      </c>
      <c r="AY2349" s="263" t="s">
        <v>190</v>
      </c>
    </row>
    <row r="2350" s="13" customFormat="1">
      <c r="A2350" s="13"/>
      <c r="B2350" s="232"/>
      <c r="C2350" s="233"/>
      <c r="D2350" s="234" t="s">
        <v>205</v>
      </c>
      <c r="E2350" s="235" t="s">
        <v>19</v>
      </c>
      <c r="F2350" s="236" t="s">
        <v>2730</v>
      </c>
      <c r="G2350" s="233"/>
      <c r="H2350" s="237">
        <v>295.84899999999999</v>
      </c>
      <c r="I2350" s="238"/>
      <c r="J2350" s="233"/>
      <c r="K2350" s="233"/>
      <c r="L2350" s="239"/>
      <c r="M2350" s="240"/>
      <c r="N2350" s="241"/>
      <c r="O2350" s="241"/>
      <c r="P2350" s="241"/>
      <c r="Q2350" s="241"/>
      <c r="R2350" s="241"/>
      <c r="S2350" s="241"/>
      <c r="T2350" s="242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3" t="s">
        <v>205</v>
      </c>
      <c r="AU2350" s="243" t="s">
        <v>82</v>
      </c>
      <c r="AV2350" s="13" t="s">
        <v>82</v>
      </c>
      <c r="AW2350" s="13" t="s">
        <v>33</v>
      </c>
      <c r="AX2350" s="13" t="s">
        <v>72</v>
      </c>
      <c r="AY2350" s="243" t="s">
        <v>190</v>
      </c>
    </row>
    <row r="2351" s="15" customFormat="1">
      <c r="A2351" s="15"/>
      <c r="B2351" s="264"/>
      <c r="C2351" s="265"/>
      <c r="D2351" s="234" t="s">
        <v>205</v>
      </c>
      <c r="E2351" s="266" t="s">
        <v>19</v>
      </c>
      <c r="F2351" s="267" t="s">
        <v>243</v>
      </c>
      <c r="G2351" s="265"/>
      <c r="H2351" s="268">
        <v>591.69799999999998</v>
      </c>
      <c r="I2351" s="269"/>
      <c r="J2351" s="265"/>
      <c r="K2351" s="265"/>
      <c r="L2351" s="270"/>
      <c r="M2351" s="271"/>
      <c r="N2351" s="272"/>
      <c r="O2351" s="272"/>
      <c r="P2351" s="272"/>
      <c r="Q2351" s="272"/>
      <c r="R2351" s="272"/>
      <c r="S2351" s="272"/>
      <c r="T2351" s="273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74" t="s">
        <v>205</v>
      </c>
      <c r="AU2351" s="274" t="s">
        <v>82</v>
      </c>
      <c r="AV2351" s="15" t="s">
        <v>197</v>
      </c>
      <c r="AW2351" s="15" t="s">
        <v>33</v>
      </c>
      <c r="AX2351" s="15" t="s">
        <v>79</v>
      </c>
      <c r="AY2351" s="274" t="s">
        <v>190</v>
      </c>
    </row>
    <row r="2352" s="2" customFormat="1" ht="24.15" customHeight="1">
      <c r="A2352" s="40"/>
      <c r="B2352" s="41"/>
      <c r="C2352" s="214" t="s">
        <v>2731</v>
      </c>
      <c r="D2352" s="214" t="s">
        <v>192</v>
      </c>
      <c r="E2352" s="215" t="s">
        <v>2732</v>
      </c>
      <c r="F2352" s="216" t="s">
        <v>2733</v>
      </c>
      <c r="G2352" s="217" t="s">
        <v>380</v>
      </c>
      <c r="H2352" s="218">
        <v>221.92699999999999</v>
      </c>
      <c r="I2352" s="219"/>
      <c r="J2352" s="220">
        <f>ROUND(I2352*H2352,2)</f>
        <v>0</v>
      </c>
      <c r="K2352" s="216" t="s">
        <v>196</v>
      </c>
      <c r="L2352" s="46"/>
      <c r="M2352" s="221" t="s">
        <v>19</v>
      </c>
      <c r="N2352" s="222" t="s">
        <v>43</v>
      </c>
      <c r="O2352" s="86"/>
      <c r="P2352" s="223">
        <f>O2352*H2352</f>
        <v>0</v>
      </c>
      <c r="Q2352" s="223">
        <v>0.00059999999999999995</v>
      </c>
      <c r="R2352" s="223">
        <f>Q2352*H2352</f>
        <v>0.13315619999999998</v>
      </c>
      <c r="S2352" s="223">
        <v>0</v>
      </c>
      <c r="T2352" s="224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25" t="s">
        <v>307</v>
      </c>
      <c r="AT2352" s="225" t="s">
        <v>192</v>
      </c>
      <c r="AU2352" s="225" t="s">
        <v>82</v>
      </c>
      <c r="AY2352" s="19" t="s">
        <v>190</v>
      </c>
      <c r="BE2352" s="226">
        <f>IF(N2352="základní",J2352,0)</f>
        <v>0</v>
      </c>
      <c r="BF2352" s="226">
        <f>IF(N2352="snížená",J2352,0)</f>
        <v>0</v>
      </c>
      <c r="BG2352" s="226">
        <f>IF(N2352="zákl. přenesená",J2352,0)</f>
        <v>0</v>
      </c>
      <c r="BH2352" s="226">
        <f>IF(N2352="sníž. přenesená",J2352,0)</f>
        <v>0</v>
      </c>
      <c r="BI2352" s="226">
        <f>IF(N2352="nulová",J2352,0)</f>
        <v>0</v>
      </c>
      <c r="BJ2352" s="19" t="s">
        <v>79</v>
      </c>
      <c r="BK2352" s="226">
        <f>ROUND(I2352*H2352,2)</f>
        <v>0</v>
      </c>
      <c r="BL2352" s="19" t="s">
        <v>307</v>
      </c>
      <c r="BM2352" s="225" t="s">
        <v>2734</v>
      </c>
    </row>
    <row r="2353" s="2" customFormat="1">
      <c r="A2353" s="40"/>
      <c r="B2353" s="41"/>
      <c r="C2353" s="42"/>
      <c r="D2353" s="227" t="s">
        <v>199</v>
      </c>
      <c r="E2353" s="42"/>
      <c r="F2353" s="228" t="s">
        <v>2735</v>
      </c>
      <c r="G2353" s="42"/>
      <c r="H2353" s="42"/>
      <c r="I2353" s="229"/>
      <c r="J2353" s="42"/>
      <c r="K2353" s="42"/>
      <c r="L2353" s="46"/>
      <c r="M2353" s="230"/>
      <c r="N2353" s="231"/>
      <c r="O2353" s="86"/>
      <c r="P2353" s="86"/>
      <c r="Q2353" s="86"/>
      <c r="R2353" s="86"/>
      <c r="S2353" s="86"/>
      <c r="T2353" s="87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9" t="s">
        <v>199</v>
      </c>
      <c r="AU2353" s="19" t="s">
        <v>82</v>
      </c>
    </row>
    <row r="2354" s="14" customFormat="1">
      <c r="A2354" s="14"/>
      <c r="B2354" s="254"/>
      <c r="C2354" s="255"/>
      <c r="D2354" s="234" t="s">
        <v>205</v>
      </c>
      <c r="E2354" s="256" t="s">
        <v>19</v>
      </c>
      <c r="F2354" s="257" t="s">
        <v>2719</v>
      </c>
      <c r="G2354" s="255"/>
      <c r="H2354" s="256" t="s">
        <v>19</v>
      </c>
      <c r="I2354" s="258"/>
      <c r="J2354" s="255"/>
      <c r="K2354" s="255"/>
      <c r="L2354" s="259"/>
      <c r="M2354" s="260"/>
      <c r="N2354" s="261"/>
      <c r="O2354" s="261"/>
      <c r="P2354" s="261"/>
      <c r="Q2354" s="261"/>
      <c r="R2354" s="261"/>
      <c r="S2354" s="261"/>
      <c r="T2354" s="262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3" t="s">
        <v>205</v>
      </c>
      <c r="AU2354" s="263" t="s">
        <v>82</v>
      </c>
      <c r="AV2354" s="14" t="s">
        <v>79</v>
      </c>
      <c r="AW2354" s="14" t="s">
        <v>33</v>
      </c>
      <c r="AX2354" s="14" t="s">
        <v>72</v>
      </c>
      <c r="AY2354" s="263" t="s">
        <v>190</v>
      </c>
    </row>
    <row r="2355" s="14" customFormat="1">
      <c r="A2355" s="14"/>
      <c r="B2355" s="254"/>
      <c r="C2355" s="255"/>
      <c r="D2355" s="234" t="s">
        <v>205</v>
      </c>
      <c r="E2355" s="256" t="s">
        <v>19</v>
      </c>
      <c r="F2355" s="257" t="s">
        <v>2720</v>
      </c>
      <c r="G2355" s="255"/>
      <c r="H2355" s="256" t="s">
        <v>19</v>
      </c>
      <c r="I2355" s="258"/>
      <c r="J2355" s="255"/>
      <c r="K2355" s="255"/>
      <c r="L2355" s="259"/>
      <c r="M2355" s="260"/>
      <c r="N2355" s="261"/>
      <c r="O2355" s="261"/>
      <c r="P2355" s="261"/>
      <c r="Q2355" s="261"/>
      <c r="R2355" s="261"/>
      <c r="S2355" s="261"/>
      <c r="T2355" s="26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63" t="s">
        <v>205</v>
      </c>
      <c r="AU2355" s="263" t="s">
        <v>82</v>
      </c>
      <c r="AV2355" s="14" t="s">
        <v>79</v>
      </c>
      <c r="AW2355" s="14" t="s">
        <v>33</v>
      </c>
      <c r="AX2355" s="14" t="s">
        <v>72</v>
      </c>
      <c r="AY2355" s="263" t="s">
        <v>190</v>
      </c>
    </row>
    <row r="2356" s="14" customFormat="1">
      <c r="A2356" s="14"/>
      <c r="B2356" s="254"/>
      <c r="C2356" s="255"/>
      <c r="D2356" s="234" t="s">
        <v>205</v>
      </c>
      <c r="E2356" s="256" t="s">
        <v>19</v>
      </c>
      <c r="F2356" s="257" t="s">
        <v>2721</v>
      </c>
      <c r="G2356" s="255"/>
      <c r="H2356" s="256" t="s">
        <v>19</v>
      </c>
      <c r="I2356" s="258"/>
      <c r="J2356" s="255"/>
      <c r="K2356" s="255"/>
      <c r="L2356" s="259"/>
      <c r="M2356" s="260"/>
      <c r="N2356" s="261"/>
      <c r="O2356" s="261"/>
      <c r="P2356" s="261"/>
      <c r="Q2356" s="261"/>
      <c r="R2356" s="261"/>
      <c r="S2356" s="261"/>
      <c r="T2356" s="262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3" t="s">
        <v>205</v>
      </c>
      <c r="AU2356" s="263" t="s">
        <v>82</v>
      </c>
      <c r="AV2356" s="14" t="s">
        <v>79</v>
      </c>
      <c r="AW2356" s="14" t="s">
        <v>33</v>
      </c>
      <c r="AX2356" s="14" t="s">
        <v>72</v>
      </c>
      <c r="AY2356" s="263" t="s">
        <v>190</v>
      </c>
    </row>
    <row r="2357" s="13" customFormat="1">
      <c r="A2357" s="13"/>
      <c r="B2357" s="232"/>
      <c r="C2357" s="233"/>
      <c r="D2357" s="234" t="s">
        <v>205</v>
      </c>
      <c r="E2357" s="235" t="s">
        <v>19</v>
      </c>
      <c r="F2357" s="236" t="s">
        <v>2722</v>
      </c>
      <c r="G2357" s="233"/>
      <c r="H2357" s="237">
        <v>90.260000000000005</v>
      </c>
      <c r="I2357" s="238"/>
      <c r="J2357" s="233"/>
      <c r="K2357" s="233"/>
      <c r="L2357" s="239"/>
      <c r="M2357" s="240"/>
      <c r="N2357" s="241"/>
      <c r="O2357" s="241"/>
      <c r="P2357" s="241"/>
      <c r="Q2357" s="241"/>
      <c r="R2357" s="241"/>
      <c r="S2357" s="241"/>
      <c r="T2357" s="242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3" t="s">
        <v>205</v>
      </c>
      <c r="AU2357" s="243" t="s">
        <v>82</v>
      </c>
      <c r="AV2357" s="13" t="s">
        <v>82</v>
      </c>
      <c r="AW2357" s="13" t="s">
        <v>33</v>
      </c>
      <c r="AX2357" s="13" t="s">
        <v>72</v>
      </c>
      <c r="AY2357" s="243" t="s">
        <v>190</v>
      </c>
    </row>
    <row r="2358" s="13" customFormat="1">
      <c r="A2358" s="13"/>
      <c r="B2358" s="232"/>
      <c r="C2358" s="233"/>
      <c r="D2358" s="234" t="s">
        <v>205</v>
      </c>
      <c r="E2358" s="235" t="s">
        <v>19</v>
      </c>
      <c r="F2358" s="236" t="s">
        <v>2723</v>
      </c>
      <c r="G2358" s="233"/>
      <c r="H2358" s="237">
        <v>102.72</v>
      </c>
      <c r="I2358" s="238"/>
      <c r="J2358" s="233"/>
      <c r="K2358" s="233"/>
      <c r="L2358" s="239"/>
      <c r="M2358" s="240"/>
      <c r="N2358" s="241"/>
      <c r="O2358" s="241"/>
      <c r="P2358" s="241"/>
      <c r="Q2358" s="241"/>
      <c r="R2358" s="241"/>
      <c r="S2358" s="241"/>
      <c r="T2358" s="242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3" t="s">
        <v>205</v>
      </c>
      <c r="AU2358" s="243" t="s">
        <v>82</v>
      </c>
      <c r="AV2358" s="13" t="s">
        <v>82</v>
      </c>
      <c r="AW2358" s="13" t="s">
        <v>33</v>
      </c>
      <c r="AX2358" s="13" t="s">
        <v>72</v>
      </c>
      <c r="AY2358" s="243" t="s">
        <v>190</v>
      </c>
    </row>
    <row r="2359" s="16" customFormat="1">
      <c r="A2359" s="16"/>
      <c r="B2359" s="286"/>
      <c r="C2359" s="287"/>
      <c r="D2359" s="234" t="s">
        <v>205</v>
      </c>
      <c r="E2359" s="288" t="s">
        <v>19</v>
      </c>
      <c r="F2359" s="289" t="s">
        <v>914</v>
      </c>
      <c r="G2359" s="287"/>
      <c r="H2359" s="290">
        <v>192.97999999999999</v>
      </c>
      <c r="I2359" s="291"/>
      <c r="J2359" s="287"/>
      <c r="K2359" s="287"/>
      <c r="L2359" s="292"/>
      <c r="M2359" s="293"/>
      <c r="N2359" s="294"/>
      <c r="O2359" s="294"/>
      <c r="P2359" s="294"/>
      <c r="Q2359" s="294"/>
      <c r="R2359" s="294"/>
      <c r="S2359" s="294"/>
      <c r="T2359" s="295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96" t="s">
        <v>205</v>
      </c>
      <c r="AU2359" s="296" t="s">
        <v>82</v>
      </c>
      <c r="AV2359" s="16" t="s">
        <v>207</v>
      </c>
      <c r="AW2359" s="16" t="s">
        <v>33</v>
      </c>
      <c r="AX2359" s="16" t="s">
        <v>72</v>
      </c>
      <c r="AY2359" s="296" t="s">
        <v>190</v>
      </c>
    </row>
    <row r="2360" s="14" customFormat="1">
      <c r="A2360" s="14"/>
      <c r="B2360" s="254"/>
      <c r="C2360" s="255"/>
      <c r="D2360" s="234" t="s">
        <v>205</v>
      </c>
      <c r="E2360" s="256" t="s">
        <v>19</v>
      </c>
      <c r="F2360" s="257" t="s">
        <v>2727</v>
      </c>
      <c r="G2360" s="255"/>
      <c r="H2360" s="256" t="s">
        <v>19</v>
      </c>
      <c r="I2360" s="258"/>
      <c r="J2360" s="255"/>
      <c r="K2360" s="255"/>
      <c r="L2360" s="259"/>
      <c r="M2360" s="260"/>
      <c r="N2360" s="261"/>
      <c r="O2360" s="261"/>
      <c r="P2360" s="261"/>
      <c r="Q2360" s="261"/>
      <c r="R2360" s="261"/>
      <c r="S2360" s="261"/>
      <c r="T2360" s="26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3" t="s">
        <v>205</v>
      </c>
      <c r="AU2360" s="263" t="s">
        <v>82</v>
      </c>
      <c r="AV2360" s="14" t="s">
        <v>79</v>
      </c>
      <c r="AW2360" s="14" t="s">
        <v>33</v>
      </c>
      <c r="AX2360" s="14" t="s">
        <v>72</v>
      </c>
      <c r="AY2360" s="263" t="s">
        <v>190</v>
      </c>
    </row>
    <row r="2361" s="13" customFormat="1">
      <c r="A2361" s="13"/>
      <c r="B2361" s="232"/>
      <c r="C2361" s="233"/>
      <c r="D2361" s="234" t="s">
        <v>205</v>
      </c>
      <c r="E2361" s="235" t="s">
        <v>19</v>
      </c>
      <c r="F2361" s="236" t="s">
        <v>2736</v>
      </c>
      <c r="G2361" s="233"/>
      <c r="H2361" s="237">
        <v>28.946999999999999</v>
      </c>
      <c r="I2361" s="238"/>
      <c r="J2361" s="233"/>
      <c r="K2361" s="233"/>
      <c r="L2361" s="239"/>
      <c r="M2361" s="240"/>
      <c r="N2361" s="241"/>
      <c r="O2361" s="241"/>
      <c r="P2361" s="241"/>
      <c r="Q2361" s="241"/>
      <c r="R2361" s="241"/>
      <c r="S2361" s="241"/>
      <c r="T2361" s="242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3" t="s">
        <v>205</v>
      </c>
      <c r="AU2361" s="243" t="s">
        <v>82</v>
      </c>
      <c r="AV2361" s="13" t="s">
        <v>82</v>
      </c>
      <c r="AW2361" s="13" t="s">
        <v>33</v>
      </c>
      <c r="AX2361" s="13" t="s">
        <v>72</v>
      </c>
      <c r="AY2361" s="243" t="s">
        <v>190</v>
      </c>
    </row>
    <row r="2362" s="15" customFormat="1">
      <c r="A2362" s="15"/>
      <c r="B2362" s="264"/>
      <c r="C2362" s="265"/>
      <c r="D2362" s="234" t="s">
        <v>205</v>
      </c>
      <c r="E2362" s="266" t="s">
        <v>19</v>
      </c>
      <c r="F2362" s="267" t="s">
        <v>243</v>
      </c>
      <c r="G2362" s="265"/>
      <c r="H2362" s="268">
        <v>221.92699999999999</v>
      </c>
      <c r="I2362" s="269"/>
      <c r="J2362" s="265"/>
      <c r="K2362" s="265"/>
      <c r="L2362" s="270"/>
      <c r="M2362" s="271"/>
      <c r="N2362" s="272"/>
      <c r="O2362" s="272"/>
      <c r="P2362" s="272"/>
      <c r="Q2362" s="272"/>
      <c r="R2362" s="272"/>
      <c r="S2362" s="272"/>
      <c r="T2362" s="273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74" t="s">
        <v>205</v>
      </c>
      <c r="AU2362" s="274" t="s">
        <v>82</v>
      </c>
      <c r="AV2362" s="15" t="s">
        <v>197</v>
      </c>
      <c r="AW2362" s="15" t="s">
        <v>33</v>
      </c>
      <c r="AX2362" s="15" t="s">
        <v>79</v>
      </c>
      <c r="AY2362" s="274" t="s">
        <v>190</v>
      </c>
    </row>
    <row r="2363" s="2" customFormat="1" ht="21.75" customHeight="1">
      <c r="A2363" s="40"/>
      <c r="B2363" s="41"/>
      <c r="C2363" s="214" t="s">
        <v>2737</v>
      </c>
      <c r="D2363" s="214" t="s">
        <v>192</v>
      </c>
      <c r="E2363" s="215" t="s">
        <v>2738</v>
      </c>
      <c r="F2363" s="216" t="s">
        <v>2739</v>
      </c>
      <c r="G2363" s="217" t="s">
        <v>380</v>
      </c>
      <c r="H2363" s="218">
        <v>179.45099999999999</v>
      </c>
      <c r="I2363" s="219"/>
      <c r="J2363" s="220">
        <f>ROUND(I2363*H2363,2)</f>
        <v>0</v>
      </c>
      <c r="K2363" s="216" t="s">
        <v>196</v>
      </c>
      <c r="L2363" s="46"/>
      <c r="M2363" s="221" t="s">
        <v>19</v>
      </c>
      <c r="N2363" s="222" t="s">
        <v>43</v>
      </c>
      <c r="O2363" s="86"/>
      <c r="P2363" s="223">
        <f>O2363*H2363</f>
        <v>0</v>
      </c>
      <c r="Q2363" s="223">
        <v>0.0015</v>
      </c>
      <c r="R2363" s="223">
        <f>Q2363*H2363</f>
        <v>0.26917649999999999</v>
      </c>
      <c r="S2363" s="223">
        <v>0</v>
      </c>
      <c r="T2363" s="224">
        <f>S2363*H2363</f>
        <v>0</v>
      </c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R2363" s="225" t="s">
        <v>307</v>
      </c>
      <c r="AT2363" s="225" t="s">
        <v>192</v>
      </c>
      <c r="AU2363" s="225" t="s">
        <v>82</v>
      </c>
      <c r="AY2363" s="19" t="s">
        <v>190</v>
      </c>
      <c r="BE2363" s="226">
        <f>IF(N2363="základní",J2363,0)</f>
        <v>0</v>
      </c>
      <c r="BF2363" s="226">
        <f>IF(N2363="snížená",J2363,0)</f>
        <v>0</v>
      </c>
      <c r="BG2363" s="226">
        <f>IF(N2363="zákl. přenesená",J2363,0)</f>
        <v>0</v>
      </c>
      <c r="BH2363" s="226">
        <f>IF(N2363="sníž. přenesená",J2363,0)</f>
        <v>0</v>
      </c>
      <c r="BI2363" s="226">
        <f>IF(N2363="nulová",J2363,0)</f>
        <v>0</v>
      </c>
      <c r="BJ2363" s="19" t="s">
        <v>79</v>
      </c>
      <c r="BK2363" s="226">
        <f>ROUND(I2363*H2363,2)</f>
        <v>0</v>
      </c>
      <c r="BL2363" s="19" t="s">
        <v>307</v>
      </c>
      <c r="BM2363" s="225" t="s">
        <v>2740</v>
      </c>
    </row>
    <row r="2364" s="2" customFormat="1">
      <c r="A2364" s="40"/>
      <c r="B2364" s="41"/>
      <c r="C2364" s="42"/>
      <c r="D2364" s="227" t="s">
        <v>199</v>
      </c>
      <c r="E2364" s="42"/>
      <c r="F2364" s="228" t="s">
        <v>2741</v>
      </c>
      <c r="G2364" s="42"/>
      <c r="H2364" s="42"/>
      <c r="I2364" s="229"/>
      <c r="J2364" s="42"/>
      <c r="K2364" s="42"/>
      <c r="L2364" s="46"/>
      <c r="M2364" s="230"/>
      <c r="N2364" s="231"/>
      <c r="O2364" s="86"/>
      <c r="P2364" s="86"/>
      <c r="Q2364" s="86"/>
      <c r="R2364" s="86"/>
      <c r="S2364" s="86"/>
      <c r="T2364" s="87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T2364" s="19" t="s">
        <v>199</v>
      </c>
      <c r="AU2364" s="19" t="s">
        <v>82</v>
      </c>
    </row>
    <row r="2365" s="13" customFormat="1">
      <c r="A2365" s="13"/>
      <c r="B2365" s="232"/>
      <c r="C2365" s="233"/>
      <c r="D2365" s="234" t="s">
        <v>205</v>
      </c>
      <c r="E2365" s="235" t="s">
        <v>19</v>
      </c>
      <c r="F2365" s="236" t="s">
        <v>2742</v>
      </c>
      <c r="G2365" s="233"/>
      <c r="H2365" s="237">
        <v>16.283000000000001</v>
      </c>
      <c r="I2365" s="238"/>
      <c r="J2365" s="233"/>
      <c r="K2365" s="233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205</v>
      </c>
      <c r="AU2365" s="243" t="s">
        <v>82</v>
      </c>
      <c r="AV2365" s="13" t="s">
        <v>82</v>
      </c>
      <c r="AW2365" s="13" t="s">
        <v>33</v>
      </c>
      <c r="AX2365" s="13" t="s">
        <v>72</v>
      </c>
      <c r="AY2365" s="243" t="s">
        <v>190</v>
      </c>
    </row>
    <row r="2366" s="13" customFormat="1">
      <c r="A2366" s="13"/>
      <c r="B2366" s="232"/>
      <c r="C2366" s="233"/>
      <c r="D2366" s="234" t="s">
        <v>205</v>
      </c>
      <c r="E2366" s="235" t="s">
        <v>19</v>
      </c>
      <c r="F2366" s="236" t="s">
        <v>2743</v>
      </c>
      <c r="G2366" s="233"/>
      <c r="H2366" s="237">
        <v>23.582999999999998</v>
      </c>
      <c r="I2366" s="238"/>
      <c r="J2366" s="233"/>
      <c r="K2366" s="233"/>
      <c r="L2366" s="239"/>
      <c r="M2366" s="240"/>
      <c r="N2366" s="241"/>
      <c r="O2366" s="241"/>
      <c r="P2366" s="241"/>
      <c r="Q2366" s="241"/>
      <c r="R2366" s="241"/>
      <c r="S2366" s="241"/>
      <c r="T2366" s="242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3" t="s">
        <v>205</v>
      </c>
      <c r="AU2366" s="243" t="s">
        <v>82</v>
      </c>
      <c r="AV2366" s="13" t="s">
        <v>82</v>
      </c>
      <c r="AW2366" s="13" t="s">
        <v>33</v>
      </c>
      <c r="AX2366" s="13" t="s">
        <v>72</v>
      </c>
      <c r="AY2366" s="243" t="s">
        <v>190</v>
      </c>
    </row>
    <row r="2367" s="13" customFormat="1">
      <c r="A2367" s="13"/>
      <c r="B2367" s="232"/>
      <c r="C2367" s="233"/>
      <c r="D2367" s="234" t="s">
        <v>205</v>
      </c>
      <c r="E2367" s="235" t="s">
        <v>19</v>
      </c>
      <c r="F2367" s="236" t="s">
        <v>2744</v>
      </c>
      <c r="G2367" s="233"/>
      <c r="H2367" s="237">
        <v>16.283000000000001</v>
      </c>
      <c r="I2367" s="238"/>
      <c r="J2367" s="233"/>
      <c r="K2367" s="233"/>
      <c r="L2367" s="239"/>
      <c r="M2367" s="240"/>
      <c r="N2367" s="241"/>
      <c r="O2367" s="241"/>
      <c r="P2367" s="241"/>
      <c r="Q2367" s="241"/>
      <c r="R2367" s="241"/>
      <c r="S2367" s="241"/>
      <c r="T2367" s="242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3" t="s">
        <v>205</v>
      </c>
      <c r="AU2367" s="243" t="s">
        <v>82</v>
      </c>
      <c r="AV2367" s="13" t="s">
        <v>82</v>
      </c>
      <c r="AW2367" s="13" t="s">
        <v>33</v>
      </c>
      <c r="AX2367" s="13" t="s">
        <v>72</v>
      </c>
      <c r="AY2367" s="243" t="s">
        <v>190</v>
      </c>
    </row>
    <row r="2368" s="13" customFormat="1">
      <c r="A2368" s="13"/>
      <c r="B2368" s="232"/>
      <c r="C2368" s="233"/>
      <c r="D2368" s="234" t="s">
        <v>205</v>
      </c>
      <c r="E2368" s="235" t="s">
        <v>19</v>
      </c>
      <c r="F2368" s="236" t="s">
        <v>2745</v>
      </c>
      <c r="G2368" s="233"/>
      <c r="H2368" s="237">
        <v>23.582999999999998</v>
      </c>
      <c r="I2368" s="238"/>
      <c r="J2368" s="233"/>
      <c r="K2368" s="233"/>
      <c r="L2368" s="239"/>
      <c r="M2368" s="240"/>
      <c r="N2368" s="241"/>
      <c r="O2368" s="241"/>
      <c r="P2368" s="241"/>
      <c r="Q2368" s="241"/>
      <c r="R2368" s="241"/>
      <c r="S2368" s="241"/>
      <c r="T2368" s="242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3" t="s">
        <v>205</v>
      </c>
      <c r="AU2368" s="243" t="s">
        <v>82</v>
      </c>
      <c r="AV2368" s="13" t="s">
        <v>82</v>
      </c>
      <c r="AW2368" s="13" t="s">
        <v>33</v>
      </c>
      <c r="AX2368" s="13" t="s">
        <v>72</v>
      </c>
      <c r="AY2368" s="243" t="s">
        <v>190</v>
      </c>
    </row>
    <row r="2369" s="13" customFormat="1">
      <c r="A2369" s="13"/>
      <c r="B2369" s="232"/>
      <c r="C2369" s="233"/>
      <c r="D2369" s="234" t="s">
        <v>205</v>
      </c>
      <c r="E2369" s="235" t="s">
        <v>19</v>
      </c>
      <c r="F2369" s="236" t="s">
        <v>2746</v>
      </c>
      <c r="G2369" s="233"/>
      <c r="H2369" s="237">
        <v>30.382999999999999</v>
      </c>
      <c r="I2369" s="238"/>
      <c r="J2369" s="233"/>
      <c r="K2369" s="233"/>
      <c r="L2369" s="239"/>
      <c r="M2369" s="240"/>
      <c r="N2369" s="241"/>
      <c r="O2369" s="241"/>
      <c r="P2369" s="241"/>
      <c r="Q2369" s="241"/>
      <c r="R2369" s="241"/>
      <c r="S2369" s="241"/>
      <c r="T2369" s="242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3" t="s">
        <v>205</v>
      </c>
      <c r="AU2369" s="243" t="s">
        <v>82</v>
      </c>
      <c r="AV2369" s="13" t="s">
        <v>82</v>
      </c>
      <c r="AW2369" s="13" t="s">
        <v>33</v>
      </c>
      <c r="AX2369" s="13" t="s">
        <v>72</v>
      </c>
      <c r="AY2369" s="243" t="s">
        <v>190</v>
      </c>
    </row>
    <row r="2370" s="13" customFormat="1">
      <c r="A2370" s="13"/>
      <c r="B2370" s="232"/>
      <c r="C2370" s="233"/>
      <c r="D2370" s="234" t="s">
        <v>205</v>
      </c>
      <c r="E2370" s="235" t="s">
        <v>19</v>
      </c>
      <c r="F2370" s="236" t="s">
        <v>2747</v>
      </c>
      <c r="G2370" s="233"/>
      <c r="H2370" s="237">
        <v>31.001000000000001</v>
      </c>
      <c r="I2370" s="238"/>
      <c r="J2370" s="233"/>
      <c r="K2370" s="233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205</v>
      </c>
      <c r="AU2370" s="243" t="s">
        <v>82</v>
      </c>
      <c r="AV2370" s="13" t="s">
        <v>82</v>
      </c>
      <c r="AW2370" s="13" t="s">
        <v>33</v>
      </c>
      <c r="AX2370" s="13" t="s">
        <v>72</v>
      </c>
      <c r="AY2370" s="243" t="s">
        <v>190</v>
      </c>
    </row>
    <row r="2371" s="13" customFormat="1">
      <c r="A2371" s="13"/>
      <c r="B2371" s="232"/>
      <c r="C2371" s="233"/>
      <c r="D2371" s="234" t="s">
        <v>205</v>
      </c>
      <c r="E2371" s="235" t="s">
        <v>19</v>
      </c>
      <c r="F2371" s="236" t="s">
        <v>2748</v>
      </c>
      <c r="G2371" s="233"/>
      <c r="H2371" s="237">
        <v>6.5919999999999996</v>
      </c>
      <c r="I2371" s="238"/>
      <c r="J2371" s="233"/>
      <c r="K2371" s="233"/>
      <c r="L2371" s="239"/>
      <c r="M2371" s="240"/>
      <c r="N2371" s="241"/>
      <c r="O2371" s="241"/>
      <c r="P2371" s="241"/>
      <c r="Q2371" s="241"/>
      <c r="R2371" s="241"/>
      <c r="S2371" s="241"/>
      <c r="T2371" s="242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3" t="s">
        <v>205</v>
      </c>
      <c r="AU2371" s="243" t="s">
        <v>82</v>
      </c>
      <c r="AV2371" s="13" t="s">
        <v>82</v>
      </c>
      <c r="AW2371" s="13" t="s">
        <v>33</v>
      </c>
      <c r="AX2371" s="13" t="s">
        <v>72</v>
      </c>
      <c r="AY2371" s="243" t="s">
        <v>190</v>
      </c>
    </row>
    <row r="2372" s="13" customFormat="1">
      <c r="A2372" s="13"/>
      <c r="B2372" s="232"/>
      <c r="C2372" s="233"/>
      <c r="D2372" s="234" t="s">
        <v>205</v>
      </c>
      <c r="E2372" s="235" t="s">
        <v>19</v>
      </c>
      <c r="F2372" s="236" t="s">
        <v>2749</v>
      </c>
      <c r="G2372" s="233"/>
      <c r="H2372" s="237">
        <v>31.742999999999999</v>
      </c>
      <c r="I2372" s="238"/>
      <c r="J2372" s="233"/>
      <c r="K2372" s="233"/>
      <c r="L2372" s="239"/>
      <c r="M2372" s="240"/>
      <c r="N2372" s="241"/>
      <c r="O2372" s="241"/>
      <c r="P2372" s="241"/>
      <c r="Q2372" s="241"/>
      <c r="R2372" s="241"/>
      <c r="S2372" s="241"/>
      <c r="T2372" s="242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3" t="s">
        <v>205</v>
      </c>
      <c r="AU2372" s="243" t="s">
        <v>82</v>
      </c>
      <c r="AV2372" s="13" t="s">
        <v>82</v>
      </c>
      <c r="AW2372" s="13" t="s">
        <v>33</v>
      </c>
      <c r="AX2372" s="13" t="s">
        <v>72</v>
      </c>
      <c r="AY2372" s="243" t="s">
        <v>190</v>
      </c>
    </row>
    <row r="2373" s="15" customFormat="1">
      <c r="A2373" s="15"/>
      <c r="B2373" s="264"/>
      <c r="C2373" s="265"/>
      <c r="D2373" s="234" t="s">
        <v>205</v>
      </c>
      <c r="E2373" s="266" t="s">
        <v>19</v>
      </c>
      <c r="F2373" s="267" t="s">
        <v>243</v>
      </c>
      <c r="G2373" s="265"/>
      <c r="H2373" s="268">
        <v>179.45099999999999</v>
      </c>
      <c r="I2373" s="269"/>
      <c r="J2373" s="265"/>
      <c r="K2373" s="265"/>
      <c r="L2373" s="270"/>
      <c r="M2373" s="271"/>
      <c r="N2373" s="272"/>
      <c r="O2373" s="272"/>
      <c r="P2373" s="272"/>
      <c r="Q2373" s="272"/>
      <c r="R2373" s="272"/>
      <c r="S2373" s="272"/>
      <c r="T2373" s="273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74" t="s">
        <v>205</v>
      </c>
      <c r="AU2373" s="274" t="s">
        <v>82</v>
      </c>
      <c r="AV2373" s="15" t="s">
        <v>197</v>
      </c>
      <c r="AW2373" s="15" t="s">
        <v>33</v>
      </c>
      <c r="AX2373" s="15" t="s">
        <v>79</v>
      </c>
      <c r="AY2373" s="274" t="s">
        <v>190</v>
      </c>
    </row>
    <row r="2374" s="2" customFormat="1" ht="37.8" customHeight="1">
      <c r="A2374" s="40"/>
      <c r="B2374" s="41"/>
      <c r="C2374" s="214" t="s">
        <v>2750</v>
      </c>
      <c r="D2374" s="214" t="s">
        <v>192</v>
      </c>
      <c r="E2374" s="215" t="s">
        <v>2751</v>
      </c>
      <c r="F2374" s="216" t="s">
        <v>2752</v>
      </c>
      <c r="G2374" s="217" t="s">
        <v>214</v>
      </c>
      <c r="H2374" s="218">
        <v>554.47400000000005</v>
      </c>
      <c r="I2374" s="219"/>
      <c r="J2374" s="220">
        <f>ROUND(I2374*H2374,2)</f>
        <v>0</v>
      </c>
      <c r="K2374" s="216" t="s">
        <v>196</v>
      </c>
      <c r="L2374" s="46"/>
      <c r="M2374" s="221" t="s">
        <v>19</v>
      </c>
      <c r="N2374" s="222" t="s">
        <v>43</v>
      </c>
      <c r="O2374" s="86"/>
      <c r="P2374" s="223">
        <f>O2374*H2374</f>
        <v>0</v>
      </c>
      <c r="Q2374" s="223">
        <v>0.00024000000000000001</v>
      </c>
      <c r="R2374" s="223">
        <f>Q2374*H2374</f>
        <v>0.13307376000000001</v>
      </c>
      <c r="S2374" s="223">
        <v>0</v>
      </c>
      <c r="T2374" s="224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25" t="s">
        <v>307</v>
      </c>
      <c r="AT2374" s="225" t="s">
        <v>192</v>
      </c>
      <c r="AU2374" s="225" t="s">
        <v>82</v>
      </c>
      <c r="AY2374" s="19" t="s">
        <v>190</v>
      </c>
      <c r="BE2374" s="226">
        <f>IF(N2374="základní",J2374,0)</f>
        <v>0</v>
      </c>
      <c r="BF2374" s="226">
        <f>IF(N2374="snížená",J2374,0)</f>
        <v>0</v>
      </c>
      <c r="BG2374" s="226">
        <f>IF(N2374="zákl. přenesená",J2374,0)</f>
        <v>0</v>
      </c>
      <c r="BH2374" s="226">
        <f>IF(N2374="sníž. přenesená",J2374,0)</f>
        <v>0</v>
      </c>
      <c r="BI2374" s="226">
        <f>IF(N2374="nulová",J2374,0)</f>
        <v>0</v>
      </c>
      <c r="BJ2374" s="19" t="s">
        <v>79</v>
      </c>
      <c r="BK2374" s="226">
        <f>ROUND(I2374*H2374,2)</f>
        <v>0</v>
      </c>
      <c r="BL2374" s="19" t="s">
        <v>307</v>
      </c>
      <c r="BM2374" s="225" t="s">
        <v>2753</v>
      </c>
    </row>
    <row r="2375" s="2" customFormat="1">
      <c r="A2375" s="40"/>
      <c r="B2375" s="41"/>
      <c r="C2375" s="42"/>
      <c r="D2375" s="227" t="s">
        <v>199</v>
      </c>
      <c r="E2375" s="42"/>
      <c r="F2375" s="228" t="s">
        <v>2754</v>
      </c>
      <c r="G2375" s="42"/>
      <c r="H2375" s="42"/>
      <c r="I2375" s="229"/>
      <c r="J2375" s="42"/>
      <c r="K2375" s="42"/>
      <c r="L2375" s="46"/>
      <c r="M2375" s="230"/>
      <c r="N2375" s="231"/>
      <c r="O2375" s="86"/>
      <c r="P2375" s="86"/>
      <c r="Q2375" s="86"/>
      <c r="R2375" s="86"/>
      <c r="S2375" s="86"/>
      <c r="T2375" s="87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T2375" s="19" t="s">
        <v>199</v>
      </c>
      <c r="AU2375" s="19" t="s">
        <v>82</v>
      </c>
    </row>
    <row r="2376" s="13" customFormat="1">
      <c r="A2376" s="13"/>
      <c r="B2376" s="232"/>
      <c r="C2376" s="233"/>
      <c r="D2376" s="234" t="s">
        <v>205</v>
      </c>
      <c r="E2376" s="235" t="s">
        <v>19</v>
      </c>
      <c r="F2376" s="236" t="s">
        <v>2755</v>
      </c>
      <c r="G2376" s="233"/>
      <c r="H2376" s="237">
        <v>554.47400000000005</v>
      </c>
      <c r="I2376" s="238"/>
      <c r="J2376" s="233"/>
      <c r="K2376" s="233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205</v>
      </c>
      <c r="AU2376" s="243" t="s">
        <v>82</v>
      </c>
      <c r="AV2376" s="13" t="s">
        <v>82</v>
      </c>
      <c r="AW2376" s="13" t="s">
        <v>33</v>
      </c>
      <c r="AX2376" s="13" t="s">
        <v>79</v>
      </c>
      <c r="AY2376" s="243" t="s">
        <v>190</v>
      </c>
    </row>
    <row r="2377" s="2" customFormat="1" ht="33" customHeight="1">
      <c r="A2377" s="40"/>
      <c r="B2377" s="41"/>
      <c r="C2377" s="214" t="s">
        <v>2756</v>
      </c>
      <c r="D2377" s="214" t="s">
        <v>192</v>
      </c>
      <c r="E2377" s="215" t="s">
        <v>2757</v>
      </c>
      <c r="F2377" s="216" t="s">
        <v>2758</v>
      </c>
      <c r="G2377" s="217" t="s">
        <v>214</v>
      </c>
      <c r="H2377" s="218">
        <v>332.68400000000003</v>
      </c>
      <c r="I2377" s="219"/>
      <c r="J2377" s="220">
        <f>ROUND(I2377*H2377,2)</f>
        <v>0</v>
      </c>
      <c r="K2377" s="216" t="s">
        <v>196</v>
      </c>
      <c r="L2377" s="46"/>
      <c r="M2377" s="221" t="s">
        <v>19</v>
      </c>
      <c r="N2377" s="222" t="s">
        <v>43</v>
      </c>
      <c r="O2377" s="86"/>
      <c r="P2377" s="223">
        <f>O2377*H2377</f>
        <v>0</v>
      </c>
      <c r="Q2377" s="223">
        <v>0.00038000000000000002</v>
      </c>
      <c r="R2377" s="223">
        <f>Q2377*H2377</f>
        <v>0.12641992000000002</v>
      </c>
      <c r="S2377" s="223">
        <v>0</v>
      </c>
      <c r="T2377" s="224">
        <f>S2377*H2377</f>
        <v>0</v>
      </c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R2377" s="225" t="s">
        <v>307</v>
      </c>
      <c r="AT2377" s="225" t="s">
        <v>192</v>
      </c>
      <c r="AU2377" s="225" t="s">
        <v>82</v>
      </c>
      <c r="AY2377" s="19" t="s">
        <v>190</v>
      </c>
      <c r="BE2377" s="226">
        <f>IF(N2377="základní",J2377,0)</f>
        <v>0</v>
      </c>
      <c r="BF2377" s="226">
        <f>IF(N2377="snížená",J2377,0)</f>
        <v>0</v>
      </c>
      <c r="BG2377" s="226">
        <f>IF(N2377="zákl. přenesená",J2377,0)</f>
        <v>0</v>
      </c>
      <c r="BH2377" s="226">
        <f>IF(N2377="sníž. přenesená",J2377,0)</f>
        <v>0</v>
      </c>
      <c r="BI2377" s="226">
        <f>IF(N2377="nulová",J2377,0)</f>
        <v>0</v>
      </c>
      <c r="BJ2377" s="19" t="s">
        <v>79</v>
      </c>
      <c r="BK2377" s="226">
        <f>ROUND(I2377*H2377,2)</f>
        <v>0</v>
      </c>
      <c r="BL2377" s="19" t="s">
        <v>307</v>
      </c>
      <c r="BM2377" s="225" t="s">
        <v>2759</v>
      </c>
    </row>
    <row r="2378" s="2" customFormat="1">
      <c r="A2378" s="40"/>
      <c r="B2378" s="41"/>
      <c r="C2378" s="42"/>
      <c r="D2378" s="227" t="s">
        <v>199</v>
      </c>
      <c r="E2378" s="42"/>
      <c r="F2378" s="228" t="s">
        <v>2760</v>
      </c>
      <c r="G2378" s="42"/>
      <c r="H2378" s="42"/>
      <c r="I2378" s="229"/>
      <c r="J2378" s="42"/>
      <c r="K2378" s="42"/>
      <c r="L2378" s="46"/>
      <c r="M2378" s="230"/>
      <c r="N2378" s="231"/>
      <c r="O2378" s="86"/>
      <c r="P2378" s="86"/>
      <c r="Q2378" s="86"/>
      <c r="R2378" s="86"/>
      <c r="S2378" s="86"/>
      <c r="T2378" s="87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T2378" s="19" t="s">
        <v>199</v>
      </c>
      <c r="AU2378" s="19" t="s">
        <v>82</v>
      </c>
    </row>
    <row r="2379" s="13" customFormat="1">
      <c r="A2379" s="13"/>
      <c r="B2379" s="232"/>
      <c r="C2379" s="233"/>
      <c r="D2379" s="234" t="s">
        <v>205</v>
      </c>
      <c r="E2379" s="235" t="s">
        <v>19</v>
      </c>
      <c r="F2379" s="236" t="s">
        <v>2761</v>
      </c>
      <c r="G2379" s="233"/>
      <c r="H2379" s="237">
        <v>332.68400000000003</v>
      </c>
      <c r="I2379" s="238"/>
      <c r="J2379" s="233"/>
      <c r="K2379" s="233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205</v>
      </c>
      <c r="AU2379" s="243" t="s">
        <v>82</v>
      </c>
      <c r="AV2379" s="13" t="s">
        <v>82</v>
      </c>
      <c r="AW2379" s="13" t="s">
        <v>33</v>
      </c>
      <c r="AX2379" s="13" t="s">
        <v>79</v>
      </c>
      <c r="AY2379" s="243" t="s">
        <v>190</v>
      </c>
    </row>
    <row r="2380" s="2" customFormat="1" ht="37.8" customHeight="1">
      <c r="A2380" s="40"/>
      <c r="B2380" s="41"/>
      <c r="C2380" s="214" t="s">
        <v>2762</v>
      </c>
      <c r="D2380" s="214" t="s">
        <v>192</v>
      </c>
      <c r="E2380" s="215" t="s">
        <v>2763</v>
      </c>
      <c r="F2380" s="216" t="s">
        <v>2764</v>
      </c>
      <c r="G2380" s="217" t="s">
        <v>214</v>
      </c>
      <c r="H2380" s="218">
        <v>221.78899999999999</v>
      </c>
      <c r="I2380" s="219"/>
      <c r="J2380" s="220">
        <f>ROUND(I2380*H2380,2)</f>
        <v>0</v>
      </c>
      <c r="K2380" s="216" t="s">
        <v>196</v>
      </c>
      <c r="L2380" s="46"/>
      <c r="M2380" s="221" t="s">
        <v>19</v>
      </c>
      <c r="N2380" s="222" t="s">
        <v>43</v>
      </c>
      <c r="O2380" s="86"/>
      <c r="P2380" s="223">
        <f>O2380*H2380</f>
        <v>0</v>
      </c>
      <c r="Q2380" s="223">
        <v>0.00051999999999999995</v>
      </c>
      <c r="R2380" s="223">
        <f>Q2380*H2380</f>
        <v>0.11533027999999998</v>
      </c>
      <c r="S2380" s="223">
        <v>0</v>
      </c>
      <c r="T2380" s="224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25" t="s">
        <v>307</v>
      </c>
      <c r="AT2380" s="225" t="s">
        <v>192</v>
      </c>
      <c r="AU2380" s="225" t="s">
        <v>82</v>
      </c>
      <c r="AY2380" s="19" t="s">
        <v>190</v>
      </c>
      <c r="BE2380" s="226">
        <f>IF(N2380="základní",J2380,0)</f>
        <v>0</v>
      </c>
      <c r="BF2380" s="226">
        <f>IF(N2380="snížená",J2380,0)</f>
        <v>0</v>
      </c>
      <c r="BG2380" s="226">
        <f>IF(N2380="zákl. přenesená",J2380,0)</f>
        <v>0</v>
      </c>
      <c r="BH2380" s="226">
        <f>IF(N2380="sníž. přenesená",J2380,0)</f>
        <v>0</v>
      </c>
      <c r="BI2380" s="226">
        <f>IF(N2380="nulová",J2380,0)</f>
        <v>0</v>
      </c>
      <c r="BJ2380" s="19" t="s">
        <v>79</v>
      </c>
      <c r="BK2380" s="226">
        <f>ROUND(I2380*H2380,2)</f>
        <v>0</v>
      </c>
      <c r="BL2380" s="19" t="s">
        <v>307</v>
      </c>
      <c r="BM2380" s="225" t="s">
        <v>2765</v>
      </c>
    </row>
    <row r="2381" s="2" customFormat="1">
      <c r="A2381" s="40"/>
      <c r="B2381" s="41"/>
      <c r="C2381" s="42"/>
      <c r="D2381" s="227" t="s">
        <v>199</v>
      </c>
      <c r="E2381" s="42"/>
      <c r="F2381" s="228" t="s">
        <v>2766</v>
      </c>
      <c r="G2381" s="42"/>
      <c r="H2381" s="42"/>
      <c r="I2381" s="229"/>
      <c r="J2381" s="42"/>
      <c r="K2381" s="42"/>
      <c r="L2381" s="46"/>
      <c r="M2381" s="230"/>
      <c r="N2381" s="231"/>
      <c r="O2381" s="86"/>
      <c r="P2381" s="86"/>
      <c r="Q2381" s="86"/>
      <c r="R2381" s="86"/>
      <c r="S2381" s="86"/>
      <c r="T2381" s="87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T2381" s="19" t="s">
        <v>199</v>
      </c>
      <c r="AU2381" s="19" t="s">
        <v>82</v>
      </c>
    </row>
    <row r="2382" s="13" customFormat="1">
      <c r="A2382" s="13"/>
      <c r="B2382" s="232"/>
      <c r="C2382" s="233"/>
      <c r="D2382" s="234" t="s">
        <v>205</v>
      </c>
      <c r="E2382" s="235" t="s">
        <v>19</v>
      </c>
      <c r="F2382" s="236" t="s">
        <v>2767</v>
      </c>
      <c r="G2382" s="233"/>
      <c r="H2382" s="237">
        <v>221.78899999999999</v>
      </c>
      <c r="I2382" s="238"/>
      <c r="J2382" s="233"/>
      <c r="K2382" s="233"/>
      <c r="L2382" s="239"/>
      <c r="M2382" s="240"/>
      <c r="N2382" s="241"/>
      <c r="O2382" s="241"/>
      <c r="P2382" s="241"/>
      <c r="Q2382" s="241"/>
      <c r="R2382" s="241"/>
      <c r="S2382" s="241"/>
      <c r="T2382" s="242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3" t="s">
        <v>205</v>
      </c>
      <c r="AU2382" s="243" t="s">
        <v>82</v>
      </c>
      <c r="AV2382" s="13" t="s">
        <v>82</v>
      </c>
      <c r="AW2382" s="13" t="s">
        <v>33</v>
      </c>
      <c r="AX2382" s="13" t="s">
        <v>79</v>
      </c>
      <c r="AY2382" s="243" t="s">
        <v>190</v>
      </c>
    </row>
    <row r="2383" s="2" customFormat="1" ht="21.75" customHeight="1">
      <c r="A2383" s="40"/>
      <c r="B2383" s="41"/>
      <c r="C2383" s="214" t="s">
        <v>2768</v>
      </c>
      <c r="D2383" s="214" t="s">
        <v>192</v>
      </c>
      <c r="E2383" s="215" t="s">
        <v>2769</v>
      </c>
      <c r="F2383" s="216" t="s">
        <v>2770</v>
      </c>
      <c r="G2383" s="217" t="s">
        <v>214</v>
      </c>
      <c r="H2383" s="218">
        <v>1491.1469999999999</v>
      </c>
      <c r="I2383" s="219"/>
      <c r="J2383" s="220">
        <f>ROUND(I2383*H2383,2)</f>
        <v>0</v>
      </c>
      <c r="K2383" s="216" t="s">
        <v>196</v>
      </c>
      <c r="L2383" s="46"/>
      <c r="M2383" s="221" t="s">
        <v>19</v>
      </c>
      <c r="N2383" s="222" t="s">
        <v>43</v>
      </c>
      <c r="O2383" s="86"/>
      <c r="P2383" s="223">
        <f>O2383*H2383</f>
        <v>0</v>
      </c>
      <c r="Q2383" s="223">
        <v>0</v>
      </c>
      <c r="R2383" s="223">
        <f>Q2383*H2383</f>
        <v>0</v>
      </c>
      <c r="S2383" s="223">
        <v>0</v>
      </c>
      <c r="T2383" s="224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5" t="s">
        <v>307</v>
      </c>
      <c r="AT2383" s="225" t="s">
        <v>192</v>
      </c>
      <c r="AU2383" s="225" t="s">
        <v>82</v>
      </c>
      <c r="AY2383" s="19" t="s">
        <v>190</v>
      </c>
      <c r="BE2383" s="226">
        <f>IF(N2383="základní",J2383,0)</f>
        <v>0</v>
      </c>
      <c r="BF2383" s="226">
        <f>IF(N2383="snížená",J2383,0)</f>
        <v>0</v>
      </c>
      <c r="BG2383" s="226">
        <f>IF(N2383="zákl. přenesená",J2383,0)</f>
        <v>0</v>
      </c>
      <c r="BH2383" s="226">
        <f>IF(N2383="sníž. přenesená",J2383,0)</f>
        <v>0</v>
      </c>
      <c r="BI2383" s="226">
        <f>IF(N2383="nulová",J2383,0)</f>
        <v>0</v>
      </c>
      <c r="BJ2383" s="19" t="s">
        <v>79</v>
      </c>
      <c r="BK2383" s="226">
        <f>ROUND(I2383*H2383,2)</f>
        <v>0</v>
      </c>
      <c r="BL2383" s="19" t="s">
        <v>307</v>
      </c>
      <c r="BM2383" s="225" t="s">
        <v>2771</v>
      </c>
    </row>
    <row r="2384" s="2" customFormat="1">
      <c r="A2384" s="40"/>
      <c r="B2384" s="41"/>
      <c r="C2384" s="42"/>
      <c r="D2384" s="227" t="s">
        <v>199</v>
      </c>
      <c r="E2384" s="42"/>
      <c r="F2384" s="228" t="s">
        <v>2772</v>
      </c>
      <c r="G2384" s="42"/>
      <c r="H2384" s="42"/>
      <c r="I2384" s="229"/>
      <c r="J2384" s="42"/>
      <c r="K2384" s="42"/>
      <c r="L2384" s="46"/>
      <c r="M2384" s="230"/>
      <c r="N2384" s="231"/>
      <c r="O2384" s="86"/>
      <c r="P2384" s="86"/>
      <c r="Q2384" s="86"/>
      <c r="R2384" s="86"/>
      <c r="S2384" s="86"/>
      <c r="T2384" s="87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T2384" s="19" t="s">
        <v>199</v>
      </c>
      <c r="AU2384" s="19" t="s">
        <v>82</v>
      </c>
    </row>
    <row r="2385" s="13" customFormat="1">
      <c r="A2385" s="13"/>
      <c r="B2385" s="232"/>
      <c r="C2385" s="233"/>
      <c r="D2385" s="234" t="s">
        <v>205</v>
      </c>
      <c r="E2385" s="235" t="s">
        <v>19</v>
      </c>
      <c r="F2385" s="236" t="s">
        <v>761</v>
      </c>
      <c r="G2385" s="233"/>
      <c r="H2385" s="237">
        <v>1108.9469999999999</v>
      </c>
      <c r="I2385" s="238"/>
      <c r="J2385" s="233"/>
      <c r="K2385" s="233"/>
      <c r="L2385" s="239"/>
      <c r="M2385" s="240"/>
      <c r="N2385" s="241"/>
      <c r="O2385" s="241"/>
      <c r="P2385" s="241"/>
      <c r="Q2385" s="241"/>
      <c r="R2385" s="241"/>
      <c r="S2385" s="241"/>
      <c r="T2385" s="242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3" t="s">
        <v>205</v>
      </c>
      <c r="AU2385" s="243" t="s">
        <v>82</v>
      </c>
      <c r="AV2385" s="13" t="s">
        <v>82</v>
      </c>
      <c r="AW2385" s="13" t="s">
        <v>33</v>
      </c>
      <c r="AX2385" s="13" t="s">
        <v>72</v>
      </c>
      <c r="AY2385" s="243" t="s">
        <v>190</v>
      </c>
    </row>
    <row r="2386" s="13" customFormat="1">
      <c r="A2386" s="13"/>
      <c r="B2386" s="232"/>
      <c r="C2386" s="233"/>
      <c r="D2386" s="234" t="s">
        <v>205</v>
      </c>
      <c r="E2386" s="235" t="s">
        <v>19</v>
      </c>
      <c r="F2386" s="236" t="s">
        <v>764</v>
      </c>
      <c r="G2386" s="233"/>
      <c r="H2386" s="237">
        <v>382.19999999999999</v>
      </c>
      <c r="I2386" s="238"/>
      <c r="J2386" s="233"/>
      <c r="K2386" s="233"/>
      <c r="L2386" s="239"/>
      <c r="M2386" s="240"/>
      <c r="N2386" s="241"/>
      <c r="O2386" s="241"/>
      <c r="P2386" s="241"/>
      <c r="Q2386" s="241"/>
      <c r="R2386" s="241"/>
      <c r="S2386" s="241"/>
      <c r="T2386" s="242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3" t="s">
        <v>205</v>
      </c>
      <c r="AU2386" s="243" t="s">
        <v>82</v>
      </c>
      <c r="AV2386" s="13" t="s">
        <v>82</v>
      </c>
      <c r="AW2386" s="13" t="s">
        <v>33</v>
      </c>
      <c r="AX2386" s="13" t="s">
        <v>72</v>
      </c>
      <c r="AY2386" s="243" t="s">
        <v>190</v>
      </c>
    </row>
    <row r="2387" s="15" customFormat="1">
      <c r="A2387" s="15"/>
      <c r="B2387" s="264"/>
      <c r="C2387" s="265"/>
      <c r="D2387" s="234" t="s">
        <v>205</v>
      </c>
      <c r="E2387" s="266" t="s">
        <v>19</v>
      </c>
      <c r="F2387" s="267" t="s">
        <v>243</v>
      </c>
      <c r="G2387" s="265"/>
      <c r="H2387" s="268">
        <v>1491.1469999999999</v>
      </c>
      <c r="I2387" s="269"/>
      <c r="J2387" s="265"/>
      <c r="K2387" s="265"/>
      <c r="L2387" s="270"/>
      <c r="M2387" s="271"/>
      <c r="N2387" s="272"/>
      <c r="O2387" s="272"/>
      <c r="P2387" s="272"/>
      <c r="Q2387" s="272"/>
      <c r="R2387" s="272"/>
      <c r="S2387" s="272"/>
      <c r="T2387" s="273"/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T2387" s="274" t="s">
        <v>205</v>
      </c>
      <c r="AU2387" s="274" t="s">
        <v>82</v>
      </c>
      <c r="AV2387" s="15" t="s">
        <v>197</v>
      </c>
      <c r="AW2387" s="15" t="s">
        <v>33</v>
      </c>
      <c r="AX2387" s="15" t="s">
        <v>79</v>
      </c>
      <c r="AY2387" s="274" t="s">
        <v>190</v>
      </c>
    </row>
    <row r="2388" s="2" customFormat="1" ht="16.5" customHeight="1">
      <c r="A2388" s="40"/>
      <c r="B2388" s="41"/>
      <c r="C2388" s="244" t="s">
        <v>2773</v>
      </c>
      <c r="D2388" s="244" t="s">
        <v>219</v>
      </c>
      <c r="E2388" s="245" t="s">
        <v>2774</v>
      </c>
      <c r="F2388" s="246" t="s">
        <v>2775</v>
      </c>
      <c r="G2388" s="247" t="s">
        <v>214</v>
      </c>
      <c r="H2388" s="248">
        <v>1565.704</v>
      </c>
      <c r="I2388" s="249"/>
      <c r="J2388" s="250">
        <f>ROUND(I2388*H2388,2)</f>
        <v>0</v>
      </c>
      <c r="K2388" s="246" t="s">
        <v>196</v>
      </c>
      <c r="L2388" s="251"/>
      <c r="M2388" s="252" t="s">
        <v>19</v>
      </c>
      <c r="N2388" s="253" t="s">
        <v>43</v>
      </c>
      <c r="O2388" s="86"/>
      <c r="P2388" s="223">
        <f>O2388*H2388</f>
        <v>0</v>
      </c>
      <c r="Q2388" s="223">
        <v>0.00029999999999999997</v>
      </c>
      <c r="R2388" s="223">
        <f>Q2388*H2388</f>
        <v>0.46971119999999994</v>
      </c>
      <c r="S2388" s="223">
        <v>0</v>
      </c>
      <c r="T2388" s="224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25" t="s">
        <v>419</v>
      </c>
      <c r="AT2388" s="225" t="s">
        <v>219</v>
      </c>
      <c r="AU2388" s="225" t="s">
        <v>82</v>
      </c>
      <c r="AY2388" s="19" t="s">
        <v>190</v>
      </c>
      <c r="BE2388" s="226">
        <f>IF(N2388="základní",J2388,0)</f>
        <v>0</v>
      </c>
      <c r="BF2388" s="226">
        <f>IF(N2388="snížená",J2388,0)</f>
        <v>0</v>
      </c>
      <c r="BG2388" s="226">
        <f>IF(N2388="zákl. přenesená",J2388,0)</f>
        <v>0</v>
      </c>
      <c r="BH2388" s="226">
        <f>IF(N2388="sníž. přenesená",J2388,0)</f>
        <v>0</v>
      </c>
      <c r="BI2388" s="226">
        <f>IF(N2388="nulová",J2388,0)</f>
        <v>0</v>
      </c>
      <c r="BJ2388" s="19" t="s">
        <v>79</v>
      </c>
      <c r="BK2388" s="226">
        <f>ROUND(I2388*H2388,2)</f>
        <v>0</v>
      </c>
      <c r="BL2388" s="19" t="s">
        <v>307</v>
      </c>
      <c r="BM2388" s="225" t="s">
        <v>2776</v>
      </c>
    </row>
    <row r="2389" s="13" customFormat="1">
      <c r="A2389" s="13"/>
      <c r="B2389" s="232"/>
      <c r="C2389" s="233"/>
      <c r="D2389" s="234" t="s">
        <v>205</v>
      </c>
      <c r="E2389" s="235" t="s">
        <v>19</v>
      </c>
      <c r="F2389" s="236" t="s">
        <v>2777</v>
      </c>
      <c r="G2389" s="233"/>
      <c r="H2389" s="237">
        <v>1164.394</v>
      </c>
      <c r="I2389" s="238"/>
      <c r="J2389" s="233"/>
      <c r="K2389" s="233"/>
      <c r="L2389" s="239"/>
      <c r="M2389" s="240"/>
      <c r="N2389" s="241"/>
      <c r="O2389" s="241"/>
      <c r="P2389" s="241"/>
      <c r="Q2389" s="241"/>
      <c r="R2389" s="241"/>
      <c r="S2389" s="241"/>
      <c r="T2389" s="242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3" t="s">
        <v>205</v>
      </c>
      <c r="AU2389" s="243" t="s">
        <v>82</v>
      </c>
      <c r="AV2389" s="13" t="s">
        <v>82</v>
      </c>
      <c r="AW2389" s="13" t="s">
        <v>33</v>
      </c>
      <c r="AX2389" s="13" t="s">
        <v>72</v>
      </c>
      <c r="AY2389" s="243" t="s">
        <v>190</v>
      </c>
    </row>
    <row r="2390" s="13" customFormat="1">
      <c r="A2390" s="13"/>
      <c r="B2390" s="232"/>
      <c r="C2390" s="233"/>
      <c r="D2390" s="234" t="s">
        <v>205</v>
      </c>
      <c r="E2390" s="235" t="s">
        <v>19</v>
      </c>
      <c r="F2390" s="236" t="s">
        <v>2778</v>
      </c>
      <c r="G2390" s="233"/>
      <c r="H2390" s="237">
        <v>401.31</v>
      </c>
      <c r="I2390" s="238"/>
      <c r="J2390" s="233"/>
      <c r="K2390" s="233"/>
      <c r="L2390" s="239"/>
      <c r="M2390" s="240"/>
      <c r="N2390" s="241"/>
      <c r="O2390" s="241"/>
      <c r="P2390" s="241"/>
      <c r="Q2390" s="241"/>
      <c r="R2390" s="241"/>
      <c r="S2390" s="241"/>
      <c r="T2390" s="242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3" t="s">
        <v>205</v>
      </c>
      <c r="AU2390" s="243" t="s">
        <v>82</v>
      </c>
      <c r="AV2390" s="13" t="s">
        <v>82</v>
      </c>
      <c r="AW2390" s="13" t="s">
        <v>33</v>
      </c>
      <c r="AX2390" s="13" t="s">
        <v>72</v>
      </c>
      <c r="AY2390" s="243" t="s">
        <v>190</v>
      </c>
    </row>
    <row r="2391" s="15" customFormat="1">
      <c r="A2391" s="15"/>
      <c r="B2391" s="264"/>
      <c r="C2391" s="265"/>
      <c r="D2391" s="234" t="s">
        <v>205</v>
      </c>
      <c r="E2391" s="266" t="s">
        <v>19</v>
      </c>
      <c r="F2391" s="267" t="s">
        <v>243</v>
      </c>
      <c r="G2391" s="265"/>
      <c r="H2391" s="268">
        <v>1565.704</v>
      </c>
      <c r="I2391" s="269"/>
      <c r="J2391" s="265"/>
      <c r="K2391" s="265"/>
      <c r="L2391" s="270"/>
      <c r="M2391" s="271"/>
      <c r="N2391" s="272"/>
      <c r="O2391" s="272"/>
      <c r="P2391" s="272"/>
      <c r="Q2391" s="272"/>
      <c r="R2391" s="272"/>
      <c r="S2391" s="272"/>
      <c r="T2391" s="273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T2391" s="274" t="s">
        <v>205</v>
      </c>
      <c r="AU2391" s="274" t="s">
        <v>82</v>
      </c>
      <c r="AV2391" s="15" t="s">
        <v>197</v>
      </c>
      <c r="AW2391" s="15" t="s">
        <v>33</v>
      </c>
      <c r="AX2391" s="15" t="s">
        <v>79</v>
      </c>
      <c r="AY2391" s="274" t="s">
        <v>190</v>
      </c>
    </row>
    <row r="2392" s="2" customFormat="1" ht="24.15" customHeight="1">
      <c r="A2392" s="40"/>
      <c r="B2392" s="41"/>
      <c r="C2392" s="214" t="s">
        <v>2779</v>
      </c>
      <c r="D2392" s="214" t="s">
        <v>192</v>
      </c>
      <c r="E2392" s="215" t="s">
        <v>2780</v>
      </c>
      <c r="F2392" s="216" t="s">
        <v>2781</v>
      </c>
      <c r="G2392" s="217" t="s">
        <v>214</v>
      </c>
      <c r="H2392" s="218">
        <v>312.16300000000001</v>
      </c>
      <c r="I2392" s="219"/>
      <c r="J2392" s="220">
        <f>ROUND(I2392*H2392,2)</f>
        <v>0</v>
      </c>
      <c r="K2392" s="216" t="s">
        <v>196</v>
      </c>
      <c r="L2392" s="46"/>
      <c r="M2392" s="221" t="s">
        <v>19</v>
      </c>
      <c r="N2392" s="222" t="s">
        <v>43</v>
      </c>
      <c r="O2392" s="86"/>
      <c r="P2392" s="223">
        <f>O2392*H2392</f>
        <v>0</v>
      </c>
      <c r="Q2392" s="223">
        <v>0</v>
      </c>
      <c r="R2392" s="223">
        <f>Q2392*H2392</f>
        <v>0</v>
      </c>
      <c r="S2392" s="223">
        <v>0</v>
      </c>
      <c r="T2392" s="224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25" t="s">
        <v>307</v>
      </c>
      <c r="AT2392" s="225" t="s">
        <v>192</v>
      </c>
      <c r="AU2392" s="225" t="s">
        <v>82</v>
      </c>
      <c r="AY2392" s="19" t="s">
        <v>190</v>
      </c>
      <c r="BE2392" s="226">
        <f>IF(N2392="základní",J2392,0)</f>
        <v>0</v>
      </c>
      <c r="BF2392" s="226">
        <f>IF(N2392="snížená",J2392,0)</f>
        <v>0</v>
      </c>
      <c r="BG2392" s="226">
        <f>IF(N2392="zákl. přenesená",J2392,0)</f>
        <v>0</v>
      </c>
      <c r="BH2392" s="226">
        <f>IF(N2392="sníž. přenesená",J2392,0)</f>
        <v>0</v>
      </c>
      <c r="BI2392" s="226">
        <f>IF(N2392="nulová",J2392,0)</f>
        <v>0</v>
      </c>
      <c r="BJ2392" s="19" t="s">
        <v>79</v>
      </c>
      <c r="BK2392" s="226">
        <f>ROUND(I2392*H2392,2)</f>
        <v>0</v>
      </c>
      <c r="BL2392" s="19" t="s">
        <v>307</v>
      </c>
      <c r="BM2392" s="225" t="s">
        <v>2782</v>
      </c>
    </row>
    <row r="2393" s="2" customFormat="1">
      <c r="A2393" s="40"/>
      <c r="B2393" s="41"/>
      <c r="C2393" s="42"/>
      <c r="D2393" s="227" t="s">
        <v>199</v>
      </c>
      <c r="E2393" s="42"/>
      <c r="F2393" s="228" t="s">
        <v>2783</v>
      </c>
      <c r="G2393" s="42"/>
      <c r="H2393" s="42"/>
      <c r="I2393" s="229"/>
      <c r="J2393" s="42"/>
      <c r="K2393" s="42"/>
      <c r="L2393" s="46"/>
      <c r="M2393" s="230"/>
      <c r="N2393" s="231"/>
      <c r="O2393" s="86"/>
      <c r="P2393" s="86"/>
      <c r="Q2393" s="86"/>
      <c r="R2393" s="86"/>
      <c r="S2393" s="86"/>
      <c r="T2393" s="87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9" t="s">
        <v>199</v>
      </c>
      <c r="AU2393" s="19" t="s">
        <v>82</v>
      </c>
    </row>
    <row r="2394" s="13" customFormat="1">
      <c r="A2394" s="13"/>
      <c r="B2394" s="232"/>
      <c r="C2394" s="233"/>
      <c r="D2394" s="234" t="s">
        <v>205</v>
      </c>
      <c r="E2394" s="235" t="s">
        <v>19</v>
      </c>
      <c r="F2394" s="236" t="s">
        <v>767</v>
      </c>
      <c r="G2394" s="233"/>
      <c r="H2394" s="237">
        <v>312.16300000000001</v>
      </c>
      <c r="I2394" s="238"/>
      <c r="J2394" s="233"/>
      <c r="K2394" s="233"/>
      <c r="L2394" s="239"/>
      <c r="M2394" s="240"/>
      <c r="N2394" s="241"/>
      <c r="O2394" s="241"/>
      <c r="P2394" s="241"/>
      <c r="Q2394" s="241"/>
      <c r="R2394" s="241"/>
      <c r="S2394" s="241"/>
      <c r="T2394" s="24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3" t="s">
        <v>205</v>
      </c>
      <c r="AU2394" s="243" t="s">
        <v>82</v>
      </c>
      <c r="AV2394" s="13" t="s">
        <v>82</v>
      </c>
      <c r="AW2394" s="13" t="s">
        <v>33</v>
      </c>
      <c r="AX2394" s="13" t="s">
        <v>79</v>
      </c>
      <c r="AY2394" s="243" t="s">
        <v>190</v>
      </c>
    </row>
    <row r="2395" s="2" customFormat="1" ht="16.5" customHeight="1">
      <c r="A2395" s="40"/>
      <c r="B2395" s="41"/>
      <c r="C2395" s="244" t="s">
        <v>2784</v>
      </c>
      <c r="D2395" s="244" t="s">
        <v>219</v>
      </c>
      <c r="E2395" s="245" t="s">
        <v>2613</v>
      </c>
      <c r="F2395" s="246" t="s">
        <v>2614</v>
      </c>
      <c r="G2395" s="247" t="s">
        <v>2615</v>
      </c>
      <c r="H2395" s="248">
        <v>426.33300000000003</v>
      </c>
      <c r="I2395" s="249"/>
      <c r="J2395" s="250">
        <f>ROUND(I2395*H2395,2)</f>
        <v>0</v>
      </c>
      <c r="K2395" s="246" t="s">
        <v>196</v>
      </c>
      <c r="L2395" s="251"/>
      <c r="M2395" s="252" t="s">
        <v>19</v>
      </c>
      <c r="N2395" s="253" t="s">
        <v>43</v>
      </c>
      <c r="O2395" s="86"/>
      <c r="P2395" s="223">
        <f>O2395*H2395</f>
        <v>0</v>
      </c>
      <c r="Q2395" s="223">
        <v>0.001</v>
      </c>
      <c r="R2395" s="223">
        <f>Q2395*H2395</f>
        <v>0.42633300000000002</v>
      </c>
      <c r="S2395" s="223">
        <v>0</v>
      </c>
      <c r="T2395" s="224">
        <f>S2395*H2395</f>
        <v>0</v>
      </c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R2395" s="225" t="s">
        <v>419</v>
      </c>
      <c r="AT2395" s="225" t="s">
        <v>219</v>
      </c>
      <c r="AU2395" s="225" t="s">
        <v>82</v>
      </c>
      <c r="AY2395" s="19" t="s">
        <v>190</v>
      </c>
      <c r="BE2395" s="226">
        <f>IF(N2395="základní",J2395,0)</f>
        <v>0</v>
      </c>
      <c r="BF2395" s="226">
        <f>IF(N2395="snížená",J2395,0)</f>
        <v>0</v>
      </c>
      <c r="BG2395" s="226">
        <f>IF(N2395="zákl. přenesená",J2395,0)</f>
        <v>0</v>
      </c>
      <c r="BH2395" s="226">
        <f>IF(N2395="sníž. přenesená",J2395,0)</f>
        <v>0</v>
      </c>
      <c r="BI2395" s="226">
        <f>IF(N2395="nulová",J2395,0)</f>
        <v>0</v>
      </c>
      <c r="BJ2395" s="19" t="s">
        <v>79</v>
      </c>
      <c r="BK2395" s="226">
        <f>ROUND(I2395*H2395,2)</f>
        <v>0</v>
      </c>
      <c r="BL2395" s="19" t="s">
        <v>307</v>
      </c>
      <c r="BM2395" s="225" t="s">
        <v>2785</v>
      </c>
    </row>
    <row r="2396" s="13" customFormat="1">
      <c r="A2396" s="13"/>
      <c r="B2396" s="232"/>
      <c r="C2396" s="233"/>
      <c r="D2396" s="234" t="s">
        <v>205</v>
      </c>
      <c r="E2396" s="235" t="s">
        <v>19</v>
      </c>
      <c r="F2396" s="236" t="s">
        <v>2761</v>
      </c>
      <c r="G2396" s="233"/>
      <c r="H2396" s="237">
        <v>332.68400000000003</v>
      </c>
      <c r="I2396" s="238"/>
      <c r="J2396" s="233"/>
      <c r="K2396" s="233"/>
      <c r="L2396" s="239"/>
      <c r="M2396" s="240"/>
      <c r="N2396" s="241"/>
      <c r="O2396" s="241"/>
      <c r="P2396" s="241"/>
      <c r="Q2396" s="241"/>
      <c r="R2396" s="241"/>
      <c r="S2396" s="241"/>
      <c r="T2396" s="24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3" t="s">
        <v>205</v>
      </c>
      <c r="AU2396" s="243" t="s">
        <v>82</v>
      </c>
      <c r="AV2396" s="13" t="s">
        <v>82</v>
      </c>
      <c r="AW2396" s="13" t="s">
        <v>33</v>
      </c>
      <c r="AX2396" s="13" t="s">
        <v>72</v>
      </c>
      <c r="AY2396" s="243" t="s">
        <v>190</v>
      </c>
    </row>
    <row r="2397" s="13" customFormat="1">
      <c r="A2397" s="13"/>
      <c r="B2397" s="232"/>
      <c r="C2397" s="233"/>
      <c r="D2397" s="234" t="s">
        <v>205</v>
      </c>
      <c r="E2397" s="235" t="s">
        <v>19</v>
      </c>
      <c r="F2397" s="236" t="s">
        <v>2786</v>
      </c>
      <c r="G2397" s="233"/>
      <c r="H2397" s="237">
        <v>93.649000000000001</v>
      </c>
      <c r="I2397" s="238"/>
      <c r="J2397" s="233"/>
      <c r="K2397" s="233"/>
      <c r="L2397" s="239"/>
      <c r="M2397" s="240"/>
      <c r="N2397" s="241"/>
      <c r="O2397" s="241"/>
      <c r="P2397" s="241"/>
      <c r="Q2397" s="241"/>
      <c r="R2397" s="241"/>
      <c r="S2397" s="241"/>
      <c r="T2397" s="242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3" t="s">
        <v>205</v>
      </c>
      <c r="AU2397" s="243" t="s">
        <v>82</v>
      </c>
      <c r="AV2397" s="13" t="s">
        <v>82</v>
      </c>
      <c r="AW2397" s="13" t="s">
        <v>33</v>
      </c>
      <c r="AX2397" s="13" t="s">
        <v>72</v>
      </c>
      <c r="AY2397" s="243" t="s">
        <v>190</v>
      </c>
    </row>
    <row r="2398" s="15" customFormat="1">
      <c r="A2398" s="15"/>
      <c r="B2398" s="264"/>
      <c r="C2398" s="265"/>
      <c r="D2398" s="234" t="s">
        <v>205</v>
      </c>
      <c r="E2398" s="266" t="s">
        <v>19</v>
      </c>
      <c r="F2398" s="267" t="s">
        <v>243</v>
      </c>
      <c r="G2398" s="265"/>
      <c r="H2398" s="268">
        <v>426.33300000000003</v>
      </c>
      <c r="I2398" s="269"/>
      <c r="J2398" s="265"/>
      <c r="K2398" s="265"/>
      <c r="L2398" s="270"/>
      <c r="M2398" s="271"/>
      <c r="N2398" s="272"/>
      <c r="O2398" s="272"/>
      <c r="P2398" s="272"/>
      <c r="Q2398" s="272"/>
      <c r="R2398" s="272"/>
      <c r="S2398" s="272"/>
      <c r="T2398" s="273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74" t="s">
        <v>205</v>
      </c>
      <c r="AU2398" s="274" t="s">
        <v>82</v>
      </c>
      <c r="AV2398" s="15" t="s">
        <v>197</v>
      </c>
      <c r="AW2398" s="15" t="s">
        <v>33</v>
      </c>
      <c r="AX2398" s="15" t="s">
        <v>79</v>
      </c>
      <c r="AY2398" s="274" t="s">
        <v>190</v>
      </c>
    </row>
    <row r="2399" s="2" customFormat="1" ht="24.15" customHeight="1">
      <c r="A2399" s="40"/>
      <c r="B2399" s="41"/>
      <c r="C2399" s="214" t="s">
        <v>2787</v>
      </c>
      <c r="D2399" s="214" t="s">
        <v>192</v>
      </c>
      <c r="E2399" s="215" t="s">
        <v>2788</v>
      </c>
      <c r="F2399" s="216" t="s">
        <v>2789</v>
      </c>
      <c r="G2399" s="217" t="s">
        <v>214</v>
      </c>
      <c r="H2399" s="218">
        <v>312.16300000000001</v>
      </c>
      <c r="I2399" s="219"/>
      <c r="J2399" s="220">
        <f>ROUND(I2399*H2399,2)</f>
        <v>0</v>
      </c>
      <c r="K2399" s="216" t="s">
        <v>196</v>
      </c>
      <c r="L2399" s="46"/>
      <c r="M2399" s="221" t="s">
        <v>19</v>
      </c>
      <c r="N2399" s="222" t="s">
        <v>43</v>
      </c>
      <c r="O2399" s="86"/>
      <c r="P2399" s="223">
        <f>O2399*H2399</f>
        <v>0</v>
      </c>
      <c r="Q2399" s="223">
        <v>0.00093999999999999997</v>
      </c>
      <c r="R2399" s="223">
        <f>Q2399*H2399</f>
        <v>0.29343321999999999</v>
      </c>
      <c r="S2399" s="223">
        <v>0</v>
      </c>
      <c r="T2399" s="224">
        <f>S2399*H2399</f>
        <v>0</v>
      </c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R2399" s="225" t="s">
        <v>307</v>
      </c>
      <c r="AT2399" s="225" t="s">
        <v>192</v>
      </c>
      <c r="AU2399" s="225" t="s">
        <v>82</v>
      </c>
      <c r="AY2399" s="19" t="s">
        <v>190</v>
      </c>
      <c r="BE2399" s="226">
        <f>IF(N2399="základní",J2399,0)</f>
        <v>0</v>
      </c>
      <c r="BF2399" s="226">
        <f>IF(N2399="snížená",J2399,0)</f>
        <v>0</v>
      </c>
      <c r="BG2399" s="226">
        <f>IF(N2399="zákl. přenesená",J2399,0)</f>
        <v>0</v>
      </c>
      <c r="BH2399" s="226">
        <f>IF(N2399="sníž. přenesená",J2399,0)</f>
        <v>0</v>
      </c>
      <c r="BI2399" s="226">
        <f>IF(N2399="nulová",J2399,0)</f>
        <v>0</v>
      </c>
      <c r="BJ2399" s="19" t="s">
        <v>79</v>
      </c>
      <c r="BK2399" s="226">
        <f>ROUND(I2399*H2399,2)</f>
        <v>0</v>
      </c>
      <c r="BL2399" s="19" t="s">
        <v>307</v>
      </c>
      <c r="BM2399" s="225" t="s">
        <v>2790</v>
      </c>
    </row>
    <row r="2400" s="2" customFormat="1">
      <c r="A2400" s="40"/>
      <c r="B2400" s="41"/>
      <c r="C2400" s="42"/>
      <c r="D2400" s="227" t="s">
        <v>199</v>
      </c>
      <c r="E2400" s="42"/>
      <c r="F2400" s="228" t="s">
        <v>2791</v>
      </c>
      <c r="G2400" s="42"/>
      <c r="H2400" s="42"/>
      <c r="I2400" s="229"/>
      <c r="J2400" s="42"/>
      <c r="K2400" s="42"/>
      <c r="L2400" s="46"/>
      <c r="M2400" s="230"/>
      <c r="N2400" s="231"/>
      <c r="O2400" s="86"/>
      <c r="P2400" s="86"/>
      <c r="Q2400" s="86"/>
      <c r="R2400" s="86"/>
      <c r="S2400" s="86"/>
      <c r="T2400" s="87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T2400" s="19" t="s">
        <v>199</v>
      </c>
      <c r="AU2400" s="19" t="s">
        <v>82</v>
      </c>
    </row>
    <row r="2401" s="13" customFormat="1">
      <c r="A2401" s="13"/>
      <c r="B2401" s="232"/>
      <c r="C2401" s="233"/>
      <c r="D2401" s="234" t="s">
        <v>205</v>
      </c>
      <c r="E2401" s="235" t="s">
        <v>19</v>
      </c>
      <c r="F2401" s="236" t="s">
        <v>767</v>
      </c>
      <c r="G2401" s="233"/>
      <c r="H2401" s="237">
        <v>312.16300000000001</v>
      </c>
      <c r="I2401" s="238"/>
      <c r="J2401" s="233"/>
      <c r="K2401" s="233"/>
      <c r="L2401" s="239"/>
      <c r="M2401" s="240"/>
      <c r="N2401" s="241"/>
      <c r="O2401" s="241"/>
      <c r="P2401" s="241"/>
      <c r="Q2401" s="241"/>
      <c r="R2401" s="241"/>
      <c r="S2401" s="241"/>
      <c r="T2401" s="242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3" t="s">
        <v>205</v>
      </c>
      <c r="AU2401" s="243" t="s">
        <v>82</v>
      </c>
      <c r="AV2401" s="13" t="s">
        <v>82</v>
      </c>
      <c r="AW2401" s="13" t="s">
        <v>33</v>
      </c>
      <c r="AX2401" s="13" t="s">
        <v>79</v>
      </c>
      <c r="AY2401" s="243" t="s">
        <v>190</v>
      </c>
    </row>
    <row r="2402" s="2" customFormat="1" ht="24.15" customHeight="1">
      <c r="A2402" s="40"/>
      <c r="B2402" s="41"/>
      <c r="C2402" s="244" t="s">
        <v>2792</v>
      </c>
      <c r="D2402" s="244" t="s">
        <v>219</v>
      </c>
      <c r="E2402" s="245" t="s">
        <v>2793</v>
      </c>
      <c r="F2402" s="246" t="s">
        <v>2794</v>
      </c>
      <c r="G2402" s="247" t="s">
        <v>214</v>
      </c>
      <c r="H2402" s="248">
        <v>1649.885</v>
      </c>
      <c r="I2402" s="249"/>
      <c r="J2402" s="250">
        <f>ROUND(I2402*H2402,2)</f>
        <v>0</v>
      </c>
      <c r="K2402" s="246" t="s">
        <v>196</v>
      </c>
      <c r="L2402" s="251"/>
      <c r="M2402" s="252" t="s">
        <v>19</v>
      </c>
      <c r="N2402" s="253" t="s">
        <v>43</v>
      </c>
      <c r="O2402" s="86"/>
      <c r="P2402" s="223">
        <f>O2402*H2402</f>
        <v>0</v>
      </c>
      <c r="Q2402" s="223">
        <v>0.0047000000000000002</v>
      </c>
      <c r="R2402" s="223">
        <f>Q2402*H2402</f>
        <v>7.7544595000000003</v>
      </c>
      <c r="S2402" s="223">
        <v>0</v>
      </c>
      <c r="T2402" s="224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25" t="s">
        <v>419</v>
      </c>
      <c r="AT2402" s="225" t="s">
        <v>219</v>
      </c>
      <c r="AU2402" s="225" t="s">
        <v>82</v>
      </c>
      <c r="AY2402" s="19" t="s">
        <v>190</v>
      </c>
      <c r="BE2402" s="226">
        <f>IF(N2402="základní",J2402,0)</f>
        <v>0</v>
      </c>
      <c r="BF2402" s="226">
        <f>IF(N2402="snížená",J2402,0)</f>
        <v>0</v>
      </c>
      <c r="BG2402" s="226">
        <f>IF(N2402="zákl. přenesená",J2402,0)</f>
        <v>0</v>
      </c>
      <c r="BH2402" s="226">
        <f>IF(N2402="sníž. přenesená",J2402,0)</f>
        <v>0</v>
      </c>
      <c r="BI2402" s="226">
        <f>IF(N2402="nulová",J2402,0)</f>
        <v>0</v>
      </c>
      <c r="BJ2402" s="19" t="s">
        <v>79</v>
      </c>
      <c r="BK2402" s="226">
        <f>ROUND(I2402*H2402,2)</f>
        <v>0</v>
      </c>
      <c r="BL2402" s="19" t="s">
        <v>307</v>
      </c>
      <c r="BM2402" s="225" t="s">
        <v>2795</v>
      </c>
    </row>
    <row r="2403" s="13" customFormat="1">
      <c r="A2403" s="13"/>
      <c r="B2403" s="232"/>
      <c r="C2403" s="233"/>
      <c r="D2403" s="234" t="s">
        <v>205</v>
      </c>
      <c r="E2403" s="235" t="s">
        <v>19</v>
      </c>
      <c r="F2403" s="236" t="s">
        <v>2796</v>
      </c>
      <c r="G2403" s="233"/>
      <c r="H2403" s="237">
        <v>1275.289</v>
      </c>
      <c r="I2403" s="238"/>
      <c r="J2403" s="233"/>
      <c r="K2403" s="233"/>
      <c r="L2403" s="239"/>
      <c r="M2403" s="240"/>
      <c r="N2403" s="241"/>
      <c r="O2403" s="241"/>
      <c r="P2403" s="241"/>
      <c r="Q2403" s="241"/>
      <c r="R2403" s="241"/>
      <c r="S2403" s="241"/>
      <c r="T2403" s="242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3" t="s">
        <v>205</v>
      </c>
      <c r="AU2403" s="243" t="s">
        <v>82</v>
      </c>
      <c r="AV2403" s="13" t="s">
        <v>82</v>
      </c>
      <c r="AW2403" s="13" t="s">
        <v>33</v>
      </c>
      <c r="AX2403" s="13" t="s">
        <v>72</v>
      </c>
      <c r="AY2403" s="243" t="s">
        <v>190</v>
      </c>
    </row>
    <row r="2404" s="13" customFormat="1">
      <c r="A2404" s="13"/>
      <c r="B2404" s="232"/>
      <c r="C2404" s="233"/>
      <c r="D2404" s="234" t="s">
        <v>205</v>
      </c>
      <c r="E2404" s="235" t="s">
        <v>19</v>
      </c>
      <c r="F2404" s="236" t="s">
        <v>2797</v>
      </c>
      <c r="G2404" s="233"/>
      <c r="H2404" s="237">
        <v>374.596</v>
      </c>
      <c r="I2404" s="238"/>
      <c r="J2404" s="233"/>
      <c r="K2404" s="233"/>
      <c r="L2404" s="239"/>
      <c r="M2404" s="240"/>
      <c r="N2404" s="241"/>
      <c r="O2404" s="241"/>
      <c r="P2404" s="241"/>
      <c r="Q2404" s="241"/>
      <c r="R2404" s="241"/>
      <c r="S2404" s="241"/>
      <c r="T2404" s="242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3" t="s">
        <v>205</v>
      </c>
      <c r="AU2404" s="243" t="s">
        <v>82</v>
      </c>
      <c r="AV2404" s="13" t="s">
        <v>82</v>
      </c>
      <c r="AW2404" s="13" t="s">
        <v>33</v>
      </c>
      <c r="AX2404" s="13" t="s">
        <v>72</v>
      </c>
      <c r="AY2404" s="243" t="s">
        <v>190</v>
      </c>
    </row>
    <row r="2405" s="15" customFormat="1">
      <c r="A2405" s="15"/>
      <c r="B2405" s="264"/>
      <c r="C2405" s="265"/>
      <c r="D2405" s="234" t="s">
        <v>205</v>
      </c>
      <c r="E2405" s="266" t="s">
        <v>19</v>
      </c>
      <c r="F2405" s="267" t="s">
        <v>243</v>
      </c>
      <c r="G2405" s="265"/>
      <c r="H2405" s="268">
        <v>1649.885</v>
      </c>
      <c r="I2405" s="269"/>
      <c r="J2405" s="265"/>
      <c r="K2405" s="265"/>
      <c r="L2405" s="270"/>
      <c r="M2405" s="271"/>
      <c r="N2405" s="272"/>
      <c r="O2405" s="272"/>
      <c r="P2405" s="272"/>
      <c r="Q2405" s="272"/>
      <c r="R2405" s="272"/>
      <c r="S2405" s="272"/>
      <c r="T2405" s="273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/>
      <c r="AT2405" s="274" t="s">
        <v>205</v>
      </c>
      <c r="AU2405" s="274" t="s">
        <v>82</v>
      </c>
      <c r="AV2405" s="15" t="s">
        <v>197</v>
      </c>
      <c r="AW2405" s="15" t="s">
        <v>33</v>
      </c>
      <c r="AX2405" s="15" t="s">
        <v>79</v>
      </c>
      <c r="AY2405" s="274" t="s">
        <v>190</v>
      </c>
    </row>
    <row r="2406" s="2" customFormat="1" ht="24.15" customHeight="1">
      <c r="A2406" s="40"/>
      <c r="B2406" s="41"/>
      <c r="C2406" s="214" t="s">
        <v>2798</v>
      </c>
      <c r="D2406" s="214" t="s">
        <v>192</v>
      </c>
      <c r="E2406" s="215" t="s">
        <v>2799</v>
      </c>
      <c r="F2406" s="216" t="s">
        <v>2800</v>
      </c>
      <c r="G2406" s="217" t="s">
        <v>214</v>
      </c>
      <c r="H2406" s="218">
        <v>382.19999999999999</v>
      </c>
      <c r="I2406" s="219"/>
      <c r="J2406" s="220">
        <f>ROUND(I2406*H2406,2)</f>
        <v>0</v>
      </c>
      <c r="K2406" s="216" t="s">
        <v>196</v>
      </c>
      <c r="L2406" s="46"/>
      <c r="M2406" s="221" t="s">
        <v>19</v>
      </c>
      <c r="N2406" s="222" t="s">
        <v>43</v>
      </c>
      <c r="O2406" s="86"/>
      <c r="P2406" s="223">
        <f>O2406*H2406</f>
        <v>0</v>
      </c>
      <c r="Q2406" s="223">
        <v>3.0000000000000001E-05</v>
      </c>
      <c r="R2406" s="223">
        <f>Q2406*H2406</f>
        <v>0.011466000000000001</v>
      </c>
      <c r="S2406" s="223">
        <v>0</v>
      </c>
      <c r="T2406" s="224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25" t="s">
        <v>307</v>
      </c>
      <c r="AT2406" s="225" t="s">
        <v>192</v>
      </c>
      <c r="AU2406" s="225" t="s">
        <v>82</v>
      </c>
      <c r="AY2406" s="19" t="s">
        <v>190</v>
      </c>
      <c r="BE2406" s="226">
        <f>IF(N2406="základní",J2406,0)</f>
        <v>0</v>
      </c>
      <c r="BF2406" s="226">
        <f>IF(N2406="snížená",J2406,0)</f>
        <v>0</v>
      </c>
      <c r="BG2406" s="226">
        <f>IF(N2406="zákl. přenesená",J2406,0)</f>
        <v>0</v>
      </c>
      <c r="BH2406" s="226">
        <f>IF(N2406="sníž. přenesená",J2406,0)</f>
        <v>0</v>
      </c>
      <c r="BI2406" s="226">
        <f>IF(N2406="nulová",J2406,0)</f>
        <v>0</v>
      </c>
      <c r="BJ2406" s="19" t="s">
        <v>79</v>
      </c>
      <c r="BK2406" s="226">
        <f>ROUND(I2406*H2406,2)</f>
        <v>0</v>
      </c>
      <c r="BL2406" s="19" t="s">
        <v>307</v>
      </c>
      <c r="BM2406" s="225" t="s">
        <v>2801</v>
      </c>
    </row>
    <row r="2407" s="2" customFormat="1">
      <c r="A2407" s="40"/>
      <c r="B2407" s="41"/>
      <c r="C2407" s="42"/>
      <c r="D2407" s="227" t="s">
        <v>199</v>
      </c>
      <c r="E2407" s="42"/>
      <c r="F2407" s="228" t="s">
        <v>2802</v>
      </c>
      <c r="G2407" s="42"/>
      <c r="H2407" s="42"/>
      <c r="I2407" s="229"/>
      <c r="J2407" s="42"/>
      <c r="K2407" s="42"/>
      <c r="L2407" s="46"/>
      <c r="M2407" s="230"/>
      <c r="N2407" s="231"/>
      <c r="O2407" s="86"/>
      <c r="P2407" s="86"/>
      <c r="Q2407" s="86"/>
      <c r="R2407" s="86"/>
      <c r="S2407" s="86"/>
      <c r="T2407" s="87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T2407" s="19" t="s">
        <v>199</v>
      </c>
      <c r="AU2407" s="19" t="s">
        <v>82</v>
      </c>
    </row>
    <row r="2408" s="13" customFormat="1">
      <c r="A2408" s="13"/>
      <c r="B2408" s="232"/>
      <c r="C2408" s="233"/>
      <c r="D2408" s="234" t="s">
        <v>205</v>
      </c>
      <c r="E2408" s="235" t="s">
        <v>19</v>
      </c>
      <c r="F2408" s="236" t="s">
        <v>764</v>
      </c>
      <c r="G2408" s="233"/>
      <c r="H2408" s="237">
        <v>382.19999999999999</v>
      </c>
      <c r="I2408" s="238"/>
      <c r="J2408" s="233"/>
      <c r="K2408" s="233"/>
      <c r="L2408" s="239"/>
      <c r="M2408" s="240"/>
      <c r="N2408" s="241"/>
      <c r="O2408" s="241"/>
      <c r="P2408" s="241"/>
      <c r="Q2408" s="241"/>
      <c r="R2408" s="241"/>
      <c r="S2408" s="241"/>
      <c r="T2408" s="242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3" t="s">
        <v>205</v>
      </c>
      <c r="AU2408" s="243" t="s">
        <v>82</v>
      </c>
      <c r="AV2408" s="13" t="s">
        <v>82</v>
      </c>
      <c r="AW2408" s="13" t="s">
        <v>33</v>
      </c>
      <c r="AX2408" s="13" t="s">
        <v>79</v>
      </c>
      <c r="AY2408" s="243" t="s">
        <v>190</v>
      </c>
    </row>
    <row r="2409" s="2" customFormat="1" ht="16.5" customHeight="1">
      <c r="A2409" s="40"/>
      <c r="B2409" s="41"/>
      <c r="C2409" s="244" t="s">
        <v>2803</v>
      </c>
      <c r="D2409" s="244" t="s">
        <v>219</v>
      </c>
      <c r="E2409" s="245" t="s">
        <v>2804</v>
      </c>
      <c r="F2409" s="246" t="s">
        <v>2805</v>
      </c>
      <c r="G2409" s="247" t="s">
        <v>214</v>
      </c>
      <c r="H2409" s="248">
        <v>1640.2619999999999</v>
      </c>
      <c r="I2409" s="249"/>
      <c r="J2409" s="250">
        <f>ROUND(I2409*H2409,2)</f>
        <v>0</v>
      </c>
      <c r="K2409" s="246" t="s">
        <v>196</v>
      </c>
      <c r="L2409" s="251"/>
      <c r="M2409" s="252" t="s">
        <v>19</v>
      </c>
      <c r="N2409" s="253" t="s">
        <v>43</v>
      </c>
      <c r="O2409" s="86"/>
      <c r="P2409" s="223">
        <f>O2409*H2409</f>
        <v>0</v>
      </c>
      <c r="Q2409" s="223">
        <v>0.0022000000000000001</v>
      </c>
      <c r="R2409" s="223">
        <f>Q2409*H2409</f>
        <v>3.6085764</v>
      </c>
      <c r="S2409" s="223">
        <v>0</v>
      </c>
      <c r="T2409" s="224">
        <f>S2409*H2409</f>
        <v>0</v>
      </c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R2409" s="225" t="s">
        <v>419</v>
      </c>
      <c r="AT2409" s="225" t="s">
        <v>219</v>
      </c>
      <c r="AU2409" s="225" t="s">
        <v>82</v>
      </c>
      <c r="AY2409" s="19" t="s">
        <v>190</v>
      </c>
      <c r="BE2409" s="226">
        <f>IF(N2409="základní",J2409,0)</f>
        <v>0</v>
      </c>
      <c r="BF2409" s="226">
        <f>IF(N2409="snížená",J2409,0)</f>
        <v>0</v>
      </c>
      <c r="BG2409" s="226">
        <f>IF(N2409="zákl. přenesená",J2409,0)</f>
        <v>0</v>
      </c>
      <c r="BH2409" s="226">
        <f>IF(N2409="sníž. přenesená",J2409,0)</f>
        <v>0</v>
      </c>
      <c r="BI2409" s="226">
        <f>IF(N2409="nulová",J2409,0)</f>
        <v>0</v>
      </c>
      <c r="BJ2409" s="19" t="s">
        <v>79</v>
      </c>
      <c r="BK2409" s="226">
        <f>ROUND(I2409*H2409,2)</f>
        <v>0</v>
      </c>
      <c r="BL2409" s="19" t="s">
        <v>307</v>
      </c>
      <c r="BM2409" s="225" t="s">
        <v>2806</v>
      </c>
    </row>
    <row r="2410" s="13" customFormat="1">
      <c r="A2410" s="13"/>
      <c r="B2410" s="232"/>
      <c r="C2410" s="233"/>
      <c r="D2410" s="234" t="s">
        <v>205</v>
      </c>
      <c r="E2410" s="235" t="s">
        <v>19</v>
      </c>
      <c r="F2410" s="236" t="s">
        <v>2807</v>
      </c>
      <c r="G2410" s="233"/>
      <c r="H2410" s="237">
        <v>1219.8420000000001</v>
      </c>
      <c r="I2410" s="238"/>
      <c r="J2410" s="233"/>
      <c r="K2410" s="233"/>
      <c r="L2410" s="239"/>
      <c r="M2410" s="240"/>
      <c r="N2410" s="241"/>
      <c r="O2410" s="241"/>
      <c r="P2410" s="241"/>
      <c r="Q2410" s="241"/>
      <c r="R2410" s="241"/>
      <c r="S2410" s="241"/>
      <c r="T2410" s="242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3" t="s">
        <v>205</v>
      </c>
      <c r="AU2410" s="243" t="s">
        <v>82</v>
      </c>
      <c r="AV2410" s="13" t="s">
        <v>82</v>
      </c>
      <c r="AW2410" s="13" t="s">
        <v>33</v>
      </c>
      <c r="AX2410" s="13" t="s">
        <v>72</v>
      </c>
      <c r="AY2410" s="243" t="s">
        <v>190</v>
      </c>
    </row>
    <row r="2411" s="13" customFormat="1">
      <c r="A2411" s="13"/>
      <c r="B2411" s="232"/>
      <c r="C2411" s="233"/>
      <c r="D2411" s="234" t="s">
        <v>205</v>
      </c>
      <c r="E2411" s="235" t="s">
        <v>19</v>
      </c>
      <c r="F2411" s="236" t="s">
        <v>2808</v>
      </c>
      <c r="G2411" s="233"/>
      <c r="H2411" s="237">
        <v>420.42000000000002</v>
      </c>
      <c r="I2411" s="238"/>
      <c r="J2411" s="233"/>
      <c r="K2411" s="233"/>
      <c r="L2411" s="239"/>
      <c r="M2411" s="240"/>
      <c r="N2411" s="241"/>
      <c r="O2411" s="241"/>
      <c r="P2411" s="241"/>
      <c r="Q2411" s="241"/>
      <c r="R2411" s="241"/>
      <c r="S2411" s="241"/>
      <c r="T2411" s="242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3" t="s">
        <v>205</v>
      </c>
      <c r="AU2411" s="243" t="s">
        <v>82</v>
      </c>
      <c r="AV2411" s="13" t="s">
        <v>82</v>
      </c>
      <c r="AW2411" s="13" t="s">
        <v>33</v>
      </c>
      <c r="AX2411" s="13" t="s">
        <v>72</v>
      </c>
      <c r="AY2411" s="243" t="s">
        <v>190</v>
      </c>
    </row>
    <row r="2412" s="15" customFormat="1">
      <c r="A2412" s="15"/>
      <c r="B2412" s="264"/>
      <c r="C2412" s="265"/>
      <c r="D2412" s="234" t="s">
        <v>205</v>
      </c>
      <c r="E2412" s="266" t="s">
        <v>19</v>
      </c>
      <c r="F2412" s="267" t="s">
        <v>243</v>
      </c>
      <c r="G2412" s="265"/>
      <c r="H2412" s="268">
        <v>1640.2619999999999</v>
      </c>
      <c r="I2412" s="269"/>
      <c r="J2412" s="265"/>
      <c r="K2412" s="265"/>
      <c r="L2412" s="270"/>
      <c r="M2412" s="271"/>
      <c r="N2412" s="272"/>
      <c r="O2412" s="272"/>
      <c r="P2412" s="272"/>
      <c r="Q2412" s="272"/>
      <c r="R2412" s="272"/>
      <c r="S2412" s="272"/>
      <c r="T2412" s="273"/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T2412" s="274" t="s">
        <v>205</v>
      </c>
      <c r="AU2412" s="274" t="s">
        <v>82</v>
      </c>
      <c r="AV2412" s="15" t="s">
        <v>197</v>
      </c>
      <c r="AW2412" s="15" t="s">
        <v>33</v>
      </c>
      <c r="AX2412" s="15" t="s">
        <v>79</v>
      </c>
      <c r="AY2412" s="274" t="s">
        <v>190</v>
      </c>
    </row>
    <row r="2413" s="2" customFormat="1" ht="24.15" customHeight="1">
      <c r="A2413" s="40"/>
      <c r="B2413" s="41"/>
      <c r="C2413" s="214" t="s">
        <v>2809</v>
      </c>
      <c r="D2413" s="214" t="s">
        <v>192</v>
      </c>
      <c r="E2413" s="215" t="s">
        <v>2810</v>
      </c>
      <c r="F2413" s="216" t="s">
        <v>2811</v>
      </c>
      <c r="G2413" s="217" t="s">
        <v>408</v>
      </c>
      <c r="H2413" s="218">
        <v>5</v>
      </c>
      <c r="I2413" s="219"/>
      <c r="J2413" s="220">
        <f>ROUND(I2413*H2413,2)</f>
        <v>0</v>
      </c>
      <c r="K2413" s="216" t="s">
        <v>196</v>
      </c>
      <c r="L2413" s="46"/>
      <c r="M2413" s="221" t="s">
        <v>19</v>
      </c>
      <c r="N2413" s="222" t="s">
        <v>43</v>
      </c>
      <c r="O2413" s="86"/>
      <c r="P2413" s="223">
        <f>O2413*H2413</f>
        <v>0</v>
      </c>
      <c r="Q2413" s="223">
        <v>0.00010000000000000001</v>
      </c>
      <c r="R2413" s="223">
        <f>Q2413*H2413</f>
        <v>0.00050000000000000001</v>
      </c>
      <c r="S2413" s="223">
        <v>0</v>
      </c>
      <c r="T2413" s="224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25" t="s">
        <v>307</v>
      </c>
      <c r="AT2413" s="225" t="s">
        <v>192</v>
      </c>
      <c r="AU2413" s="225" t="s">
        <v>82</v>
      </c>
      <c r="AY2413" s="19" t="s">
        <v>190</v>
      </c>
      <c r="BE2413" s="226">
        <f>IF(N2413="základní",J2413,0)</f>
        <v>0</v>
      </c>
      <c r="BF2413" s="226">
        <f>IF(N2413="snížená",J2413,0)</f>
        <v>0</v>
      </c>
      <c r="BG2413" s="226">
        <f>IF(N2413="zákl. přenesená",J2413,0)</f>
        <v>0</v>
      </c>
      <c r="BH2413" s="226">
        <f>IF(N2413="sníž. přenesená",J2413,0)</f>
        <v>0</v>
      </c>
      <c r="BI2413" s="226">
        <f>IF(N2413="nulová",J2413,0)</f>
        <v>0</v>
      </c>
      <c r="BJ2413" s="19" t="s">
        <v>79</v>
      </c>
      <c r="BK2413" s="226">
        <f>ROUND(I2413*H2413,2)</f>
        <v>0</v>
      </c>
      <c r="BL2413" s="19" t="s">
        <v>307</v>
      </c>
      <c r="BM2413" s="225" t="s">
        <v>2812</v>
      </c>
    </row>
    <row r="2414" s="2" customFormat="1">
      <c r="A2414" s="40"/>
      <c r="B2414" s="41"/>
      <c r="C2414" s="42"/>
      <c r="D2414" s="227" t="s">
        <v>199</v>
      </c>
      <c r="E2414" s="42"/>
      <c r="F2414" s="228" t="s">
        <v>2813</v>
      </c>
      <c r="G2414" s="42"/>
      <c r="H2414" s="42"/>
      <c r="I2414" s="229"/>
      <c r="J2414" s="42"/>
      <c r="K2414" s="42"/>
      <c r="L2414" s="46"/>
      <c r="M2414" s="230"/>
      <c r="N2414" s="231"/>
      <c r="O2414" s="86"/>
      <c r="P2414" s="86"/>
      <c r="Q2414" s="86"/>
      <c r="R2414" s="86"/>
      <c r="S2414" s="86"/>
      <c r="T2414" s="87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T2414" s="19" t="s">
        <v>199</v>
      </c>
      <c r="AU2414" s="19" t="s">
        <v>82</v>
      </c>
    </row>
    <row r="2415" s="14" customFormat="1">
      <c r="A2415" s="14"/>
      <c r="B2415" s="254"/>
      <c r="C2415" s="255"/>
      <c r="D2415" s="234" t="s">
        <v>205</v>
      </c>
      <c r="E2415" s="256" t="s">
        <v>19</v>
      </c>
      <c r="F2415" s="257" t="s">
        <v>2814</v>
      </c>
      <c r="G2415" s="255"/>
      <c r="H2415" s="256" t="s">
        <v>19</v>
      </c>
      <c r="I2415" s="258"/>
      <c r="J2415" s="255"/>
      <c r="K2415" s="255"/>
      <c r="L2415" s="259"/>
      <c r="M2415" s="260"/>
      <c r="N2415" s="261"/>
      <c r="O2415" s="261"/>
      <c r="P2415" s="261"/>
      <c r="Q2415" s="261"/>
      <c r="R2415" s="261"/>
      <c r="S2415" s="261"/>
      <c r="T2415" s="26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63" t="s">
        <v>205</v>
      </c>
      <c r="AU2415" s="263" t="s">
        <v>82</v>
      </c>
      <c r="AV2415" s="14" t="s">
        <v>79</v>
      </c>
      <c r="AW2415" s="14" t="s">
        <v>33</v>
      </c>
      <c r="AX2415" s="14" t="s">
        <v>72</v>
      </c>
      <c r="AY2415" s="263" t="s">
        <v>190</v>
      </c>
    </row>
    <row r="2416" s="13" customFormat="1">
      <c r="A2416" s="13"/>
      <c r="B2416" s="232"/>
      <c r="C2416" s="233"/>
      <c r="D2416" s="234" t="s">
        <v>205</v>
      </c>
      <c r="E2416" s="235" t="s">
        <v>19</v>
      </c>
      <c r="F2416" s="236" t="s">
        <v>197</v>
      </c>
      <c r="G2416" s="233"/>
      <c r="H2416" s="237">
        <v>4</v>
      </c>
      <c r="I2416" s="238"/>
      <c r="J2416" s="233"/>
      <c r="K2416" s="233"/>
      <c r="L2416" s="239"/>
      <c r="M2416" s="240"/>
      <c r="N2416" s="241"/>
      <c r="O2416" s="241"/>
      <c r="P2416" s="241"/>
      <c r="Q2416" s="241"/>
      <c r="R2416" s="241"/>
      <c r="S2416" s="241"/>
      <c r="T2416" s="242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3" t="s">
        <v>205</v>
      </c>
      <c r="AU2416" s="243" t="s">
        <v>82</v>
      </c>
      <c r="AV2416" s="13" t="s">
        <v>82</v>
      </c>
      <c r="AW2416" s="13" t="s">
        <v>33</v>
      </c>
      <c r="AX2416" s="13" t="s">
        <v>72</v>
      </c>
      <c r="AY2416" s="243" t="s">
        <v>190</v>
      </c>
    </row>
    <row r="2417" s="14" customFormat="1">
      <c r="A2417" s="14"/>
      <c r="B2417" s="254"/>
      <c r="C2417" s="255"/>
      <c r="D2417" s="234" t="s">
        <v>205</v>
      </c>
      <c r="E2417" s="256" t="s">
        <v>19</v>
      </c>
      <c r="F2417" s="257" t="s">
        <v>2815</v>
      </c>
      <c r="G2417" s="255"/>
      <c r="H2417" s="256" t="s">
        <v>19</v>
      </c>
      <c r="I2417" s="258"/>
      <c r="J2417" s="255"/>
      <c r="K2417" s="255"/>
      <c r="L2417" s="259"/>
      <c r="M2417" s="260"/>
      <c r="N2417" s="261"/>
      <c r="O2417" s="261"/>
      <c r="P2417" s="261"/>
      <c r="Q2417" s="261"/>
      <c r="R2417" s="261"/>
      <c r="S2417" s="261"/>
      <c r="T2417" s="26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63" t="s">
        <v>205</v>
      </c>
      <c r="AU2417" s="263" t="s">
        <v>82</v>
      </c>
      <c r="AV2417" s="14" t="s">
        <v>79</v>
      </c>
      <c r="AW2417" s="14" t="s">
        <v>33</v>
      </c>
      <c r="AX2417" s="14" t="s">
        <v>72</v>
      </c>
      <c r="AY2417" s="263" t="s">
        <v>190</v>
      </c>
    </row>
    <row r="2418" s="13" customFormat="1">
      <c r="A2418" s="13"/>
      <c r="B2418" s="232"/>
      <c r="C2418" s="233"/>
      <c r="D2418" s="234" t="s">
        <v>205</v>
      </c>
      <c r="E2418" s="235" t="s">
        <v>19</v>
      </c>
      <c r="F2418" s="236" t="s">
        <v>79</v>
      </c>
      <c r="G2418" s="233"/>
      <c r="H2418" s="237">
        <v>1</v>
      </c>
      <c r="I2418" s="238"/>
      <c r="J2418" s="233"/>
      <c r="K2418" s="233"/>
      <c r="L2418" s="239"/>
      <c r="M2418" s="240"/>
      <c r="N2418" s="241"/>
      <c r="O2418" s="241"/>
      <c r="P2418" s="241"/>
      <c r="Q2418" s="241"/>
      <c r="R2418" s="241"/>
      <c r="S2418" s="241"/>
      <c r="T2418" s="242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3" t="s">
        <v>205</v>
      </c>
      <c r="AU2418" s="243" t="s">
        <v>82</v>
      </c>
      <c r="AV2418" s="13" t="s">
        <v>82</v>
      </c>
      <c r="AW2418" s="13" t="s">
        <v>33</v>
      </c>
      <c r="AX2418" s="13" t="s">
        <v>72</v>
      </c>
      <c r="AY2418" s="243" t="s">
        <v>190</v>
      </c>
    </row>
    <row r="2419" s="15" customFormat="1">
      <c r="A2419" s="15"/>
      <c r="B2419" s="264"/>
      <c r="C2419" s="265"/>
      <c r="D2419" s="234" t="s">
        <v>205</v>
      </c>
      <c r="E2419" s="266" t="s">
        <v>19</v>
      </c>
      <c r="F2419" s="267" t="s">
        <v>243</v>
      </c>
      <c r="G2419" s="265"/>
      <c r="H2419" s="268">
        <v>5</v>
      </c>
      <c r="I2419" s="269"/>
      <c r="J2419" s="265"/>
      <c r="K2419" s="265"/>
      <c r="L2419" s="270"/>
      <c r="M2419" s="271"/>
      <c r="N2419" s="272"/>
      <c r="O2419" s="272"/>
      <c r="P2419" s="272"/>
      <c r="Q2419" s="272"/>
      <c r="R2419" s="272"/>
      <c r="S2419" s="272"/>
      <c r="T2419" s="273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74" t="s">
        <v>205</v>
      </c>
      <c r="AU2419" s="274" t="s">
        <v>82</v>
      </c>
      <c r="AV2419" s="15" t="s">
        <v>197</v>
      </c>
      <c r="AW2419" s="15" t="s">
        <v>33</v>
      </c>
      <c r="AX2419" s="15" t="s">
        <v>79</v>
      </c>
      <c r="AY2419" s="274" t="s">
        <v>190</v>
      </c>
    </row>
    <row r="2420" s="2" customFormat="1" ht="16.5" customHeight="1">
      <c r="A2420" s="40"/>
      <c r="B2420" s="41"/>
      <c r="C2420" s="244" t="s">
        <v>2816</v>
      </c>
      <c r="D2420" s="244" t="s">
        <v>219</v>
      </c>
      <c r="E2420" s="245" t="s">
        <v>2817</v>
      </c>
      <c r="F2420" s="246" t="s">
        <v>2818</v>
      </c>
      <c r="G2420" s="247" t="s">
        <v>408</v>
      </c>
      <c r="H2420" s="248">
        <v>5</v>
      </c>
      <c r="I2420" s="249"/>
      <c r="J2420" s="250">
        <f>ROUND(I2420*H2420,2)</f>
        <v>0</v>
      </c>
      <c r="K2420" s="246" t="s">
        <v>196</v>
      </c>
      <c r="L2420" s="251"/>
      <c r="M2420" s="252" t="s">
        <v>19</v>
      </c>
      <c r="N2420" s="253" t="s">
        <v>43</v>
      </c>
      <c r="O2420" s="86"/>
      <c r="P2420" s="223">
        <f>O2420*H2420</f>
        <v>0</v>
      </c>
      <c r="Q2420" s="223">
        <v>0.001</v>
      </c>
      <c r="R2420" s="223">
        <f>Q2420*H2420</f>
        <v>0.0050000000000000001</v>
      </c>
      <c r="S2420" s="223">
        <v>0</v>
      </c>
      <c r="T2420" s="224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25" t="s">
        <v>419</v>
      </c>
      <c r="AT2420" s="225" t="s">
        <v>219</v>
      </c>
      <c r="AU2420" s="225" t="s">
        <v>82</v>
      </c>
      <c r="AY2420" s="19" t="s">
        <v>190</v>
      </c>
      <c r="BE2420" s="226">
        <f>IF(N2420="základní",J2420,0)</f>
        <v>0</v>
      </c>
      <c r="BF2420" s="226">
        <f>IF(N2420="snížená",J2420,0)</f>
        <v>0</v>
      </c>
      <c r="BG2420" s="226">
        <f>IF(N2420="zákl. přenesená",J2420,0)</f>
        <v>0</v>
      </c>
      <c r="BH2420" s="226">
        <f>IF(N2420="sníž. přenesená",J2420,0)</f>
        <v>0</v>
      </c>
      <c r="BI2420" s="226">
        <f>IF(N2420="nulová",J2420,0)</f>
        <v>0</v>
      </c>
      <c r="BJ2420" s="19" t="s">
        <v>79</v>
      </c>
      <c r="BK2420" s="226">
        <f>ROUND(I2420*H2420,2)</f>
        <v>0</v>
      </c>
      <c r="BL2420" s="19" t="s">
        <v>307</v>
      </c>
      <c r="BM2420" s="225" t="s">
        <v>2819</v>
      </c>
    </row>
    <row r="2421" s="2" customFormat="1" ht="24.15" customHeight="1">
      <c r="A2421" s="40"/>
      <c r="B2421" s="41"/>
      <c r="C2421" s="214" t="s">
        <v>2820</v>
      </c>
      <c r="D2421" s="214" t="s">
        <v>192</v>
      </c>
      <c r="E2421" s="215" t="s">
        <v>2821</v>
      </c>
      <c r="F2421" s="216" t="s">
        <v>2822</v>
      </c>
      <c r="G2421" s="217" t="s">
        <v>222</v>
      </c>
      <c r="H2421" s="218">
        <v>15.025</v>
      </c>
      <c r="I2421" s="219"/>
      <c r="J2421" s="220">
        <f>ROUND(I2421*H2421,2)</f>
        <v>0</v>
      </c>
      <c r="K2421" s="216" t="s">
        <v>196</v>
      </c>
      <c r="L2421" s="46"/>
      <c r="M2421" s="221" t="s">
        <v>19</v>
      </c>
      <c r="N2421" s="222" t="s">
        <v>43</v>
      </c>
      <c r="O2421" s="86"/>
      <c r="P2421" s="223">
        <f>O2421*H2421</f>
        <v>0</v>
      </c>
      <c r="Q2421" s="223">
        <v>0</v>
      </c>
      <c r="R2421" s="223">
        <f>Q2421*H2421</f>
        <v>0</v>
      </c>
      <c r="S2421" s="223">
        <v>0</v>
      </c>
      <c r="T2421" s="224">
        <f>S2421*H2421</f>
        <v>0</v>
      </c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R2421" s="225" t="s">
        <v>307</v>
      </c>
      <c r="AT2421" s="225" t="s">
        <v>192</v>
      </c>
      <c r="AU2421" s="225" t="s">
        <v>82</v>
      </c>
      <c r="AY2421" s="19" t="s">
        <v>190</v>
      </c>
      <c r="BE2421" s="226">
        <f>IF(N2421="základní",J2421,0)</f>
        <v>0</v>
      </c>
      <c r="BF2421" s="226">
        <f>IF(N2421="snížená",J2421,0)</f>
        <v>0</v>
      </c>
      <c r="BG2421" s="226">
        <f>IF(N2421="zákl. přenesená",J2421,0)</f>
        <v>0</v>
      </c>
      <c r="BH2421" s="226">
        <f>IF(N2421="sníž. přenesená",J2421,0)</f>
        <v>0</v>
      </c>
      <c r="BI2421" s="226">
        <f>IF(N2421="nulová",J2421,0)</f>
        <v>0</v>
      </c>
      <c r="BJ2421" s="19" t="s">
        <v>79</v>
      </c>
      <c r="BK2421" s="226">
        <f>ROUND(I2421*H2421,2)</f>
        <v>0</v>
      </c>
      <c r="BL2421" s="19" t="s">
        <v>307</v>
      </c>
      <c r="BM2421" s="225" t="s">
        <v>2823</v>
      </c>
    </row>
    <row r="2422" s="2" customFormat="1">
      <c r="A2422" s="40"/>
      <c r="B2422" s="41"/>
      <c r="C2422" s="42"/>
      <c r="D2422" s="227" t="s">
        <v>199</v>
      </c>
      <c r="E2422" s="42"/>
      <c r="F2422" s="228" t="s">
        <v>2824</v>
      </c>
      <c r="G2422" s="42"/>
      <c r="H2422" s="42"/>
      <c r="I2422" s="229"/>
      <c r="J2422" s="42"/>
      <c r="K2422" s="42"/>
      <c r="L2422" s="46"/>
      <c r="M2422" s="230"/>
      <c r="N2422" s="231"/>
      <c r="O2422" s="86"/>
      <c r="P2422" s="86"/>
      <c r="Q2422" s="86"/>
      <c r="R2422" s="86"/>
      <c r="S2422" s="86"/>
      <c r="T2422" s="87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T2422" s="19" t="s">
        <v>199</v>
      </c>
      <c r="AU2422" s="19" t="s">
        <v>82</v>
      </c>
    </row>
    <row r="2423" s="12" customFormat="1" ht="22.8" customHeight="1">
      <c r="A2423" s="12"/>
      <c r="B2423" s="198"/>
      <c r="C2423" s="199"/>
      <c r="D2423" s="200" t="s">
        <v>71</v>
      </c>
      <c r="E2423" s="212" t="s">
        <v>2825</v>
      </c>
      <c r="F2423" s="212" t="s">
        <v>2826</v>
      </c>
      <c r="G2423" s="199"/>
      <c r="H2423" s="199"/>
      <c r="I2423" s="202"/>
      <c r="J2423" s="213">
        <f>BK2423</f>
        <v>0</v>
      </c>
      <c r="K2423" s="199"/>
      <c r="L2423" s="204"/>
      <c r="M2423" s="205"/>
      <c r="N2423" s="206"/>
      <c r="O2423" s="206"/>
      <c r="P2423" s="207">
        <f>SUM(P2424:P2596)</f>
        <v>0</v>
      </c>
      <c r="Q2423" s="206"/>
      <c r="R2423" s="207">
        <f>SUM(R2424:R2596)</f>
        <v>44.278136029999992</v>
      </c>
      <c r="S2423" s="206"/>
      <c r="T2423" s="208">
        <f>SUM(T2424:T2596)</f>
        <v>0</v>
      </c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R2423" s="209" t="s">
        <v>82</v>
      </c>
      <c r="AT2423" s="210" t="s">
        <v>71</v>
      </c>
      <c r="AU2423" s="210" t="s">
        <v>79</v>
      </c>
      <c r="AY2423" s="209" t="s">
        <v>190</v>
      </c>
      <c r="BK2423" s="211">
        <f>SUM(BK2424:BK2596)</f>
        <v>0</v>
      </c>
    </row>
    <row r="2424" s="2" customFormat="1" ht="24.15" customHeight="1">
      <c r="A2424" s="40"/>
      <c r="B2424" s="41"/>
      <c r="C2424" s="214" t="s">
        <v>2827</v>
      </c>
      <c r="D2424" s="214" t="s">
        <v>192</v>
      </c>
      <c r="E2424" s="215" t="s">
        <v>2828</v>
      </c>
      <c r="F2424" s="216" t="s">
        <v>2829</v>
      </c>
      <c r="G2424" s="217" t="s">
        <v>214</v>
      </c>
      <c r="H2424" s="218">
        <v>2785.54</v>
      </c>
      <c r="I2424" s="219"/>
      <c r="J2424" s="220">
        <f>ROUND(I2424*H2424,2)</f>
        <v>0</v>
      </c>
      <c r="K2424" s="216" t="s">
        <v>196</v>
      </c>
      <c r="L2424" s="46"/>
      <c r="M2424" s="221" t="s">
        <v>19</v>
      </c>
      <c r="N2424" s="222" t="s">
        <v>43</v>
      </c>
      <c r="O2424" s="86"/>
      <c r="P2424" s="223">
        <f>O2424*H2424</f>
        <v>0</v>
      </c>
      <c r="Q2424" s="223">
        <v>0</v>
      </c>
      <c r="R2424" s="223">
        <f>Q2424*H2424</f>
        <v>0</v>
      </c>
      <c r="S2424" s="223">
        <v>0</v>
      </c>
      <c r="T2424" s="224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25" t="s">
        <v>307</v>
      </c>
      <c r="AT2424" s="225" t="s">
        <v>192</v>
      </c>
      <c r="AU2424" s="225" t="s">
        <v>82</v>
      </c>
      <c r="AY2424" s="19" t="s">
        <v>190</v>
      </c>
      <c r="BE2424" s="226">
        <f>IF(N2424="základní",J2424,0)</f>
        <v>0</v>
      </c>
      <c r="BF2424" s="226">
        <f>IF(N2424="snížená",J2424,0)</f>
        <v>0</v>
      </c>
      <c r="BG2424" s="226">
        <f>IF(N2424="zákl. přenesená",J2424,0)</f>
        <v>0</v>
      </c>
      <c r="BH2424" s="226">
        <f>IF(N2424="sníž. přenesená",J2424,0)</f>
        <v>0</v>
      </c>
      <c r="BI2424" s="226">
        <f>IF(N2424="nulová",J2424,0)</f>
        <v>0</v>
      </c>
      <c r="BJ2424" s="19" t="s">
        <v>79</v>
      </c>
      <c r="BK2424" s="226">
        <f>ROUND(I2424*H2424,2)</f>
        <v>0</v>
      </c>
      <c r="BL2424" s="19" t="s">
        <v>307</v>
      </c>
      <c r="BM2424" s="225" t="s">
        <v>2830</v>
      </c>
    </row>
    <row r="2425" s="2" customFormat="1">
      <c r="A2425" s="40"/>
      <c r="B2425" s="41"/>
      <c r="C2425" s="42"/>
      <c r="D2425" s="227" t="s">
        <v>199</v>
      </c>
      <c r="E2425" s="42"/>
      <c r="F2425" s="228" t="s">
        <v>2831</v>
      </c>
      <c r="G2425" s="42"/>
      <c r="H2425" s="42"/>
      <c r="I2425" s="229"/>
      <c r="J2425" s="42"/>
      <c r="K2425" s="42"/>
      <c r="L2425" s="46"/>
      <c r="M2425" s="230"/>
      <c r="N2425" s="231"/>
      <c r="O2425" s="86"/>
      <c r="P2425" s="86"/>
      <c r="Q2425" s="86"/>
      <c r="R2425" s="86"/>
      <c r="S2425" s="86"/>
      <c r="T2425" s="87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T2425" s="19" t="s">
        <v>199</v>
      </c>
      <c r="AU2425" s="19" t="s">
        <v>82</v>
      </c>
    </row>
    <row r="2426" s="14" customFormat="1">
      <c r="A2426" s="14"/>
      <c r="B2426" s="254"/>
      <c r="C2426" s="255"/>
      <c r="D2426" s="234" t="s">
        <v>205</v>
      </c>
      <c r="E2426" s="256" t="s">
        <v>19</v>
      </c>
      <c r="F2426" s="257" t="s">
        <v>2832</v>
      </c>
      <c r="G2426" s="255"/>
      <c r="H2426" s="256" t="s">
        <v>19</v>
      </c>
      <c r="I2426" s="258"/>
      <c r="J2426" s="255"/>
      <c r="K2426" s="255"/>
      <c r="L2426" s="259"/>
      <c r="M2426" s="260"/>
      <c r="N2426" s="261"/>
      <c r="O2426" s="261"/>
      <c r="P2426" s="261"/>
      <c r="Q2426" s="261"/>
      <c r="R2426" s="261"/>
      <c r="S2426" s="261"/>
      <c r="T2426" s="26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3" t="s">
        <v>205</v>
      </c>
      <c r="AU2426" s="263" t="s">
        <v>82</v>
      </c>
      <c r="AV2426" s="14" t="s">
        <v>79</v>
      </c>
      <c r="AW2426" s="14" t="s">
        <v>33</v>
      </c>
      <c r="AX2426" s="14" t="s">
        <v>72</v>
      </c>
      <c r="AY2426" s="263" t="s">
        <v>190</v>
      </c>
    </row>
    <row r="2427" s="13" customFormat="1">
      <c r="A2427" s="13"/>
      <c r="B2427" s="232"/>
      <c r="C2427" s="233"/>
      <c r="D2427" s="234" t="s">
        <v>205</v>
      </c>
      <c r="E2427" s="235" t="s">
        <v>19</v>
      </c>
      <c r="F2427" s="236" t="s">
        <v>689</v>
      </c>
      <c r="G2427" s="233"/>
      <c r="H2427" s="237">
        <v>831.84000000000003</v>
      </c>
      <c r="I2427" s="238"/>
      <c r="J2427" s="233"/>
      <c r="K2427" s="233"/>
      <c r="L2427" s="239"/>
      <c r="M2427" s="240"/>
      <c r="N2427" s="241"/>
      <c r="O2427" s="241"/>
      <c r="P2427" s="241"/>
      <c r="Q2427" s="241"/>
      <c r="R2427" s="241"/>
      <c r="S2427" s="241"/>
      <c r="T2427" s="242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3" t="s">
        <v>205</v>
      </c>
      <c r="AU2427" s="243" t="s">
        <v>82</v>
      </c>
      <c r="AV2427" s="13" t="s">
        <v>82</v>
      </c>
      <c r="AW2427" s="13" t="s">
        <v>33</v>
      </c>
      <c r="AX2427" s="13" t="s">
        <v>72</v>
      </c>
      <c r="AY2427" s="243" t="s">
        <v>190</v>
      </c>
    </row>
    <row r="2428" s="13" customFormat="1">
      <c r="A2428" s="13"/>
      <c r="B2428" s="232"/>
      <c r="C2428" s="233"/>
      <c r="D2428" s="234" t="s">
        <v>205</v>
      </c>
      <c r="E2428" s="235" t="s">
        <v>19</v>
      </c>
      <c r="F2428" s="236" t="s">
        <v>691</v>
      </c>
      <c r="G2428" s="233"/>
      <c r="H2428" s="237">
        <v>511.51999999999998</v>
      </c>
      <c r="I2428" s="238"/>
      <c r="J2428" s="233"/>
      <c r="K2428" s="233"/>
      <c r="L2428" s="239"/>
      <c r="M2428" s="240"/>
      <c r="N2428" s="241"/>
      <c r="O2428" s="241"/>
      <c r="P2428" s="241"/>
      <c r="Q2428" s="241"/>
      <c r="R2428" s="241"/>
      <c r="S2428" s="241"/>
      <c r="T2428" s="242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3" t="s">
        <v>205</v>
      </c>
      <c r="AU2428" s="243" t="s">
        <v>82</v>
      </c>
      <c r="AV2428" s="13" t="s">
        <v>82</v>
      </c>
      <c r="AW2428" s="13" t="s">
        <v>33</v>
      </c>
      <c r="AX2428" s="13" t="s">
        <v>72</v>
      </c>
      <c r="AY2428" s="243" t="s">
        <v>190</v>
      </c>
    </row>
    <row r="2429" s="13" customFormat="1">
      <c r="A2429" s="13"/>
      <c r="B2429" s="232"/>
      <c r="C2429" s="233"/>
      <c r="D2429" s="234" t="s">
        <v>205</v>
      </c>
      <c r="E2429" s="235" t="s">
        <v>19</v>
      </c>
      <c r="F2429" s="236" t="s">
        <v>693</v>
      </c>
      <c r="G2429" s="233"/>
      <c r="H2429" s="237">
        <v>49.409999999999997</v>
      </c>
      <c r="I2429" s="238"/>
      <c r="J2429" s="233"/>
      <c r="K2429" s="233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205</v>
      </c>
      <c r="AU2429" s="243" t="s">
        <v>82</v>
      </c>
      <c r="AV2429" s="13" t="s">
        <v>82</v>
      </c>
      <c r="AW2429" s="13" t="s">
        <v>33</v>
      </c>
      <c r="AX2429" s="13" t="s">
        <v>72</v>
      </c>
      <c r="AY2429" s="243" t="s">
        <v>190</v>
      </c>
    </row>
    <row r="2430" s="16" customFormat="1">
      <c r="A2430" s="16"/>
      <c r="B2430" s="286"/>
      <c r="C2430" s="287"/>
      <c r="D2430" s="234" t="s">
        <v>205</v>
      </c>
      <c r="E2430" s="288" t="s">
        <v>19</v>
      </c>
      <c r="F2430" s="289" t="s">
        <v>914</v>
      </c>
      <c r="G2430" s="287"/>
      <c r="H2430" s="290">
        <v>1392.77</v>
      </c>
      <c r="I2430" s="291"/>
      <c r="J2430" s="287"/>
      <c r="K2430" s="287"/>
      <c r="L2430" s="292"/>
      <c r="M2430" s="293"/>
      <c r="N2430" s="294"/>
      <c r="O2430" s="294"/>
      <c r="P2430" s="294"/>
      <c r="Q2430" s="294"/>
      <c r="R2430" s="294"/>
      <c r="S2430" s="294"/>
      <c r="T2430" s="295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T2430" s="296" t="s">
        <v>205</v>
      </c>
      <c r="AU2430" s="296" t="s">
        <v>82</v>
      </c>
      <c r="AV2430" s="16" t="s">
        <v>207</v>
      </c>
      <c r="AW2430" s="16" t="s">
        <v>33</v>
      </c>
      <c r="AX2430" s="16" t="s">
        <v>72</v>
      </c>
      <c r="AY2430" s="296" t="s">
        <v>190</v>
      </c>
    </row>
    <row r="2431" s="14" customFormat="1">
      <c r="A2431" s="14"/>
      <c r="B2431" s="254"/>
      <c r="C2431" s="255"/>
      <c r="D2431" s="234" t="s">
        <v>205</v>
      </c>
      <c r="E2431" s="256" t="s">
        <v>19</v>
      </c>
      <c r="F2431" s="257" t="s">
        <v>2833</v>
      </c>
      <c r="G2431" s="255"/>
      <c r="H2431" s="256" t="s">
        <v>19</v>
      </c>
      <c r="I2431" s="258"/>
      <c r="J2431" s="255"/>
      <c r="K2431" s="255"/>
      <c r="L2431" s="259"/>
      <c r="M2431" s="260"/>
      <c r="N2431" s="261"/>
      <c r="O2431" s="261"/>
      <c r="P2431" s="261"/>
      <c r="Q2431" s="261"/>
      <c r="R2431" s="261"/>
      <c r="S2431" s="261"/>
      <c r="T2431" s="262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3" t="s">
        <v>205</v>
      </c>
      <c r="AU2431" s="263" t="s">
        <v>82</v>
      </c>
      <c r="AV2431" s="14" t="s">
        <v>79</v>
      </c>
      <c r="AW2431" s="14" t="s">
        <v>33</v>
      </c>
      <c r="AX2431" s="14" t="s">
        <v>72</v>
      </c>
      <c r="AY2431" s="263" t="s">
        <v>190</v>
      </c>
    </row>
    <row r="2432" s="13" customFormat="1">
      <c r="A2432" s="13"/>
      <c r="B2432" s="232"/>
      <c r="C2432" s="233"/>
      <c r="D2432" s="234" t="s">
        <v>205</v>
      </c>
      <c r="E2432" s="235" t="s">
        <v>19</v>
      </c>
      <c r="F2432" s="236" t="s">
        <v>689</v>
      </c>
      <c r="G2432" s="233"/>
      <c r="H2432" s="237">
        <v>831.84000000000003</v>
      </c>
      <c r="I2432" s="238"/>
      <c r="J2432" s="233"/>
      <c r="K2432" s="233"/>
      <c r="L2432" s="239"/>
      <c r="M2432" s="240"/>
      <c r="N2432" s="241"/>
      <c r="O2432" s="241"/>
      <c r="P2432" s="241"/>
      <c r="Q2432" s="241"/>
      <c r="R2432" s="241"/>
      <c r="S2432" s="241"/>
      <c r="T2432" s="242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3" t="s">
        <v>205</v>
      </c>
      <c r="AU2432" s="243" t="s">
        <v>82</v>
      </c>
      <c r="AV2432" s="13" t="s">
        <v>82</v>
      </c>
      <c r="AW2432" s="13" t="s">
        <v>33</v>
      </c>
      <c r="AX2432" s="13" t="s">
        <v>72</v>
      </c>
      <c r="AY2432" s="243" t="s">
        <v>190</v>
      </c>
    </row>
    <row r="2433" s="13" customFormat="1">
      <c r="A2433" s="13"/>
      <c r="B2433" s="232"/>
      <c r="C2433" s="233"/>
      <c r="D2433" s="234" t="s">
        <v>205</v>
      </c>
      <c r="E2433" s="235" t="s">
        <v>19</v>
      </c>
      <c r="F2433" s="236" t="s">
        <v>691</v>
      </c>
      <c r="G2433" s="233"/>
      <c r="H2433" s="237">
        <v>511.51999999999998</v>
      </c>
      <c r="I2433" s="238"/>
      <c r="J2433" s="233"/>
      <c r="K2433" s="233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205</v>
      </c>
      <c r="AU2433" s="243" t="s">
        <v>82</v>
      </c>
      <c r="AV2433" s="13" t="s">
        <v>82</v>
      </c>
      <c r="AW2433" s="13" t="s">
        <v>33</v>
      </c>
      <c r="AX2433" s="13" t="s">
        <v>72</v>
      </c>
      <c r="AY2433" s="243" t="s">
        <v>190</v>
      </c>
    </row>
    <row r="2434" s="13" customFormat="1">
      <c r="A2434" s="13"/>
      <c r="B2434" s="232"/>
      <c r="C2434" s="233"/>
      <c r="D2434" s="234" t="s">
        <v>205</v>
      </c>
      <c r="E2434" s="235" t="s">
        <v>19</v>
      </c>
      <c r="F2434" s="236" t="s">
        <v>693</v>
      </c>
      <c r="G2434" s="233"/>
      <c r="H2434" s="237">
        <v>49.409999999999997</v>
      </c>
      <c r="I2434" s="238"/>
      <c r="J2434" s="233"/>
      <c r="K2434" s="233"/>
      <c r="L2434" s="239"/>
      <c r="M2434" s="240"/>
      <c r="N2434" s="241"/>
      <c r="O2434" s="241"/>
      <c r="P2434" s="241"/>
      <c r="Q2434" s="241"/>
      <c r="R2434" s="241"/>
      <c r="S2434" s="241"/>
      <c r="T2434" s="242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3" t="s">
        <v>205</v>
      </c>
      <c r="AU2434" s="243" t="s">
        <v>82</v>
      </c>
      <c r="AV2434" s="13" t="s">
        <v>82</v>
      </c>
      <c r="AW2434" s="13" t="s">
        <v>33</v>
      </c>
      <c r="AX2434" s="13" t="s">
        <v>72</v>
      </c>
      <c r="AY2434" s="243" t="s">
        <v>190</v>
      </c>
    </row>
    <row r="2435" s="16" customFormat="1">
      <c r="A2435" s="16"/>
      <c r="B2435" s="286"/>
      <c r="C2435" s="287"/>
      <c r="D2435" s="234" t="s">
        <v>205</v>
      </c>
      <c r="E2435" s="288" t="s">
        <v>19</v>
      </c>
      <c r="F2435" s="289" t="s">
        <v>914</v>
      </c>
      <c r="G2435" s="287"/>
      <c r="H2435" s="290">
        <v>1392.77</v>
      </c>
      <c r="I2435" s="291"/>
      <c r="J2435" s="287"/>
      <c r="K2435" s="287"/>
      <c r="L2435" s="292"/>
      <c r="M2435" s="293"/>
      <c r="N2435" s="294"/>
      <c r="O2435" s="294"/>
      <c r="P2435" s="294"/>
      <c r="Q2435" s="294"/>
      <c r="R2435" s="294"/>
      <c r="S2435" s="294"/>
      <c r="T2435" s="295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T2435" s="296" t="s">
        <v>205</v>
      </c>
      <c r="AU2435" s="296" t="s">
        <v>82</v>
      </c>
      <c r="AV2435" s="16" t="s">
        <v>207</v>
      </c>
      <c r="AW2435" s="16" t="s">
        <v>33</v>
      </c>
      <c r="AX2435" s="16" t="s">
        <v>72</v>
      </c>
      <c r="AY2435" s="296" t="s">
        <v>190</v>
      </c>
    </row>
    <row r="2436" s="15" customFormat="1">
      <c r="A2436" s="15"/>
      <c r="B2436" s="264"/>
      <c r="C2436" s="265"/>
      <c r="D2436" s="234" t="s">
        <v>205</v>
      </c>
      <c r="E2436" s="266" t="s">
        <v>19</v>
      </c>
      <c r="F2436" s="267" t="s">
        <v>243</v>
      </c>
      <c r="G2436" s="265"/>
      <c r="H2436" s="268">
        <v>2785.54</v>
      </c>
      <c r="I2436" s="269"/>
      <c r="J2436" s="265"/>
      <c r="K2436" s="265"/>
      <c r="L2436" s="270"/>
      <c r="M2436" s="271"/>
      <c r="N2436" s="272"/>
      <c r="O2436" s="272"/>
      <c r="P2436" s="272"/>
      <c r="Q2436" s="272"/>
      <c r="R2436" s="272"/>
      <c r="S2436" s="272"/>
      <c r="T2436" s="273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74" t="s">
        <v>205</v>
      </c>
      <c r="AU2436" s="274" t="s">
        <v>82</v>
      </c>
      <c r="AV2436" s="15" t="s">
        <v>197</v>
      </c>
      <c r="AW2436" s="15" t="s">
        <v>33</v>
      </c>
      <c r="AX2436" s="15" t="s">
        <v>79</v>
      </c>
      <c r="AY2436" s="274" t="s">
        <v>190</v>
      </c>
    </row>
    <row r="2437" s="2" customFormat="1" ht="16.5" customHeight="1">
      <c r="A2437" s="40"/>
      <c r="B2437" s="41"/>
      <c r="C2437" s="244" t="s">
        <v>2834</v>
      </c>
      <c r="D2437" s="244" t="s">
        <v>219</v>
      </c>
      <c r="E2437" s="245" t="s">
        <v>2835</v>
      </c>
      <c r="F2437" s="246" t="s">
        <v>2836</v>
      </c>
      <c r="G2437" s="247" t="s">
        <v>214</v>
      </c>
      <c r="H2437" s="248">
        <v>1462.4090000000001</v>
      </c>
      <c r="I2437" s="249"/>
      <c r="J2437" s="250">
        <f>ROUND(I2437*H2437,2)</f>
        <v>0</v>
      </c>
      <c r="K2437" s="246" t="s">
        <v>196</v>
      </c>
      <c r="L2437" s="251"/>
      <c r="M2437" s="252" t="s">
        <v>19</v>
      </c>
      <c r="N2437" s="253" t="s">
        <v>43</v>
      </c>
      <c r="O2437" s="86"/>
      <c r="P2437" s="223">
        <f>O2437*H2437</f>
        <v>0</v>
      </c>
      <c r="Q2437" s="223">
        <v>0.00038999999999999999</v>
      </c>
      <c r="R2437" s="223">
        <f>Q2437*H2437</f>
        <v>0.57033951000000005</v>
      </c>
      <c r="S2437" s="223">
        <v>0</v>
      </c>
      <c r="T2437" s="224">
        <f>S2437*H2437</f>
        <v>0</v>
      </c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R2437" s="225" t="s">
        <v>419</v>
      </c>
      <c r="AT2437" s="225" t="s">
        <v>219</v>
      </c>
      <c r="AU2437" s="225" t="s">
        <v>82</v>
      </c>
      <c r="AY2437" s="19" t="s">
        <v>190</v>
      </c>
      <c r="BE2437" s="226">
        <f>IF(N2437="základní",J2437,0)</f>
        <v>0</v>
      </c>
      <c r="BF2437" s="226">
        <f>IF(N2437="snížená",J2437,0)</f>
        <v>0</v>
      </c>
      <c r="BG2437" s="226">
        <f>IF(N2437="zákl. přenesená",J2437,0)</f>
        <v>0</v>
      </c>
      <c r="BH2437" s="226">
        <f>IF(N2437="sníž. přenesená",J2437,0)</f>
        <v>0</v>
      </c>
      <c r="BI2437" s="226">
        <f>IF(N2437="nulová",J2437,0)</f>
        <v>0</v>
      </c>
      <c r="BJ2437" s="19" t="s">
        <v>79</v>
      </c>
      <c r="BK2437" s="226">
        <f>ROUND(I2437*H2437,2)</f>
        <v>0</v>
      </c>
      <c r="BL2437" s="19" t="s">
        <v>307</v>
      </c>
      <c r="BM2437" s="225" t="s">
        <v>2837</v>
      </c>
    </row>
    <row r="2438" s="13" customFormat="1">
      <c r="A2438" s="13"/>
      <c r="B2438" s="232"/>
      <c r="C2438" s="233"/>
      <c r="D2438" s="234" t="s">
        <v>205</v>
      </c>
      <c r="E2438" s="235" t="s">
        <v>19</v>
      </c>
      <c r="F2438" s="236" t="s">
        <v>2838</v>
      </c>
      <c r="G2438" s="233"/>
      <c r="H2438" s="237">
        <v>873.43200000000002</v>
      </c>
      <c r="I2438" s="238"/>
      <c r="J2438" s="233"/>
      <c r="K2438" s="233"/>
      <c r="L2438" s="239"/>
      <c r="M2438" s="240"/>
      <c r="N2438" s="241"/>
      <c r="O2438" s="241"/>
      <c r="P2438" s="241"/>
      <c r="Q2438" s="241"/>
      <c r="R2438" s="241"/>
      <c r="S2438" s="241"/>
      <c r="T2438" s="242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3" t="s">
        <v>205</v>
      </c>
      <c r="AU2438" s="243" t="s">
        <v>82</v>
      </c>
      <c r="AV2438" s="13" t="s">
        <v>82</v>
      </c>
      <c r="AW2438" s="13" t="s">
        <v>33</v>
      </c>
      <c r="AX2438" s="13" t="s">
        <v>72</v>
      </c>
      <c r="AY2438" s="243" t="s">
        <v>190</v>
      </c>
    </row>
    <row r="2439" s="13" customFormat="1">
      <c r="A2439" s="13"/>
      <c r="B2439" s="232"/>
      <c r="C2439" s="233"/>
      <c r="D2439" s="234" t="s">
        <v>205</v>
      </c>
      <c r="E2439" s="235" t="s">
        <v>19</v>
      </c>
      <c r="F2439" s="236" t="s">
        <v>2839</v>
      </c>
      <c r="G2439" s="233"/>
      <c r="H2439" s="237">
        <v>537.096</v>
      </c>
      <c r="I2439" s="238"/>
      <c r="J2439" s="233"/>
      <c r="K2439" s="233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205</v>
      </c>
      <c r="AU2439" s="243" t="s">
        <v>82</v>
      </c>
      <c r="AV2439" s="13" t="s">
        <v>82</v>
      </c>
      <c r="AW2439" s="13" t="s">
        <v>33</v>
      </c>
      <c r="AX2439" s="13" t="s">
        <v>72</v>
      </c>
      <c r="AY2439" s="243" t="s">
        <v>190</v>
      </c>
    </row>
    <row r="2440" s="13" customFormat="1">
      <c r="A2440" s="13"/>
      <c r="B2440" s="232"/>
      <c r="C2440" s="233"/>
      <c r="D2440" s="234" t="s">
        <v>205</v>
      </c>
      <c r="E2440" s="235" t="s">
        <v>19</v>
      </c>
      <c r="F2440" s="236" t="s">
        <v>2840</v>
      </c>
      <c r="G2440" s="233"/>
      <c r="H2440" s="237">
        <v>51.881</v>
      </c>
      <c r="I2440" s="238"/>
      <c r="J2440" s="233"/>
      <c r="K2440" s="233"/>
      <c r="L2440" s="239"/>
      <c r="M2440" s="240"/>
      <c r="N2440" s="241"/>
      <c r="O2440" s="241"/>
      <c r="P2440" s="241"/>
      <c r="Q2440" s="241"/>
      <c r="R2440" s="241"/>
      <c r="S2440" s="241"/>
      <c r="T2440" s="242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3" t="s">
        <v>205</v>
      </c>
      <c r="AU2440" s="243" t="s">
        <v>82</v>
      </c>
      <c r="AV2440" s="13" t="s">
        <v>82</v>
      </c>
      <c r="AW2440" s="13" t="s">
        <v>33</v>
      </c>
      <c r="AX2440" s="13" t="s">
        <v>72</v>
      </c>
      <c r="AY2440" s="243" t="s">
        <v>190</v>
      </c>
    </row>
    <row r="2441" s="15" customFormat="1">
      <c r="A2441" s="15"/>
      <c r="B2441" s="264"/>
      <c r="C2441" s="265"/>
      <c r="D2441" s="234" t="s">
        <v>205</v>
      </c>
      <c r="E2441" s="266" t="s">
        <v>19</v>
      </c>
      <c r="F2441" s="267" t="s">
        <v>243</v>
      </c>
      <c r="G2441" s="265"/>
      <c r="H2441" s="268">
        <v>1462.4090000000001</v>
      </c>
      <c r="I2441" s="269"/>
      <c r="J2441" s="265"/>
      <c r="K2441" s="265"/>
      <c r="L2441" s="270"/>
      <c r="M2441" s="271"/>
      <c r="N2441" s="272"/>
      <c r="O2441" s="272"/>
      <c r="P2441" s="272"/>
      <c r="Q2441" s="272"/>
      <c r="R2441" s="272"/>
      <c r="S2441" s="272"/>
      <c r="T2441" s="273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74" t="s">
        <v>205</v>
      </c>
      <c r="AU2441" s="274" t="s">
        <v>82</v>
      </c>
      <c r="AV2441" s="15" t="s">
        <v>197</v>
      </c>
      <c r="AW2441" s="15" t="s">
        <v>33</v>
      </c>
      <c r="AX2441" s="15" t="s">
        <v>79</v>
      </c>
      <c r="AY2441" s="274" t="s">
        <v>190</v>
      </c>
    </row>
    <row r="2442" s="2" customFormat="1" ht="24.15" customHeight="1">
      <c r="A2442" s="40"/>
      <c r="B2442" s="41"/>
      <c r="C2442" s="214" t="s">
        <v>2841</v>
      </c>
      <c r="D2442" s="214" t="s">
        <v>192</v>
      </c>
      <c r="E2442" s="215" t="s">
        <v>2842</v>
      </c>
      <c r="F2442" s="216" t="s">
        <v>2843</v>
      </c>
      <c r="G2442" s="217" t="s">
        <v>214</v>
      </c>
      <c r="H2442" s="218">
        <v>1123.9000000000001</v>
      </c>
      <c r="I2442" s="219"/>
      <c r="J2442" s="220">
        <f>ROUND(I2442*H2442,2)</f>
        <v>0</v>
      </c>
      <c r="K2442" s="216" t="s">
        <v>196</v>
      </c>
      <c r="L2442" s="46"/>
      <c r="M2442" s="221" t="s">
        <v>19</v>
      </c>
      <c r="N2442" s="222" t="s">
        <v>43</v>
      </c>
      <c r="O2442" s="86"/>
      <c r="P2442" s="223">
        <f>O2442*H2442</f>
        <v>0</v>
      </c>
      <c r="Q2442" s="223">
        <v>0</v>
      </c>
      <c r="R2442" s="223">
        <f>Q2442*H2442</f>
        <v>0</v>
      </c>
      <c r="S2442" s="223">
        <v>0</v>
      </c>
      <c r="T2442" s="224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25" t="s">
        <v>307</v>
      </c>
      <c r="AT2442" s="225" t="s">
        <v>192</v>
      </c>
      <c r="AU2442" s="225" t="s">
        <v>82</v>
      </c>
      <c r="AY2442" s="19" t="s">
        <v>190</v>
      </c>
      <c r="BE2442" s="226">
        <f>IF(N2442="základní",J2442,0)</f>
        <v>0</v>
      </c>
      <c r="BF2442" s="226">
        <f>IF(N2442="snížená",J2442,0)</f>
        <v>0</v>
      </c>
      <c r="BG2442" s="226">
        <f>IF(N2442="zákl. přenesená",J2442,0)</f>
        <v>0</v>
      </c>
      <c r="BH2442" s="226">
        <f>IF(N2442="sníž. přenesená",J2442,0)</f>
        <v>0</v>
      </c>
      <c r="BI2442" s="226">
        <f>IF(N2442="nulová",J2442,0)</f>
        <v>0</v>
      </c>
      <c r="BJ2442" s="19" t="s">
        <v>79</v>
      </c>
      <c r="BK2442" s="226">
        <f>ROUND(I2442*H2442,2)</f>
        <v>0</v>
      </c>
      <c r="BL2442" s="19" t="s">
        <v>307</v>
      </c>
      <c r="BM2442" s="225" t="s">
        <v>2844</v>
      </c>
    </row>
    <row r="2443" s="2" customFormat="1">
      <c r="A2443" s="40"/>
      <c r="B2443" s="41"/>
      <c r="C2443" s="42"/>
      <c r="D2443" s="227" t="s">
        <v>199</v>
      </c>
      <c r="E2443" s="42"/>
      <c r="F2443" s="228" t="s">
        <v>2845</v>
      </c>
      <c r="G2443" s="42"/>
      <c r="H2443" s="42"/>
      <c r="I2443" s="229"/>
      <c r="J2443" s="42"/>
      <c r="K2443" s="42"/>
      <c r="L2443" s="46"/>
      <c r="M2443" s="230"/>
      <c r="N2443" s="231"/>
      <c r="O2443" s="86"/>
      <c r="P2443" s="86"/>
      <c r="Q2443" s="86"/>
      <c r="R2443" s="86"/>
      <c r="S2443" s="86"/>
      <c r="T2443" s="87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9" t="s">
        <v>199</v>
      </c>
      <c r="AU2443" s="19" t="s">
        <v>82</v>
      </c>
    </row>
    <row r="2444" s="14" customFormat="1">
      <c r="A2444" s="14"/>
      <c r="B2444" s="254"/>
      <c r="C2444" s="255"/>
      <c r="D2444" s="234" t="s">
        <v>205</v>
      </c>
      <c r="E2444" s="256" t="s">
        <v>19</v>
      </c>
      <c r="F2444" s="257" t="s">
        <v>2846</v>
      </c>
      <c r="G2444" s="255"/>
      <c r="H2444" s="256" t="s">
        <v>19</v>
      </c>
      <c r="I2444" s="258"/>
      <c r="J2444" s="255"/>
      <c r="K2444" s="255"/>
      <c r="L2444" s="259"/>
      <c r="M2444" s="260"/>
      <c r="N2444" s="261"/>
      <c r="O2444" s="261"/>
      <c r="P2444" s="261"/>
      <c r="Q2444" s="261"/>
      <c r="R2444" s="261"/>
      <c r="S2444" s="261"/>
      <c r="T2444" s="26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63" t="s">
        <v>205</v>
      </c>
      <c r="AU2444" s="263" t="s">
        <v>82</v>
      </c>
      <c r="AV2444" s="14" t="s">
        <v>79</v>
      </c>
      <c r="AW2444" s="14" t="s">
        <v>33</v>
      </c>
      <c r="AX2444" s="14" t="s">
        <v>72</v>
      </c>
      <c r="AY2444" s="263" t="s">
        <v>190</v>
      </c>
    </row>
    <row r="2445" s="13" customFormat="1">
      <c r="A2445" s="13"/>
      <c r="B2445" s="232"/>
      <c r="C2445" s="233"/>
      <c r="D2445" s="234" t="s">
        <v>205</v>
      </c>
      <c r="E2445" s="235" t="s">
        <v>19</v>
      </c>
      <c r="F2445" s="236" t="s">
        <v>682</v>
      </c>
      <c r="G2445" s="233"/>
      <c r="H2445" s="237">
        <v>462.36000000000001</v>
      </c>
      <c r="I2445" s="238"/>
      <c r="J2445" s="233"/>
      <c r="K2445" s="233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205</v>
      </c>
      <c r="AU2445" s="243" t="s">
        <v>82</v>
      </c>
      <c r="AV2445" s="13" t="s">
        <v>82</v>
      </c>
      <c r="AW2445" s="13" t="s">
        <v>33</v>
      </c>
      <c r="AX2445" s="13" t="s">
        <v>72</v>
      </c>
      <c r="AY2445" s="243" t="s">
        <v>190</v>
      </c>
    </row>
    <row r="2446" s="13" customFormat="1">
      <c r="A2446" s="13"/>
      <c r="B2446" s="232"/>
      <c r="C2446" s="233"/>
      <c r="D2446" s="234" t="s">
        <v>205</v>
      </c>
      <c r="E2446" s="235" t="s">
        <v>19</v>
      </c>
      <c r="F2446" s="236" t="s">
        <v>685</v>
      </c>
      <c r="G2446" s="233"/>
      <c r="H2446" s="237">
        <v>450.93000000000001</v>
      </c>
      <c r="I2446" s="238"/>
      <c r="J2446" s="233"/>
      <c r="K2446" s="233"/>
      <c r="L2446" s="239"/>
      <c r="M2446" s="240"/>
      <c r="N2446" s="241"/>
      <c r="O2446" s="241"/>
      <c r="P2446" s="241"/>
      <c r="Q2446" s="241"/>
      <c r="R2446" s="241"/>
      <c r="S2446" s="241"/>
      <c r="T2446" s="242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43" t="s">
        <v>205</v>
      </c>
      <c r="AU2446" s="243" t="s">
        <v>82</v>
      </c>
      <c r="AV2446" s="13" t="s">
        <v>82</v>
      </c>
      <c r="AW2446" s="13" t="s">
        <v>33</v>
      </c>
      <c r="AX2446" s="13" t="s">
        <v>72</v>
      </c>
      <c r="AY2446" s="243" t="s">
        <v>190</v>
      </c>
    </row>
    <row r="2447" s="13" customFormat="1">
      <c r="A2447" s="13"/>
      <c r="B2447" s="232"/>
      <c r="C2447" s="233"/>
      <c r="D2447" s="234" t="s">
        <v>205</v>
      </c>
      <c r="E2447" s="235" t="s">
        <v>19</v>
      </c>
      <c r="F2447" s="236" t="s">
        <v>687</v>
      </c>
      <c r="G2447" s="233"/>
      <c r="H2447" s="237">
        <v>36.259999999999998</v>
      </c>
      <c r="I2447" s="238"/>
      <c r="J2447" s="233"/>
      <c r="K2447" s="233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205</v>
      </c>
      <c r="AU2447" s="243" t="s">
        <v>82</v>
      </c>
      <c r="AV2447" s="13" t="s">
        <v>82</v>
      </c>
      <c r="AW2447" s="13" t="s">
        <v>33</v>
      </c>
      <c r="AX2447" s="13" t="s">
        <v>72</v>
      </c>
      <c r="AY2447" s="243" t="s">
        <v>190</v>
      </c>
    </row>
    <row r="2448" s="13" customFormat="1">
      <c r="A2448" s="13"/>
      <c r="B2448" s="232"/>
      <c r="C2448" s="233"/>
      <c r="D2448" s="234" t="s">
        <v>205</v>
      </c>
      <c r="E2448" s="235" t="s">
        <v>19</v>
      </c>
      <c r="F2448" s="236" t="s">
        <v>702</v>
      </c>
      <c r="G2448" s="233"/>
      <c r="H2448" s="237">
        <v>5.8799999999999999</v>
      </c>
      <c r="I2448" s="238"/>
      <c r="J2448" s="233"/>
      <c r="K2448" s="233"/>
      <c r="L2448" s="239"/>
      <c r="M2448" s="240"/>
      <c r="N2448" s="241"/>
      <c r="O2448" s="241"/>
      <c r="P2448" s="241"/>
      <c r="Q2448" s="241"/>
      <c r="R2448" s="241"/>
      <c r="S2448" s="241"/>
      <c r="T2448" s="242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3" t="s">
        <v>205</v>
      </c>
      <c r="AU2448" s="243" t="s">
        <v>82</v>
      </c>
      <c r="AV2448" s="13" t="s">
        <v>82</v>
      </c>
      <c r="AW2448" s="13" t="s">
        <v>33</v>
      </c>
      <c r="AX2448" s="13" t="s">
        <v>72</v>
      </c>
      <c r="AY2448" s="243" t="s">
        <v>190</v>
      </c>
    </row>
    <row r="2449" s="13" customFormat="1">
      <c r="A2449" s="13"/>
      <c r="B2449" s="232"/>
      <c r="C2449" s="233"/>
      <c r="D2449" s="234" t="s">
        <v>205</v>
      </c>
      <c r="E2449" s="235" t="s">
        <v>19</v>
      </c>
      <c r="F2449" s="236" t="s">
        <v>707</v>
      </c>
      <c r="G2449" s="233"/>
      <c r="H2449" s="237">
        <v>15.630000000000001</v>
      </c>
      <c r="I2449" s="238"/>
      <c r="J2449" s="233"/>
      <c r="K2449" s="233"/>
      <c r="L2449" s="239"/>
      <c r="M2449" s="240"/>
      <c r="N2449" s="241"/>
      <c r="O2449" s="241"/>
      <c r="P2449" s="241"/>
      <c r="Q2449" s="241"/>
      <c r="R2449" s="241"/>
      <c r="S2449" s="241"/>
      <c r="T2449" s="242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3" t="s">
        <v>205</v>
      </c>
      <c r="AU2449" s="243" t="s">
        <v>82</v>
      </c>
      <c r="AV2449" s="13" t="s">
        <v>82</v>
      </c>
      <c r="AW2449" s="13" t="s">
        <v>33</v>
      </c>
      <c r="AX2449" s="13" t="s">
        <v>72</v>
      </c>
      <c r="AY2449" s="243" t="s">
        <v>190</v>
      </c>
    </row>
    <row r="2450" s="13" customFormat="1">
      <c r="A2450" s="13"/>
      <c r="B2450" s="232"/>
      <c r="C2450" s="233"/>
      <c r="D2450" s="234" t="s">
        <v>205</v>
      </c>
      <c r="E2450" s="235" t="s">
        <v>19</v>
      </c>
      <c r="F2450" s="236" t="s">
        <v>709</v>
      </c>
      <c r="G2450" s="233"/>
      <c r="H2450" s="237">
        <v>7.4000000000000004</v>
      </c>
      <c r="I2450" s="238"/>
      <c r="J2450" s="233"/>
      <c r="K2450" s="233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205</v>
      </c>
      <c r="AU2450" s="243" t="s">
        <v>82</v>
      </c>
      <c r="AV2450" s="13" t="s">
        <v>82</v>
      </c>
      <c r="AW2450" s="13" t="s">
        <v>33</v>
      </c>
      <c r="AX2450" s="13" t="s">
        <v>72</v>
      </c>
      <c r="AY2450" s="243" t="s">
        <v>190</v>
      </c>
    </row>
    <row r="2451" s="13" customFormat="1">
      <c r="A2451" s="13"/>
      <c r="B2451" s="232"/>
      <c r="C2451" s="233"/>
      <c r="D2451" s="234" t="s">
        <v>205</v>
      </c>
      <c r="E2451" s="235" t="s">
        <v>19</v>
      </c>
      <c r="F2451" s="236" t="s">
        <v>711</v>
      </c>
      <c r="G2451" s="233"/>
      <c r="H2451" s="237">
        <v>44.75</v>
      </c>
      <c r="I2451" s="238"/>
      <c r="J2451" s="233"/>
      <c r="K2451" s="233"/>
      <c r="L2451" s="239"/>
      <c r="M2451" s="240"/>
      <c r="N2451" s="241"/>
      <c r="O2451" s="241"/>
      <c r="P2451" s="241"/>
      <c r="Q2451" s="241"/>
      <c r="R2451" s="241"/>
      <c r="S2451" s="241"/>
      <c r="T2451" s="242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3" t="s">
        <v>205</v>
      </c>
      <c r="AU2451" s="243" t="s">
        <v>82</v>
      </c>
      <c r="AV2451" s="13" t="s">
        <v>82</v>
      </c>
      <c r="AW2451" s="13" t="s">
        <v>33</v>
      </c>
      <c r="AX2451" s="13" t="s">
        <v>72</v>
      </c>
      <c r="AY2451" s="243" t="s">
        <v>190</v>
      </c>
    </row>
    <row r="2452" s="13" customFormat="1">
      <c r="A2452" s="13"/>
      <c r="B2452" s="232"/>
      <c r="C2452" s="233"/>
      <c r="D2452" s="234" t="s">
        <v>205</v>
      </c>
      <c r="E2452" s="235" t="s">
        <v>19</v>
      </c>
      <c r="F2452" s="236" t="s">
        <v>713</v>
      </c>
      <c r="G2452" s="233"/>
      <c r="H2452" s="237">
        <v>3.5899999999999999</v>
      </c>
      <c r="I2452" s="238"/>
      <c r="J2452" s="233"/>
      <c r="K2452" s="233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205</v>
      </c>
      <c r="AU2452" s="243" t="s">
        <v>82</v>
      </c>
      <c r="AV2452" s="13" t="s">
        <v>82</v>
      </c>
      <c r="AW2452" s="13" t="s">
        <v>33</v>
      </c>
      <c r="AX2452" s="13" t="s">
        <v>72</v>
      </c>
      <c r="AY2452" s="243" t="s">
        <v>190</v>
      </c>
    </row>
    <row r="2453" s="16" customFormat="1">
      <c r="A2453" s="16"/>
      <c r="B2453" s="286"/>
      <c r="C2453" s="287"/>
      <c r="D2453" s="234" t="s">
        <v>205</v>
      </c>
      <c r="E2453" s="288" t="s">
        <v>19</v>
      </c>
      <c r="F2453" s="289" t="s">
        <v>914</v>
      </c>
      <c r="G2453" s="287"/>
      <c r="H2453" s="290">
        <v>1026.8</v>
      </c>
      <c r="I2453" s="291"/>
      <c r="J2453" s="287"/>
      <c r="K2453" s="287"/>
      <c r="L2453" s="292"/>
      <c r="M2453" s="293"/>
      <c r="N2453" s="294"/>
      <c r="O2453" s="294"/>
      <c r="P2453" s="294"/>
      <c r="Q2453" s="294"/>
      <c r="R2453" s="294"/>
      <c r="S2453" s="294"/>
      <c r="T2453" s="295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T2453" s="296" t="s">
        <v>205</v>
      </c>
      <c r="AU2453" s="296" t="s">
        <v>82</v>
      </c>
      <c r="AV2453" s="16" t="s">
        <v>207</v>
      </c>
      <c r="AW2453" s="16" t="s">
        <v>33</v>
      </c>
      <c r="AX2453" s="16" t="s">
        <v>72</v>
      </c>
      <c r="AY2453" s="296" t="s">
        <v>190</v>
      </c>
    </row>
    <row r="2454" s="14" customFormat="1">
      <c r="A2454" s="14"/>
      <c r="B2454" s="254"/>
      <c r="C2454" s="255"/>
      <c r="D2454" s="234" t="s">
        <v>205</v>
      </c>
      <c r="E2454" s="256" t="s">
        <v>19</v>
      </c>
      <c r="F2454" s="257" t="s">
        <v>2847</v>
      </c>
      <c r="G2454" s="255"/>
      <c r="H2454" s="256" t="s">
        <v>19</v>
      </c>
      <c r="I2454" s="258"/>
      <c r="J2454" s="255"/>
      <c r="K2454" s="255"/>
      <c r="L2454" s="259"/>
      <c r="M2454" s="260"/>
      <c r="N2454" s="261"/>
      <c r="O2454" s="261"/>
      <c r="P2454" s="261"/>
      <c r="Q2454" s="261"/>
      <c r="R2454" s="261"/>
      <c r="S2454" s="261"/>
      <c r="T2454" s="262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63" t="s">
        <v>205</v>
      </c>
      <c r="AU2454" s="263" t="s">
        <v>82</v>
      </c>
      <c r="AV2454" s="14" t="s">
        <v>79</v>
      </c>
      <c r="AW2454" s="14" t="s">
        <v>33</v>
      </c>
      <c r="AX2454" s="14" t="s">
        <v>72</v>
      </c>
      <c r="AY2454" s="263" t="s">
        <v>190</v>
      </c>
    </row>
    <row r="2455" s="13" customFormat="1">
      <c r="A2455" s="13"/>
      <c r="B2455" s="232"/>
      <c r="C2455" s="233"/>
      <c r="D2455" s="234" t="s">
        <v>205</v>
      </c>
      <c r="E2455" s="235" t="s">
        <v>19</v>
      </c>
      <c r="F2455" s="236" t="s">
        <v>705</v>
      </c>
      <c r="G2455" s="233"/>
      <c r="H2455" s="237">
        <v>21.710000000000001</v>
      </c>
      <c r="I2455" s="238"/>
      <c r="J2455" s="233"/>
      <c r="K2455" s="233"/>
      <c r="L2455" s="239"/>
      <c r="M2455" s="240"/>
      <c r="N2455" s="241"/>
      <c r="O2455" s="241"/>
      <c r="P2455" s="241"/>
      <c r="Q2455" s="241"/>
      <c r="R2455" s="241"/>
      <c r="S2455" s="241"/>
      <c r="T2455" s="242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3" t="s">
        <v>205</v>
      </c>
      <c r="AU2455" s="243" t="s">
        <v>82</v>
      </c>
      <c r="AV2455" s="13" t="s">
        <v>82</v>
      </c>
      <c r="AW2455" s="13" t="s">
        <v>33</v>
      </c>
      <c r="AX2455" s="13" t="s">
        <v>72</v>
      </c>
      <c r="AY2455" s="243" t="s">
        <v>190</v>
      </c>
    </row>
    <row r="2456" s="16" customFormat="1">
      <c r="A2456" s="16"/>
      <c r="B2456" s="286"/>
      <c r="C2456" s="287"/>
      <c r="D2456" s="234" t="s">
        <v>205</v>
      </c>
      <c r="E2456" s="288" t="s">
        <v>19</v>
      </c>
      <c r="F2456" s="289" t="s">
        <v>914</v>
      </c>
      <c r="G2456" s="287"/>
      <c r="H2456" s="290">
        <v>21.710000000000001</v>
      </c>
      <c r="I2456" s="291"/>
      <c r="J2456" s="287"/>
      <c r="K2456" s="287"/>
      <c r="L2456" s="292"/>
      <c r="M2456" s="293"/>
      <c r="N2456" s="294"/>
      <c r="O2456" s="294"/>
      <c r="P2456" s="294"/>
      <c r="Q2456" s="294"/>
      <c r="R2456" s="294"/>
      <c r="S2456" s="294"/>
      <c r="T2456" s="295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T2456" s="296" t="s">
        <v>205</v>
      </c>
      <c r="AU2456" s="296" t="s">
        <v>82</v>
      </c>
      <c r="AV2456" s="16" t="s">
        <v>207</v>
      </c>
      <c r="AW2456" s="16" t="s">
        <v>33</v>
      </c>
      <c r="AX2456" s="16" t="s">
        <v>72</v>
      </c>
      <c r="AY2456" s="296" t="s">
        <v>190</v>
      </c>
    </row>
    <row r="2457" s="14" customFormat="1">
      <c r="A2457" s="14"/>
      <c r="B2457" s="254"/>
      <c r="C2457" s="255"/>
      <c r="D2457" s="234" t="s">
        <v>205</v>
      </c>
      <c r="E2457" s="256" t="s">
        <v>19</v>
      </c>
      <c r="F2457" s="257" t="s">
        <v>2848</v>
      </c>
      <c r="G2457" s="255"/>
      <c r="H2457" s="256" t="s">
        <v>19</v>
      </c>
      <c r="I2457" s="258"/>
      <c r="J2457" s="255"/>
      <c r="K2457" s="255"/>
      <c r="L2457" s="259"/>
      <c r="M2457" s="260"/>
      <c r="N2457" s="261"/>
      <c r="O2457" s="261"/>
      <c r="P2457" s="261"/>
      <c r="Q2457" s="261"/>
      <c r="R2457" s="261"/>
      <c r="S2457" s="261"/>
      <c r="T2457" s="26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63" t="s">
        <v>205</v>
      </c>
      <c r="AU2457" s="263" t="s">
        <v>82</v>
      </c>
      <c r="AV2457" s="14" t="s">
        <v>79</v>
      </c>
      <c r="AW2457" s="14" t="s">
        <v>33</v>
      </c>
      <c r="AX2457" s="14" t="s">
        <v>72</v>
      </c>
      <c r="AY2457" s="263" t="s">
        <v>190</v>
      </c>
    </row>
    <row r="2458" s="13" customFormat="1">
      <c r="A2458" s="13"/>
      <c r="B2458" s="232"/>
      <c r="C2458" s="233"/>
      <c r="D2458" s="234" t="s">
        <v>205</v>
      </c>
      <c r="E2458" s="235" t="s">
        <v>19</v>
      </c>
      <c r="F2458" s="236" t="s">
        <v>721</v>
      </c>
      <c r="G2458" s="233"/>
      <c r="H2458" s="237">
        <v>75.390000000000001</v>
      </c>
      <c r="I2458" s="238"/>
      <c r="J2458" s="233"/>
      <c r="K2458" s="233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205</v>
      </c>
      <c r="AU2458" s="243" t="s">
        <v>82</v>
      </c>
      <c r="AV2458" s="13" t="s">
        <v>82</v>
      </c>
      <c r="AW2458" s="13" t="s">
        <v>33</v>
      </c>
      <c r="AX2458" s="13" t="s">
        <v>72</v>
      </c>
      <c r="AY2458" s="243" t="s">
        <v>190</v>
      </c>
    </row>
    <row r="2459" s="16" customFormat="1">
      <c r="A2459" s="16"/>
      <c r="B2459" s="286"/>
      <c r="C2459" s="287"/>
      <c r="D2459" s="234" t="s">
        <v>205</v>
      </c>
      <c r="E2459" s="288" t="s">
        <v>19</v>
      </c>
      <c r="F2459" s="289" t="s">
        <v>914</v>
      </c>
      <c r="G2459" s="287"/>
      <c r="H2459" s="290">
        <v>75.390000000000001</v>
      </c>
      <c r="I2459" s="291"/>
      <c r="J2459" s="287"/>
      <c r="K2459" s="287"/>
      <c r="L2459" s="292"/>
      <c r="M2459" s="293"/>
      <c r="N2459" s="294"/>
      <c r="O2459" s="294"/>
      <c r="P2459" s="294"/>
      <c r="Q2459" s="294"/>
      <c r="R2459" s="294"/>
      <c r="S2459" s="294"/>
      <c r="T2459" s="295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T2459" s="296" t="s">
        <v>205</v>
      </c>
      <c r="AU2459" s="296" t="s">
        <v>82</v>
      </c>
      <c r="AV2459" s="16" t="s">
        <v>207</v>
      </c>
      <c r="AW2459" s="16" t="s">
        <v>33</v>
      </c>
      <c r="AX2459" s="16" t="s">
        <v>72</v>
      </c>
      <c r="AY2459" s="296" t="s">
        <v>190</v>
      </c>
    </row>
    <row r="2460" s="15" customFormat="1">
      <c r="A2460" s="15"/>
      <c r="B2460" s="264"/>
      <c r="C2460" s="265"/>
      <c r="D2460" s="234" t="s">
        <v>205</v>
      </c>
      <c r="E2460" s="266" t="s">
        <v>19</v>
      </c>
      <c r="F2460" s="267" t="s">
        <v>243</v>
      </c>
      <c r="G2460" s="265"/>
      <c r="H2460" s="268">
        <v>1123.9000000000001</v>
      </c>
      <c r="I2460" s="269"/>
      <c r="J2460" s="265"/>
      <c r="K2460" s="265"/>
      <c r="L2460" s="270"/>
      <c r="M2460" s="271"/>
      <c r="N2460" s="272"/>
      <c r="O2460" s="272"/>
      <c r="P2460" s="272"/>
      <c r="Q2460" s="272"/>
      <c r="R2460" s="272"/>
      <c r="S2460" s="272"/>
      <c r="T2460" s="273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/>
      <c r="AT2460" s="274" t="s">
        <v>205</v>
      </c>
      <c r="AU2460" s="274" t="s">
        <v>82</v>
      </c>
      <c r="AV2460" s="15" t="s">
        <v>197</v>
      </c>
      <c r="AW2460" s="15" t="s">
        <v>33</v>
      </c>
      <c r="AX2460" s="15" t="s">
        <v>79</v>
      </c>
      <c r="AY2460" s="274" t="s">
        <v>190</v>
      </c>
    </row>
    <row r="2461" s="2" customFormat="1" ht="16.5" customHeight="1">
      <c r="A2461" s="40"/>
      <c r="B2461" s="41"/>
      <c r="C2461" s="244" t="s">
        <v>2849</v>
      </c>
      <c r="D2461" s="244" t="s">
        <v>219</v>
      </c>
      <c r="E2461" s="245" t="s">
        <v>2850</v>
      </c>
      <c r="F2461" s="246" t="s">
        <v>2851</v>
      </c>
      <c r="G2461" s="247" t="s">
        <v>195</v>
      </c>
      <c r="H2461" s="248">
        <v>248.81399999999999</v>
      </c>
      <c r="I2461" s="249"/>
      <c r="J2461" s="250">
        <f>ROUND(I2461*H2461,2)</f>
        <v>0</v>
      </c>
      <c r="K2461" s="246" t="s">
        <v>196</v>
      </c>
      <c r="L2461" s="251"/>
      <c r="M2461" s="252" t="s">
        <v>19</v>
      </c>
      <c r="N2461" s="253" t="s">
        <v>43</v>
      </c>
      <c r="O2461" s="86"/>
      <c r="P2461" s="223">
        <f>O2461*H2461</f>
        <v>0</v>
      </c>
      <c r="Q2461" s="223">
        <v>0.029999999999999999</v>
      </c>
      <c r="R2461" s="223">
        <f>Q2461*H2461</f>
        <v>7.4644199999999996</v>
      </c>
      <c r="S2461" s="223">
        <v>0</v>
      </c>
      <c r="T2461" s="224">
        <f>S2461*H2461</f>
        <v>0</v>
      </c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R2461" s="225" t="s">
        <v>419</v>
      </c>
      <c r="AT2461" s="225" t="s">
        <v>219</v>
      </c>
      <c r="AU2461" s="225" t="s">
        <v>82</v>
      </c>
      <c r="AY2461" s="19" t="s">
        <v>190</v>
      </c>
      <c r="BE2461" s="226">
        <f>IF(N2461="základní",J2461,0)</f>
        <v>0</v>
      </c>
      <c r="BF2461" s="226">
        <f>IF(N2461="snížená",J2461,0)</f>
        <v>0</v>
      </c>
      <c r="BG2461" s="226">
        <f>IF(N2461="zákl. přenesená",J2461,0)</f>
        <v>0</v>
      </c>
      <c r="BH2461" s="226">
        <f>IF(N2461="sníž. přenesená",J2461,0)</f>
        <v>0</v>
      </c>
      <c r="BI2461" s="226">
        <f>IF(N2461="nulová",J2461,0)</f>
        <v>0</v>
      </c>
      <c r="BJ2461" s="19" t="s">
        <v>79</v>
      </c>
      <c r="BK2461" s="226">
        <f>ROUND(I2461*H2461,2)</f>
        <v>0</v>
      </c>
      <c r="BL2461" s="19" t="s">
        <v>307</v>
      </c>
      <c r="BM2461" s="225" t="s">
        <v>2852</v>
      </c>
    </row>
    <row r="2462" s="14" customFormat="1">
      <c r="A2462" s="14"/>
      <c r="B2462" s="254"/>
      <c r="C2462" s="255"/>
      <c r="D2462" s="234" t="s">
        <v>205</v>
      </c>
      <c r="E2462" s="256" t="s">
        <v>19</v>
      </c>
      <c r="F2462" s="257" t="s">
        <v>2853</v>
      </c>
      <c r="G2462" s="255"/>
      <c r="H2462" s="256" t="s">
        <v>19</v>
      </c>
      <c r="I2462" s="258"/>
      <c r="J2462" s="255"/>
      <c r="K2462" s="255"/>
      <c r="L2462" s="259"/>
      <c r="M2462" s="260"/>
      <c r="N2462" s="261"/>
      <c r="O2462" s="261"/>
      <c r="P2462" s="261"/>
      <c r="Q2462" s="261"/>
      <c r="R2462" s="261"/>
      <c r="S2462" s="261"/>
      <c r="T2462" s="262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63" t="s">
        <v>205</v>
      </c>
      <c r="AU2462" s="263" t="s">
        <v>82</v>
      </c>
      <c r="AV2462" s="14" t="s">
        <v>79</v>
      </c>
      <c r="AW2462" s="14" t="s">
        <v>33</v>
      </c>
      <c r="AX2462" s="14" t="s">
        <v>72</v>
      </c>
      <c r="AY2462" s="263" t="s">
        <v>190</v>
      </c>
    </row>
    <row r="2463" s="13" customFormat="1">
      <c r="A2463" s="13"/>
      <c r="B2463" s="232"/>
      <c r="C2463" s="233"/>
      <c r="D2463" s="234" t="s">
        <v>205</v>
      </c>
      <c r="E2463" s="235" t="s">
        <v>19</v>
      </c>
      <c r="F2463" s="236" t="s">
        <v>2854</v>
      </c>
      <c r="G2463" s="233"/>
      <c r="H2463" s="237">
        <v>77.676000000000002</v>
      </c>
      <c r="I2463" s="238"/>
      <c r="J2463" s="233"/>
      <c r="K2463" s="233"/>
      <c r="L2463" s="239"/>
      <c r="M2463" s="240"/>
      <c r="N2463" s="241"/>
      <c r="O2463" s="241"/>
      <c r="P2463" s="241"/>
      <c r="Q2463" s="241"/>
      <c r="R2463" s="241"/>
      <c r="S2463" s="241"/>
      <c r="T2463" s="242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3" t="s">
        <v>205</v>
      </c>
      <c r="AU2463" s="243" t="s">
        <v>82</v>
      </c>
      <c r="AV2463" s="13" t="s">
        <v>82</v>
      </c>
      <c r="AW2463" s="13" t="s">
        <v>33</v>
      </c>
      <c r="AX2463" s="13" t="s">
        <v>72</v>
      </c>
      <c r="AY2463" s="243" t="s">
        <v>190</v>
      </c>
    </row>
    <row r="2464" s="13" customFormat="1">
      <c r="A2464" s="13"/>
      <c r="B2464" s="232"/>
      <c r="C2464" s="233"/>
      <c r="D2464" s="234" t="s">
        <v>205</v>
      </c>
      <c r="E2464" s="235" t="s">
        <v>19</v>
      </c>
      <c r="F2464" s="236" t="s">
        <v>2855</v>
      </c>
      <c r="G2464" s="233"/>
      <c r="H2464" s="237">
        <v>75.756</v>
      </c>
      <c r="I2464" s="238"/>
      <c r="J2464" s="233"/>
      <c r="K2464" s="233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205</v>
      </c>
      <c r="AU2464" s="243" t="s">
        <v>82</v>
      </c>
      <c r="AV2464" s="13" t="s">
        <v>82</v>
      </c>
      <c r="AW2464" s="13" t="s">
        <v>33</v>
      </c>
      <c r="AX2464" s="13" t="s">
        <v>72</v>
      </c>
      <c r="AY2464" s="243" t="s">
        <v>190</v>
      </c>
    </row>
    <row r="2465" s="13" customFormat="1">
      <c r="A2465" s="13"/>
      <c r="B2465" s="232"/>
      <c r="C2465" s="233"/>
      <c r="D2465" s="234" t="s">
        <v>205</v>
      </c>
      <c r="E2465" s="235" t="s">
        <v>19</v>
      </c>
      <c r="F2465" s="236" t="s">
        <v>2856</v>
      </c>
      <c r="G2465" s="233"/>
      <c r="H2465" s="237">
        <v>6.0919999999999996</v>
      </c>
      <c r="I2465" s="238"/>
      <c r="J2465" s="233"/>
      <c r="K2465" s="233"/>
      <c r="L2465" s="239"/>
      <c r="M2465" s="240"/>
      <c r="N2465" s="241"/>
      <c r="O2465" s="241"/>
      <c r="P2465" s="241"/>
      <c r="Q2465" s="241"/>
      <c r="R2465" s="241"/>
      <c r="S2465" s="241"/>
      <c r="T2465" s="242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3" t="s">
        <v>205</v>
      </c>
      <c r="AU2465" s="243" t="s">
        <v>82</v>
      </c>
      <c r="AV2465" s="13" t="s">
        <v>82</v>
      </c>
      <c r="AW2465" s="13" t="s">
        <v>33</v>
      </c>
      <c r="AX2465" s="13" t="s">
        <v>72</v>
      </c>
      <c r="AY2465" s="243" t="s">
        <v>190</v>
      </c>
    </row>
    <row r="2466" s="13" customFormat="1">
      <c r="A2466" s="13"/>
      <c r="B2466" s="232"/>
      <c r="C2466" s="233"/>
      <c r="D2466" s="234" t="s">
        <v>205</v>
      </c>
      <c r="E2466" s="235" t="s">
        <v>19</v>
      </c>
      <c r="F2466" s="236" t="s">
        <v>2857</v>
      </c>
      <c r="G2466" s="233"/>
      <c r="H2466" s="237">
        <v>0.98799999999999999</v>
      </c>
      <c r="I2466" s="238"/>
      <c r="J2466" s="233"/>
      <c r="K2466" s="233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205</v>
      </c>
      <c r="AU2466" s="243" t="s">
        <v>82</v>
      </c>
      <c r="AV2466" s="13" t="s">
        <v>82</v>
      </c>
      <c r="AW2466" s="13" t="s">
        <v>33</v>
      </c>
      <c r="AX2466" s="13" t="s">
        <v>72</v>
      </c>
      <c r="AY2466" s="243" t="s">
        <v>190</v>
      </c>
    </row>
    <row r="2467" s="13" customFormat="1">
      <c r="A2467" s="13"/>
      <c r="B2467" s="232"/>
      <c r="C2467" s="233"/>
      <c r="D2467" s="234" t="s">
        <v>205</v>
      </c>
      <c r="E2467" s="235" t="s">
        <v>19</v>
      </c>
      <c r="F2467" s="236" t="s">
        <v>2858</v>
      </c>
      <c r="G2467" s="233"/>
      <c r="H2467" s="237">
        <v>2.6259999999999999</v>
      </c>
      <c r="I2467" s="238"/>
      <c r="J2467" s="233"/>
      <c r="K2467" s="233"/>
      <c r="L2467" s="239"/>
      <c r="M2467" s="240"/>
      <c r="N2467" s="241"/>
      <c r="O2467" s="241"/>
      <c r="P2467" s="241"/>
      <c r="Q2467" s="241"/>
      <c r="R2467" s="241"/>
      <c r="S2467" s="241"/>
      <c r="T2467" s="242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3" t="s">
        <v>205</v>
      </c>
      <c r="AU2467" s="243" t="s">
        <v>82</v>
      </c>
      <c r="AV2467" s="13" t="s">
        <v>82</v>
      </c>
      <c r="AW2467" s="13" t="s">
        <v>33</v>
      </c>
      <c r="AX2467" s="13" t="s">
        <v>72</v>
      </c>
      <c r="AY2467" s="243" t="s">
        <v>190</v>
      </c>
    </row>
    <row r="2468" s="13" customFormat="1">
      <c r="A2468" s="13"/>
      <c r="B2468" s="232"/>
      <c r="C2468" s="233"/>
      <c r="D2468" s="234" t="s">
        <v>205</v>
      </c>
      <c r="E2468" s="235" t="s">
        <v>19</v>
      </c>
      <c r="F2468" s="236" t="s">
        <v>2859</v>
      </c>
      <c r="G2468" s="233"/>
      <c r="H2468" s="237">
        <v>1.2430000000000001</v>
      </c>
      <c r="I2468" s="238"/>
      <c r="J2468" s="233"/>
      <c r="K2468" s="233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205</v>
      </c>
      <c r="AU2468" s="243" t="s">
        <v>82</v>
      </c>
      <c r="AV2468" s="13" t="s">
        <v>82</v>
      </c>
      <c r="AW2468" s="13" t="s">
        <v>33</v>
      </c>
      <c r="AX2468" s="13" t="s">
        <v>72</v>
      </c>
      <c r="AY2468" s="243" t="s">
        <v>190</v>
      </c>
    </row>
    <row r="2469" s="13" customFormat="1">
      <c r="A2469" s="13"/>
      <c r="B2469" s="232"/>
      <c r="C2469" s="233"/>
      <c r="D2469" s="234" t="s">
        <v>205</v>
      </c>
      <c r="E2469" s="235" t="s">
        <v>19</v>
      </c>
      <c r="F2469" s="236" t="s">
        <v>2860</v>
      </c>
      <c r="G2469" s="233"/>
      <c r="H2469" s="237">
        <v>7.5179999999999998</v>
      </c>
      <c r="I2469" s="238"/>
      <c r="J2469" s="233"/>
      <c r="K2469" s="233"/>
      <c r="L2469" s="239"/>
      <c r="M2469" s="240"/>
      <c r="N2469" s="241"/>
      <c r="O2469" s="241"/>
      <c r="P2469" s="241"/>
      <c r="Q2469" s="241"/>
      <c r="R2469" s="241"/>
      <c r="S2469" s="241"/>
      <c r="T2469" s="242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3" t="s">
        <v>205</v>
      </c>
      <c r="AU2469" s="243" t="s">
        <v>82</v>
      </c>
      <c r="AV2469" s="13" t="s">
        <v>82</v>
      </c>
      <c r="AW2469" s="13" t="s">
        <v>33</v>
      </c>
      <c r="AX2469" s="13" t="s">
        <v>72</v>
      </c>
      <c r="AY2469" s="243" t="s">
        <v>190</v>
      </c>
    </row>
    <row r="2470" s="13" customFormat="1">
      <c r="A2470" s="13"/>
      <c r="B2470" s="232"/>
      <c r="C2470" s="233"/>
      <c r="D2470" s="234" t="s">
        <v>205</v>
      </c>
      <c r="E2470" s="235" t="s">
        <v>19</v>
      </c>
      <c r="F2470" s="236" t="s">
        <v>2861</v>
      </c>
      <c r="G2470" s="233"/>
      <c r="H2470" s="237">
        <v>0.60299999999999998</v>
      </c>
      <c r="I2470" s="238"/>
      <c r="J2470" s="233"/>
      <c r="K2470" s="233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205</v>
      </c>
      <c r="AU2470" s="243" t="s">
        <v>82</v>
      </c>
      <c r="AV2470" s="13" t="s">
        <v>82</v>
      </c>
      <c r="AW2470" s="13" t="s">
        <v>33</v>
      </c>
      <c r="AX2470" s="13" t="s">
        <v>72</v>
      </c>
      <c r="AY2470" s="243" t="s">
        <v>190</v>
      </c>
    </row>
    <row r="2471" s="13" customFormat="1">
      <c r="A2471" s="13"/>
      <c r="B2471" s="232"/>
      <c r="C2471" s="233"/>
      <c r="D2471" s="234" t="s">
        <v>205</v>
      </c>
      <c r="E2471" s="235" t="s">
        <v>19</v>
      </c>
      <c r="F2471" s="236" t="s">
        <v>2862</v>
      </c>
      <c r="G2471" s="233"/>
      <c r="H2471" s="237">
        <v>3.1909999999999998</v>
      </c>
      <c r="I2471" s="238"/>
      <c r="J2471" s="233"/>
      <c r="K2471" s="233"/>
      <c r="L2471" s="239"/>
      <c r="M2471" s="240"/>
      <c r="N2471" s="241"/>
      <c r="O2471" s="241"/>
      <c r="P2471" s="241"/>
      <c r="Q2471" s="241"/>
      <c r="R2471" s="241"/>
      <c r="S2471" s="241"/>
      <c r="T2471" s="242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3" t="s">
        <v>205</v>
      </c>
      <c r="AU2471" s="243" t="s">
        <v>82</v>
      </c>
      <c r="AV2471" s="13" t="s">
        <v>82</v>
      </c>
      <c r="AW2471" s="13" t="s">
        <v>33</v>
      </c>
      <c r="AX2471" s="13" t="s">
        <v>72</v>
      </c>
      <c r="AY2471" s="243" t="s">
        <v>190</v>
      </c>
    </row>
    <row r="2472" s="13" customFormat="1">
      <c r="A2472" s="13"/>
      <c r="B2472" s="232"/>
      <c r="C2472" s="233"/>
      <c r="D2472" s="234" t="s">
        <v>205</v>
      </c>
      <c r="E2472" s="235" t="s">
        <v>19</v>
      </c>
      <c r="F2472" s="236" t="s">
        <v>2863</v>
      </c>
      <c r="G2472" s="233"/>
      <c r="H2472" s="237">
        <v>43.671999999999997</v>
      </c>
      <c r="I2472" s="238"/>
      <c r="J2472" s="233"/>
      <c r="K2472" s="233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205</v>
      </c>
      <c r="AU2472" s="243" t="s">
        <v>82</v>
      </c>
      <c r="AV2472" s="13" t="s">
        <v>82</v>
      </c>
      <c r="AW2472" s="13" t="s">
        <v>33</v>
      </c>
      <c r="AX2472" s="13" t="s">
        <v>72</v>
      </c>
      <c r="AY2472" s="243" t="s">
        <v>190</v>
      </c>
    </row>
    <row r="2473" s="13" customFormat="1">
      <c r="A2473" s="13"/>
      <c r="B2473" s="232"/>
      <c r="C2473" s="233"/>
      <c r="D2473" s="234" t="s">
        <v>205</v>
      </c>
      <c r="E2473" s="235" t="s">
        <v>19</v>
      </c>
      <c r="F2473" s="236" t="s">
        <v>2864</v>
      </c>
      <c r="G2473" s="233"/>
      <c r="H2473" s="237">
        <v>26.855</v>
      </c>
      <c r="I2473" s="238"/>
      <c r="J2473" s="233"/>
      <c r="K2473" s="233"/>
      <c r="L2473" s="239"/>
      <c r="M2473" s="240"/>
      <c r="N2473" s="241"/>
      <c r="O2473" s="241"/>
      <c r="P2473" s="241"/>
      <c r="Q2473" s="241"/>
      <c r="R2473" s="241"/>
      <c r="S2473" s="241"/>
      <c r="T2473" s="242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3" t="s">
        <v>205</v>
      </c>
      <c r="AU2473" s="243" t="s">
        <v>82</v>
      </c>
      <c r="AV2473" s="13" t="s">
        <v>82</v>
      </c>
      <c r="AW2473" s="13" t="s">
        <v>33</v>
      </c>
      <c r="AX2473" s="13" t="s">
        <v>72</v>
      </c>
      <c r="AY2473" s="243" t="s">
        <v>190</v>
      </c>
    </row>
    <row r="2474" s="13" customFormat="1">
      <c r="A2474" s="13"/>
      <c r="B2474" s="232"/>
      <c r="C2474" s="233"/>
      <c r="D2474" s="234" t="s">
        <v>205</v>
      </c>
      <c r="E2474" s="235" t="s">
        <v>19</v>
      </c>
      <c r="F2474" s="236" t="s">
        <v>2865</v>
      </c>
      <c r="G2474" s="233"/>
      <c r="H2474" s="237">
        <v>2.5939999999999999</v>
      </c>
      <c r="I2474" s="238"/>
      <c r="J2474" s="233"/>
      <c r="K2474" s="233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205</v>
      </c>
      <c r="AU2474" s="243" t="s">
        <v>82</v>
      </c>
      <c r="AV2474" s="13" t="s">
        <v>82</v>
      </c>
      <c r="AW2474" s="13" t="s">
        <v>33</v>
      </c>
      <c r="AX2474" s="13" t="s">
        <v>72</v>
      </c>
      <c r="AY2474" s="243" t="s">
        <v>190</v>
      </c>
    </row>
    <row r="2475" s="15" customFormat="1">
      <c r="A2475" s="15"/>
      <c r="B2475" s="264"/>
      <c r="C2475" s="265"/>
      <c r="D2475" s="234" t="s">
        <v>205</v>
      </c>
      <c r="E2475" s="266" t="s">
        <v>19</v>
      </c>
      <c r="F2475" s="267" t="s">
        <v>243</v>
      </c>
      <c r="G2475" s="265"/>
      <c r="H2475" s="268">
        <v>248.81399999999999</v>
      </c>
      <c r="I2475" s="269"/>
      <c r="J2475" s="265"/>
      <c r="K2475" s="265"/>
      <c r="L2475" s="270"/>
      <c r="M2475" s="271"/>
      <c r="N2475" s="272"/>
      <c r="O2475" s="272"/>
      <c r="P2475" s="272"/>
      <c r="Q2475" s="272"/>
      <c r="R2475" s="272"/>
      <c r="S2475" s="272"/>
      <c r="T2475" s="273"/>
      <c r="U2475" s="15"/>
      <c r="V2475" s="15"/>
      <c r="W2475" s="15"/>
      <c r="X2475" s="15"/>
      <c r="Y2475" s="15"/>
      <c r="Z2475" s="15"/>
      <c r="AA2475" s="15"/>
      <c r="AB2475" s="15"/>
      <c r="AC2475" s="15"/>
      <c r="AD2475" s="15"/>
      <c r="AE2475" s="15"/>
      <c r="AT2475" s="274" t="s">
        <v>205</v>
      </c>
      <c r="AU2475" s="274" t="s">
        <v>82</v>
      </c>
      <c r="AV2475" s="15" t="s">
        <v>197</v>
      </c>
      <c r="AW2475" s="15" t="s">
        <v>33</v>
      </c>
      <c r="AX2475" s="15" t="s">
        <v>79</v>
      </c>
      <c r="AY2475" s="274" t="s">
        <v>190</v>
      </c>
    </row>
    <row r="2476" s="2" customFormat="1" ht="16.5" customHeight="1">
      <c r="A2476" s="40"/>
      <c r="B2476" s="41"/>
      <c r="C2476" s="244" t="s">
        <v>2866</v>
      </c>
      <c r="D2476" s="244" t="s">
        <v>219</v>
      </c>
      <c r="E2476" s="245" t="s">
        <v>2867</v>
      </c>
      <c r="F2476" s="246" t="s">
        <v>2868</v>
      </c>
      <c r="G2476" s="247" t="s">
        <v>195</v>
      </c>
      <c r="H2476" s="248">
        <v>12.666</v>
      </c>
      <c r="I2476" s="249"/>
      <c r="J2476" s="250">
        <f>ROUND(I2476*H2476,2)</f>
        <v>0</v>
      </c>
      <c r="K2476" s="246" t="s">
        <v>196</v>
      </c>
      <c r="L2476" s="251"/>
      <c r="M2476" s="252" t="s">
        <v>19</v>
      </c>
      <c r="N2476" s="253" t="s">
        <v>43</v>
      </c>
      <c r="O2476" s="86"/>
      <c r="P2476" s="223">
        <f>O2476*H2476</f>
        <v>0</v>
      </c>
      <c r="Q2476" s="223">
        <v>0.032000000000000001</v>
      </c>
      <c r="R2476" s="223">
        <f>Q2476*H2476</f>
        <v>0.40531200000000001</v>
      </c>
      <c r="S2476" s="223">
        <v>0</v>
      </c>
      <c r="T2476" s="224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25" t="s">
        <v>419</v>
      </c>
      <c r="AT2476" s="225" t="s">
        <v>219</v>
      </c>
      <c r="AU2476" s="225" t="s">
        <v>82</v>
      </c>
      <c r="AY2476" s="19" t="s">
        <v>190</v>
      </c>
      <c r="BE2476" s="226">
        <f>IF(N2476="základní",J2476,0)</f>
        <v>0</v>
      </c>
      <c r="BF2476" s="226">
        <f>IF(N2476="snížená",J2476,0)</f>
        <v>0</v>
      </c>
      <c r="BG2476" s="226">
        <f>IF(N2476="zákl. přenesená",J2476,0)</f>
        <v>0</v>
      </c>
      <c r="BH2476" s="226">
        <f>IF(N2476="sníž. přenesená",J2476,0)</f>
        <v>0</v>
      </c>
      <c r="BI2476" s="226">
        <f>IF(N2476="nulová",J2476,0)</f>
        <v>0</v>
      </c>
      <c r="BJ2476" s="19" t="s">
        <v>79</v>
      </c>
      <c r="BK2476" s="226">
        <f>ROUND(I2476*H2476,2)</f>
        <v>0</v>
      </c>
      <c r="BL2476" s="19" t="s">
        <v>307</v>
      </c>
      <c r="BM2476" s="225" t="s">
        <v>2869</v>
      </c>
    </row>
    <row r="2477" s="13" customFormat="1">
      <c r="A2477" s="13"/>
      <c r="B2477" s="232"/>
      <c r="C2477" s="233"/>
      <c r="D2477" s="234" t="s">
        <v>205</v>
      </c>
      <c r="E2477" s="235" t="s">
        <v>19</v>
      </c>
      <c r="F2477" s="236" t="s">
        <v>2870</v>
      </c>
      <c r="G2477" s="233"/>
      <c r="H2477" s="237">
        <v>12.666</v>
      </c>
      <c r="I2477" s="238"/>
      <c r="J2477" s="233"/>
      <c r="K2477" s="233"/>
      <c r="L2477" s="239"/>
      <c r="M2477" s="240"/>
      <c r="N2477" s="241"/>
      <c r="O2477" s="241"/>
      <c r="P2477" s="241"/>
      <c r="Q2477" s="241"/>
      <c r="R2477" s="241"/>
      <c r="S2477" s="241"/>
      <c r="T2477" s="242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3" t="s">
        <v>205</v>
      </c>
      <c r="AU2477" s="243" t="s">
        <v>82</v>
      </c>
      <c r="AV2477" s="13" t="s">
        <v>82</v>
      </c>
      <c r="AW2477" s="13" t="s">
        <v>33</v>
      </c>
      <c r="AX2477" s="13" t="s">
        <v>79</v>
      </c>
      <c r="AY2477" s="243" t="s">
        <v>190</v>
      </c>
    </row>
    <row r="2478" s="2" customFormat="1" ht="24.15" customHeight="1">
      <c r="A2478" s="40"/>
      <c r="B2478" s="41"/>
      <c r="C2478" s="214" t="s">
        <v>2871</v>
      </c>
      <c r="D2478" s="214" t="s">
        <v>192</v>
      </c>
      <c r="E2478" s="215" t="s">
        <v>2872</v>
      </c>
      <c r="F2478" s="216" t="s">
        <v>2873</v>
      </c>
      <c r="G2478" s="217" t="s">
        <v>214</v>
      </c>
      <c r="H2478" s="218">
        <v>30.170000000000002</v>
      </c>
      <c r="I2478" s="219"/>
      <c r="J2478" s="220">
        <f>ROUND(I2478*H2478,2)</f>
        <v>0</v>
      </c>
      <c r="K2478" s="216" t="s">
        <v>196</v>
      </c>
      <c r="L2478" s="46"/>
      <c r="M2478" s="221" t="s">
        <v>19</v>
      </c>
      <c r="N2478" s="222" t="s">
        <v>43</v>
      </c>
      <c r="O2478" s="86"/>
      <c r="P2478" s="223">
        <f>O2478*H2478</f>
        <v>0</v>
      </c>
      <c r="Q2478" s="223">
        <v>3.0000000000000001E-05</v>
      </c>
      <c r="R2478" s="223">
        <f>Q2478*H2478</f>
        <v>0.00090510000000000005</v>
      </c>
      <c r="S2478" s="223">
        <v>0</v>
      </c>
      <c r="T2478" s="224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25" t="s">
        <v>307</v>
      </c>
      <c r="AT2478" s="225" t="s">
        <v>192</v>
      </c>
      <c r="AU2478" s="225" t="s">
        <v>82</v>
      </c>
      <c r="AY2478" s="19" t="s">
        <v>190</v>
      </c>
      <c r="BE2478" s="226">
        <f>IF(N2478="základní",J2478,0)</f>
        <v>0</v>
      </c>
      <c r="BF2478" s="226">
        <f>IF(N2478="snížená",J2478,0)</f>
        <v>0</v>
      </c>
      <c r="BG2478" s="226">
        <f>IF(N2478="zákl. přenesená",J2478,0)</f>
        <v>0</v>
      </c>
      <c r="BH2478" s="226">
        <f>IF(N2478="sníž. přenesená",J2478,0)</f>
        <v>0</v>
      </c>
      <c r="BI2478" s="226">
        <f>IF(N2478="nulová",J2478,0)</f>
        <v>0</v>
      </c>
      <c r="BJ2478" s="19" t="s">
        <v>79</v>
      </c>
      <c r="BK2478" s="226">
        <f>ROUND(I2478*H2478,2)</f>
        <v>0</v>
      </c>
      <c r="BL2478" s="19" t="s">
        <v>307</v>
      </c>
      <c r="BM2478" s="225" t="s">
        <v>2874</v>
      </c>
    </row>
    <row r="2479" s="2" customFormat="1">
      <c r="A2479" s="40"/>
      <c r="B2479" s="41"/>
      <c r="C2479" s="42"/>
      <c r="D2479" s="227" t="s">
        <v>199</v>
      </c>
      <c r="E2479" s="42"/>
      <c r="F2479" s="228" t="s">
        <v>2875</v>
      </c>
      <c r="G2479" s="42"/>
      <c r="H2479" s="42"/>
      <c r="I2479" s="229"/>
      <c r="J2479" s="42"/>
      <c r="K2479" s="42"/>
      <c r="L2479" s="46"/>
      <c r="M2479" s="230"/>
      <c r="N2479" s="231"/>
      <c r="O2479" s="86"/>
      <c r="P2479" s="86"/>
      <c r="Q2479" s="86"/>
      <c r="R2479" s="86"/>
      <c r="S2479" s="86"/>
      <c r="T2479" s="87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T2479" s="19" t="s">
        <v>199</v>
      </c>
      <c r="AU2479" s="19" t="s">
        <v>82</v>
      </c>
    </row>
    <row r="2480" s="14" customFormat="1">
      <c r="A2480" s="14"/>
      <c r="B2480" s="254"/>
      <c r="C2480" s="255"/>
      <c r="D2480" s="234" t="s">
        <v>205</v>
      </c>
      <c r="E2480" s="256" t="s">
        <v>19</v>
      </c>
      <c r="F2480" s="257" t="s">
        <v>2876</v>
      </c>
      <c r="G2480" s="255"/>
      <c r="H2480" s="256" t="s">
        <v>19</v>
      </c>
      <c r="I2480" s="258"/>
      <c r="J2480" s="255"/>
      <c r="K2480" s="255"/>
      <c r="L2480" s="259"/>
      <c r="M2480" s="260"/>
      <c r="N2480" s="261"/>
      <c r="O2480" s="261"/>
      <c r="P2480" s="261"/>
      <c r="Q2480" s="261"/>
      <c r="R2480" s="261"/>
      <c r="S2480" s="261"/>
      <c r="T2480" s="26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63" t="s">
        <v>205</v>
      </c>
      <c r="AU2480" s="263" t="s">
        <v>82</v>
      </c>
      <c r="AV2480" s="14" t="s">
        <v>79</v>
      </c>
      <c r="AW2480" s="14" t="s">
        <v>33</v>
      </c>
      <c r="AX2480" s="14" t="s">
        <v>72</v>
      </c>
      <c r="AY2480" s="263" t="s">
        <v>190</v>
      </c>
    </row>
    <row r="2481" s="13" customFormat="1">
      <c r="A2481" s="13"/>
      <c r="B2481" s="232"/>
      <c r="C2481" s="233"/>
      <c r="D2481" s="234" t="s">
        <v>205</v>
      </c>
      <c r="E2481" s="235" t="s">
        <v>19</v>
      </c>
      <c r="F2481" s="236" t="s">
        <v>2877</v>
      </c>
      <c r="G2481" s="233"/>
      <c r="H2481" s="237">
        <v>26.670000000000002</v>
      </c>
      <c r="I2481" s="238"/>
      <c r="J2481" s="233"/>
      <c r="K2481" s="233"/>
      <c r="L2481" s="239"/>
      <c r="M2481" s="240"/>
      <c r="N2481" s="241"/>
      <c r="O2481" s="241"/>
      <c r="P2481" s="241"/>
      <c r="Q2481" s="241"/>
      <c r="R2481" s="241"/>
      <c r="S2481" s="241"/>
      <c r="T2481" s="242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3" t="s">
        <v>205</v>
      </c>
      <c r="AU2481" s="243" t="s">
        <v>82</v>
      </c>
      <c r="AV2481" s="13" t="s">
        <v>82</v>
      </c>
      <c r="AW2481" s="13" t="s">
        <v>33</v>
      </c>
      <c r="AX2481" s="13" t="s">
        <v>72</v>
      </c>
      <c r="AY2481" s="243" t="s">
        <v>190</v>
      </c>
    </row>
    <row r="2482" s="13" customFormat="1">
      <c r="A2482" s="13"/>
      <c r="B2482" s="232"/>
      <c r="C2482" s="233"/>
      <c r="D2482" s="234" t="s">
        <v>205</v>
      </c>
      <c r="E2482" s="235" t="s">
        <v>19</v>
      </c>
      <c r="F2482" s="236" t="s">
        <v>2878</v>
      </c>
      <c r="G2482" s="233"/>
      <c r="H2482" s="237">
        <v>3.5</v>
      </c>
      <c r="I2482" s="238"/>
      <c r="J2482" s="233"/>
      <c r="K2482" s="233"/>
      <c r="L2482" s="239"/>
      <c r="M2482" s="240"/>
      <c r="N2482" s="241"/>
      <c r="O2482" s="241"/>
      <c r="P2482" s="241"/>
      <c r="Q2482" s="241"/>
      <c r="R2482" s="241"/>
      <c r="S2482" s="241"/>
      <c r="T2482" s="242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3" t="s">
        <v>205</v>
      </c>
      <c r="AU2482" s="243" t="s">
        <v>82</v>
      </c>
      <c r="AV2482" s="13" t="s">
        <v>82</v>
      </c>
      <c r="AW2482" s="13" t="s">
        <v>33</v>
      </c>
      <c r="AX2482" s="13" t="s">
        <v>72</v>
      </c>
      <c r="AY2482" s="243" t="s">
        <v>190</v>
      </c>
    </row>
    <row r="2483" s="15" customFormat="1">
      <c r="A2483" s="15"/>
      <c r="B2483" s="264"/>
      <c r="C2483" s="265"/>
      <c r="D2483" s="234" t="s">
        <v>205</v>
      </c>
      <c r="E2483" s="266" t="s">
        <v>19</v>
      </c>
      <c r="F2483" s="267" t="s">
        <v>243</v>
      </c>
      <c r="G2483" s="265"/>
      <c r="H2483" s="268">
        <v>30.170000000000002</v>
      </c>
      <c r="I2483" s="269"/>
      <c r="J2483" s="265"/>
      <c r="K2483" s="265"/>
      <c r="L2483" s="270"/>
      <c r="M2483" s="271"/>
      <c r="N2483" s="272"/>
      <c r="O2483" s="272"/>
      <c r="P2483" s="272"/>
      <c r="Q2483" s="272"/>
      <c r="R2483" s="272"/>
      <c r="S2483" s="272"/>
      <c r="T2483" s="273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74" t="s">
        <v>205</v>
      </c>
      <c r="AU2483" s="274" t="s">
        <v>82</v>
      </c>
      <c r="AV2483" s="15" t="s">
        <v>197</v>
      </c>
      <c r="AW2483" s="15" t="s">
        <v>33</v>
      </c>
      <c r="AX2483" s="15" t="s">
        <v>79</v>
      </c>
      <c r="AY2483" s="274" t="s">
        <v>190</v>
      </c>
    </row>
    <row r="2484" s="2" customFormat="1" ht="16.5" customHeight="1">
      <c r="A2484" s="40"/>
      <c r="B2484" s="41"/>
      <c r="C2484" s="244" t="s">
        <v>2879</v>
      </c>
      <c r="D2484" s="244" t="s">
        <v>219</v>
      </c>
      <c r="E2484" s="245" t="s">
        <v>2880</v>
      </c>
      <c r="F2484" s="246" t="s">
        <v>2881</v>
      </c>
      <c r="G2484" s="247" t="s">
        <v>214</v>
      </c>
      <c r="H2484" s="248">
        <v>31.678999999999998</v>
      </c>
      <c r="I2484" s="249"/>
      <c r="J2484" s="250">
        <f>ROUND(I2484*H2484,2)</f>
        <v>0</v>
      </c>
      <c r="K2484" s="246" t="s">
        <v>196</v>
      </c>
      <c r="L2484" s="251"/>
      <c r="M2484" s="252" t="s">
        <v>19</v>
      </c>
      <c r="N2484" s="253" t="s">
        <v>43</v>
      </c>
      <c r="O2484" s="86"/>
      <c r="P2484" s="223">
        <f>O2484*H2484</f>
        <v>0</v>
      </c>
      <c r="Q2484" s="223">
        <v>0.0035999999999999999</v>
      </c>
      <c r="R2484" s="223">
        <f>Q2484*H2484</f>
        <v>0.11404439999999999</v>
      </c>
      <c r="S2484" s="223">
        <v>0</v>
      </c>
      <c r="T2484" s="224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25" t="s">
        <v>419</v>
      </c>
      <c r="AT2484" s="225" t="s">
        <v>219</v>
      </c>
      <c r="AU2484" s="225" t="s">
        <v>82</v>
      </c>
      <c r="AY2484" s="19" t="s">
        <v>190</v>
      </c>
      <c r="BE2484" s="226">
        <f>IF(N2484="základní",J2484,0)</f>
        <v>0</v>
      </c>
      <c r="BF2484" s="226">
        <f>IF(N2484="snížená",J2484,0)</f>
        <v>0</v>
      </c>
      <c r="BG2484" s="226">
        <f>IF(N2484="zákl. přenesená",J2484,0)</f>
        <v>0</v>
      </c>
      <c r="BH2484" s="226">
        <f>IF(N2484="sníž. přenesená",J2484,0)</f>
        <v>0</v>
      </c>
      <c r="BI2484" s="226">
        <f>IF(N2484="nulová",J2484,0)</f>
        <v>0</v>
      </c>
      <c r="BJ2484" s="19" t="s">
        <v>79</v>
      </c>
      <c r="BK2484" s="226">
        <f>ROUND(I2484*H2484,2)</f>
        <v>0</v>
      </c>
      <c r="BL2484" s="19" t="s">
        <v>307</v>
      </c>
      <c r="BM2484" s="225" t="s">
        <v>2882</v>
      </c>
    </row>
    <row r="2485" s="13" customFormat="1">
      <c r="A2485" s="13"/>
      <c r="B2485" s="232"/>
      <c r="C2485" s="233"/>
      <c r="D2485" s="234" t="s">
        <v>205</v>
      </c>
      <c r="E2485" s="235" t="s">
        <v>19</v>
      </c>
      <c r="F2485" s="236" t="s">
        <v>2883</v>
      </c>
      <c r="G2485" s="233"/>
      <c r="H2485" s="237">
        <v>31.678999999999998</v>
      </c>
      <c r="I2485" s="238"/>
      <c r="J2485" s="233"/>
      <c r="K2485" s="233"/>
      <c r="L2485" s="239"/>
      <c r="M2485" s="240"/>
      <c r="N2485" s="241"/>
      <c r="O2485" s="241"/>
      <c r="P2485" s="241"/>
      <c r="Q2485" s="241"/>
      <c r="R2485" s="241"/>
      <c r="S2485" s="241"/>
      <c r="T2485" s="242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3" t="s">
        <v>205</v>
      </c>
      <c r="AU2485" s="243" t="s">
        <v>82</v>
      </c>
      <c r="AV2485" s="13" t="s">
        <v>82</v>
      </c>
      <c r="AW2485" s="13" t="s">
        <v>33</v>
      </c>
      <c r="AX2485" s="13" t="s">
        <v>79</v>
      </c>
      <c r="AY2485" s="243" t="s">
        <v>190</v>
      </c>
    </row>
    <row r="2486" s="2" customFormat="1" ht="24.15" customHeight="1">
      <c r="A2486" s="40"/>
      <c r="B2486" s="41"/>
      <c r="C2486" s="214" t="s">
        <v>2884</v>
      </c>
      <c r="D2486" s="214" t="s">
        <v>192</v>
      </c>
      <c r="E2486" s="215" t="s">
        <v>2885</v>
      </c>
      <c r="F2486" s="216" t="s">
        <v>2886</v>
      </c>
      <c r="G2486" s="217" t="s">
        <v>214</v>
      </c>
      <c r="H2486" s="218">
        <v>1.8</v>
      </c>
      <c r="I2486" s="219"/>
      <c r="J2486" s="220">
        <f>ROUND(I2486*H2486,2)</f>
        <v>0</v>
      </c>
      <c r="K2486" s="216" t="s">
        <v>196</v>
      </c>
      <c r="L2486" s="46"/>
      <c r="M2486" s="221" t="s">
        <v>19</v>
      </c>
      <c r="N2486" s="222" t="s">
        <v>43</v>
      </c>
      <c r="O2486" s="86"/>
      <c r="P2486" s="223">
        <f>O2486*H2486</f>
        <v>0</v>
      </c>
      <c r="Q2486" s="223">
        <v>5.0000000000000002E-05</v>
      </c>
      <c r="R2486" s="223">
        <f>Q2486*H2486</f>
        <v>9.0000000000000006E-05</v>
      </c>
      <c r="S2486" s="223">
        <v>0</v>
      </c>
      <c r="T2486" s="224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25" t="s">
        <v>307</v>
      </c>
      <c r="AT2486" s="225" t="s">
        <v>192</v>
      </c>
      <c r="AU2486" s="225" t="s">
        <v>82</v>
      </c>
      <c r="AY2486" s="19" t="s">
        <v>190</v>
      </c>
      <c r="BE2486" s="226">
        <f>IF(N2486="základní",J2486,0)</f>
        <v>0</v>
      </c>
      <c r="BF2486" s="226">
        <f>IF(N2486="snížená",J2486,0)</f>
        <v>0</v>
      </c>
      <c r="BG2486" s="226">
        <f>IF(N2486="zákl. přenesená",J2486,0)</f>
        <v>0</v>
      </c>
      <c r="BH2486" s="226">
        <f>IF(N2486="sníž. přenesená",J2486,0)</f>
        <v>0</v>
      </c>
      <c r="BI2486" s="226">
        <f>IF(N2486="nulová",J2486,0)</f>
        <v>0</v>
      </c>
      <c r="BJ2486" s="19" t="s">
        <v>79</v>
      </c>
      <c r="BK2486" s="226">
        <f>ROUND(I2486*H2486,2)</f>
        <v>0</v>
      </c>
      <c r="BL2486" s="19" t="s">
        <v>307</v>
      </c>
      <c r="BM2486" s="225" t="s">
        <v>2887</v>
      </c>
    </row>
    <row r="2487" s="2" customFormat="1">
      <c r="A2487" s="40"/>
      <c r="B2487" s="41"/>
      <c r="C2487" s="42"/>
      <c r="D2487" s="227" t="s">
        <v>199</v>
      </c>
      <c r="E2487" s="42"/>
      <c r="F2487" s="228" t="s">
        <v>2888</v>
      </c>
      <c r="G2487" s="42"/>
      <c r="H2487" s="42"/>
      <c r="I2487" s="229"/>
      <c r="J2487" s="42"/>
      <c r="K2487" s="42"/>
      <c r="L2487" s="46"/>
      <c r="M2487" s="230"/>
      <c r="N2487" s="231"/>
      <c r="O2487" s="86"/>
      <c r="P2487" s="86"/>
      <c r="Q2487" s="86"/>
      <c r="R2487" s="86"/>
      <c r="S2487" s="86"/>
      <c r="T2487" s="87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9" t="s">
        <v>199</v>
      </c>
      <c r="AU2487" s="19" t="s">
        <v>82</v>
      </c>
    </row>
    <row r="2488" s="14" customFormat="1">
      <c r="A2488" s="14"/>
      <c r="B2488" s="254"/>
      <c r="C2488" s="255"/>
      <c r="D2488" s="234" t="s">
        <v>205</v>
      </c>
      <c r="E2488" s="256" t="s">
        <v>19</v>
      </c>
      <c r="F2488" s="257" t="s">
        <v>2889</v>
      </c>
      <c r="G2488" s="255"/>
      <c r="H2488" s="256" t="s">
        <v>19</v>
      </c>
      <c r="I2488" s="258"/>
      <c r="J2488" s="255"/>
      <c r="K2488" s="255"/>
      <c r="L2488" s="259"/>
      <c r="M2488" s="260"/>
      <c r="N2488" s="261"/>
      <c r="O2488" s="261"/>
      <c r="P2488" s="261"/>
      <c r="Q2488" s="261"/>
      <c r="R2488" s="261"/>
      <c r="S2488" s="261"/>
      <c r="T2488" s="262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63" t="s">
        <v>205</v>
      </c>
      <c r="AU2488" s="263" t="s">
        <v>82</v>
      </c>
      <c r="AV2488" s="14" t="s">
        <v>79</v>
      </c>
      <c r="AW2488" s="14" t="s">
        <v>33</v>
      </c>
      <c r="AX2488" s="14" t="s">
        <v>72</v>
      </c>
      <c r="AY2488" s="263" t="s">
        <v>190</v>
      </c>
    </row>
    <row r="2489" s="14" customFormat="1">
      <c r="A2489" s="14"/>
      <c r="B2489" s="254"/>
      <c r="C2489" s="255"/>
      <c r="D2489" s="234" t="s">
        <v>205</v>
      </c>
      <c r="E2489" s="256" t="s">
        <v>19</v>
      </c>
      <c r="F2489" s="257" t="s">
        <v>2890</v>
      </c>
      <c r="G2489" s="255"/>
      <c r="H2489" s="256" t="s">
        <v>19</v>
      </c>
      <c r="I2489" s="258"/>
      <c r="J2489" s="255"/>
      <c r="K2489" s="255"/>
      <c r="L2489" s="259"/>
      <c r="M2489" s="260"/>
      <c r="N2489" s="261"/>
      <c r="O2489" s="261"/>
      <c r="P2489" s="261"/>
      <c r="Q2489" s="261"/>
      <c r="R2489" s="261"/>
      <c r="S2489" s="261"/>
      <c r="T2489" s="26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63" t="s">
        <v>205</v>
      </c>
      <c r="AU2489" s="263" t="s">
        <v>82</v>
      </c>
      <c r="AV2489" s="14" t="s">
        <v>79</v>
      </c>
      <c r="AW2489" s="14" t="s">
        <v>33</v>
      </c>
      <c r="AX2489" s="14" t="s">
        <v>72</v>
      </c>
      <c r="AY2489" s="263" t="s">
        <v>190</v>
      </c>
    </row>
    <row r="2490" s="13" customFormat="1">
      <c r="A2490" s="13"/>
      <c r="B2490" s="232"/>
      <c r="C2490" s="233"/>
      <c r="D2490" s="234" t="s">
        <v>205</v>
      </c>
      <c r="E2490" s="235" t="s">
        <v>19</v>
      </c>
      <c r="F2490" s="236" t="s">
        <v>2891</v>
      </c>
      <c r="G2490" s="233"/>
      <c r="H2490" s="237">
        <v>1.8</v>
      </c>
      <c r="I2490" s="238"/>
      <c r="J2490" s="233"/>
      <c r="K2490" s="233"/>
      <c r="L2490" s="239"/>
      <c r="M2490" s="240"/>
      <c r="N2490" s="241"/>
      <c r="O2490" s="241"/>
      <c r="P2490" s="241"/>
      <c r="Q2490" s="241"/>
      <c r="R2490" s="241"/>
      <c r="S2490" s="241"/>
      <c r="T2490" s="242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3" t="s">
        <v>205</v>
      </c>
      <c r="AU2490" s="243" t="s">
        <v>82</v>
      </c>
      <c r="AV2490" s="13" t="s">
        <v>82</v>
      </c>
      <c r="AW2490" s="13" t="s">
        <v>33</v>
      </c>
      <c r="AX2490" s="13" t="s">
        <v>79</v>
      </c>
      <c r="AY2490" s="243" t="s">
        <v>190</v>
      </c>
    </row>
    <row r="2491" s="2" customFormat="1" ht="16.5" customHeight="1">
      <c r="A2491" s="40"/>
      <c r="B2491" s="41"/>
      <c r="C2491" s="244" t="s">
        <v>2892</v>
      </c>
      <c r="D2491" s="244" t="s">
        <v>219</v>
      </c>
      <c r="E2491" s="245" t="s">
        <v>2893</v>
      </c>
      <c r="F2491" s="246" t="s">
        <v>2894</v>
      </c>
      <c r="G2491" s="247" t="s">
        <v>214</v>
      </c>
      <c r="H2491" s="248">
        <v>1.8899999999999999</v>
      </c>
      <c r="I2491" s="249"/>
      <c r="J2491" s="250">
        <f>ROUND(I2491*H2491,2)</f>
        <v>0</v>
      </c>
      <c r="K2491" s="246" t="s">
        <v>196</v>
      </c>
      <c r="L2491" s="251"/>
      <c r="M2491" s="252" t="s">
        <v>19</v>
      </c>
      <c r="N2491" s="253" t="s">
        <v>43</v>
      </c>
      <c r="O2491" s="86"/>
      <c r="P2491" s="223">
        <f>O2491*H2491</f>
        <v>0</v>
      </c>
      <c r="Q2491" s="223">
        <v>0.0015</v>
      </c>
      <c r="R2491" s="223">
        <f>Q2491*H2491</f>
        <v>0.0028349999999999998</v>
      </c>
      <c r="S2491" s="223">
        <v>0</v>
      </c>
      <c r="T2491" s="224">
        <f>S2491*H2491</f>
        <v>0</v>
      </c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R2491" s="225" t="s">
        <v>419</v>
      </c>
      <c r="AT2491" s="225" t="s">
        <v>219</v>
      </c>
      <c r="AU2491" s="225" t="s">
        <v>82</v>
      </c>
      <c r="AY2491" s="19" t="s">
        <v>190</v>
      </c>
      <c r="BE2491" s="226">
        <f>IF(N2491="základní",J2491,0)</f>
        <v>0</v>
      </c>
      <c r="BF2491" s="226">
        <f>IF(N2491="snížená",J2491,0)</f>
        <v>0</v>
      </c>
      <c r="BG2491" s="226">
        <f>IF(N2491="zákl. přenesená",J2491,0)</f>
        <v>0</v>
      </c>
      <c r="BH2491" s="226">
        <f>IF(N2491="sníž. přenesená",J2491,0)</f>
        <v>0</v>
      </c>
      <c r="BI2491" s="226">
        <f>IF(N2491="nulová",J2491,0)</f>
        <v>0</v>
      </c>
      <c r="BJ2491" s="19" t="s">
        <v>79</v>
      </c>
      <c r="BK2491" s="226">
        <f>ROUND(I2491*H2491,2)</f>
        <v>0</v>
      </c>
      <c r="BL2491" s="19" t="s">
        <v>307</v>
      </c>
      <c r="BM2491" s="225" t="s">
        <v>2895</v>
      </c>
    </row>
    <row r="2492" s="13" customFormat="1">
      <c r="A2492" s="13"/>
      <c r="B2492" s="232"/>
      <c r="C2492" s="233"/>
      <c r="D2492" s="234" t="s">
        <v>205</v>
      </c>
      <c r="E2492" s="235" t="s">
        <v>19</v>
      </c>
      <c r="F2492" s="236" t="s">
        <v>2896</v>
      </c>
      <c r="G2492" s="233"/>
      <c r="H2492" s="237">
        <v>1.8899999999999999</v>
      </c>
      <c r="I2492" s="238"/>
      <c r="J2492" s="233"/>
      <c r="K2492" s="233"/>
      <c r="L2492" s="239"/>
      <c r="M2492" s="240"/>
      <c r="N2492" s="241"/>
      <c r="O2492" s="241"/>
      <c r="P2492" s="241"/>
      <c r="Q2492" s="241"/>
      <c r="R2492" s="241"/>
      <c r="S2492" s="241"/>
      <c r="T2492" s="242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3" t="s">
        <v>205</v>
      </c>
      <c r="AU2492" s="243" t="s">
        <v>82</v>
      </c>
      <c r="AV2492" s="13" t="s">
        <v>82</v>
      </c>
      <c r="AW2492" s="13" t="s">
        <v>33</v>
      </c>
      <c r="AX2492" s="13" t="s">
        <v>79</v>
      </c>
      <c r="AY2492" s="243" t="s">
        <v>190</v>
      </c>
    </row>
    <row r="2493" s="2" customFormat="1" ht="24.15" customHeight="1">
      <c r="A2493" s="40"/>
      <c r="B2493" s="41"/>
      <c r="C2493" s="214" t="s">
        <v>2897</v>
      </c>
      <c r="D2493" s="214" t="s">
        <v>192</v>
      </c>
      <c r="E2493" s="215" t="s">
        <v>2898</v>
      </c>
      <c r="F2493" s="216" t="s">
        <v>2899</v>
      </c>
      <c r="G2493" s="217" t="s">
        <v>214</v>
      </c>
      <c r="H2493" s="218">
        <v>152.69499999999999</v>
      </c>
      <c r="I2493" s="219"/>
      <c r="J2493" s="220">
        <f>ROUND(I2493*H2493,2)</f>
        <v>0</v>
      </c>
      <c r="K2493" s="216" t="s">
        <v>196</v>
      </c>
      <c r="L2493" s="46"/>
      <c r="M2493" s="221" t="s">
        <v>19</v>
      </c>
      <c r="N2493" s="222" t="s">
        <v>43</v>
      </c>
      <c r="O2493" s="86"/>
      <c r="P2493" s="223">
        <f>O2493*H2493</f>
        <v>0</v>
      </c>
      <c r="Q2493" s="223">
        <v>5.0000000000000002E-05</v>
      </c>
      <c r="R2493" s="223">
        <f>Q2493*H2493</f>
        <v>0.00763475</v>
      </c>
      <c r="S2493" s="223">
        <v>0</v>
      </c>
      <c r="T2493" s="224">
        <f>S2493*H2493</f>
        <v>0</v>
      </c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R2493" s="225" t="s">
        <v>307</v>
      </c>
      <c r="AT2493" s="225" t="s">
        <v>192</v>
      </c>
      <c r="AU2493" s="225" t="s">
        <v>82</v>
      </c>
      <c r="AY2493" s="19" t="s">
        <v>190</v>
      </c>
      <c r="BE2493" s="226">
        <f>IF(N2493="základní",J2493,0)</f>
        <v>0</v>
      </c>
      <c r="BF2493" s="226">
        <f>IF(N2493="snížená",J2493,0)</f>
        <v>0</v>
      </c>
      <c r="BG2493" s="226">
        <f>IF(N2493="zákl. přenesená",J2493,0)</f>
        <v>0</v>
      </c>
      <c r="BH2493" s="226">
        <f>IF(N2493="sníž. přenesená",J2493,0)</f>
        <v>0</v>
      </c>
      <c r="BI2493" s="226">
        <f>IF(N2493="nulová",J2493,0)</f>
        <v>0</v>
      </c>
      <c r="BJ2493" s="19" t="s">
        <v>79</v>
      </c>
      <c r="BK2493" s="226">
        <f>ROUND(I2493*H2493,2)</f>
        <v>0</v>
      </c>
      <c r="BL2493" s="19" t="s">
        <v>307</v>
      </c>
      <c r="BM2493" s="225" t="s">
        <v>2900</v>
      </c>
    </row>
    <row r="2494" s="2" customFormat="1">
      <c r="A2494" s="40"/>
      <c r="B2494" s="41"/>
      <c r="C2494" s="42"/>
      <c r="D2494" s="227" t="s">
        <v>199</v>
      </c>
      <c r="E2494" s="42"/>
      <c r="F2494" s="228" t="s">
        <v>2901</v>
      </c>
      <c r="G2494" s="42"/>
      <c r="H2494" s="42"/>
      <c r="I2494" s="229"/>
      <c r="J2494" s="42"/>
      <c r="K2494" s="42"/>
      <c r="L2494" s="46"/>
      <c r="M2494" s="230"/>
      <c r="N2494" s="231"/>
      <c r="O2494" s="86"/>
      <c r="P2494" s="86"/>
      <c r="Q2494" s="86"/>
      <c r="R2494" s="86"/>
      <c r="S2494" s="86"/>
      <c r="T2494" s="87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T2494" s="19" t="s">
        <v>199</v>
      </c>
      <c r="AU2494" s="19" t="s">
        <v>82</v>
      </c>
    </row>
    <row r="2495" s="13" customFormat="1">
      <c r="A2495" s="13"/>
      <c r="B2495" s="232"/>
      <c r="C2495" s="233"/>
      <c r="D2495" s="234" t="s">
        <v>205</v>
      </c>
      <c r="E2495" s="235" t="s">
        <v>19</v>
      </c>
      <c r="F2495" s="236" t="s">
        <v>740</v>
      </c>
      <c r="G2495" s="233"/>
      <c r="H2495" s="237">
        <v>152.69499999999999</v>
      </c>
      <c r="I2495" s="238"/>
      <c r="J2495" s="233"/>
      <c r="K2495" s="233"/>
      <c r="L2495" s="239"/>
      <c r="M2495" s="240"/>
      <c r="N2495" s="241"/>
      <c r="O2495" s="241"/>
      <c r="P2495" s="241"/>
      <c r="Q2495" s="241"/>
      <c r="R2495" s="241"/>
      <c r="S2495" s="241"/>
      <c r="T2495" s="242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3" t="s">
        <v>205</v>
      </c>
      <c r="AU2495" s="243" t="s">
        <v>82</v>
      </c>
      <c r="AV2495" s="13" t="s">
        <v>82</v>
      </c>
      <c r="AW2495" s="13" t="s">
        <v>33</v>
      </c>
      <c r="AX2495" s="13" t="s">
        <v>79</v>
      </c>
      <c r="AY2495" s="243" t="s">
        <v>190</v>
      </c>
    </row>
    <row r="2496" s="2" customFormat="1" ht="16.5" customHeight="1">
      <c r="A2496" s="40"/>
      <c r="B2496" s="41"/>
      <c r="C2496" s="244" t="s">
        <v>2902</v>
      </c>
      <c r="D2496" s="244" t="s">
        <v>219</v>
      </c>
      <c r="E2496" s="245" t="s">
        <v>2903</v>
      </c>
      <c r="F2496" s="246" t="s">
        <v>2904</v>
      </c>
      <c r="G2496" s="247" t="s">
        <v>214</v>
      </c>
      <c r="H2496" s="248">
        <v>160.33000000000001</v>
      </c>
      <c r="I2496" s="249"/>
      <c r="J2496" s="250">
        <f>ROUND(I2496*H2496,2)</f>
        <v>0</v>
      </c>
      <c r="K2496" s="246" t="s">
        <v>196</v>
      </c>
      <c r="L2496" s="251"/>
      <c r="M2496" s="252" t="s">
        <v>19</v>
      </c>
      <c r="N2496" s="253" t="s">
        <v>43</v>
      </c>
      <c r="O2496" s="86"/>
      <c r="P2496" s="223">
        <f>O2496*H2496</f>
        <v>0</v>
      </c>
      <c r="Q2496" s="223">
        <v>0.0047999999999999996</v>
      </c>
      <c r="R2496" s="223">
        <f>Q2496*H2496</f>
        <v>0.76958400000000005</v>
      </c>
      <c r="S2496" s="223">
        <v>0</v>
      </c>
      <c r="T2496" s="224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25" t="s">
        <v>419</v>
      </c>
      <c r="AT2496" s="225" t="s">
        <v>219</v>
      </c>
      <c r="AU2496" s="225" t="s">
        <v>82</v>
      </c>
      <c r="AY2496" s="19" t="s">
        <v>190</v>
      </c>
      <c r="BE2496" s="226">
        <f>IF(N2496="základní",J2496,0)</f>
        <v>0</v>
      </c>
      <c r="BF2496" s="226">
        <f>IF(N2496="snížená",J2496,0)</f>
        <v>0</v>
      </c>
      <c r="BG2496" s="226">
        <f>IF(N2496="zákl. přenesená",J2496,0)</f>
        <v>0</v>
      </c>
      <c r="BH2496" s="226">
        <f>IF(N2496="sníž. přenesená",J2496,0)</f>
        <v>0</v>
      </c>
      <c r="BI2496" s="226">
        <f>IF(N2496="nulová",J2496,0)</f>
        <v>0</v>
      </c>
      <c r="BJ2496" s="19" t="s">
        <v>79</v>
      </c>
      <c r="BK2496" s="226">
        <f>ROUND(I2496*H2496,2)</f>
        <v>0</v>
      </c>
      <c r="BL2496" s="19" t="s">
        <v>307</v>
      </c>
      <c r="BM2496" s="225" t="s">
        <v>2905</v>
      </c>
    </row>
    <row r="2497" s="13" customFormat="1">
      <c r="A2497" s="13"/>
      <c r="B2497" s="232"/>
      <c r="C2497" s="233"/>
      <c r="D2497" s="234" t="s">
        <v>205</v>
      </c>
      <c r="E2497" s="235" t="s">
        <v>19</v>
      </c>
      <c r="F2497" s="236" t="s">
        <v>2906</v>
      </c>
      <c r="G2497" s="233"/>
      <c r="H2497" s="237">
        <v>160.33000000000001</v>
      </c>
      <c r="I2497" s="238"/>
      <c r="J2497" s="233"/>
      <c r="K2497" s="233"/>
      <c r="L2497" s="239"/>
      <c r="M2497" s="240"/>
      <c r="N2497" s="241"/>
      <c r="O2497" s="241"/>
      <c r="P2497" s="241"/>
      <c r="Q2497" s="241"/>
      <c r="R2497" s="241"/>
      <c r="S2497" s="241"/>
      <c r="T2497" s="242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3" t="s">
        <v>205</v>
      </c>
      <c r="AU2497" s="243" t="s">
        <v>82</v>
      </c>
      <c r="AV2497" s="13" t="s">
        <v>82</v>
      </c>
      <c r="AW2497" s="13" t="s">
        <v>33</v>
      </c>
      <c r="AX2497" s="13" t="s">
        <v>79</v>
      </c>
      <c r="AY2497" s="243" t="s">
        <v>190</v>
      </c>
    </row>
    <row r="2498" s="2" customFormat="1" ht="24.15" customHeight="1">
      <c r="A2498" s="40"/>
      <c r="B2498" s="41"/>
      <c r="C2498" s="214" t="s">
        <v>2907</v>
      </c>
      <c r="D2498" s="214" t="s">
        <v>192</v>
      </c>
      <c r="E2498" s="215" t="s">
        <v>2908</v>
      </c>
      <c r="F2498" s="216" t="s">
        <v>2909</v>
      </c>
      <c r="G2498" s="217" t="s">
        <v>214</v>
      </c>
      <c r="H2498" s="218">
        <v>17.129999999999999</v>
      </c>
      <c r="I2498" s="219"/>
      <c r="J2498" s="220">
        <f>ROUND(I2498*H2498,2)</f>
        <v>0</v>
      </c>
      <c r="K2498" s="216" t="s">
        <v>196</v>
      </c>
      <c r="L2498" s="46"/>
      <c r="M2498" s="221" t="s">
        <v>19</v>
      </c>
      <c r="N2498" s="222" t="s">
        <v>43</v>
      </c>
      <c r="O2498" s="86"/>
      <c r="P2498" s="223">
        <f>O2498*H2498</f>
        <v>0</v>
      </c>
      <c r="Q2498" s="223">
        <v>0.0060000000000000001</v>
      </c>
      <c r="R2498" s="223">
        <f>Q2498*H2498</f>
        <v>0.10278</v>
      </c>
      <c r="S2498" s="223">
        <v>0</v>
      </c>
      <c r="T2498" s="224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25" t="s">
        <v>307</v>
      </c>
      <c r="AT2498" s="225" t="s">
        <v>192</v>
      </c>
      <c r="AU2498" s="225" t="s">
        <v>82</v>
      </c>
      <c r="AY2498" s="19" t="s">
        <v>190</v>
      </c>
      <c r="BE2498" s="226">
        <f>IF(N2498="základní",J2498,0)</f>
        <v>0</v>
      </c>
      <c r="BF2498" s="226">
        <f>IF(N2498="snížená",J2498,0)</f>
        <v>0</v>
      </c>
      <c r="BG2498" s="226">
        <f>IF(N2498="zákl. přenesená",J2498,0)</f>
        <v>0</v>
      </c>
      <c r="BH2498" s="226">
        <f>IF(N2498="sníž. přenesená",J2498,0)</f>
        <v>0</v>
      </c>
      <c r="BI2498" s="226">
        <f>IF(N2498="nulová",J2498,0)</f>
        <v>0</v>
      </c>
      <c r="BJ2498" s="19" t="s">
        <v>79</v>
      </c>
      <c r="BK2498" s="226">
        <f>ROUND(I2498*H2498,2)</f>
        <v>0</v>
      </c>
      <c r="BL2498" s="19" t="s">
        <v>307</v>
      </c>
      <c r="BM2498" s="225" t="s">
        <v>2910</v>
      </c>
    </row>
    <row r="2499" s="2" customFormat="1">
      <c r="A2499" s="40"/>
      <c r="B2499" s="41"/>
      <c r="C2499" s="42"/>
      <c r="D2499" s="227" t="s">
        <v>199</v>
      </c>
      <c r="E2499" s="42"/>
      <c r="F2499" s="228" t="s">
        <v>2911</v>
      </c>
      <c r="G2499" s="42"/>
      <c r="H2499" s="42"/>
      <c r="I2499" s="229"/>
      <c r="J2499" s="42"/>
      <c r="K2499" s="42"/>
      <c r="L2499" s="46"/>
      <c r="M2499" s="230"/>
      <c r="N2499" s="231"/>
      <c r="O2499" s="86"/>
      <c r="P2499" s="86"/>
      <c r="Q2499" s="86"/>
      <c r="R2499" s="86"/>
      <c r="S2499" s="86"/>
      <c r="T2499" s="87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T2499" s="19" t="s">
        <v>199</v>
      </c>
      <c r="AU2499" s="19" t="s">
        <v>82</v>
      </c>
    </row>
    <row r="2500" s="14" customFormat="1">
      <c r="A2500" s="14"/>
      <c r="B2500" s="254"/>
      <c r="C2500" s="255"/>
      <c r="D2500" s="234" t="s">
        <v>205</v>
      </c>
      <c r="E2500" s="256" t="s">
        <v>19</v>
      </c>
      <c r="F2500" s="257" t="s">
        <v>1956</v>
      </c>
      <c r="G2500" s="255"/>
      <c r="H2500" s="256" t="s">
        <v>19</v>
      </c>
      <c r="I2500" s="258"/>
      <c r="J2500" s="255"/>
      <c r="K2500" s="255"/>
      <c r="L2500" s="259"/>
      <c r="M2500" s="260"/>
      <c r="N2500" s="261"/>
      <c r="O2500" s="261"/>
      <c r="P2500" s="261"/>
      <c r="Q2500" s="261"/>
      <c r="R2500" s="261"/>
      <c r="S2500" s="261"/>
      <c r="T2500" s="262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63" t="s">
        <v>205</v>
      </c>
      <c r="AU2500" s="263" t="s">
        <v>82</v>
      </c>
      <c r="AV2500" s="14" t="s">
        <v>79</v>
      </c>
      <c r="AW2500" s="14" t="s">
        <v>33</v>
      </c>
      <c r="AX2500" s="14" t="s">
        <v>72</v>
      </c>
      <c r="AY2500" s="263" t="s">
        <v>190</v>
      </c>
    </row>
    <row r="2501" s="13" customFormat="1">
      <c r="A2501" s="13"/>
      <c r="B2501" s="232"/>
      <c r="C2501" s="233"/>
      <c r="D2501" s="234" t="s">
        <v>205</v>
      </c>
      <c r="E2501" s="235" t="s">
        <v>19</v>
      </c>
      <c r="F2501" s="236" t="s">
        <v>1957</v>
      </c>
      <c r="G2501" s="233"/>
      <c r="H2501" s="237">
        <v>14.308999999999999</v>
      </c>
      <c r="I2501" s="238"/>
      <c r="J2501" s="233"/>
      <c r="K2501" s="233"/>
      <c r="L2501" s="239"/>
      <c r="M2501" s="240"/>
      <c r="N2501" s="241"/>
      <c r="O2501" s="241"/>
      <c r="P2501" s="241"/>
      <c r="Q2501" s="241"/>
      <c r="R2501" s="241"/>
      <c r="S2501" s="241"/>
      <c r="T2501" s="242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3" t="s">
        <v>205</v>
      </c>
      <c r="AU2501" s="243" t="s">
        <v>82</v>
      </c>
      <c r="AV2501" s="13" t="s">
        <v>82</v>
      </c>
      <c r="AW2501" s="13" t="s">
        <v>33</v>
      </c>
      <c r="AX2501" s="13" t="s">
        <v>72</v>
      </c>
      <c r="AY2501" s="243" t="s">
        <v>190</v>
      </c>
    </row>
    <row r="2502" s="13" customFormat="1">
      <c r="A2502" s="13"/>
      <c r="B2502" s="232"/>
      <c r="C2502" s="233"/>
      <c r="D2502" s="234" t="s">
        <v>205</v>
      </c>
      <c r="E2502" s="235" t="s">
        <v>19</v>
      </c>
      <c r="F2502" s="236" t="s">
        <v>1958</v>
      </c>
      <c r="G2502" s="233"/>
      <c r="H2502" s="237">
        <v>-2.181</v>
      </c>
      <c r="I2502" s="238"/>
      <c r="J2502" s="233"/>
      <c r="K2502" s="233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205</v>
      </c>
      <c r="AU2502" s="243" t="s">
        <v>82</v>
      </c>
      <c r="AV2502" s="13" t="s">
        <v>82</v>
      </c>
      <c r="AW2502" s="13" t="s">
        <v>33</v>
      </c>
      <c r="AX2502" s="13" t="s">
        <v>72</v>
      </c>
      <c r="AY2502" s="243" t="s">
        <v>190</v>
      </c>
    </row>
    <row r="2503" s="13" customFormat="1">
      <c r="A2503" s="13"/>
      <c r="B2503" s="232"/>
      <c r="C2503" s="233"/>
      <c r="D2503" s="234" t="s">
        <v>205</v>
      </c>
      <c r="E2503" s="235" t="s">
        <v>19</v>
      </c>
      <c r="F2503" s="236" t="s">
        <v>1955</v>
      </c>
      <c r="G2503" s="233"/>
      <c r="H2503" s="237">
        <v>-1.28</v>
      </c>
      <c r="I2503" s="238"/>
      <c r="J2503" s="233"/>
      <c r="K2503" s="233"/>
      <c r="L2503" s="239"/>
      <c r="M2503" s="240"/>
      <c r="N2503" s="241"/>
      <c r="O2503" s="241"/>
      <c r="P2503" s="241"/>
      <c r="Q2503" s="241"/>
      <c r="R2503" s="241"/>
      <c r="S2503" s="241"/>
      <c r="T2503" s="242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3" t="s">
        <v>205</v>
      </c>
      <c r="AU2503" s="243" t="s">
        <v>82</v>
      </c>
      <c r="AV2503" s="13" t="s">
        <v>82</v>
      </c>
      <c r="AW2503" s="13" t="s">
        <v>33</v>
      </c>
      <c r="AX2503" s="13" t="s">
        <v>72</v>
      </c>
      <c r="AY2503" s="243" t="s">
        <v>190</v>
      </c>
    </row>
    <row r="2504" s="13" customFormat="1">
      <c r="A2504" s="13"/>
      <c r="B2504" s="232"/>
      <c r="C2504" s="233"/>
      <c r="D2504" s="234" t="s">
        <v>205</v>
      </c>
      <c r="E2504" s="235" t="s">
        <v>19</v>
      </c>
      <c r="F2504" s="236" t="s">
        <v>1959</v>
      </c>
      <c r="G2504" s="233"/>
      <c r="H2504" s="237">
        <v>6.282</v>
      </c>
      <c r="I2504" s="238"/>
      <c r="J2504" s="233"/>
      <c r="K2504" s="233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205</v>
      </c>
      <c r="AU2504" s="243" t="s">
        <v>82</v>
      </c>
      <c r="AV2504" s="13" t="s">
        <v>82</v>
      </c>
      <c r="AW2504" s="13" t="s">
        <v>33</v>
      </c>
      <c r="AX2504" s="13" t="s">
        <v>72</v>
      </c>
      <c r="AY2504" s="243" t="s">
        <v>190</v>
      </c>
    </row>
    <row r="2505" s="15" customFormat="1">
      <c r="A2505" s="15"/>
      <c r="B2505" s="264"/>
      <c r="C2505" s="265"/>
      <c r="D2505" s="234" t="s">
        <v>205</v>
      </c>
      <c r="E2505" s="266" t="s">
        <v>19</v>
      </c>
      <c r="F2505" s="267" t="s">
        <v>243</v>
      </c>
      <c r="G2505" s="265"/>
      <c r="H2505" s="268">
        <v>17.129999999999999</v>
      </c>
      <c r="I2505" s="269"/>
      <c r="J2505" s="265"/>
      <c r="K2505" s="265"/>
      <c r="L2505" s="270"/>
      <c r="M2505" s="271"/>
      <c r="N2505" s="272"/>
      <c r="O2505" s="272"/>
      <c r="P2505" s="272"/>
      <c r="Q2505" s="272"/>
      <c r="R2505" s="272"/>
      <c r="S2505" s="272"/>
      <c r="T2505" s="273"/>
      <c r="U2505" s="15"/>
      <c r="V2505" s="15"/>
      <c r="W2505" s="15"/>
      <c r="X2505" s="15"/>
      <c r="Y2505" s="15"/>
      <c r="Z2505" s="15"/>
      <c r="AA2505" s="15"/>
      <c r="AB2505" s="15"/>
      <c r="AC2505" s="15"/>
      <c r="AD2505" s="15"/>
      <c r="AE2505" s="15"/>
      <c r="AT2505" s="274" t="s">
        <v>205</v>
      </c>
      <c r="AU2505" s="274" t="s">
        <v>82</v>
      </c>
      <c r="AV2505" s="15" t="s">
        <v>197</v>
      </c>
      <c r="AW2505" s="15" t="s">
        <v>33</v>
      </c>
      <c r="AX2505" s="15" t="s">
        <v>79</v>
      </c>
      <c r="AY2505" s="274" t="s">
        <v>190</v>
      </c>
    </row>
    <row r="2506" s="2" customFormat="1" ht="21.75" customHeight="1">
      <c r="A2506" s="40"/>
      <c r="B2506" s="41"/>
      <c r="C2506" s="244" t="s">
        <v>2912</v>
      </c>
      <c r="D2506" s="244" t="s">
        <v>219</v>
      </c>
      <c r="E2506" s="245" t="s">
        <v>2913</v>
      </c>
      <c r="F2506" s="246" t="s">
        <v>2914</v>
      </c>
      <c r="G2506" s="247" t="s">
        <v>214</v>
      </c>
      <c r="H2506" s="248">
        <v>17.986999999999998</v>
      </c>
      <c r="I2506" s="249"/>
      <c r="J2506" s="250">
        <f>ROUND(I2506*H2506,2)</f>
        <v>0</v>
      </c>
      <c r="K2506" s="246" t="s">
        <v>196</v>
      </c>
      <c r="L2506" s="251"/>
      <c r="M2506" s="252" t="s">
        <v>19</v>
      </c>
      <c r="N2506" s="253" t="s">
        <v>43</v>
      </c>
      <c r="O2506" s="86"/>
      <c r="P2506" s="223">
        <f>O2506*H2506</f>
        <v>0</v>
      </c>
      <c r="Q2506" s="223">
        <v>0.0060000000000000001</v>
      </c>
      <c r="R2506" s="223">
        <f>Q2506*H2506</f>
        <v>0.10792199999999999</v>
      </c>
      <c r="S2506" s="223">
        <v>0</v>
      </c>
      <c r="T2506" s="224">
        <f>S2506*H2506</f>
        <v>0</v>
      </c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R2506" s="225" t="s">
        <v>419</v>
      </c>
      <c r="AT2506" s="225" t="s">
        <v>219</v>
      </c>
      <c r="AU2506" s="225" t="s">
        <v>82</v>
      </c>
      <c r="AY2506" s="19" t="s">
        <v>190</v>
      </c>
      <c r="BE2506" s="226">
        <f>IF(N2506="základní",J2506,0)</f>
        <v>0</v>
      </c>
      <c r="BF2506" s="226">
        <f>IF(N2506="snížená",J2506,0)</f>
        <v>0</v>
      </c>
      <c r="BG2506" s="226">
        <f>IF(N2506="zákl. přenesená",J2506,0)</f>
        <v>0</v>
      </c>
      <c r="BH2506" s="226">
        <f>IF(N2506="sníž. přenesená",J2506,0)</f>
        <v>0</v>
      </c>
      <c r="BI2506" s="226">
        <f>IF(N2506="nulová",J2506,0)</f>
        <v>0</v>
      </c>
      <c r="BJ2506" s="19" t="s">
        <v>79</v>
      </c>
      <c r="BK2506" s="226">
        <f>ROUND(I2506*H2506,2)</f>
        <v>0</v>
      </c>
      <c r="BL2506" s="19" t="s">
        <v>307</v>
      </c>
      <c r="BM2506" s="225" t="s">
        <v>2915</v>
      </c>
    </row>
    <row r="2507" s="13" customFormat="1">
      <c r="A2507" s="13"/>
      <c r="B2507" s="232"/>
      <c r="C2507" s="233"/>
      <c r="D2507" s="234" t="s">
        <v>205</v>
      </c>
      <c r="E2507" s="235" t="s">
        <v>19</v>
      </c>
      <c r="F2507" s="236" t="s">
        <v>2916</v>
      </c>
      <c r="G2507" s="233"/>
      <c r="H2507" s="237">
        <v>17.986999999999998</v>
      </c>
      <c r="I2507" s="238"/>
      <c r="J2507" s="233"/>
      <c r="K2507" s="233"/>
      <c r="L2507" s="239"/>
      <c r="M2507" s="240"/>
      <c r="N2507" s="241"/>
      <c r="O2507" s="241"/>
      <c r="P2507" s="241"/>
      <c r="Q2507" s="241"/>
      <c r="R2507" s="241"/>
      <c r="S2507" s="241"/>
      <c r="T2507" s="242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3" t="s">
        <v>205</v>
      </c>
      <c r="AU2507" s="243" t="s">
        <v>82</v>
      </c>
      <c r="AV2507" s="13" t="s">
        <v>82</v>
      </c>
      <c r="AW2507" s="13" t="s">
        <v>33</v>
      </c>
      <c r="AX2507" s="13" t="s">
        <v>79</v>
      </c>
      <c r="AY2507" s="243" t="s">
        <v>190</v>
      </c>
    </row>
    <row r="2508" s="2" customFormat="1" ht="24.15" customHeight="1">
      <c r="A2508" s="40"/>
      <c r="B2508" s="41"/>
      <c r="C2508" s="214" t="s">
        <v>2917</v>
      </c>
      <c r="D2508" s="214" t="s">
        <v>192</v>
      </c>
      <c r="E2508" s="215" t="s">
        <v>2918</v>
      </c>
      <c r="F2508" s="216" t="s">
        <v>2919</v>
      </c>
      <c r="G2508" s="217" t="s">
        <v>214</v>
      </c>
      <c r="H2508" s="218">
        <v>1690.194</v>
      </c>
      <c r="I2508" s="219"/>
      <c r="J2508" s="220">
        <f>ROUND(I2508*H2508,2)</f>
        <v>0</v>
      </c>
      <c r="K2508" s="216" t="s">
        <v>196</v>
      </c>
      <c r="L2508" s="46"/>
      <c r="M2508" s="221" t="s">
        <v>19</v>
      </c>
      <c r="N2508" s="222" t="s">
        <v>43</v>
      </c>
      <c r="O2508" s="86"/>
      <c r="P2508" s="223">
        <f>O2508*H2508</f>
        <v>0</v>
      </c>
      <c r="Q2508" s="223">
        <v>0.0063</v>
      </c>
      <c r="R2508" s="223">
        <f>Q2508*H2508</f>
        <v>10.648222199999999</v>
      </c>
      <c r="S2508" s="223">
        <v>0</v>
      </c>
      <c r="T2508" s="224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5" t="s">
        <v>307</v>
      </c>
      <c r="AT2508" s="225" t="s">
        <v>192</v>
      </c>
      <c r="AU2508" s="225" t="s">
        <v>82</v>
      </c>
      <c r="AY2508" s="19" t="s">
        <v>190</v>
      </c>
      <c r="BE2508" s="226">
        <f>IF(N2508="základní",J2508,0)</f>
        <v>0</v>
      </c>
      <c r="BF2508" s="226">
        <f>IF(N2508="snížená",J2508,0)</f>
        <v>0</v>
      </c>
      <c r="BG2508" s="226">
        <f>IF(N2508="zákl. přenesená",J2508,0)</f>
        <v>0</v>
      </c>
      <c r="BH2508" s="226">
        <f>IF(N2508="sníž. přenesená",J2508,0)</f>
        <v>0</v>
      </c>
      <c r="BI2508" s="226">
        <f>IF(N2508="nulová",J2508,0)</f>
        <v>0</v>
      </c>
      <c r="BJ2508" s="19" t="s">
        <v>79</v>
      </c>
      <c r="BK2508" s="226">
        <f>ROUND(I2508*H2508,2)</f>
        <v>0</v>
      </c>
      <c r="BL2508" s="19" t="s">
        <v>307</v>
      </c>
      <c r="BM2508" s="225" t="s">
        <v>2920</v>
      </c>
    </row>
    <row r="2509" s="2" customFormat="1">
      <c r="A2509" s="40"/>
      <c r="B2509" s="41"/>
      <c r="C2509" s="42"/>
      <c r="D2509" s="227" t="s">
        <v>199</v>
      </c>
      <c r="E2509" s="42"/>
      <c r="F2509" s="228" t="s">
        <v>2921</v>
      </c>
      <c r="G2509" s="42"/>
      <c r="H2509" s="42"/>
      <c r="I2509" s="229"/>
      <c r="J2509" s="42"/>
      <c r="K2509" s="42"/>
      <c r="L2509" s="46"/>
      <c r="M2509" s="230"/>
      <c r="N2509" s="231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199</v>
      </c>
      <c r="AU2509" s="19" t="s">
        <v>82</v>
      </c>
    </row>
    <row r="2510" s="14" customFormat="1">
      <c r="A2510" s="14"/>
      <c r="B2510" s="254"/>
      <c r="C2510" s="255"/>
      <c r="D2510" s="234" t="s">
        <v>205</v>
      </c>
      <c r="E2510" s="256" t="s">
        <v>19</v>
      </c>
      <c r="F2510" s="257" t="s">
        <v>2922</v>
      </c>
      <c r="G2510" s="255"/>
      <c r="H2510" s="256" t="s">
        <v>19</v>
      </c>
      <c r="I2510" s="258"/>
      <c r="J2510" s="255"/>
      <c r="K2510" s="255"/>
      <c r="L2510" s="259"/>
      <c r="M2510" s="260"/>
      <c r="N2510" s="261"/>
      <c r="O2510" s="261"/>
      <c r="P2510" s="261"/>
      <c r="Q2510" s="261"/>
      <c r="R2510" s="261"/>
      <c r="S2510" s="261"/>
      <c r="T2510" s="262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63" t="s">
        <v>205</v>
      </c>
      <c r="AU2510" s="263" t="s">
        <v>82</v>
      </c>
      <c r="AV2510" s="14" t="s">
        <v>79</v>
      </c>
      <c r="AW2510" s="14" t="s">
        <v>33</v>
      </c>
      <c r="AX2510" s="14" t="s">
        <v>72</v>
      </c>
      <c r="AY2510" s="263" t="s">
        <v>190</v>
      </c>
    </row>
    <row r="2511" s="14" customFormat="1">
      <c r="A2511" s="14"/>
      <c r="B2511" s="254"/>
      <c r="C2511" s="255"/>
      <c r="D2511" s="234" t="s">
        <v>205</v>
      </c>
      <c r="E2511" s="256" t="s">
        <v>19</v>
      </c>
      <c r="F2511" s="257" t="s">
        <v>2923</v>
      </c>
      <c r="G2511" s="255"/>
      <c r="H2511" s="256" t="s">
        <v>19</v>
      </c>
      <c r="I2511" s="258"/>
      <c r="J2511" s="255"/>
      <c r="K2511" s="255"/>
      <c r="L2511" s="259"/>
      <c r="M2511" s="260"/>
      <c r="N2511" s="261"/>
      <c r="O2511" s="261"/>
      <c r="P2511" s="261"/>
      <c r="Q2511" s="261"/>
      <c r="R2511" s="261"/>
      <c r="S2511" s="261"/>
      <c r="T2511" s="26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63" t="s">
        <v>205</v>
      </c>
      <c r="AU2511" s="263" t="s">
        <v>82</v>
      </c>
      <c r="AV2511" s="14" t="s">
        <v>79</v>
      </c>
      <c r="AW2511" s="14" t="s">
        <v>33</v>
      </c>
      <c r="AX2511" s="14" t="s">
        <v>72</v>
      </c>
      <c r="AY2511" s="263" t="s">
        <v>190</v>
      </c>
    </row>
    <row r="2512" s="13" customFormat="1">
      <c r="A2512" s="13"/>
      <c r="B2512" s="232"/>
      <c r="C2512" s="233"/>
      <c r="D2512" s="234" t="s">
        <v>205</v>
      </c>
      <c r="E2512" s="235" t="s">
        <v>19</v>
      </c>
      <c r="F2512" s="236" t="s">
        <v>2924</v>
      </c>
      <c r="G2512" s="233"/>
      <c r="H2512" s="237">
        <v>311.40800000000002</v>
      </c>
      <c r="I2512" s="238"/>
      <c r="J2512" s="233"/>
      <c r="K2512" s="233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205</v>
      </c>
      <c r="AU2512" s="243" t="s">
        <v>82</v>
      </c>
      <c r="AV2512" s="13" t="s">
        <v>82</v>
      </c>
      <c r="AW2512" s="13" t="s">
        <v>33</v>
      </c>
      <c r="AX2512" s="13" t="s">
        <v>72</v>
      </c>
      <c r="AY2512" s="243" t="s">
        <v>190</v>
      </c>
    </row>
    <row r="2513" s="13" customFormat="1">
      <c r="A2513" s="13"/>
      <c r="B2513" s="232"/>
      <c r="C2513" s="233"/>
      <c r="D2513" s="234" t="s">
        <v>205</v>
      </c>
      <c r="E2513" s="235" t="s">
        <v>19</v>
      </c>
      <c r="F2513" s="236" t="s">
        <v>2925</v>
      </c>
      <c r="G2513" s="233"/>
      <c r="H2513" s="237">
        <v>1378.7860000000001</v>
      </c>
      <c r="I2513" s="238"/>
      <c r="J2513" s="233"/>
      <c r="K2513" s="233"/>
      <c r="L2513" s="239"/>
      <c r="M2513" s="240"/>
      <c r="N2513" s="241"/>
      <c r="O2513" s="241"/>
      <c r="P2513" s="241"/>
      <c r="Q2513" s="241"/>
      <c r="R2513" s="241"/>
      <c r="S2513" s="241"/>
      <c r="T2513" s="242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3" t="s">
        <v>205</v>
      </c>
      <c r="AU2513" s="243" t="s">
        <v>82</v>
      </c>
      <c r="AV2513" s="13" t="s">
        <v>82</v>
      </c>
      <c r="AW2513" s="13" t="s">
        <v>33</v>
      </c>
      <c r="AX2513" s="13" t="s">
        <v>72</v>
      </c>
      <c r="AY2513" s="243" t="s">
        <v>190</v>
      </c>
    </row>
    <row r="2514" s="15" customFormat="1">
      <c r="A2514" s="15"/>
      <c r="B2514" s="264"/>
      <c r="C2514" s="265"/>
      <c r="D2514" s="234" t="s">
        <v>205</v>
      </c>
      <c r="E2514" s="266" t="s">
        <v>19</v>
      </c>
      <c r="F2514" s="267" t="s">
        <v>243</v>
      </c>
      <c r="G2514" s="265"/>
      <c r="H2514" s="268">
        <v>1690.194</v>
      </c>
      <c r="I2514" s="269"/>
      <c r="J2514" s="265"/>
      <c r="K2514" s="265"/>
      <c r="L2514" s="270"/>
      <c r="M2514" s="271"/>
      <c r="N2514" s="272"/>
      <c r="O2514" s="272"/>
      <c r="P2514" s="272"/>
      <c r="Q2514" s="272"/>
      <c r="R2514" s="272"/>
      <c r="S2514" s="272"/>
      <c r="T2514" s="273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74" t="s">
        <v>205</v>
      </c>
      <c r="AU2514" s="274" t="s">
        <v>82</v>
      </c>
      <c r="AV2514" s="15" t="s">
        <v>197</v>
      </c>
      <c r="AW2514" s="15" t="s">
        <v>33</v>
      </c>
      <c r="AX2514" s="15" t="s">
        <v>79</v>
      </c>
      <c r="AY2514" s="274" t="s">
        <v>190</v>
      </c>
    </row>
    <row r="2515" s="2" customFormat="1" ht="16.5" customHeight="1">
      <c r="A2515" s="40"/>
      <c r="B2515" s="41"/>
      <c r="C2515" s="244" t="s">
        <v>2926</v>
      </c>
      <c r="D2515" s="244" t="s">
        <v>219</v>
      </c>
      <c r="E2515" s="245" t="s">
        <v>2927</v>
      </c>
      <c r="F2515" s="246" t="s">
        <v>2928</v>
      </c>
      <c r="G2515" s="247" t="s">
        <v>214</v>
      </c>
      <c r="H2515" s="248">
        <v>1774.703</v>
      </c>
      <c r="I2515" s="249"/>
      <c r="J2515" s="250">
        <f>ROUND(I2515*H2515,2)</f>
        <v>0</v>
      </c>
      <c r="K2515" s="246" t="s">
        <v>196</v>
      </c>
      <c r="L2515" s="251"/>
      <c r="M2515" s="252" t="s">
        <v>19</v>
      </c>
      <c r="N2515" s="253" t="s">
        <v>43</v>
      </c>
      <c r="O2515" s="86"/>
      <c r="P2515" s="223">
        <f>O2515*H2515</f>
        <v>0</v>
      </c>
      <c r="Q2515" s="223">
        <v>0.0050000000000000001</v>
      </c>
      <c r="R2515" s="223">
        <f>Q2515*H2515</f>
        <v>8.8735149999999994</v>
      </c>
      <c r="S2515" s="223">
        <v>0</v>
      </c>
      <c r="T2515" s="224">
        <f>S2515*H2515</f>
        <v>0</v>
      </c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R2515" s="225" t="s">
        <v>419</v>
      </c>
      <c r="AT2515" s="225" t="s">
        <v>219</v>
      </c>
      <c r="AU2515" s="225" t="s">
        <v>82</v>
      </c>
      <c r="AY2515" s="19" t="s">
        <v>190</v>
      </c>
      <c r="BE2515" s="226">
        <f>IF(N2515="základní",J2515,0)</f>
        <v>0</v>
      </c>
      <c r="BF2515" s="226">
        <f>IF(N2515="snížená",J2515,0)</f>
        <v>0</v>
      </c>
      <c r="BG2515" s="226">
        <f>IF(N2515="zákl. přenesená",J2515,0)</f>
        <v>0</v>
      </c>
      <c r="BH2515" s="226">
        <f>IF(N2515="sníž. přenesená",J2515,0)</f>
        <v>0</v>
      </c>
      <c r="BI2515" s="226">
        <f>IF(N2515="nulová",J2515,0)</f>
        <v>0</v>
      </c>
      <c r="BJ2515" s="19" t="s">
        <v>79</v>
      </c>
      <c r="BK2515" s="226">
        <f>ROUND(I2515*H2515,2)</f>
        <v>0</v>
      </c>
      <c r="BL2515" s="19" t="s">
        <v>307</v>
      </c>
      <c r="BM2515" s="225" t="s">
        <v>2929</v>
      </c>
    </row>
    <row r="2516" s="13" customFormat="1">
      <c r="A2516" s="13"/>
      <c r="B2516" s="232"/>
      <c r="C2516" s="233"/>
      <c r="D2516" s="234" t="s">
        <v>205</v>
      </c>
      <c r="E2516" s="235" t="s">
        <v>19</v>
      </c>
      <c r="F2516" s="236" t="s">
        <v>2930</v>
      </c>
      <c r="G2516" s="233"/>
      <c r="H2516" s="237">
        <v>326.97800000000001</v>
      </c>
      <c r="I2516" s="238"/>
      <c r="J2516" s="233"/>
      <c r="K2516" s="233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205</v>
      </c>
      <c r="AU2516" s="243" t="s">
        <v>82</v>
      </c>
      <c r="AV2516" s="13" t="s">
        <v>82</v>
      </c>
      <c r="AW2516" s="13" t="s">
        <v>33</v>
      </c>
      <c r="AX2516" s="13" t="s">
        <v>72</v>
      </c>
      <c r="AY2516" s="243" t="s">
        <v>190</v>
      </c>
    </row>
    <row r="2517" s="13" customFormat="1">
      <c r="A2517" s="13"/>
      <c r="B2517" s="232"/>
      <c r="C2517" s="233"/>
      <c r="D2517" s="234" t="s">
        <v>205</v>
      </c>
      <c r="E2517" s="235" t="s">
        <v>19</v>
      </c>
      <c r="F2517" s="236" t="s">
        <v>2931</v>
      </c>
      <c r="G2517" s="233"/>
      <c r="H2517" s="237">
        <v>1447.7249999999999</v>
      </c>
      <c r="I2517" s="238"/>
      <c r="J2517" s="233"/>
      <c r="K2517" s="233"/>
      <c r="L2517" s="239"/>
      <c r="M2517" s="240"/>
      <c r="N2517" s="241"/>
      <c r="O2517" s="241"/>
      <c r="P2517" s="241"/>
      <c r="Q2517" s="241"/>
      <c r="R2517" s="241"/>
      <c r="S2517" s="241"/>
      <c r="T2517" s="242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3" t="s">
        <v>205</v>
      </c>
      <c r="AU2517" s="243" t="s">
        <v>82</v>
      </c>
      <c r="AV2517" s="13" t="s">
        <v>82</v>
      </c>
      <c r="AW2517" s="13" t="s">
        <v>33</v>
      </c>
      <c r="AX2517" s="13" t="s">
        <v>72</v>
      </c>
      <c r="AY2517" s="243" t="s">
        <v>190</v>
      </c>
    </row>
    <row r="2518" s="15" customFormat="1">
      <c r="A2518" s="15"/>
      <c r="B2518" s="264"/>
      <c r="C2518" s="265"/>
      <c r="D2518" s="234" t="s">
        <v>205</v>
      </c>
      <c r="E2518" s="266" t="s">
        <v>19</v>
      </c>
      <c r="F2518" s="267" t="s">
        <v>243</v>
      </c>
      <c r="G2518" s="265"/>
      <c r="H2518" s="268">
        <v>1774.703</v>
      </c>
      <c r="I2518" s="269"/>
      <c r="J2518" s="265"/>
      <c r="K2518" s="265"/>
      <c r="L2518" s="270"/>
      <c r="M2518" s="271"/>
      <c r="N2518" s="272"/>
      <c r="O2518" s="272"/>
      <c r="P2518" s="272"/>
      <c r="Q2518" s="272"/>
      <c r="R2518" s="272"/>
      <c r="S2518" s="272"/>
      <c r="T2518" s="273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74" t="s">
        <v>205</v>
      </c>
      <c r="AU2518" s="274" t="s">
        <v>82</v>
      </c>
      <c r="AV2518" s="15" t="s">
        <v>197</v>
      </c>
      <c r="AW2518" s="15" t="s">
        <v>33</v>
      </c>
      <c r="AX2518" s="15" t="s">
        <v>79</v>
      </c>
      <c r="AY2518" s="274" t="s">
        <v>190</v>
      </c>
    </row>
    <row r="2519" s="2" customFormat="1" ht="24.15" customHeight="1">
      <c r="A2519" s="40"/>
      <c r="B2519" s="41"/>
      <c r="C2519" s="214" t="s">
        <v>2932</v>
      </c>
      <c r="D2519" s="214" t="s">
        <v>192</v>
      </c>
      <c r="E2519" s="215" t="s">
        <v>2918</v>
      </c>
      <c r="F2519" s="216" t="s">
        <v>2919</v>
      </c>
      <c r="G2519" s="217" t="s">
        <v>214</v>
      </c>
      <c r="H2519" s="218">
        <v>199.02699999999999</v>
      </c>
      <c r="I2519" s="219"/>
      <c r="J2519" s="220">
        <f>ROUND(I2519*H2519,2)</f>
        <v>0</v>
      </c>
      <c r="K2519" s="216" t="s">
        <v>196</v>
      </c>
      <c r="L2519" s="46"/>
      <c r="M2519" s="221" t="s">
        <v>19</v>
      </c>
      <c r="N2519" s="222" t="s">
        <v>43</v>
      </c>
      <c r="O2519" s="86"/>
      <c r="P2519" s="223">
        <f>O2519*H2519</f>
        <v>0</v>
      </c>
      <c r="Q2519" s="223">
        <v>0.0063</v>
      </c>
      <c r="R2519" s="223">
        <f>Q2519*H2519</f>
        <v>1.2538700999999999</v>
      </c>
      <c r="S2519" s="223">
        <v>0</v>
      </c>
      <c r="T2519" s="224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25" t="s">
        <v>307</v>
      </c>
      <c r="AT2519" s="225" t="s">
        <v>192</v>
      </c>
      <c r="AU2519" s="225" t="s">
        <v>82</v>
      </c>
      <c r="AY2519" s="19" t="s">
        <v>190</v>
      </c>
      <c r="BE2519" s="226">
        <f>IF(N2519="základní",J2519,0)</f>
        <v>0</v>
      </c>
      <c r="BF2519" s="226">
        <f>IF(N2519="snížená",J2519,0)</f>
        <v>0</v>
      </c>
      <c r="BG2519" s="226">
        <f>IF(N2519="zákl. přenesená",J2519,0)</f>
        <v>0</v>
      </c>
      <c r="BH2519" s="226">
        <f>IF(N2519="sníž. přenesená",J2519,0)</f>
        <v>0</v>
      </c>
      <c r="BI2519" s="226">
        <f>IF(N2519="nulová",J2519,0)</f>
        <v>0</v>
      </c>
      <c r="BJ2519" s="19" t="s">
        <v>79</v>
      </c>
      <c r="BK2519" s="226">
        <f>ROUND(I2519*H2519,2)</f>
        <v>0</v>
      </c>
      <c r="BL2519" s="19" t="s">
        <v>307</v>
      </c>
      <c r="BM2519" s="225" t="s">
        <v>2933</v>
      </c>
    </row>
    <row r="2520" s="2" customFormat="1">
      <c r="A2520" s="40"/>
      <c r="B2520" s="41"/>
      <c r="C2520" s="42"/>
      <c r="D2520" s="227" t="s">
        <v>199</v>
      </c>
      <c r="E2520" s="42"/>
      <c r="F2520" s="228" t="s">
        <v>2921</v>
      </c>
      <c r="G2520" s="42"/>
      <c r="H2520" s="42"/>
      <c r="I2520" s="229"/>
      <c r="J2520" s="42"/>
      <c r="K2520" s="42"/>
      <c r="L2520" s="46"/>
      <c r="M2520" s="230"/>
      <c r="N2520" s="231"/>
      <c r="O2520" s="86"/>
      <c r="P2520" s="86"/>
      <c r="Q2520" s="86"/>
      <c r="R2520" s="86"/>
      <c r="S2520" s="86"/>
      <c r="T2520" s="87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T2520" s="19" t="s">
        <v>199</v>
      </c>
      <c r="AU2520" s="19" t="s">
        <v>82</v>
      </c>
    </row>
    <row r="2521" s="14" customFormat="1">
      <c r="A2521" s="14"/>
      <c r="B2521" s="254"/>
      <c r="C2521" s="255"/>
      <c r="D2521" s="234" t="s">
        <v>205</v>
      </c>
      <c r="E2521" s="256" t="s">
        <v>19</v>
      </c>
      <c r="F2521" s="257" t="s">
        <v>2934</v>
      </c>
      <c r="G2521" s="255"/>
      <c r="H2521" s="256" t="s">
        <v>19</v>
      </c>
      <c r="I2521" s="258"/>
      <c r="J2521" s="255"/>
      <c r="K2521" s="255"/>
      <c r="L2521" s="259"/>
      <c r="M2521" s="260"/>
      <c r="N2521" s="261"/>
      <c r="O2521" s="261"/>
      <c r="P2521" s="261"/>
      <c r="Q2521" s="261"/>
      <c r="R2521" s="261"/>
      <c r="S2521" s="261"/>
      <c r="T2521" s="26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63" t="s">
        <v>205</v>
      </c>
      <c r="AU2521" s="263" t="s">
        <v>82</v>
      </c>
      <c r="AV2521" s="14" t="s">
        <v>79</v>
      </c>
      <c r="AW2521" s="14" t="s">
        <v>33</v>
      </c>
      <c r="AX2521" s="14" t="s">
        <v>72</v>
      </c>
      <c r="AY2521" s="263" t="s">
        <v>190</v>
      </c>
    </row>
    <row r="2522" s="14" customFormat="1">
      <c r="A2522" s="14"/>
      <c r="B2522" s="254"/>
      <c r="C2522" s="255"/>
      <c r="D2522" s="234" t="s">
        <v>205</v>
      </c>
      <c r="E2522" s="256" t="s">
        <v>19</v>
      </c>
      <c r="F2522" s="257" t="s">
        <v>2935</v>
      </c>
      <c r="G2522" s="255"/>
      <c r="H2522" s="256" t="s">
        <v>19</v>
      </c>
      <c r="I2522" s="258"/>
      <c r="J2522" s="255"/>
      <c r="K2522" s="255"/>
      <c r="L2522" s="259"/>
      <c r="M2522" s="260"/>
      <c r="N2522" s="261"/>
      <c r="O2522" s="261"/>
      <c r="P2522" s="261"/>
      <c r="Q2522" s="261"/>
      <c r="R2522" s="261"/>
      <c r="S2522" s="261"/>
      <c r="T2522" s="262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63" t="s">
        <v>205</v>
      </c>
      <c r="AU2522" s="263" t="s">
        <v>82</v>
      </c>
      <c r="AV2522" s="14" t="s">
        <v>79</v>
      </c>
      <c r="AW2522" s="14" t="s">
        <v>33</v>
      </c>
      <c r="AX2522" s="14" t="s">
        <v>72</v>
      </c>
      <c r="AY2522" s="263" t="s">
        <v>190</v>
      </c>
    </row>
    <row r="2523" s="14" customFormat="1">
      <c r="A2523" s="14"/>
      <c r="B2523" s="254"/>
      <c r="C2523" s="255"/>
      <c r="D2523" s="234" t="s">
        <v>205</v>
      </c>
      <c r="E2523" s="256" t="s">
        <v>19</v>
      </c>
      <c r="F2523" s="257" t="s">
        <v>1520</v>
      </c>
      <c r="G2523" s="255"/>
      <c r="H2523" s="256" t="s">
        <v>19</v>
      </c>
      <c r="I2523" s="258"/>
      <c r="J2523" s="255"/>
      <c r="K2523" s="255"/>
      <c r="L2523" s="259"/>
      <c r="M2523" s="260"/>
      <c r="N2523" s="261"/>
      <c r="O2523" s="261"/>
      <c r="P2523" s="261"/>
      <c r="Q2523" s="261"/>
      <c r="R2523" s="261"/>
      <c r="S2523" s="261"/>
      <c r="T2523" s="26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63" t="s">
        <v>205</v>
      </c>
      <c r="AU2523" s="263" t="s">
        <v>82</v>
      </c>
      <c r="AV2523" s="14" t="s">
        <v>79</v>
      </c>
      <c r="AW2523" s="14" t="s">
        <v>33</v>
      </c>
      <c r="AX2523" s="14" t="s">
        <v>72</v>
      </c>
      <c r="AY2523" s="263" t="s">
        <v>190</v>
      </c>
    </row>
    <row r="2524" s="13" customFormat="1">
      <c r="A2524" s="13"/>
      <c r="B2524" s="232"/>
      <c r="C2524" s="233"/>
      <c r="D2524" s="234" t="s">
        <v>205</v>
      </c>
      <c r="E2524" s="235" t="s">
        <v>19</v>
      </c>
      <c r="F2524" s="236" t="s">
        <v>2936</v>
      </c>
      <c r="G2524" s="233"/>
      <c r="H2524" s="237">
        <v>81.813000000000002</v>
      </c>
      <c r="I2524" s="238"/>
      <c r="J2524" s="233"/>
      <c r="K2524" s="233"/>
      <c r="L2524" s="239"/>
      <c r="M2524" s="240"/>
      <c r="N2524" s="241"/>
      <c r="O2524" s="241"/>
      <c r="P2524" s="241"/>
      <c r="Q2524" s="241"/>
      <c r="R2524" s="241"/>
      <c r="S2524" s="241"/>
      <c r="T2524" s="242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3" t="s">
        <v>205</v>
      </c>
      <c r="AU2524" s="243" t="s">
        <v>82</v>
      </c>
      <c r="AV2524" s="13" t="s">
        <v>82</v>
      </c>
      <c r="AW2524" s="13" t="s">
        <v>33</v>
      </c>
      <c r="AX2524" s="13" t="s">
        <v>72</v>
      </c>
      <c r="AY2524" s="243" t="s">
        <v>190</v>
      </c>
    </row>
    <row r="2525" s="13" customFormat="1">
      <c r="A2525" s="13"/>
      <c r="B2525" s="232"/>
      <c r="C2525" s="233"/>
      <c r="D2525" s="234" t="s">
        <v>205</v>
      </c>
      <c r="E2525" s="235" t="s">
        <v>19</v>
      </c>
      <c r="F2525" s="236" t="s">
        <v>2937</v>
      </c>
      <c r="G2525" s="233"/>
      <c r="H2525" s="237">
        <v>13.794000000000001</v>
      </c>
      <c r="I2525" s="238"/>
      <c r="J2525" s="233"/>
      <c r="K2525" s="233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205</v>
      </c>
      <c r="AU2525" s="243" t="s">
        <v>82</v>
      </c>
      <c r="AV2525" s="13" t="s">
        <v>82</v>
      </c>
      <c r="AW2525" s="13" t="s">
        <v>33</v>
      </c>
      <c r="AX2525" s="13" t="s">
        <v>72</v>
      </c>
      <c r="AY2525" s="243" t="s">
        <v>190</v>
      </c>
    </row>
    <row r="2526" s="14" customFormat="1">
      <c r="A2526" s="14"/>
      <c r="B2526" s="254"/>
      <c r="C2526" s="255"/>
      <c r="D2526" s="234" t="s">
        <v>205</v>
      </c>
      <c r="E2526" s="256" t="s">
        <v>19</v>
      </c>
      <c r="F2526" s="257" t="s">
        <v>1522</v>
      </c>
      <c r="G2526" s="255"/>
      <c r="H2526" s="256" t="s">
        <v>19</v>
      </c>
      <c r="I2526" s="258"/>
      <c r="J2526" s="255"/>
      <c r="K2526" s="255"/>
      <c r="L2526" s="259"/>
      <c r="M2526" s="260"/>
      <c r="N2526" s="261"/>
      <c r="O2526" s="261"/>
      <c r="P2526" s="261"/>
      <c r="Q2526" s="261"/>
      <c r="R2526" s="261"/>
      <c r="S2526" s="261"/>
      <c r="T2526" s="262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63" t="s">
        <v>205</v>
      </c>
      <c r="AU2526" s="263" t="s">
        <v>82</v>
      </c>
      <c r="AV2526" s="14" t="s">
        <v>79</v>
      </c>
      <c r="AW2526" s="14" t="s">
        <v>33</v>
      </c>
      <c r="AX2526" s="14" t="s">
        <v>72</v>
      </c>
      <c r="AY2526" s="263" t="s">
        <v>190</v>
      </c>
    </row>
    <row r="2527" s="13" customFormat="1">
      <c r="A2527" s="13"/>
      <c r="B2527" s="232"/>
      <c r="C2527" s="233"/>
      <c r="D2527" s="234" t="s">
        <v>205</v>
      </c>
      <c r="E2527" s="235" t="s">
        <v>19</v>
      </c>
      <c r="F2527" s="236" t="s">
        <v>2938</v>
      </c>
      <c r="G2527" s="233"/>
      <c r="H2527" s="237">
        <v>64.191999999999993</v>
      </c>
      <c r="I2527" s="238"/>
      <c r="J2527" s="233"/>
      <c r="K2527" s="233"/>
      <c r="L2527" s="239"/>
      <c r="M2527" s="240"/>
      <c r="N2527" s="241"/>
      <c r="O2527" s="241"/>
      <c r="P2527" s="241"/>
      <c r="Q2527" s="241"/>
      <c r="R2527" s="241"/>
      <c r="S2527" s="241"/>
      <c r="T2527" s="242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3" t="s">
        <v>205</v>
      </c>
      <c r="AU2527" s="243" t="s">
        <v>82</v>
      </c>
      <c r="AV2527" s="13" t="s">
        <v>82</v>
      </c>
      <c r="AW2527" s="13" t="s">
        <v>33</v>
      </c>
      <c r="AX2527" s="13" t="s">
        <v>72</v>
      </c>
      <c r="AY2527" s="243" t="s">
        <v>190</v>
      </c>
    </row>
    <row r="2528" s="13" customFormat="1">
      <c r="A2528" s="13"/>
      <c r="B2528" s="232"/>
      <c r="C2528" s="233"/>
      <c r="D2528" s="234" t="s">
        <v>205</v>
      </c>
      <c r="E2528" s="235" t="s">
        <v>19</v>
      </c>
      <c r="F2528" s="236" t="s">
        <v>2939</v>
      </c>
      <c r="G2528" s="233"/>
      <c r="H2528" s="237">
        <v>2.2559999999999998</v>
      </c>
      <c r="I2528" s="238"/>
      <c r="J2528" s="233"/>
      <c r="K2528" s="233"/>
      <c r="L2528" s="239"/>
      <c r="M2528" s="240"/>
      <c r="N2528" s="241"/>
      <c r="O2528" s="241"/>
      <c r="P2528" s="241"/>
      <c r="Q2528" s="241"/>
      <c r="R2528" s="241"/>
      <c r="S2528" s="241"/>
      <c r="T2528" s="242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3" t="s">
        <v>205</v>
      </c>
      <c r="AU2528" s="243" t="s">
        <v>82</v>
      </c>
      <c r="AV2528" s="13" t="s">
        <v>82</v>
      </c>
      <c r="AW2528" s="13" t="s">
        <v>33</v>
      </c>
      <c r="AX2528" s="13" t="s">
        <v>72</v>
      </c>
      <c r="AY2528" s="243" t="s">
        <v>190</v>
      </c>
    </row>
    <row r="2529" s="16" customFormat="1">
      <c r="A2529" s="16"/>
      <c r="B2529" s="286"/>
      <c r="C2529" s="287"/>
      <c r="D2529" s="234" t="s">
        <v>205</v>
      </c>
      <c r="E2529" s="288" t="s">
        <v>19</v>
      </c>
      <c r="F2529" s="289" t="s">
        <v>914</v>
      </c>
      <c r="G2529" s="287"/>
      <c r="H2529" s="290">
        <v>162.05500000000001</v>
      </c>
      <c r="I2529" s="291"/>
      <c r="J2529" s="287"/>
      <c r="K2529" s="287"/>
      <c r="L2529" s="292"/>
      <c r="M2529" s="293"/>
      <c r="N2529" s="294"/>
      <c r="O2529" s="294"/>
      <c r="P2529" s="294"/>
      <c r="Q2529" s="294"/>
      <c r="R2529" s="294"/>
      <c r="S2529" s="294"/>
      <c r="T2529" s="295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T2529" s="296" t="s">
        <v>205</v>
      </c>
      <c r="AU2529" s="296" t="s">
        <v>82</v>
      </c>
      <c r="AV2529" s="16" t="s">
        <v>207</v>
      </c>
      <c r="AW2529" s="16" t="s">
        <v>33</v>
      </c>
      <c r="AX2529" s="16" t="s">
        <v>72</v>
      </c>
      <c r="AY2529" s="296" t="s">
        <v>190</v>
      </c>
    </row>
    <row r="2530" s="14" customFormat="1">
      <c r="A2530" s="14"/>
      <c r="B2530" s="254"/>
      <c r="C2530" s="255"/>
      <c r="D2530" s="234" t="s">
        <v>205</v>
      </c>
      <c r="E2530" s="256" t="s">
        <v>19</v>
      </c>
      <c r="F2530" s="257" t="s">
        <v>2940</v>
      </c>
      <c r="G2530" s="255"/>
      <c r="H2530" s="256" t="s">
        <v>19</v>
      </c>
      <c r="I2530" s="258"/>
      <c r="J2530" s="255"/>
      <c r="K2530" s="255"/>
      <c r="L2530" s="259"/>
      <c r="M2530" s="260"/>
      <c r="N2530" s="261"/>
      <c r="O2530" s="261"/>
      <c r="P2530" s="261"/>
      <c r="Q2530" s="261"/>
      <c r="R2530" s="261"/>
      <c r="S2530" s="261"/>
      <c r="T2530" s="262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63" t="s">
        <v>205</v>
      </c>
      <c r="AU2530" s="263" t="s">
        <v>82</v>
      </c>
      <c r="AV2530" s="14" t="s">
        <v>79</v>
      </c>
      <c r="AW2530" s="14" t="s">
        <v>33</v>
      </c>
      <c r="AX2530" s="14" t="s">
        <v>72</v>
      </c>
      <c r="AY2530" s="263" t="s">
        <v>190</v>
      </c>
    </row>
    <row r="2531" s="14" customFormat="1">
      <c r="A2531" s="14"/>
      <c r="B2531" s="254"/>
      <c r="C2531" s="255"/>
      <c r="D2531" s="234" t="s">
        <v>205</v>
      </c>
      <c r="E2531" s="256" t="s">
        <v>19</v>
      </c>
      <c r="F2531" s="257" t="s">
        <v>2941</v>
      </c>
      <c r="G2531" s="255"/>
      <c r="H2531" s="256" t="s">
        <v>19</v>
      </c>
      <c r="I2531" s="258"/>
      <c r="J2531" s="255"/>
      <c r="K2531" s="255"/>
      <c r="L2531" s="259"/>
      <c r="M2531" s="260"/>
      <c r="N2531" s="261"/>
      <c r="O2531" s="261"/>
      <c r="P2531" s="261"/>
      <c r="Q2531" s="261"/>
      <c r="R2531" s="261"/>
      <c r="S2531" s="261"/>
      <c r="T2531" s="262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63" t="s">
        <v>205</v>
      </c>
      <c r="AU2531" s="263" t="s">
        <v>82</v>
      </c>
      <c r="AV2531" s="14" t="s">
        <v>79</v>
      </c>
      <c r="AW2531" s="14" t="s">
        <v>33</v>
      </c>
      <c r="AX2531" s="14" t="s">
        <v>72</v>
      </c>
      <c r="AY2531" s="263" t="s">
        <v>190</v>
      </c>
    </row>
    <row r="2532" s="13" customFormat="1">
      <c r="A2532" s="13"/>
      <c r="B2532" s="232"/>
      <c r="C2532" s="233"/>
      <c r="D2532" s="234" t="s">
        <v>205</v>
      </c>
      <c r="E2532" s="235" t="s">
        <v>19</v>
      </c>
      <c r="F2532" s="236" t="s">
        <v>2942</v>
      </c>
      <c r="G2532" s="233"/>
      <c r="H2532" s="237">
        <v>36.972000000000001</v>
      </c>
      <c r="I2532" s="238"/>
      <c r="J2532" s="233"/>
      <c r="K2532" s="233"/>
      <c r="L2532" s="239"/>
      <c r="M2532" s="240"/>
      <c r="N2532" s="241"/>
      <c r="O2532" s="241"/>
      <c r="P2532" s="241"/>
      <c r="Q2532" s="241"/>
      <c r="R2532" s="241"/>
      <c r="S2532" s="241"/>
      <c r="T2532" s="242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3" t="s">
        <v>205</v>
      </c>
      <c r="AU2532" s="243" t="s">
        <v>82</v>
      </c>
      <c r="AV2532" s="13" t="s">
        <v>82</v>
      </c>
      <c r="AW2532" s="13" t="s">
        <v>33</v>
      </c>
      <c r="AX2532" s="13" t="s">
        <v>72</v>
      </c>
      <c r="AY2532" s="243" t="s">
        <v>190</v>
      </c>
    </row>
    <row r="2533" s="16" customFormat="1">
      <c r="A2533" s="16"/>
      <c r="B2533" s="286"/>
      <c r="C2533" s="287"/>
      <c r="D2533" s="234" t="s">
        <v>205</v>
      </c>
      <c r="E2533" s="288" t="s">
        <v>19</v>
      </c>
      <c r="F2533" s="289" t="s">
        <v>914</v>
      </c>
      <c r="G2533" s="287"/>
      <c r="H2533" s="290">
        <v>36.972000000000001</v>
      </c>
      <c r="I2533" s="291"/>
      <c r="J2533" s="287"/>
      <c r="K2533" s="287"/>
      <c r="L2533" s="292"/>
      <c r="M2533" s="293"/>
      <c r="N2533" s="294"/>
      <c r="O2533" s="294"/>
      <c r="P2533" s="294"/>
      <c r="Q2533" s="294"/>
      <c r="R2533" s="294"/>
      <c r="S2533" s="294"/>
      <c r="T2533" s="295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T2533" s="296" t="s">
        <v>205</v>
      </c>
      <c r="AU2533" s="296" t="s">
        <v>82</v>
      </c>
      <c r="AV2533" s="16" t="s">
        <v>207</v>
      </c>
      <c r="AW2533" s="16" t="s">
        <v>33</v>
      </c>
      <c r="AX2533" s="16" t="s">
        <v>72</v>
      </c>
      <c r="AY2533" s="296" t="s">
        <v>190</v>
      </c>
    </row>
    <row r="2534" s="15" customFormat="1">
      <c r="A2534" s="15"/>
      <c r="B2534" s="264"/>
      <c r="C2534" s="265"/>
      <c r="D2534" s="234" t="s">
        <v>205</v>
      </c>
      <c r="E2534" s="266" t="s">
        <v>19</v>
      </c>
      <c r="F2534" s="267" t="s">
        <v>243</v>
      </c>
      <c r="G2534" s="265"/>
      <c r="H2534" s="268">
        <v>199.02699999999999</v>
      </c>
      <c r="I2534" s="269"/>
      <c r="J2534" s="265"/>
      <c r="K2534" s="265"/>
      <c r="L2534" s="270"/>
      <c r="M2534" s="271"/>
      <c r="N2534" s="272"/>
      <c r="O2534" s="272"/>
      <c r="P2534" s="272"/>
      <c r="Q2534" s="272"/>
      <c r="R2534" s="272"/>
      <c r="S2534" s="272"/>
      <c r="T2534" s="273"/>
      <c r="U2534" s="15"/>
      <c r="V2534" s="15"/>
      <c r="W2534" s="15"/>
      <c r="X2534" s="15"/>
      <c r="Y2534" s="15"/>
      <c r="Z2534" s="15"/>
      <c r="AA2534" s="15"/>
      <c r="AB2534" s="15"/>
      <c r="AC2534" s="15"/>
      <c r="AD2534" s="15"/>
      <c r="AE2534" s="15"/>
      <c r="AT2534" s="274" t="s">
        <v>205</v>
      </c>
      <c r="AU2534" s="274" t="s">
        <v>82</v>
      </c>
      <c r="AV2534" s="15" t="s">
        <v>197</v>
      </c>
      <c r="AW2534" s="15" t="s">
        <v>33</v>
      </c>
      <c r="AX2534" s="15" t="s">
        <v>79</v>
      </c>
      <c r="AY2534" s="274" t="s">
        <v>190</v>
      </c>
    </row>
    <row r="2535" s="2" customFormat="1" ht="16.5" customHeight="1">
      <c r="A2535" s="40"/>
      <c r="B2535" s="41"/>
      <c r="C2535" s="244" t="s">
        <v>2943</v>
      </c>
      <c r="D2535" s="244" t="s">
        <v>219</v>
      </c>
      <c r="E2535" s="245" t="s">
        <v>2944</v>
      </c>
      <c r="F2535" s="246" t="s">
        <v>2945</v>
      </c>
      <c r="G2535" s="247" t="s">
        <v>195</v>
      </c>
      <c r="H2535" s="248">
        <v>36.542000000000002</v>
      </c>
      <c r="I2535" s="249"/>
      <c r="J2535" s="250">
        <f>ROUND(I2535*H2535,2)</f>
        <v>0</v>
      </c>
      <c r="K2535" s="246" t="s">
        <v>196</v>
      </c>
      <c r="L2535" s="251"/>
      <c r="M2535" s="252" t="s">
        <v>19</v>
      </c>
      <c r="N2535" s="253" t="s">
        <v>43</v>
      </c>
      <c r="O2535" s="86"/>
      <c r="P2535" s="223">
        <f>O2535*H2535</f>
        <v>0</v>
      </c>
      <c r="Q2535" s="223">
        <v>0.025000000000000001</v>
      </c>
      <c r="R2535" s="223">
        <f>Q2535*H2535</f>
        <v>0.91355000000000008</v>
      </c>
      <c r="S2535" s="223">
        <v>0</v>
      </c>
      <c r="T2535" s="224">
        <f>S2535*H2535</f>
        <v>0</v>
      </c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R2535" s="225" t="s">
        <v>419</v>
      </c>
      <c r="AT2535" s="225" t="s">
        <v>219</v>
      </c>
      <c r="AU2535" s="225" t="s">
        <v>82</v>
      </c>
      <c r="AY2535" s="19" t="s">
        <v>190</v>
      </c>
      <c r="BE2535" s="226">
        <f>IF(N2535="základní",J2535,0)</f>
        <v>0</v>
      </c>
      <c r="BF2535" s="226">
        <f>IF(N2535="snížená",J2535,0)</f>
        <v>0</v>
      </c>
      <c r="BG2535" s="226">
        <f>IF(N2535="zákl. přenesená",J2535,0)</f>
        <v>0</v>
      </c>
      <c r="BH2535" s="226">
        <f>IF(N2535="sníž. přenesená",J2535,0)</f>
        <v>0</v>
      </c>
      <c r="BI2535" s="226">
        <f>IF(N2535="nulová",J2535,0)</f>
        <v>0</v>
      </c>
      <c r="BJ2535" s="19" t="s">
        <v>79</v>
      </c>
      <c r="BK2535" s="226">
        <f>ROUND(I2535*H2535,2)</f>
        <v>0</v>
      </c>
      <c r="BL2535" s="19" t="s">
        <v>307</v>
      </c>
      <c r="BM2535" s="225" t="s">
        <v>2946</v>
      </c>
    </row>
    <row r="2536" s="13" customFormat="1">
      <c r="A2536" s="13"/>
      <c r="B2536" s="232"/>
      <c r="C2536" s="233"/>
      <c r="D2536" s="234" t="s">
        <v>205</v>
      </c>
      <c r="E2536" s="235" t="s">
        <v>19</v>
      </c>
      <c r="F2536" s="236" t="s">
        <v>2947</v>
      </c>
      <c r="G2536" s="233"/>
      <c r="H2536" s="237">
        <v>27.225000000000001</v>
      </c>
      <c r="I2536" s="238"/>
      <c r="J2536" s="233"/>
      <c r="K2536" s="233"/>
      <c r="L2536" s="239"/>
      <c r="M2536" s="240"/>
      <c r="N2536" s="241"/>
      <c r="O2536" s="241"/>
      <c r="P2536" s="241"/>
      <c r="Q2536" s="241"/>
      <c r="R2536" s="241"/>
      <c r="S2536" s="241"/>
      <c r="T2536" s="242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3" t="s">
        <v>205</v>
      </c>
      <c r="AU2536" s="243" t="s">
        <v>82</v>
      </c>
      <c r="AV2536" s="13" t="s">
        <v>82</v>
      </c>
      <c r="AW2536" s="13" t="s">
        <v>33</v>
      </c>
      <c r="AX2536" s="13" t="s">
        <v>72</v>
      </c>
      <c r="AY2536" s="243" t="s">
        <v>190</v>
      </c>
    </row>
    <row r="2537" s="13" customFormat="1">
      <c r="A2537" s="13"/>
      <c r="B2537" s="232"/>
      <c r="C2537" s="233"/>
      <c r="D2537" s="234" t="s">
        <v>205</v>
      </c>
      <c r="E2537" s="235" t="s">
        <v>19</v>
      </c>
      <c r="F2537" s="236" t="s">
        <v>2948</v>
      </c>
      <c r="G2537" s="233"/>
      <c r="H2537" s="237">
        <v>9.3170000000000002</v>
      </c>
      <c r="I2537" s="238"/>
      <c r="J2537" s="233"/>
      <c r="K2537" s="233"/>
      <c r="L2537" s="239"/>
      <c r="M2537" s="240"/>
      <c r="N2537" s="241"/>
      <c r="O2537" s="241"/>
      <c r="P2537" s="241"/>
      <c r="Q2537" s="241"/>
      <c r="R2537" s="241"/>
      <c r="S2537" s="241"/>
      <c r="T2537" s="242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3" t="s">
        <v>205</v>
      </c>
      <c r="AU2537" s="243" t="s">
        <v>82</v>
      </c>
      <c r="AV2537" s="13" t="s">
        <v>82</v>
      </c>
      <c r="AW2537" s="13" t="s">
        <v>33</v>
      </c>
      <c r="AX2537" s="13" t="s">
        <v>72</v>
      </c>
      <c r="AY2537" s="243" t="s">
        <v>190</v>
      </c>
    </row>
    <row r="2538" s="15" customFormat="1">
      <c r="A2538" s="15"/>
      <c r="B2538" s="264"/>
      <c r="C2538" s="265"/>
      <c r="D2538" s="234" t="s">
        <v>205</v>
      </c>
      <c r="E2538" s="266" t="s">
        <v>19</v>
      </c>
      <c r="F2538" s="267" t="s">
        <v>243</v>
      </c>
      <c r="G2538" s="265"/>
      <c r="H2538" s="268">
        <v>36.542000000000002</v>
      </c>
      <c r="I2538" s="269"/>
      <c r="J2538" s="265"/>
      <c r="K2538" s="265"/>
      <c r="L2538" s="270"/>
      <c r="M2538" s="271"/>
      <c r="N2538" s="272"/>
      <c r="O2538" s="272"/>
      <c r="P2538" s="272"/>
      <c r="Q2538" s="272"/>
      <c r="R2538" s="272"/>
      <c r="S2538" s="272"/>
      <c r="T2538" s="273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74" t="s">
        <v>205</v>
      </c>
      <c r="AU2538" s="274" t="s">
        <v>82</v>
      </c>
      <c r="AV2538" s="15" t="s">
        <v>197</v>
      </c>
      <c r="AW2538" s="15" t="s">
        <v>33</v>
      </c>
      <c r="AX2538" s="15" t="s">
        <v>79</v>
      </c>
      <c r="AY2538" s="274" t="s">
        <v>190</v>
      </c>
    </row>
    <row r="2539" s="2" customFormat="1" ht="24.15" customHeight="1">
      <c r="A2539" s="40"/>
      <c r="B2539" s="41"/>
      <c r="C2539" s="214" t="s">
        <v>2949</v>
      </c>
      <c r="D2539" s="214" t="s">
        <v>192</v>
      </c>
      <c r="E2539" s="215" t="s">
        <v>2950</v>
      </c>
      <c r="F2539" s="216" t="s">
        <v>2951</v>
      </c>
      <c r="G2539" s="217" t="s">
        <v>214</v>
      </c>
      <c r="H2539" s="218">
        <v>60</v>
      </c>
      <c r="I2539" s="219"/>
      <c r="J2539" s="220">
        <f>ROUND(I2539*H2539,2)</f>
        <v>0</v>
      </c>
      <c r="K2539" s="216" t="s">
        <v>196</v>
      </c>
      <c r="L2539" s="46"/>
      <c r="M2539" s="221" t="s">
        <v>19</v>
      </c>
      <c r="N2539" s="222" t="s">
        <v>43</v>
      </c>
      <c r="O2539" s="86"/>
      <c r="P2539" s="223">
        <f>O2539*H2539</f>
        <v>0</v>
      </c>
      <c r="Q2539" s="223">
        <v>0.00024000000000000001</v>
      </c>
      <c r="R2539" s="223">
        <f>Q2539*H2539</f>
        <v>0.0144</v>
      </c>
      <c r="S2539" s="223">
        <v>0</v>
      </c>
      <c r="T2539" s="224">
        <f>S2539*H2539</f>
        <v>0</v>
      </c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R2539" s="225" t="s">
        <v>307</v>
      </c>
      <c r="AT2539" s="225" t="s">
        <v>192</v>
      </c>
      <c r="AU2539" s="225" t="s">
        <v>82</v>
      </c>
      <c r="AY2539" s="19" t="s">
        <v>190</v>
      </c>
      <c r="BE2539" s="226">
        <f>IF(N2539="základní",J2539,0)</f>
        <v>0</v>
      </c>
      <c r="BF2539" s="226">
        <f>IF(N2539="snížená",J2539,0)</f>
        <v>0</v>
      </c>
      <c r="BG2539" s="226">
        <f>IF(N2539="zákl. přenesená",J2539,0)</f>
        <v>0</v>
      </c>
      <c r="BH2539" s="226">
        <f>IF(N2539="sníž. přenesená",J2539,0)</f>
        <v>0</v>
      </c>
      <c r="BI2539" s="226">
        <f>IF(N2539="nulová",J2539,0)</f>
        <v>0</v>
      </c>
      <c r="BJ2539" s="19" t="s">
        <v>79</v>
      </c>
      <c r="BK2539" s="226">
        <f>ROUND(I2539*H2539,2)</f>
        <v>0</v>
      </c>
      <c r="BL2539" s="19" t="s">
        <v>307</v>
      </c>
      <c r="BM2539" s="225" t="s">
        <v>2952</v>
      </c>
    </row>
    <row r="2540" s="2" customFormat="1">
      <c r="A2540" s="40"/>
      <c r="B2540" s="41"/>
      <c r="C2540" s="42"/>
      <c r="D2540" s="227" t="s">
        <v>199</v>
      </c>
      <c r="E2540" s="42"/>
      <c r="F2540" s="228" t="s">
        <v>2953</v>
      </c>
      <c r="G2540" s="42"/>
      <c r="H2540" s="42"/>
      <c r="I2540" s="229"/>
      <c r="J2540" s="42"/>
      <c r="K2540" s="42"/>
      <c r="L2540" s="46"/>
      <c r="M2540" s="230"/>
      <c r="N2540" s="231"/>
      <c r="O2540" s="86"/>
      <c r="P2540" s="86"/>
      <c r="Q2540" s="86"/>
      <c r="R2540" s="86"/>
      <c r="S2540" s="86"/>
      <c r="T2540" s="87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T2540" s="19" t="s">
        <v>199</v>
      </c>
      <c r="AU2540" s="19" t="s">
        <v>82</v>
      </c>
    </row>
    <row r="2541" s="14" customFormat="1">
      <c r="A2541" s="14"/>
      <c r="B2541" s="254"/>
      <c r="C2541" s="255"/>
      <c r="D2541" s="234" t="s">
        <v>205</v>
      </c>
      <c r="E2541" s="256" t="s">
        <v>19</v>
      </c>
      <c r="F2541" s="257" t="s">
        <v>2954</v>
      </c>
      <c r="G2541" s="255"/>
      <c r="H2541" s="256" t="s">
        <v>19</v>
      </c>
      <c r="I2541" s="258"/>
      <c r="J2541" s="255"/>
      <c r="K2541" s="255"/>
      <c r="L2541" s="259"/>
      <c r="M2541" s="260"/>
      <c r="N2541" s="261"/>
      <c r="O2541" s="261"/>
      <c r="P2541" s="261"/>
      <c r="Q2541" s="261"/>
      <c r="R2541" s="261"/>
      <c r="S2541" s="261"/>
      <c r="T2541" s="262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63" t="s">
        <v>205</v>
      </c>
      <c r="AU2541" s="263" t="s">
        <v>82</v>
      </c>
      <c r="AV2541" s="14" t="s">
        <v>79</v>
      </c>
      <c r="AW2541" s="14" t="s">
        <v>33</v>
      </c>
      <c r="AX2541" s="14" t="s">
        <v>72</v>
      </c>
      <c r="AY2541" s="263" t="s">
        <v>190</v>
      </c>
    </row>
    <row r="2542" s="14" customFormat="1">
      <c r="A2542" s="14"/>
      <c r="B2542" s="254"/>
      <c r="C2542" s="255"/>
      <c r="D2542" s="234" t="s">
        <v>205</v>
      </c>
      <c r="E2542" s="256" t="s">
        <v>19</v>
      </c>
      <c r="F2542" s="257" t="s">
        <v>2955</v>
      </c>
      <c r="G2542" s="255"/>
      <c r="H2542" s="256" t="s">
        <v>19</v>
      </c>
      <c r="I2542" s="258"/>
      <c r="J2542" s="255"/>
      <c r="K2542" s="255"/>
      <c r="L2542" s="259"/>
      <c r="M2542" s="260"/>
      <c r="N2542" s="261"/>
      <c r="O2542" s="261"/>
      <c r="P2542" s="261"/>
      <c r="Q2542" s="261"/>
      <c r="R2542" s="261"/>
      <c r="S2542" s="261"/>
      <c r="T2542" s="262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63" t="s">
        <v>205</v>
      </c>
      <c r="AU2542" s="263" t="s">
        <v>82</v>
      </c>
      <c r="AV2542" s="14" t="s">
        <v>79</v>
      </c>
      <c r="AW2542" s="14" t="s">
        <v>33</v>
      </c>
      <c r="AX2542" s="14" t="s">
        <v>72</v>
      </c>
      <c r="AY2542" s="263" t="s">
        <v>190</v>
      </c>
    </row>
    <row r="2543" s="14" customFormat="1">
      <c r="A2543" s="14"/>
      <c r="B2543" s="254"/>
      <c r="C2543" s="255"/>
      <c r="D2543" s="234" t="s">
        <v>205</v>
      </c>
      <c r="E2543" s="256" t="s">
        <v>19</v>
      </c>
      <c r="F2543" s="257" t="s">
        <v>2956</v>
      </c>
      <c r="G2543" s="255"/>
      <c r="H2543" s="256" t="s">
        <v>19</v>
      </c>
      <c r="I2543" s="258"/>
      <c r="J2543" s="255"/>
      <c r="K2543" s="255"/>
      <c r="L2543" s="259"/>
      <c r="M2543" s="260"/>
      <c r="N2543" s="261"/>
      <c r="O2543" s="261"/>
      <c r="P2543" s="261"/>
      <c r="Q2543" s="261"/>
      <c r="R2543" s="261"/>
      <c r="S2543" s="261"/>
      <c r="T2543" s="262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63" t="s">
        <v>205</v>
      </c>
      <c r="AU2543" s="263" t="s">
        <v>82</v>
      </c>
      <c r="AV2543" s="14" t="s">
        <v>79</v>
      </c>
      <c r="AW2543" s="14" t="s">
        <v>33</v>
      </c>
      <c r="AX2543" s="14" t="s">
        <v>72</v>
      </c>
      <c r="AY2543" s="263" t="s">
        <v>190</v>
      </c>
    </row>
    <row r="2544" s="13" customFormat="1">
      <c r="A2544" s="13"/>
      <c r="B2544" s="232"/>
      <c r="C2544" s="233"/>
      <c r="D2544" s="234" t="s">
        <v>205</v>
      </c>
      <c r="E2544" s="235" t="s">
        <v>19</v>
      </c>
      <c r="F2544" s="236" t="s">
        <v>2957</v>
      </c>
      <c r="G2544" s="233"/>
      <c r="H2544" s="237">
        <v>60</v>
      </c>
      <c r="I2544" s="238"/>
      <c r="J2544" s="233"/>
      <c r="K2544" s="233"/>
      <c r="L2544" s="239"/>
      <c r="M2544" s="240"/>
      <c r="N2544" s="241"/>
      <c r="O2544" s="241"/>
      <c r="P2544" s="241"/>
      <c r="Q2544" s="241"/>
      <c r="R2544" s="241"/>
      <c r="S2544" s="241"/>
      <c r="T2544" s="242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3" t="s">
        <v>205</v>
      </c>
      <c r="AU2544" s="243" t="s">
        <v>82</v>
      </c>
      <c r="AV2544" s="13" t="s">
        <v>82</v>
      </c>
      <c r="AW2544" s="13" t="s">
        <v>33</v>
      </c>
      <c r="AX2544" s="13" t="s">
        <v>79</v>
      </c>
      <c r="AY2544" s="243" t="s">
        <v>190</v>
      </c>
    </row>
    <row r="2545" s="2" customFormat="1" ht="16.5" customHeight="1">
      <c r="A2545" s="40"/>
      <c r="B2545" s="41"/>
      <c r="C2545" s="244" t="s">
        <v>2958</v>
      </c>
      <c r="D2545" s="244" t="s">
        <v>219</v>
      </c>
      <c r="E2545" s="245" t="s">
        <v>2959</v>
      </c>
      <c r="F2545" s="246" t="s">
        <v>2960</v>
      </c>
      <c r="G2545" s="247" t="s">
        <v>214</v>
      </c>
      <c r="H2545" s="248">
        <v>63</v>
      </c>
      <c r="I2545" s="249"/>
      <c r="J2545" s="250">
        <f>ROUND(I2545*H2545,2)</f>
        <v>0</v>
      </c>
      <c r="K2545" s="246" t="s">
        <v>19</v>
      </c>
      <c r="L2545" s="251"/>
      <c r="M2545" s="252" t="s">
        <v>19</v>
      </c>
      <c r="N2545" s="253" t="s">
        <v>43</v>
      </c>
      <c r="O2545" s="86"/>
      <c r="P2545" s="223">
        <f>O2545*H2545</f>
        <v>0</v>
      </c>
      <c r="Q2545" s="223">
        <v>0</v>
      </c>
      <c r="R2545" s="223">
        <f>Q2545*H2545</f>
        <v>0</v>
      </c>
      <c r="S2545" s="223">
        <v>0</v>
      </c>
      <c r="T2545" s="224">
        <f>S2545*H2545</f>
        <v>0</v>
      </c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R2545" s="225" t="s">
        <v>419</v>
      </c>
      <c r="AT2545" s="225" t="s">
        <v>219</v>
      </c>
      <c r="AU2545" s="225" t="s">
        <v>82</v>
      </c>
      <c r="AY2545" s="19" t="s">
        <v>190</v>
      </c>
      <c r="BE2545" s="226">
        <f>IF(N2545="základní",J2545,0)</f>
        <v>0</v>
      </c>
      <c r="BF2545" s="226">
        <f>IF(N2545="snížená",J2545,0)</f>
        <v>0</v>
      </c>
      <c r="BG2545" s="226">
        <f>IF(N2545="zákl. přenesená",J2545,0)</f>
        <v>0</v>
      </c>
      <c r="BH2545" s="226">
        <f>IF(N2545="sníž. přenesená",J2545,0)</f>
        <v>0</v>
      </c>
      <c r="BI2545" s="226">
        <f>IF(N2545="nulová",J2545,0)</f>
        <v>0</v>
      </c>
      <c r="BJ2545" s="19" t="s">
        <v>79</v>
      </c>
      <c r="BK2545" s="226">
        <f>ROUND(I2545*H2545,2)</f>
        <v>0</v>
      </c>
      <c r="BL2545" s="19" t="s">
        <v>307</v>
      </c>
      <c r="BM2545" s="225" t="s">
        <v>2961</v>
      </c>
    </row>
    <row r="2546" s="13" customFormat="1">
      <c r="A2546" s="13"/>
      <c r="B2546" s="232"/>
      <c r="C2546" s="233"/>
      <c r="D2546" s="234" t="s">
        <v>205</v>
      </c>
      <c r="E2546" s="235" t="s">
        <v>19</v>
      </c>
      <c r="F2546" s="236" t="s">
        <v>2962</v>
      </c>
      <c r="G2546" s="233"/>
      <c r="H2546" s="237">
        <v>63</v>
      </c>
      <c r="I2546" s="238"/>
      <c r="J2546" s="233"/>
      <c r="K2546" s="233"/>
      <c r="L2546" s="239"/>
      <c r="M2546" s="240"/>
      <c r="N2546" s="241"/>
      <c r="O2546" s="241"/>
      <c r="P2546" s="241"/>
      <c r="Q2546" s="241"/>
      <c r="R2546" s="241"/>
      <c r="S2546" s="241"/>
      <c r="T2546" s="242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3" t="s">
        <v>205</v>
      </c>
      <c r="AU2546" s="243" t="s">
        <v>82</v>
      </c>
      <c r="AV2546" s="13" t="s">
        <v>82</v>
      </c>
      <c r="AW2546" s="13" t="s">
        <v>33</v>
      </c>
      <c r="AX2546" s="13" t="s">
        <v>79</v>
      </c>
      <c r="AY2546" s="243" t="s">
        <v>190</v>
      </c>
    </row>
    <row r="2547" s="2" customFormat="1" ht="24.15" customHeight="1">
      <c r="A2547" s="40"/>
      <c r="B2547" s="41"/>
      <c r="C2547" s="214" t="s">
        <v>2963</v>
      </c>
      <c r="D2547" s="214" t="s">
        <v>192</v>
      </c>
      <c r="E2547" s="215" t="s">
        <v>2964</v>
      </c>
      <c r="F2547" s="216" t="s">
        <v>2965</v>
      </c>
      <c r="G2547" s="217" t="s">
        <v>214</v>
      </c>
      <c r="H2547" s="218">
        <v>2217.8939999999998</v>
      </c>
      <c r="I2547" s="219"/>
      <c r="J2547" s="220">
        <f>ROUND(I2547*H2547,2)</f>
        <v>0</v>
      </c>
      <c r="K2547" s="216" t="s">
        <v>196</v>
      </c>
      <c r="L2547" s="46"/>
      <c r="M2547" s="221" t="s">
        <v>19</v>
      </c>
      <c r="N2547" s="222" t="s">
        <v>43</v>
      </c>
      <c r="O2547" s="86"/>
      <c r="P2547" s="223">
        <f>O2547*H2547</f>
        <v>0</v>
      </c>
      <c r="Q2547" s="223">
        <v>0.00012</v>
      </c>
      <c r="R2547" s="223">
        <f>Q2547*H2547</f>
        <v>0.26614727999999999</v>
      </c>
      <c r="S2547" s="223">
        <v>0</v>
      </c>
      <c r="T2547" s="224">
        <f>S2547*H2547</f>
        <v>0</v>
      </c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R2547" s="225" t="s">
        <v>307</v>
      </c>
      <c r="AT2547" s="225" t="s">
        <v>192</v>
      </c>
      <c r="AU2547" s="225" t="s">
        <v>82</v>
      </c>
      <c r="AY2547" s="19" t="s">
        <v>190</v>
      </c>
      <c r="BE2547" s="226">
        <f>IF(N2547="základní",J2547,0)</f>
        <v>0</v>
      </c>
      <c r="BF2547" s="226">
        <f>IF(N2547="snížená",J2547,0)</f>
        <v>0</v>
      </c>
      <c r="BG2547" s="226">
        <f>IF(N2547="zákl. přenesená",J2547,0)</f>
        <v>0</v>
      </c>
      <c r="BH2547" s="226">
        <f>IF(N2547="sníž. přenesená",J2547,0)</f>
        <v>0</v>
      </c>
      <c r="BI2547" s="226">
        <f>IF(N2547="nulová",J2547,0)</f>
        <v>0</v>
      </c>
      <c r="BJ2547" s="19" t="s">
        <v>79</v>
      </c>
      <c r="BK2547" s="226">
        <f>ROUND(I2547*H2547,2)</f>
        <v>0</v>
      </c>
      <c r="BL2547" s="19" t="s">
        <v>307</v>
      </c>
      <c r="BM2547" s="225" t="s">
        <v>2966</v>
      </c>
    </row>
    <row r="2548" s="2" customFormat="1">
      <c r="A2548" s="40"/>
      <c r="B2548" s="41"/>
      <c r="C2548" s="42"/>
      <c r="D2548" s="227" t="s">
        <v>199</v>
      </c>
      <c r="E2548" s="42"/>
      <c r="F2548" s="228" t="s">
        <v>2967</v>
      </c>
      <c r="G2548" s="42"/>
      <c r="H2548" s="42"/>
      <c r="I2548" s="229"/>
      <c r="J2548" s="42"/>
      <c r="K2548" s="42"/>
      <c r="L2548" s="46"/>
      <c r="M2548" s="230"/>
      <c r="N2548" s="231"/>
      <c r="O2548" s="86"/>
      <c r="P2548" s="86"/>
      <c r="Q2548" s="86"/>
      <c r="R2548" s="86"/>
      <c r="S2548" s="86"/>
      <c r="T2548" s="87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T2548" s="19" t="s">
        <v>199</v>
      </c>
      <c r="AU2548" s="19" t="s">
        <v>82</v>
      </c>
    </row>
    <row r="2549" s="14" customFormat="1">
      <c r="A2549" s="14"/>
      <c r="B2549" s="254"/>
      <c r="C2549" s="255"/>
      <c r="D2549" s="234" t="s">
        <v>205</v>
      </c>
      <c r="E2549" s="256" t="s">
        <v>19</v>
      </c>
      <c r="F2549" s="257" t="s">
        <v>2968</v>
      </c>
      <c r="G2549" s="255"/>
      <c r="H2549" s="256" t="s">
        <v>19</v>
      </c>
      <c r="I2549" s="258"/>
      <c r="J2549" s="255"/>
      <c r="K2549" s="255"/>
      <c r="L2549" s="259"/>
      <c r="M2549" s="260"/>
      <c r="N2549" s="261"/>
      <c r="O2549" s="261"/>
      <c r="P2549" s="261"/>
      <c r="Q2549" s="261"/>
      <c r="R2549" s="261"/>
      <c r="S2549" s="261"/>
      <c r="T2549" s="26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63" t="s">
        <v>205</v>
      </c>
      <c r="AU2549" s="263" t="s">
        <v>82</v>
      </c>
      <c r="AV2549" s="14" t="s">
        <v>79</v>
      </c>
      <c r="AW2549" s="14" t="s">
        <v>33</v>
      </c>
      <c r="AX2549" s="14" t="s">
        <v>72</v>
      </c>
      <c r="AY2549" s="263" t="s">
        <v>190</v>
      </c>
    </row>
    <row r="2550" s="13" customFormat="1">
      <c r="A2550" s="13"/>
      <c r="B2550" s="232"/>
      <c r="C2550" s="233"/>
      <c r="D2550" s="234" t="s">
        <v>205</v>
      </c>
      <c r="E2550" s="235" t="s">
        <v>19</v>
      </c>
      <c r="F2550" s="236" t="s">
        <v>2969</v>
      </c>
      <c r="G2550" s="233"/>
      <c r="H2550" s="237">
        <v>2217.8939999999998</v>
      </c>
      <c r="I2550" s="238"/>
      <c r="J2550" s="233"/>
      <c r="K2550" s="233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205</v>
      </c>
      <c r="AU2550" s="243" t="s">
        <v>82</v>
      </c>
      <c r="AV2550" s="13" t="s">
        <v>82</v>
      </c>
      <c r="AW2550" s="13" t="s">
        <v>33</v>
      </c>
      <c r="AX2550" s="13" t="s">
        <v>79</v>
      </c>
      <c r="AY2550" s="243" t="s">
        <v>190</v>
      </c>
    </row>
    <row r="2551" s="2" customFormat="1" ht="16.5" customHeight="1">
      <c r="A2551" s="40"/>
      <c r="B2551" s="41"/>
      <c r="C2551" s="244" t="s">
        <v>2970</v>
      </c>
      <c r="D2551" s="244" t="s">
        <v>219</v>
      </c>
      <c r="E2551" s="245" t="s">
        <v>2971</v>
      </c>
      <c r="F2551" s="246" t="s">
        <v>2972</v>
      </c>
      <c r="G2551" s="247" t="s">
        <v>214</v>
      </c>
      <c r="H2551" s="248">
        <v>1976.692</v>
      </c>
      <c r="I2551" s="249"/>
      <c r="J2551" s="250">
        <f>ROUND(I2551*H2551,2)</f>
        <v>0</v>
      </c>
      <c r="K2551" s="246" t="s">
        <v>196</v>
      </c>
      <c r="L2551" s="251"/>
      <c r="M2551" s="252" t="s">
        <v>19</v>
      </c>
      <c r="N2551" s="253" t="s">
        <v>43</v>
      </c>
      <c r="O2551" s="86"/>
      <c r="P2551" s="223">
        <f>O2551*H2551</f>
        <v>0</v>
      </c>
      <c r="Q2551" s="223">
        <v>0.0028</v>
      </c>
      <c r="R2551" s="223">
        <f>Q2551*H2551</f>
        <v>5.5347375999999997</v>
      </c>
      <c r="S2551" s="223">
        <v>0</v>
      </c>
      <c r="T2551" s="224">
        <f>S2551*H2551</f>
        <v>0</v>
      </c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R2551" s="225" t="s">
        <v>419</v>
      </c>
      <c r="AT2551" s="225" t="s">
        <v>219</v>
      </c>
      <c r="AU2551" s="225" t="s">
        <v>82</v>
      </c>
      <c r="AY2551" s="19" t="s">
        <v>190</v>
      </c>
      <c r="BE2551" s="226">
        <f>IF(N2551="základní",J2551,0)</f>
        <v>0</v>
      </c>
      <c r="BF2551" s="226">
        <f>IF(N2551="snížená",J2551,0)</f>
        <v>0</v>
      </c>
      <c r="BG2551" s="226">
        <f>IF(N2551="zákl. přenesená",J2551,0)</f>
        <v>0</v>
      </c>
      <c r="BH2551" s="226">
        <f>IF(N2551="sníž. přenesená",J2551,0)</f>
        <v>0</v>
      </c>
      <c r="BI2551" s="226">
        <f>IF(N2551="nulová",J2551,0)</f>
        <v>0</v>
      </c>
      <c r="BJ2551" s="19" t="s">
        <v>79</v>
      </c>
      <c r="BK2551" s="226">
        <f>ROUND(I2551*H2551,2)</f>
        <v>0</v>
      </c>
      <c r="BL2551" s="19" t="s">
        <v>307</v>
      </c>
      <c r="BM2551" s="225" t="s">
        <v>2973</v>
      </c>
    </row>
    <row r="2552" s="13" customFormat="1">
      <c r="A2552" s="13"/>
      <c r="B2552" s="232"/>
      <c r="C2552" s="233"/>
      <c r="D2552" s="234" t="s">
        <v>205</v>
      </c>
      <c r="E2552" s="235" t="s">
        <v>19</v>
      </c>
      <c r="F2552" s="236" t="s">
        <v>2974</v>
      </c>
      <c r="G2552" s="233"/>
      <c r="H2552" s="237">
        <v>2328.7890000000002</v>
      </c>
      <c r="I2552" s="238"/>
      <c r="J2552" s="233"/>
      <c r="K2552" s="233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205</v>
      </c>
      <c r="AU2552" s="243" t="s">
        <v>82</v>
      </c>
      <c r="AV2552" s="13" t="s">
        <v>82</v>
      </c>
      <c r="AW2552" s="13" t="s">
        <v>33</v>
      </c>
      <c r="AX2552" s="13" t="s">
        <v>72</v>
      </c>
      <c r="AY2552" s="243" t="s">
        <v>190</v>
      </c>
    </row>
    <row r="2553" s="14" customFormat="1">
      <c r="A2553" s="14"/>
      <c r="B2553" s="254"/>
      <c r="C2553" s="255"/>
      <c r="D2553" s="234" t="s">
        <v>205</v>
      </c>
      <c r="E2553" s="256" t="s">
        <v>19</v>
      </c>
      <c r="F2553" s="257" t="s">
        <v>2975</v>
      </c>
      <c r="G2553" s="255"/>
      <c r="H2553" s="256" t="s">
        <v>19</v>
      </c>
      <c r="I2553" s="258"/>
      <c r="J2553" s="255"/>
      <c r="K2553" s="255"/>
      <c r="L2553" s="259"/>
      <c r="M2553" s="260"/>
      <c r="N2553" s="261"/>
      <c r="O2553" s="261"/>
      <c r="P2553" s="261"/>
      <c r="Q2553" s="261"/>
      <c r="R2553" s="261"/>
      <c r="S2553" s="261"/>
      <c r="T2553" s="26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63" t="s">
        <v>205</v>
      </c>
      <c r="AU2553" s="263" t="s">
        <v>82</v>
      </c>
      <c r="AV2553" s="14" t="s">
        <v>79</v>
      </c>
      <c r="AW2553" s="14" t="s">
        <v>33</v>
      </c>
      <c r="AX2553" s="14" t="s">
        <v>72</v>
      </c>
      <c r="AY2553" s="263" t="s">
        <v>190</v>
      </c>
    </row>
    <row r="2554" s="13" customFormat="1">
      <c r="A2554" s="13"/>
      <c r="B2554" s="232"/>
      <c r="C2554" s="233"/>
      <c r="D2554" s="234" t="s">
        <v>205</v>
      </c>
      <c r="E2554" s="235" t="s">
        <v>19</v>
      </c>
      <c r="F2554" s="236" t="s">
        <v>2976</v>
      </c>
      <c r="G2554" s="233"/>
      <c r="H2554" s="237">
        <v>-352.09699999999998</v>
      </c>
      <c r="I2554" s="238"/>
      <c r="J2554" s="233"/>
      <c r="K2554" s="233"/>
      <c r="L2554" s="239"/>
      <c r="M2554" s="240"/>
      <c r="N2554" s="241"/>
      <c r="O2554" s="241"/>
      <c r="P2554" s="241"/>
      <c r="Q2554" s="241"/>
      <c r="R2554" s="241"/>
      <c r="S2554" s="241"/>
      <c r="T2554" s="242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3" t="s">
        <v>205</v>
      </c>
      <c r="AU2554" s="243" t="s">
        <v>82</v>
      </c>
      <c r="AV2554" s="13" t="s">
        <v>82</v>
      </c>
      <c r="AW2554" s="13" t="s">
        <v>33</v>
      </c>
      <c r="AX2554" s="13" t="s">
        <v>72</v>
      </c>
      <c r="AY2554" s="243" t="s">
        <v>190</v>
      </c>
    </row>
    <row r="2555" s="15" customFormat="1">
      <c r="A2555" s="15"/>
      <c r="B2555" s="264"/>
      <c r="C2555" s="265"/>
      <c r="D2555" s="234" t="s">
        <v>205</v>
      </c>
      <c r="E2555" s="266" t="s">
        <v>19</v>
      </c>
      <c r="F2555" s="267" t="s">
        <v>243</v>
      </c>
      <c r="G2555" s="265"/>
      <c r="H2555" s="268">
        <v>1976.692</v>
      </c>
      <c r="I2555" s="269"/>
      <c r="J2555" s="265"/>
      <c r="K2555" s="265"/>
      <c r="L2555" s="270"/>
      <c r="M2555" s="271"/>
      <c r="N2555" s="272"/>
      <c r="O2555" s="272"/>
      <c r="P2555" s="272"/>
      <c r="Q2555" s="272"/>
      <c r="R2555" s="272"/>
      <c r="S2555" s="272"/>
      <c r="T2555" s="273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74" t="s">
        <v>205</v>
      </c>
      <c r="AU2555" s="274" t="s">
        <v>82</v>
      </c>
      <c r="AV2555" s="15" t="s">
        <v>197</v>
      </c>
      <c r="AW2555" s="15" t="s">
        <v>33</v>
      </c>
      <c r="AX2555" s="15" t="s">
        <v>79</v>
      </c>
      <c r="AY2555" s="274" t="s">
        <v>190</v>
      </c>
    </row>
    <row r="2556" s="2" customFormat="1" ht="16.5" customHeight="1">
      <c r="A2556" s="40"/>
      <c r="B2556" s="41"/>
      <c r="C2556" s="244" t="s">
        <v>2977</v>
      </c>
      <c r="D2556" s="244" t="s">
        <v>219</v>
      </c>
      <c r="E2556" s="245" t="s">
        <v>2978</v>
      </c>
      <c r="F2556" s="246" t="s">
        <v>2979</v>
      </c>
      <c r="G2556" s="247" t="s">
        <v>214</v>
      </c>
      <c r="H2556" s="248">
        <v>352.09699999999998</v>
      </c>
      <c r="I2556" s="249"/>
      <c r="J2556" s="250">
        <f>ROUND(I2556*H2556,2)</f>
        <v>0</v>
      </c>
      <c r="K2556" s="246" t="s">
        <v>196</v>
      </c>
      <c r="L2556" s="251"/>
      <c r="M2556" s="252" t="s">
        <v>19</v>
      </c>
      <c r="N2556" s="253" t="s">
        <v>43</v>
      </c>
      <c r="O2556" s="86"/>
      <c r="P2556" s="223">
        <f>O2556*H2556</f>
        <v>0</v>
      </c>
      <c r="Q2556" s="223">
        <v>0.0041999999999999997</v>
      </c>
      <c r="R2556" s="223">
        <f>Q2556*H2556</f>
        <v>1.4788073999999998</v>
      </c>
      <c r="S2556" s="223">
        <v>0</v>
      </c>
      <c r="T2556" s="224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25" t="s">
        <v>419</v>
      </c>
      <c r="AT2556" s="225" t="s">
        <v>219</v>
      </c>
      <c r="AU2556" s="225" t="s">
        <v>82</v>
      </c>
      <c r="AY2556" s="19" t="s">
        <v>190</v>
      </c>
      <c r="BE2556" s="226">
        <f>IF(N2556="základní",J2556,0)</f>
        <v>0</v>
      </c>
      <c r="BF2556" s="226">
        <f>IF(N2556="snížená",J2556,0)</f>
        <v>0</v>
      </c>
      <c r="BG2556" s="226">
        <f>IF(N2556="zákl. přenesená",J2556,0)</f>
        <v>0</v>
      </c>
      <c r="BH2556" s="226">
        <f>IF(N2556="sníž. přenesená",J2556,0)</f>
        <v>0</v>
      </c>
      <c r="BI2556" s="226">
        <f>IF(N2556="nulová",J2556,0)</f>
        <v>0</v>
      </c>
      <c r="BJ2556" s="19" t="s">
        <v>79</v>
      </c>
      <c r="BK2556" s="226">
        <f>ROUND(I2556*H2556,2)</f>
        <v>0</v>
      </c>
      <c r="BL2556" s="19" t="s">
        <v>307</v>
      </c>
      <c r="BM2556" s="225" t="s">
        <v>2980</v>
      </c>
    </row>
    <row r="2557" s="14" customFormat="1">
      <c r="A2557" s="14"/>
      <c r="B2557" s="254"/>
      <c r="C2557" s="255"/>
      <c r="D2557" s="234" t="s">
        <v>205</v>
      </c>
      <c r="E2557" s="256" t="s">
        <v>19</v>
      </c>
      <c r="F2557" s="257" t="s">
        <v>2981</v>
      </c>
      <c r="G2557" s="255"/>
      <c r="H2557" s="256" t="s">
        <v>19</v>
      </c>
      <c r="I2557" s="258"/>
      <c r="J2557" s="255"/>
      <c r="K2557" s="255"/>
      <c r="L2557" s="259"/>
      <c r="M2557" s="260"/>
      <c r="N2557" s="261"/>
      <c r="O2557" s="261"/>
      <c r="P2557" s="261"/>
      <c r="Q2557" s="261"/>
      <c r="R2557" s="261"/>
      <c r="S2557" s="261"/>
      <c r="T2557" s="26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63" t="s">
        <v>205</v>
      </c>
      <c r="AU2557" s="263" t="s">
        <v>82</v>
      </c>
      <c r="AV2557" s="14" t="s">
        <v>79</v>
      </c>
      <c r="AW2557" s="14" t="s">
        <v>33</v>
      </c>
      <c r="AX2557" s="14" t="s">
        <v>72</v>
      </c>
      <c r="AY2557" s="263" t="s">
        <v>190</v>
      </c>
    </row>
    <row r="2558" s="13" customFormat="1">
      <c r="A2558" s="13"/>
      <c r="B2558" s="232"/>
      <c r="C2558" s="233"/>
      <c r="D2558" s="234" t="s">
        <v>205</v>
      </c>
      <c r="E2558" s="235" t="s">
        <v>19</v>
      </c>
      <c r="F2558" s="236" t="s">
        <v>2982</v>
      </c>
      <c r="G2558" s="233"/>
      <c r="H2558" s="237">
        <v>352.09699999999998</v>
      </c>
      <c r="I2558" s="238"/>
      <c r="J2558" s="233"/>
      <c r="K2558" s="233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205</v>
      </c>
      <c r="AU2558" s="243" t="s">
        <v>82</v>
      </c>
      <c r="AV2558" s="13" t="s">
        <v>82</v>
      </c>
      <c r="AW2558" s="13" t="s">
        <v>33</v>
      </c>
      <c r="AX2558" s="13" t="s">
        <v>79</v>
      </c>
      <c r="AY2558" s="243" t="s">
        <v>190</v>
      </c>
    </row>
    <row r="2559" s="2" customFormat="1" ht="21.75" customHeight="1">
      <c r="A2559" s="40"/>
      <c r="B2559" s="41"/>
      <c r="C2559" s="214" t="s">
        <v>2983</v>
      </c>
      <c r="D2559" s="214" t="s">
        <v>192</v>
      </c>
      <c r="E2559" s="215" t="s">
        <v>2984</v>
      </c>
      <c r="F2559" s="216" t="s">
        <v>2985</v>
      </c>
      <c r="G2559" s="217" t="s">
        <v>380</v>
      </c>
      <c r="H2559" s="218">
        <v>295.84899999999999</v>
      </c>
      <c r="I2559" s="219"/>
      <c r="J2559" s="220">
        <f>ROUND(I2559*H2559,2)</f>
        <v>0</v>
      </c>
      <c r="K2559" s="216" t="s">
        <v>196</v>
      </c>
      <c r="L2559" s="46"/>
      <c r="M2559" s="221" t="s">
        <v>19</v>
      </c>
      <c r="N2559" s="222" t="s">
        <v>43</v>
      </c>
      <c r="O2559" s="86"/>
      <c r="P2559" s="223">
        <f>O2559*H2559</f>
        <v>0</v>
      </c>
      <c r="Q2559" s="223">
        <v>3.0000000000000001E-05</v>
      </c>
      <c r="R2559" s="223">
        <f>Q2559*H2559</f>
        <v>0.0088754699999999999</v>
      </c>
      <c r="S2559" s="223">
        <v>0</v>
      </c>
      <c r="T2559" s="224">
        <f>S2559*H2559</f>
        <v>0</v>
      </c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R2559" s="225" t="s">
        <v>307</v>
      </c>
      <c r="AT2559" s="225" t="s">
        <v>192</v>
      </c>
      <c r="AU2559" s="225" t="s">
        <v>82</v>
      </c>
      <c r="AY2559" s="19" t="s">
        <v>190</v>
      </c>
      <c r="BE2559" s="226">
        <f>IF(N2559="základní",J2559,0)</f>
        <v>0</v>
      </c>
      <c r="BF2559" s="226">
        <f>IF(N2559="snížená",J2559,0)</f>
        <v>0</v>
      </c>
      <c r="BG2559" s="226">
        <f>IF(N2559="zákl. přenesená",J2559,0)</f>
        <v>0</v>
      </c>
      <c r="BH2559" s="226">
        <f>IF(N2559="sníž. přenesená",J2559,0)</f>
        <v>0</v>
      </c>
      <c r="BI2559" s="226">
        <f>IF(N2559="nulová",J2559,0)</f>
        <v>0</v>
      </c>
      <c r="BJ2559" s="19" t="s">
        <v>79</v>
      </c>
      <c r="BK2559" s="226">
        <f>ROUND(I2559*H2559,2)</f>
        <v>0</v>
      </c>
      <c r="BL2559" s="19" t="s">
        <v>307</v>
      </c>
      <c r="BM2559" s="225" t="s">
        <v>2986</v>
      </c>
    </row>
    <row r="2560" s="2" customFormat="1">
      <c r="A2560" s="40"/>
      <c r="B2560" s="41"/>
      <c r="C2560" s="42"/>
      <c r="D2560" s="227" t="s">
        <v>199</v>
      </c>
      <c r="E2560" s="42"/>
      <c r="F2560" s="228" t="s">
        <v>2987</v>
      </c>
      <c r="G2560" s="42"/>
      <c r="H2560" s="42"/>
      <c r="I2560" s="229"/>
      <c r="J2560" s="42"/>
      <c r="K2560" s="42"/>
      <c r="L2560" s="46"/>
      <c r="M2560" s="230"/>
      <c r="N2560" s="231"/>
      <c r="O2560" s="86"/>
      <c r="P2560" s="86"/>
      <c r="Q2560" s="86"/>
      <c r="R2560" s="86"/>
      <c r="S2560" s="86"/>
      <c r="T2560" s="87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T2560" s="19" t="s">
        <v>199</v>
      </c>
      <c r="AU2560" s="19" t="s">
        <v>82</v>
      </c>
    </row>
    <row r="2561" s="14" customFormat="1">
      <c r="A2561" s="14"/>
      <c r="B2561" s="254"/>
      <c r="C2561" s="255"/>
      <c r="D2561" s="234" t="s">
        <v>205</v>
      </c>
      <c r="E2561" s="256" t="s">
        <v>19</v>
      </c>
      <c r="F2561" s="257" t="s">
        <v>2720</v>
      </c>
      <c r="G2561" s="255"/>
      <c r="H2561" s="256" t="s">
        <v>19</v>
      </c>
      <c r="I2561" s="258"/>
      <c r="J2561" s="255"/>
      <c r="K2561" s="255"/>
      <c r="L2561" s="259"/>
      <c r="M2561" s="260"/>
      <c r="N2561" s="261"/>
      <c r="O2561" s="261"/>
      <c r="P2561" s="261"/>
      <c r="Q2561" s="261"/>
      <c r="R2561" s="261"/>
      <c r="S2561" s="261"/>
      <c r="T2561" s="26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63" t="s">
        <v>205</v>
      </c>
      <c r="AU2561" s="263" t="s">
        <v>82</v>
      </c>
      <c r="AV2561" s="14" t="s">
        <v>79</v>
      </c>
      <c r="AW2561" s="14" t="s">
        <v>33</v>
      </c>
      <c r="AX2561" s="14" t="s">
        <v>72</v>
      </c>
      <c r="AY2561" s="263" t="s">
        <v>190</v>
      </c>
    </row>
    <row r="2562" s="14" customFormat="1">
      <c r="A2562" s="14"/>
      <c r="B2562" s="254"/>
      <c r="C2562" s="255"/>
      <c r="D2562" s="234" t="s">
        <v>205</v>
      </c>
      <c r="E2562" s="256" t="s">
        <v>19</v>
      </c>
      <c r="F2562" s="257" t="s">
        <v>2721</v>
      </c>
      <c r="G2562" s="255"/>
      <c r="H2562" s="256" t="s">
        <v>19</v>
      </c>
      <c r="I2562" s="258"/>
      <c r="J2562" s="255"/>
      <c r="K2562" s="255"/>
      <c r="L2562" s="259"/>
      <c r="M2562" s="260"/>
      <c r="N2562" s="261"/>
      <c r="O2562" s="261"/>
      <c r="P2562" s="261"/>
      <c r="Q2562" s="261"/>
      <c r="R2562" s="261"/>
      <c r="S2562" s="261"/>
      <c r="T2562" s="262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63" t="s">
        <v>205</v>
      </c>
      <c r="AU2562" s="263" t="s">
        <v>82</v>
      </c>
      <c r="AV2562" s="14" t="s">
        <v>79</v>
      </c>
      <c r="AW2562" s="14" t="s">
        <v>33</v>
      </c>
      <c r="AX2562" s="14" t="s">
        <v>72</v>
      </c>
      <c r="AY2562" s="263" t="s">
        <v>190</v>
      </c>
    </row>
    <row r="2563" s="13" customFormat="1">
      <c r="A2563" s="13"/>
      <c r="B2563" s="232"/>
      <c r="C2563" s="233"/>
      <c r="D2563" s="234" t="s">
        <v>205</v>
      </c>
      <c r="E2563" s="235" t="s">
        <v>19</v>
      </c>
      <c r="F2563" s="236" t="s">
        <v>2722</v>
      </c>
      <c r="G2563" s="233"/>
      <c r="H2563" s="237">
        <v>90.260000000000005</v>
      </c>
      <c r="I2563" s="238"/>
      <c r="J2563" s="233"/>
      <c r="K2563" s="233"/>
      <c r="L2563" s="239"/>
      <c r="M2563" s="240"/>
      <c r="N2563" s="241"/>
      <c r="O2563" s="241"/>
      <c r="P2563" s="241"/>
      <c r="Q2563" s="241"/>
      <c r="R2563" s="241"/>
      <c r="S2563" s="241"/>
      <c r="T2563" s="242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3" t="s">
        <v>205</v>
      </c>
      <c r="AU2563" s="243" t="s">
        <v>82</v>
      </c>
      <c r="AV2563" s="13" t="s">
        <v>82</v>
      </c>
      <c r="AW2563" s="13" t="s">
        <v>33</v>
      </c>
      <c r="AX2563" s="13" t="s">
        <v>72</v>
      </c>
      <c r="AY2563" s="243" t="s">
        <v>190</v>
      </c>
    </row>
    <row r="2564" s="13" customFormat="1">
      <c r="A2564" s="13"/>
      <c r="B2564" s="232"/>
      <c r="C2564" s="233"/>
      <c r="D2564" s="234" t="s">
        <v>205</v>
      </c>
      <c r="E2564" s="235" t="s">
        <v>19</v>
      </c>
      <c r="F2564" s="236" t="s">
        <v>2723</v>
      </c>
      <c r="G2564" s="233"/>
      <c r="H2564" s="237">
        <v>102.72</v>
      </c>
      <c r="I2564" s="238"/>
      <c r="J2564" s="233"/>
      <c r="K2564" s="233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205</v>
      </c>
      <c r="AU2564" s="243" t="s">
        <v>82</v>
      </c>
      <c r="AV2564" s="13" t="s">
        <v>82</v>
      </c>
      <c r="AW2564" s="13" t="s">
        <v>33</v>
      </c>
      <c r="AX2564" s="13" t="s">
        <v>72</v>
      </c>
      <c r="AY2564" s="243" t="s">
        <v>190</v>
      </c>
    </row>
    <row r="2565" s="14" customFormat="1">
      <c r="A2565" s="14"/>
      <c r="B2565" s="254"/>
      <c r="C2565" s="255"/>
      <c r="D2565" s="234" t="s">
        <v>205</v>
      </c>
      <c r="E2565" s="256" t="s">
        <v>19</v>
      </c>
      <c r="F2565" s="257" t="s">
        <v>2724</v>
      </c>
      <c r="G2565" s="255"/>
      <c r="H2565" s="256" t="s">
        <v>19</v>
      </c>
      <c r="I2565" s="258"/>
      <c r="J2565" s="255"/>
      <c r="K2565" s="255"/>
      <c r="L2565" s="259"/>
      <c r="M2565" s="260"/>
      <c r="N2565" s="261"/>
      <c r="O2565" s="261"/>
      <c r="P2565" s="261"/>
      <c r="Q2565" s="261"/>
      <c r="R2565" s="261"/>
      <c r="S2565" s="261"/>
      <c r="T2565" s="26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63" t="s">
        <v>205</v>
      </c>
      <c r="AU2565" s="263" t="s">
        <v>82</v>
      </c>
      <c r="AV2565" s="14" t="s">
        <v>79</v>
      </c>
      <c r="AW2565" s="14" t="s">
        <v>33</v>
      </c>
      <c r="AX2565" s="14" t="s">
        <v>72</v>
      </c>
      <c r="AY2565" s="263" t="s">
        <v>190</v>
      </c>
    </row>
    <row r="2566" s="13" customFormat="1">
      <c r="A2566" s="13"/>
      <c r="B2566" s="232"/>
      <c r="C2566" s="233"/>
      <c r="D2566" s="234" t="s">
        <v>205</v>
      </c>
      <c r="E2566" s="235" t="s">
        <v>19</v>
      </c>
      <c r="F2566" s="236" t="s">
        <v>2725</v>
      </c>
      <c r="G2566" s="233"/>
      <c r="H2566" s="237">
        <v>58.079999999999998</v>
      </c>
      <c r="I2566" s="238"/>
      <c r="J2566" s="233"/>
      <c r="K2566" s="233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205</v>
      </c>
      <c r="AU2566" s="243" t="s">
        <v>82</v>
      </c>
      <c r="AV2566" s="13" t="s">
        <v>82</v>
      </c>
      <c r="AW2566" s="13" t="s">
        <v>33</v>
      </c>
      <c r="AX2566" s="13" t="s">
        <v>72</v>
      </c>
      <c r="AY2566" s="243" t="s">
        <v>190</v>
      </c>
    </row>
    <row r="2567" s="13" customFormat="1">
      <c r="A2567" s="13"/>
      <c r="B2567" s="232"/>
      <c r="C2567" s="233"/>
      <c r="D2567" s="234" t="s">
        <v>205</v>
      </c>
      <c r="E2567" s="235" t="s">
        <v>19</v>
      </c>
      <c r="F2567" s="236" t="s">
        <v>2726</v>
      </c>
      <c r="G2567" s="233"/>
      <c r="H2567" s="237">
        <v>6.2000000000000002</v>
      </c>
      <c r="I2567" s="238"/>
      <c r="J2567" s="233"/>
      <c r="K2567" s="233"/>
      <c r="L2567" s="239"/>
      <c r="M2567" s="240"/>
      <c r="N2567" s="241"/>
      <c r="O2567" s="241"/>
      <c r="P2567" s="241"/>
      <c r="Q2567" s="241"/>
      <c r="R2567" s="241"/>
      <c r="S2567" s="241"/>
      <c r="T2567" s="242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3" t="s">
        <v>205</v>
      </c>
      <c r="AU2567" s="243" t="s">
        <v>82</v>
      </c>
      <c r="AV2567" s="13" t="s">
        <v>82</v>
      </c>
      <c r="AW2567" s="13" t="s">
        <v>33</v>
      </c>
      <c r="AX2567" s="13" t="s">
        <v>72</v>
      </c>
      <c r="AY2567" s="243" t="s">
        <v>190</v>
      </c>
    </row>
    <row r="2568" s="16" customFormat="1">
      <c r="A2568" s="16"/>
      <c r="B2568" s="286"/>
      <c r="C2568" s="287"/>
      <c r="D2568" s="234" t="s">
        <v>205</v>
      </c>
      <c r="E2568" s="288" t="s">
        <v>19</v>
      </c>
      <c r="F2568" s="289" t="s">
        <v>914</v>
      </c>
      <c r="G2568" s="287"/>
      <c r="H2568" s="290">
        <v>257.25999999999999</v>
      </c>
      <c r="I2568" s="291"/>
      <c r="J2568" s="287"/>
      <c r="K2568" s="287"/>
      <c r="L2568" s="292"/>
      <c r="M2568" s="293"/>
      <c r="N2568" s="294"/>
      <c r="O2568" s="294"/>
      <c r="P2568" s="294"/>
      <c r="Q2568" s="294"/>
      <c r="R2568" s="294"/>
      <c r="S2568" s="294"/>
      <c r="T2568" s="295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T2568" s="296" t="s">
        <v>205</v>
      </c>
      <c r="AU2568" s="296" t="s">
        <v>82</v>
      </c>
      <c r="AV2568" s="16" t="s">
        <v>207</v>
      </c>
      <c r="AW2568" s="16" t="s">
        <v>33</v>
      </c>
      <c r="AX2568" s="16" t="s">
        <v>72</v>
      </c>
      <c r="AY2568" s="296" t="s">
        <v>190</v>
      </c>
    </row>
    <row r="2569" s="14" customFormat="1">
      <c r="A2569" s="14"/>
      <c r="B2569" s="254"/>
      <c r="C2569" s="255"/>
      <c r="D2569" s="234" t="s">
        <v>205</v>
      </c>
      <c r="E2569" s="256" t="s">
        <v>19</v>
      </c>
      <c r="F2569" s="257" t="s">
        <v>2727</v>
      </c>
      <c r="G2569" s="255"/>
      <c r="H2569" s="256" t="s">
        <v>19</v>
      </c>
      <c r="I2569" s="258"/>
      <c r="J2569" s="255"/>
      <c r="K2569" s="255"/>
      <c r="L2569" s="259"/>
      <c r="M2569" s="260"/>
      <c r="N2569" s="261"/>
      <c r="O2569" s="261"/>
      <c r="P2569" s="261"/>
      <c r="Q2569" s="261"/>
      <c r="R2569" s="261"/>
      <c r="S2569" s="261"/>
      <c r="T2569" s="26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63" t="s">
        <v>205</v>
      </c>
      <c r="AU2569" s="263" t="s">
        <v>82</v>
      </c>
      <c r="AV2569" s="14" t="s">
        <v>79</v>
      </c>
      <c r="AW2569" s="14" t="s">
        <v>33</v>
      </c>
      <c r="AX2569" s="14" t="s">
        <v>72</v>
      </c>
      <c r="AY2569" s="263" t="s">
        <v>190</v>
      </c>
    </row>
    <row r="2570" s="13" customFormat="1">
      <c r="A2570" s="13"/>
      <c r="B2570" s="232"/>
      <c r="C2570" s="233"/>
      <c r="D2570" s="234" t="s">
        <v>205</v>
      </c>
      <c r="E2570" s="235" t="s">
        <v>19</v>
      </c>
      <c r="F2570" s="236" t="s">
        <v>2728</v>
      </c>
      <c r="G2570" s="233"/>
      <c r="H2570" s="237">
        <v>38.588999999999999</v>
      </c>
      <c r="I2570" s="238"/>
      <c r="J2570" s="233"/>
      <c r="K2570" s="233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205</v>
      </c>
      <c r="AU2570" s="243" t="s">
        <v>82</v>
      </c>
      <c r="AV2570" s="13" t="s">
        <v>82</v>
      </c>
      <c r="AW2570" s="13" t="s">
        <v>33</v>
      </c>
      <c r="AX2570" s="13" t="s">
        <v>72</v>
      </c>
      <c r="AY2570" s="243" t="s">
        <v>190</v>
      </c>
    </row>
    <row r="2571" s="15" customFormat="1">
      <c r="A2571" s="15"/>
      <c r="B2571" s="264"/>
      <c r="C2571" s="265"/>
      <c r="D2571" s="234" t="s">
        <v>205</v>
      </c>
      <c r="E2571" s="266" t="s">
        <v>19</v>
      </c>
      <c r="F2571" s="267" t="s">
        <v>243</v>
      </c>
      <c r="G2571" s="265"/>
      <c r="H2571" s="268">
        <v>295.84899999999999</v>
      </c>
      <c r="I2571" s="269"/>
      <c r="J2571" s="265"/>
      <c r="K2571" s="265"/>
      <c r="L2571" s="270"/>
      <c r="M2571" s="271"/>
      <c r="N2571" s="272"/>
      <c r="O2571" s="272"/>
      <c r="P2571" s="272"/>
      <c r="Q2571" s="272"/>
      <c r="R2571" s="272"/>
      <c r="S2571" s="272"/>
      <c r="T2571" s="273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T2571" s="274" t="s">
        <v>205</v>
      </c>
      <c r="AU2571" s="274" t="s">
        <v>82</v>
      </c>
      <c r="AV2571" s="15" t="s">
        <v>197</v>
      </c>
      <c r="AW2571" s="15" t="s">
        <v>33</v>
      </c>
      <c r="AX2571" s="15" t="s">
        <v>79</v>
      </c>
      <c r="AY2571" s="274" t="s">
        <v>190</v>
      </c>
    </row>
    <row r="2572" s="2" customFormat="1" ht="16.5" customHeight="1">
      <c r="A2572" s="40"/>
      <c r="B2572" s="41"/>
      <c r="C2572" s="244" t="s">
        <v>2988</v>
      </c>
      <c r="D2572" s="244" t="s">
        <v>219</v>
      </c>
      <c r="E2572" s="245" t="s">
        <v>2989</v>
      </c>
      <c r="F2572" s="246" t="s">
        <v>2990</v>
      </c>
      <c r="G2572" s="247" t="s">
        <v>380</v>
      </c>
      <c r="H2572" s="248">
        <v>310.64100000000002</v>
      </c>
      <c r="I2572" s="249"/>
      <c r="J2572" s="250">
        <f>ROUND(I2572*H2572,2)</f>
        <v>0</v>
      </c>
      <c r="K2572" s="246" t="s">
        <v>196</v>
      </c>
      <c r="L2572" s="251"/>
      <c r="M2572" s="252" t="s">
        <v>19</v>
      </c>
      <c r="N2572" s="253" t="s">
        <v>43</v>
      </c>
      <c r="O2572" s="86"/>
      <c r="P2572" s="223">
        <f>O2572*H2572</f>
        <v>0</v>
      </c>
      <c r="Q2572" s="223">
        <v>0.00038000000000000002</v>
      </c>
      <c r="R2572" s="223">
        <f>Q2572*H2572</f>
        <v>0.11804358000000001</v>
      </c>
      <c r="S2572" s="223">
        <v>0</v>
      </c>
      <c r="T2572" s="224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25" t="s">
        <v>419</v>
      </c>
      <c r="AT2572" s="225" t="s">
        <v>219</v>
      </c>
      <c r="AU2572" s="225" t="s">
        <v>82</v>
      </c>
      <c r="AY2572" s="19" t="s">
        <v>190</v>
      </c>
      <c r="BE2572" s="226">
        <f>IF(N2572="základní",J2572,0)</f>
        <v>0</v>
      </c>
      <c r="BF2572" s="226">
        <f>IF(N2572="snížená",J2572,0)</f>
        <v>0</v>
      </c>
      <c r="BG2572" s="226">
        <f>IF(N2572="zákl. přenesená",J2572,0)</f>
        <v>0</v>
      </c>
      <c r="BH2572" s="226">
        <f>IF(N2572="sníž. přenesená",J2572,0)</f>
        <v>0</v>
      </c>
      <c r="BI2572" s="226">
        <f>IF(N2572="nulová",J2572,0)</f>
        <v>0</v>
      </c>
      <c r="BJ2572" s="19" t="s">
        <v>79</v>
      </c>
      <c r="BK2572" s="226">
        <f>ROUND(I2572*H2572,2)</f>
        <v>0</v>
      </c>
      <c r="BL2572" s="19" t="s">
        <v>307</v>
      </c>
      <c r="BM2572" s="225" t="s">
        <v>2991</v>
      </c>
    </row>
    <row r="2573" s="13" customFormat="1">
      <c r="A2573" s="13"/>
      <c r="B2573" s="232"/>
      <c r="C2573" s="233"/>
      <c r="D2573" s="234" t="s">
        <v>205</v>
      </c>
      <c r="E2573" s="235" t="s">
        <v>19</v>
      </c>
      <c r="F2573" s="236" t="s">
        <v>2992</v>
      </c>
      <c r="G2573" s="233"/>
      <c r="H2573" s="237">
        <v>310.64100000000002</v>
      </c>
      <c r="I2573" s="238"/>
      <c r="J2573" s="233"/>
      <c r="K2573" s="233"/>
      <c r="L2573" s="239"/>
      <c r="M2573" s="240"/>
      <c r="N2573" s="241"/>
      <c r="O2573" s="241"/>
      <c r="P2573" s="241"/>
      <c r="Q2573" s="241"/>
      <c r="R2573" s="241"/>
      <c r="S2573" s="241"/>
      <c r="T2573" s="242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3" t="s">
        <v>205</v>
      </c>
      <c r="AU2573" s="243" t="s">
        <v>82</v>
      </c>
      <c r="AV2573" s="13" t="s">
        <v>82</v>
      </c>
      <c r="AW2573" s="13" t="s">
        <v>33</v>
      </c>
      <c r="AX2573" s="13" t="s">
        <v>79</v>
      </c>
      <c r="AY2573" s="243" t="s">
        <v>190</v>
      </c>
    </row>
    <row r="2574" s="2" customFormat="1" ht="24.15" customHeight="1">
      <c r="A2574" s="40"/>
      <c r="B2574" s="41"/>
      <c r="C2574" s="214" t="s">
        <v>2993</v>
      </c>
      <c r="D2574" s="214" t="s">
        <v>192</v>
      </c>
      <c r="E2574" s="215" t="s">
        <v>2994</v>
      </c>
      <c r="F2574" s="216" t="s">
        <v>2995</v>
      </c>
      <c r="G2574" s="217" t="s">
        <v>214</v>
      </c>
      <c r="H2574" s="218">
        <v>1108.9469999999999</v>
      </c>
      <c r="I2574" s="219"/>
      <c r="J2574" s="220">
        <f>ROUND(I2574*H2574,2)</f>
        <v>0</v>
      </c>
      <c r="K2574" s="216" t="s">
        <v>196</v>
      </c>
      <c r="L2574" s="46"/>
      <c r="M2574" s="221" t="s">
        <v>19</v>
      </c>
      <c r="N2574" s="222" t="s">
        <v>43</v>
      </c>
      <c r="O2574" s="86"/>
      <c r="P2574" s="223">
        <f>O2574*H2574</f>
        <v>0</v>
      </c>
      <c r="Q2574" s="223">
        <v>0.00012</v>
      </c>
      <c r="R2574" s="223">
        <f>Q2574*H2574</f>
        <v>0.13307363999999999</v>
      </c>
      <c r="S2574" s="223">
        <v>0</v>
      </c>
      <c r="T2574" s="224">
        <f>S2574*H2574</f>
        <v>0</v>
      </c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R2574" s="225" t="s">
        <v>307</v>
      </c>
      <c r="AT2574" s="225" t="s">
        <v>192</v>
      </c>
      <c r="AU2574" s="225" t="s">
        <v>82</v>
      </c>
      <c r="AY2574" s="19" t="s">
        <v>190</v>
      </c>
      <c r="BE2574" s="226">
        <f>IF(N2574="základní",J2574,0)</f>
        <v>0</v>
      </c>
      <c r="BF2574" s="226">
        <f>IF(N2574="snížená",J2574,0)</f>
        <v>0</v>
      </c>
      <c r="BG2574" s="226">
        <f>IF(N2574="zákl. přenesená",J2574,0)</f>
        <v>0</v>
      </c>
      <c r="BH2574" s="226">
        <f>IF(N2574="sníž. přenesená",J2574,0)</f>
        <v>0</v>
      </c>
      <c r="BI2574" s="226">
        <f>IF(N2574="nulová",J2574,0)</f>
        <v>0</v>
      </c>
      <c r="BJ2574" s="19" t="s">
        <v>79</v>
      </c>
      <c r="BK2574" s="226">
        <f>ROUND(I2574*H2574,2)</f>
        <v>0</v>
      </c>
      <c r="BL2574" s="19" t="s">
        <v>307</v>
      </c>
      <c r="BM2574" s="225" t="s">
        <v>2996</v>
      </c>
    </row>
    <row r="2575" s="2" customFormat="1">
      <c r="A2575" s="40"/>
      <c r="B2575" s="41"/>
      <c r="C2575" s="42"/>
      <c r="D2575" s="227" t="s">
        <v>199</v>
      </c>
      <c r="E2575" s="42"/>
      <c r="F2575" s="228" t="s">
        <v>2997</v>
      </c>
      <c r="G2575" s="42"/>
      <c r="H2575" s="42"/>
      <c r="I2575" s="229"/>
      <c r="J2575" s="42"/>
      <c r="K2575" s="42"/>
      <c r="L2575" s="46"/>
      <c r="M2575" s="230"/>
      <c r="N2575" s="231"/>
      <c r="O2575" s="86"/>
      <c r="P2575" s="86"/>
      <c r="Q2575" s="86"/>
      <c r="R2575" s="86"/>
      <c r="S2575" s="86"/>
      <c r="T2575" s="87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T2575" s="19" t="s">
        <v>199</v>
      </c>
      <c r="AU2575" s="19" t="s">
        <v>82</v>
      </c>
    </row>
    <row r="2576" s="13" customFormat="1">
      <c r="A2576" s="13"/>
      <c r="B2576" s="232"/>
      <c r="C2576" s="233"/>
      <c r="D2576" s="234" t="s">
        <v>205</v>
      </c>
      <c r="E2576" s="235" t="s">
        <v>19</v>
      </c>
      <c r="F2576" s="236" t="s">
        <v>761</v>
      </c>
      <c r="G2576" s="233"/>
      <c r="H2576" s="237">
        <v>1108.9469999999999</v>
      </c>
      <c r="I2576" s="238"/>
      <c r="J2576" s="233"/>
      <c r="K2576" s="233"/>
      <c r="L2576" s="239"/>
      <c r="M2576" s="240"/>
      <c r="N2576" s="241"/>
      <c r="O2576" s="241"/>
      <c r="P2576" s="241"/>
      <c r="Q2576" s="241"/>
      <c r="R2576" s="241"/>
      <c r="S2576" s="241"/>
      <c r="T2576" s="242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3" t="s">
        <v>205</v>
      </c>
      <c r="AU2576" s="243" t="s">
        <v>82</v>
      </c>
      <c r="AV2576" s="13" t="s">
        <v>82</v>
      </c>
      <c r="AW2576" s="13" t="s">
        <v>33</v>
      </c>
      <c r="AX2576" s="13" t="s">
        <v>79</v>
      </c>
      <c r="AY2576" s="243" t="s">
        <v>190</v>
      </c>
    </row>
    <row r="2577" s="2" customFormat="1" ht="16.5" customHeight="1">
      <c r="A2577" s="40"/>
      <c r="B2577" s="41"/>
      <c r="C2577" s="244" t="s">
        <v>2998</v>
      </c>
      <c r="D2577" s="244" t="s">
        <v>219</v>
      </c>
      <c r="E2577" s="245" t="s">
        <v>2999</v>
      </c>
      <c r="F2577" s="246" t="s">
        <v>3000</v>
      </c>
      <c r="G2577" s="247" t="s">
        <v>195</v>
      </c>
      <c r="H2577" s="248">
        <v>178.53999999999999</v>
      </c>
      <c r="I2577" s="249"/>
      <c r="J2577" s="250">
        <f>ROUND(I2577*H2577,2)</f>
        <v>0</v>
      </c>
      <c r="K2577" s="246" t="s">
        <v>196</v>
      </c>
      <c r="L2577" s="251"/>
      <c r="M2577" s="252" t="s">
        <v>19</v>
      </c>
      <c r="N2577" s="253" t="s">
        <v>43</v>
      </c>
      <c r="O2577" s="86"/>
      <c r="P2577" s="223">
        <f>O2577*H2577</f>
        <v>0</v>
      </c>
      <c r="Q2577" s="223">
        <v>0.029999999999999999</v>
      </c>
      <c r="R2577" s="223">
        <f>Q2577*H2577</f>
        <v>5.3561999999999994</v>
      </c>
      <c r="S2577" s="223">
        <v>0</v>
      </c>
      <c r="T2577" s="224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25" t="s">
        <v>419</v>
      </c>
      <c r="AT2577" s="225" t="s">
        <v>219</v>
      </c>
      <c r="AU2577" s="225" t="s">
        <v>82</v>
      </c>
      <c r="AY2577" s="19" t="s">
        <v>190</v>
      </c>
      <c r="BE2577" s="226">
        <f>IF(N2577="základní",J2577,0)</f>
        <v>0</v>
      </c>
      <c r="BF2577" s="226">
        <f>IF(N2577="snížená",J2577,0)</f>
        <v>0</v>
      </c>
      <c r="BG2577" s="226">
        <f>IF(N2577="zákl. přenesená",J2577,0)</f>
        <v>0</v>
      </c>
      <c r="BH2577" s="226">
        <f>IF(N2577="sníž. přenesená",J2577,0)</f>
        <v>0</v>
      </c>
      <c r="BI2577" s="226">
        <f>IF(N2577="nulová",J2577,0)</f>
        <v>0</v>
      </c>
      <c r="BJ2577" s="19" t="s">
        <v>79</v>
      </c>
      <c r="BK2577" s="226">
        <f>ROUND(I2577*H2577,2)</f>
        <v>0</v>
      </c>
      <c r="BL2577" s="19" t="s">
        <v>307</v>
      </c>
      <c r="BM2577" s="225" t="s">
        <v>3001</v>
      </c>
    </row>
    <row r="2578" s="14" customFormat="1">
      <c r="A2578" s="14"/>
      <c r="B2578" s="254"/>
      <c r="C2578" s="255"/>
      <c r="D2578" s="234" t="s">
        <v>205</v>
      </c>
      <c r="E2578" s="256" t="s">
        <v>19</v>
      </c>
      <c r="F2578" s="257" t="s">
        <v>3002</v>
      </c>
      <c r="G2578" s="255"/>
      <c r="H2578" s="256" t="s">
        <v>19</v>
      </c>
      <c r="I2578" s="258"/>
      <c r="J2578" s="255"/>
      <c r="K2578" s="255"/>
      <c r="L2578" s="259"/>
      <c r="M2578" s="260"/>
      <c r="N2578" s="261"/>
      <c r="O2578" s="261"/>
      <c r="P2578" s="261"/>
      <c r="Q2578" s="261"/>
      <c r="R2578" s="261"/>
      <c r="S2578" s="261"/>
      <c r="T2578" s="262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63" t="s">
        <v>205</v>
      </c>
      <c r="AU2578" s="263" t="s">
        <v>82</v>
      </c>
      <c r="AV2578" s="14" t="s">
        <v>79</v>
      </c>
      <c r="AW2578" s="14" t="s">
        <v>33</v>
      </c>
      <c r="AX2578" s="14" t="s">
        <v>72</v>
      </c>
      <c r="AY2578" s="263" t="s">
        <v>190</v>
      </c>
    </row>
    <row r="2579" s="13" customFormat="1">
      <c r="A2579" s="13"/>
      <c r="B2579" s="232"/>
      <c r="C2579" s="233"/>
      <c r="D2579" s="234" t="s">
        <v>205</v>
      </c>
      <c r="E2579" s="235" t="s">
        <v>19</v>
      </c>
      <c r="F2579" s="236" t="s">
        <v>3003</v>
      </c>
      <c r="G2579" s="233"/>
      <c r="H2579" s="237">
        <v>178.53999999999999</v>
      </c>
      <c r="I2579" s="238"/>
      <c r="J2579" s="233"/>
      <c r="K2579" s="233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205</v>
      </c>
      <c r="AU2579" s="243" t="s">
        <v>82</v>
      </c>
      <c r="AV2579" s="13" t="s">
        <v>82</v>
      </c>
      <c r="AW2579" s="13" t="s">
        <v>33</v>
      </c>
      <c r="AX2579" s="13" t="s">
        <v>79</v>
      </c>
      <c r="AY2579" s="243" t="s">
        <v>190</v>
      </c>
    </row>
    <row r="2580" s="2" customFormat="1" ht="24.15" customHeight="1">
      <c r="A2580" s="40"/>
      <c r="B2580" s="41"/>
      <c r="C2580" s="214" t="s">
        <v>3004</v>
      </c>
      <c r="D2580" s="214" t="s">
        <v>192</v>
      </c>
      <c r="E2580" s="215" t="s">
        <v>3005</v>
      </c>
      <c r="F2580" s="216" t="s">
        <v>3006</v>
      </c>
      <c r="G2580" s="217" t="s">
        <v>380</v>
      </c>
      <c r="H2580" s="218">
        <v>174.77000000000001</v>
      </c>
      <c r="I2580" s="219"/>
      <c r="J2580" s="220">
        <f>ROUND(I2580*H2580,2)</f>
        <v>0</v>
      </c>
      <c r="K2580" s="216" t="s">
        <v>196</v>
      </c>
      <c r="L2580" s="46"/>
      <c r="M2580" s="221" t="s">
        <v>19</v>
      </c>
      <c r="N2580" s="222" t="s">
        <v>43</v>
      </c>
      <c r="O2580" s="86"/>
      <c r="P2580" s="223">
        <f>O2580*H2580</f>
        <v>0</v>
      </c>
      <c r="Q2580" s="223">
        <v>0.00010000000000000001</v>
      </c>
      <c r="R2580" s="223">
        <f>Q2580*H2580</f>
        <v>0.017477000000000003</v>
      </c>
      <c r="S2580" s="223">
        <v>0</v>
      </c>
      <c r="T2580" s="224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25" t="s">
        <v>307</v>
      </c>
      <c r="AT2580" s="225" t="s">
        <v>192</v>
      </c>
      <c r="AU2580" s="225" t="s">
        <v>82</v>
      </c>
      <c r="AY2580" s="19" t="s">
        <v>190</v>
      </c>
      <c r="BE2580" s="226">
        <f>IF(N2580="základní",J2580,0)</f>
        <v>0</v>
      </c>
      <c r="BF2580" s="226">
        <f>IF(N2580="snížená",J2580,0)</f>
        <v>0</v>
      </c>
      <c r="BG2580" s="226">
        <f>IF(N2580="zákl. přenesená",J2580,0)</f>
        <v>0</v>
      </c>
      <c r="BH2580" s="226">
        <f>IF(N2580="sníž. přenesená",J2580,0)</f>
        <v>0</v>
      </c>
      <c r="BI2580" s="226">
        <f>IF(N2580="nulová",J2580,0)</f>
        <v>0</v>
      </c>
      <c r="BJ2580" s="19" t="s">
        <v>79</v>
      </c>
      <c r="BK2580" s="226">
        <f>ROUND(I2580*H2580,2)</f>
        <v>0</v>
      </c>
      <c r="BL2580" s="19" t="s">
        <v>307</v>
      </c>
      <c r="BM2580" s="225" t="s">
        <v>3007</v>
      </c>
    </row>
    <row r="2581" s="2" customFormat="1">
      <c r="A2581" s="40"/>
      <c r="B2581" s="41"/>
      <c r="C2581" s="42"/>
      <c r="D2581" s="227" t="s">
        <v>199</v>
      </c>
      <c r="E2581" s="42"/>
      <c r="F2581" s="228" t="s">
        <v>3008</v>
      </c>
      <c r="G2581" s="42"/>
      <c r="H2581" s="42"/>
      <c r="I2581" s="229"/>
      <c r="J2581" s="42"/>
      <c r="K2581" s="42"/>
      <c r="L2581" s="46"/>
      <c r="M2581" s="230"/>
      <c r="N2581" s="231"/>
      <c r="O2581" s="86"/>
      <c r="P2581" s="86"/>
      <c r="Q2581" s="86"/>
      <c r="R2581" s="86"/>
      <c r="S2581" s="86"/>
      <c r="T2581" s="87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T2581" s="19" t="s">
        <v>199</v>
      </c>
      <c r="AU2581" s="19" t="s">
        <v>82</v>
      </c>
    </row>
    <row r="2582" s="14" customFormat="1">
      <c r="A2582" s="14"/>
      <c r="B2582" s="254"/>
      <c r="C2582" s="255"/>
      <c r="D2582" s="234" t="s">
        <v>205</v>
      </c>
      <c r="E2582" s="256" t="s">
        <v>19</v>
      </c>
      <c r="F2582" s="257" t="s">
        <v>3009</v>
      </c>
      <c r="G2582" s="255"/>
      <c r="H2582" s="256" t="s">
        <v>19</v>
      </c>
      <c r="I2582" s="258"/>
      <c r="J2582" s="255"/>
      <c r="K2582" s="255"/>
      <c r="L2582" s="259"/>
      <c r="M2582" s="260"/>
      <c r="N2582" s="261"/>
      <c r="O2582" s="261"/>
      <c r="P2582" s="261"/>
      <c r="Q2582" s="261"/>
      <c r="R2582" s="261"/>
      <c r="S2582" s="261"/>
      <c r="T2582" s="262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63" t="s">
        <v>205</v>
      </c>
      <c r="AU2582" s="263" t="s">
        <v>82</v>
      </c>
      <c r="AV2582" s="14" t="s">
        <v>79</v>
      </c>
      <c r="AW2582" s="14" t="s">
        <v>33</v>
      </c>
      <c r="AX2582" s="14" t="s">
        <v>72</v>
      </c>
      <c r="AY2582" s="263" t="s">
        <v>190</v>
      </c>
    </row>
    <row r="2583" s="14" customFormat="1">
      <c r="A2583" s="14"/>
      <c r="B2583" s="254"/>
      <c r="C2583" s="255"/>
      <c r="D2583" s="234" t="s">
        <v>205</v>
      </c>
      <c r="E2583" s="256" t="s">
        <v>19</v>
      </c>
      <c r="F2583" s="257" t="s">
        <v>1520</v>
      </c>
      <c r="G2583" s="255"/>
      <c r="H2583" s="256" t="s">
        <v>19</v>
      </c>
      <c r="I2583" s="258"/>
      <c r="J2583" s="255"/>
      <c r="K2583" s="255"/>
      <c r="L2583" s="259"/>
      <c r="M2583" s="260"/>
      <c r="N2583" s="261"/>
      <c r="O2583" s="261"/>
      <c r="P2583" s="261"/>
      <c r="Q2583" s="261"/>
      <c r="R2583" s="261"/>
      <c r="S2583" s="261"/>
      <c r="T2583" s="26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63" t="s">
        <v>205</v>
      </c>
      <c r="AU2583" s="263" t="s">
        <v>82</v>
      </c>
      <c r="AV2583" s="14" t="s">
        <v>79</v>
      </c>
      <c r="AW2583" s="14" t="s">
        <v>33</v>
      </c>
      <c r="AX2583" s="14" t="s">
        <v>72</v>
      </c>
      <c r="AY2583" s="263" t="s">
        <v>190</v>
      </c>
    </row>
    <row r="2584" s="13" customFormat="1">
      <c r="A2584" s="13"/>
      <c r="B2584" s="232"/>
      <c r="C2584" s="233"/>
      <c r="D2584" s="234" t="s">
        <v>205</v>
      </c>
      <c r="E2584" s="235" t="s">
        <v>19</v>
      </c>
      <c r="F2584" s="236" t="s">
        <v>3010</v>
      </c>
      <c r="G2584" s="233"/>
      <c r="H2584" s="237">
        <v>97.450000000000003</v>
      </c>
      <c r="I2584" s="238"/>
      <c r="J2584" s="233"/>
      <c r="K2584" s="233"/>
      <c r="L2584" s="239"/>
      <c r="M2584" s="240"/>
      <c r="N2584" s="241"/>
      <c r="O2584" s="241"/>
      <c r="P2584" s="241"/>
      <c r="Q2584" s="241"/>
      <c r="R2584" s="241"/>
      <c r="S2584" s="241"/>
      <c r="T2584" s="242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3" t="s">
        <v>205</v>
      </c>
      <c r="AU2584" s="243" t="s">
        <v>82</v>
      </c>
      <c r="AV2584" s="13" t="s">
        <v>82</v>
      </c>
      <c r="AW2584" s="13" t="s">
        <v>33</v>
      </c>
      <c r="AX2584" s="13" t="s">
        <v>72</v>
      </c>
      <c r="AY2584" s="243" t="s">
        <v>190</v>
      </c>
    </row>
    <row r="2585" s="14" customFormat="1">
      <c r="A2585" s="14"/>
      <c r="B2585" s="254"/>
      <c r="C2585" s="255"/>
      <c r="D2585" s="234" t="s">
        <v>205</v>
      </c>
      <c r="E2585" s="256" t="s">
        <v>19</v>
      </c>
      <c r="F2585" s="257" t="s">
        <v>1522</v>
      </c>
      <c r="G2585" s="255"/>
      <c r="H2585" s="256" t="s">
        <v>19</v>
      </c>
      <c r="I2585" s="258"/>
      <c r="J2585" s="255"/>
      <c r="K2585" s="255"/>
      <c r="L2585" s="259"/>
      <c r="M2585" s="260"/>
      <c r="N2585" s="261"/>
      <c r="O2585" s="261"/>
      <c r="P2585" s="261"/>
      <c r="Q2585" s="261"/>
      <c r="R2585" s="261"/>
      <c r="S2585" s="261"/>
      <c r="T2585" s="26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63" t="s">
        <v>205</v>
      </c>
      <c r="AU2585" s="263" t="s">
        <v>82</v>
      </c>
      <c r="AV2585" s="14" t="s">
        <v>79</v>
      </c>
      <c r="AW2585" s="14" t="s">
        <v>33</v>
      </c>
      <c r="AX2585" s="14" t="s">
        <v>72</v>
      </c>
      <c r="AY2585" s="263" t="s">
        <v>190</v>
      </c>
    </row>
    <row r="2586" s="13" customFormat="1">
      <c r="A2586" s="13"/>
      <c r="B2586" s="232"/>
      <c r="C2586" s="233"/>
      <c r="D2586" s="234" t="s">
        <v>205</v>
      </c>
      <c r="E2586" s="235" t="s">
        <v>19</v>
      </c>
      <c r="F2586" s="236" t="s">
        <v>3011</v>
      </c>
      <c r="G2586" s="233"/>
      <c r="H2586" s="237">
        <v>77.319999999999993</v>
      </c>
      <c r="I2586" s="238"/>
      <c r="J2586" s="233"/>
      <c r="K2586" s="233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205</v>
      </c>
      <c r="AU2586" s="243" t="s">
        <v>82</v>
      </c>
      <c r="AV2586" s="13" t="s">
        <v>82</v>
      </c>
      <c r="AW2586" s="13" t="s">
        <v>33</v>
      </c>
      <c r="AX2586" s="13" t="s">
        <v>72</v>
      </c>
      <c r="AY2586" s="243" t="s">
        <v>190</v>
      </c>
    </row>
    <row r="2587" s="15" customFormat="1">
      <c r="A2587" s="15"/>
      <c r="B2587" s="264"/>
      <c r="C2587" s="265"/>
      <c r="D2587" s="234" t="s">
        <v>205</v>
      </c>
      <c r="E2587" s="266" t="s">
        <v>19</v>
      </c>
      <c r="F2587" s="267" t="s">
        <v>243</v>
      </c>
      <c r="G2587" s="265"/>
      <c r="H2587" s="268">
        <v>174.77000000000001</v>
      </c>
      <c r="I2587" s="269"/>
      <c r="J2587" s="265"/>
      <c r="K2587" s="265"/>
      <c r="L2587" s="270"/>
      <c r="M2587" s="271"/>
      <c r="N2587" s="272"/>
      <c r="O2587" s="272"/>
      <c r="P2587" s="272"/>
      <c r="Q2587" s="272"/>
      <c r="R2587" s="272"/>
      <c r="S2587" s="272"/>
      <c r="T2587" s="273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74" t="s">
        <v>205</v>
      </c>
      <c r="AU2587" s="274" t="s">
        <v>82</v>
      </c>
      <c r="AV2587" s="15" t="s">
        <v>197</v>
      </c>
      <c r="AW2587" s="15" t="s">
        <v>33</v>
      </c>
      <c r="AX2587" s="15" t="s">
        <v>79</v>
      </c>
      <c r="AY2587" s="274" t="s">
        <v>190</v>
      </c>
    </row>
    <row r="2588" s="2" customFormat="1" ht="16.5" customHeight="1">
      <c r="A2588" s="40"/>
      <c r="B2588" s="41"/>
      <c r="C2588" s="244" t="s">
        <v>3012</v>
      </c>
      <c r="D2588" s="244" t="s">
        <v>219</v>
      </c>
      <c r="E2588" s="245" t="s">
        <v>3013</v>
      </c>
      <c r="F2588" s="246" t="s">
        <v>3014</v>
      </c>
      <c r="G2588" s="247" t="s">
        <v>195</v>
      </c>
      <c r="H2588" s="248">
        <v>3.8450000000000002</v>
      </c>
      <c r="I2588" s="249"/>
      <c r="J2588" s="250">
        <f>ROUND(I2588*H2588,2)</f>
        <v>0</v>
      </c>
      <c r="K2588" s="246" t="s">
        <v>196</v>
      </c>
      <c r="L2588" s="251"/>
      <c r="M2588" s="252" t="s">
        <v>19</v>
      </c>
      <c r="N2588" s="253" t="s">
        <v>43</v>
      </c>
      <c r="O2588" s="86"/>
      <c r="P2588" s="223">
        <f>O2588*H2588</f>
        <v>0</v>
      </c>
      <c r="Q2588" s="223">
        <v>0.029999999999999999</v>
      </c>
      <c r="R2588" s="223">
        <f>Q2588*H2588</f>
        <v>0.11535000000000001</v>
      </c>
      <c r="S2588" s="223">
        <v>0</v>
      </c>
      <c r="T2588" s="224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25" t="s">
        <v>419</v>
      </c>
      <c r="AT2588" s="225" t="s">
        <v>219</v>
      </c>
      <c r="AU2588" s="225" t="s">
        <v>82</v>
      </c>
      <c r="AY2588" s="19" t="s">
        <v>190</v>
      </c>
      <c r="BE2588" s="226">
        <f>IF(N2588="základní",J2588,0)</f>
        <v>0</v>
      </c>
      <c r="BF2588" s="226">
        <f>IF(N2588="snížená",J2588,0)</f>
        <v>0</v>
      </c>
      <c r="BG2588" s="226">
        <f>IF(N2588="zákl. přenesená",J2588,0)</f>
        <v>0</v>
      </c>
      <c r="BH2588" s="226">
        <f>IF(N2588="sníž. přenesená",J2588,0)</f>
        <v>0</v>
      </c>
      <c r="BI2588" s="226">
        <f>IF(N2588="nulová",J2588,0)</f>
        <v>0</v>
      </c>
      <c r="BJ2588" s="19" t="s">
        <v>79</v>
      </c>
      <c r="BK2588" s="226">
        <f>ROUND(I2588*H2588,2)</f>
        <v>0</v>
      </c>
      <c r="BL2588" s="19" t="s">
        <v>307</v>
      </c>
      <c r="BM2588" s="225" t="s">
        <v>3015</v>
      </c>
    </row>
    <row r="2589" s="14" customFormat="1">
      <c r="A2589" s="14"/>
      <c r="B2589" s="254"/>
      <c r="C2589" s="255"/>
      <c r="D2589" s="234" t="s">
        <v>205</v>
      </c>
      <c r="E2589" s="256" t="s">
        <v>19</v>
      </c>
      <c r="F2589" s="257" t="s">
        <v>3009</v>
      </c>
      <c r="G2589" s="255"/>
      <c r="H2589" s="256" t="s">
        <v>19</v>
      </c>
      <c r="I2589" s="258"/>
      <c r="J2589" s="255"/>
      <c r="K2589" s="255"/>
      <c r="L2589" s="259"/>
      <c r="M2589" s="260"/>
      <c r="N2589" s="261"/>
      <c r="O2589" s="261"/>
      <c r="P2589" s="261"/>
      <c r="Q2589" s="261"/>
      <c r="R2589" s="261"/>
      <c r="S2589" s="261"/>
      <c r="T2589" s="26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63" t="s">
        <v>205</v>
      </c>
      <c r="AU2589" s="263" t="s">
        <v>82</v>
      </c>
      <c r="AV2589" s="14" t="s">
        <v>79</v>
      </c>
      <c r="AW2589" s="14" t="s">
        <v>33</v>
      </c>
      <c r="AX2589" s="14" t="s">
        <v>72</v>
      </c>
      <c r="AY2589" s="263" t="s">
        <v>190</v>
      </c>
    </row>
    <row r="2590" s="14" customFormat="1">
      <c r="A2590" s="14"/>
      <c r="B2590" s="254"/>
      <c r="C2590" s="255"/>
      <c r="D2590" s="234" t="s">
        <v>205</v>
      </c>
      <c r="E2590" s="256" t="s">
        <v>19</v>
      </c>
      <c r="F2590" s="257" t="s">
        <v>1520</v>
      </c>
      <c r="G2590" s="255"/>
      <c r="H2590" s="256" t="s">
        <v>19</v>
      </c>
      <c r="I2590" s="258"/>
      <c r="J2590" s="255"/>
      <c r="K2590" s="255"/>
      <c r="L2590" s="259"/>
      <c r="M2590" s="260"/>
      <c r="N2590" s="261"/>
      <c r="O2590" s="261"/>
      <c r="P2590" s="261"/>
      <c r="Q2590" s="261"/>
      <c r="R2590" s="261"/>
      <c r="S2590" s="261"/>
      <c r="T2590" s="262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63" t="s">
        <v>205</v>
      </c>
      <c r="AU2590" s="263" t="s">
        <v>82</v>
      </c>
      <c r="AV2590" s="14" t="s">
        <v>79</v>
      </c>
      <c r="AW2590" s="14" t="s">
        <v>33</v>
      </c>
      <c r="AX2590" s="14" t="s">
        <v>72</v>
      </c>
      <c r="AY2590" s="263" t="s">
        <v>190</v>
      </c>
    </row>
    <row r="2591" s="13" customFormat="1">
      <c r="A2591" s="13"/>
      <c r="B2591" s="232"/>
      <c r="C2591" s="233"/>
      <c r="D2591" s="234" t="s">
        <v>205</v>
      </c>
      <c r="E2591" s="235" t="s">
        <v>19</v>
      </c>
      <c r="F2591" s="236" t="s">
        <v>3016</v>
      </c>
      <c r="G2591" s="233"/>
      <c r="H2591" s="237">
        <v>2.1440000000000001</v>
      </c>
      <c r="I2591" s="238"/>
      <c r="J2591" s="233"/>
      <c r="K2591" s="233"/>
      <c r="L2591" s="239"/>
      <c r="M2591" s="240"/>
      <c r="N2591" s="241"/>
      <c r="O2591" s="241"/>
      <c r="P2591" s="241"/>
      <c r="Q2591" s="241"/>
      <c r="R2591" s="241"/>
      <c r="S2591" s="241"/>
      <c r="T2591" s="242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3" t="s">
        <v>205</v>
      </c>
      <c r="AU2591" s="243" t="s">
        <v>82</v>
      </c>
      <c r="AV2591" s="13" t="s">
        <v>82</v>
      </c>
      <c r="AW2591" s="13" t="s">
        <v>33</v>
      </c>
      <c r="AX2591" s="13" t="s">
        <v>72</v>
      </c>
      <c r="AY2591" s="243" t="s">
        <v>190</v>
      </c>
    </row>
    <row r="2592" s="14" customFormat="1">
      <c r="A2592" s="14"/>
      <c r="B2592" s="254"/>
      <c r="C2592" s="255"/>
      <c r="D2592" s="234" t="s">
        <v>205</v>
      </c>
      <c r="E2592" s="256" t="s">
        <v>19</v>
      </c>
      <c r="F2592" s="257" t="s">
        <v>1522</v>
      </c>
      <c r="G2592" s="255"/>
      <c r="H2592" s="256" t="s">
        <v>19</v>
      </c>
      <c r="I2592" s="258"/>
      <c r="J2592" s="255"/>
      <c r="K2592" s="255"/>
      <c r="L2592" s="259"/>
      <c r="M2592" s="260"/>
      <c r="N2592" s="261"/>
      <c r="O2592" s="261"/>
      <c r="P2592" s="261"/>
      <c r="Q2592" s="261"/>
      <c r="R2592" s="261"/>
      <c r="S2592" s="261"/>
      <c r="T2592" s="262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63" t="s">
        <v>205</v>
      </c>
      <c r="AU2592" s="263" t="s">
        <v>82</v>
      </c>
      <c r="AV2592" s="14" t="s">
        <v>79</v>
      </c>
      <c r="AW2592" s="14" t="s">
        <v>33</v>
      </c>
      <c r="AX2592" s="14" t="s">
        <v>72</v>
      </c>
      <c r="AY2592" s="263" t="s">
        <v>190</v>
      </c>
    </row>
    <row r="2593" s="13" customFormat="1">
      <c r="A2593" s="13"/>
      <c r="B2593" s="232"/>
      <c r="C2593" s="233"/>
      <c r="D2593" s="234" t="s">
        <v>205</v>
      </c>
      <c r="E2593" s="235" t="s">
        <v>19</v>
      </c>
      <c r="F2593" s="236" t="s">
        <v>3017</v>
      </c>
      <c r="G2593" s="233"/>
      <c r="H2593" s="237">
        <v>1.7010000000000001</v>
      </c>
      <c r="I2593" s="238"/>
      <c r="J2593" s="233"/>
      <c r="K2593" s="233"/>
      <c r="L2593" s="239"/>
      <c r="M2593" s="240"/>
      <c r="N2593" s="241"/>
      <c r="O2593" s="241"/>
      <c r="P2593" s="241"/>
      <c r="Q2593" s="241"/>
      <c r="R2593" s="241"/>
      <c r="S2593" s="241"/>
      <c r="T2593" s="242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3" t="s">
        <v>205</v>
      </c>
      <c r="AU2593" s="243" t="s">
        <v>82</v>
      </c>
      <c r="AV2593" s="13" t="s">
        <v>82</v>
      </c>
      <c r="AW2593" s="13" t="s">
        <v>33</v>
      </c>
      <c r="AX2593" s="13" t="s">
        <v>72</v>
      </c>
      <c r="AY2593" s="243" t="s">
        <v>190</v>
      </c>
    </row>
    <row r="2594" s="15" customFormat="1">
      <c r="A2594" s="15"/>
      <c r="B2594" s="264"/>
      <c r="C2594" s="265"/>
      <c r="D2594" s="234" t="s">
        <v>205</v>
      </c>
      <c r="E2594" s="266" t="s">
        <v>19</v>
      </c>
      <c r="F2594" s="267" t="s">
        <v>243</v>
      </c>
      <c r="G2594" s="265"/>
      <c r="H2594" s="268">
        <v>3.8450000000000002</v>
      </c>
      <c r="I2594" s="269"/>
      <c r="J2594" s="265"/>
      <c r="K2594" s="265"/>
      <c r="L2594" s="270"/>
      <c r="M2594" s="271"/>
      <c r="N2594" s="272"/>
      <c r="O2594" s="272"/>
      <c r="P2594" s="272"/>
      <c r="Q2594" s="272"/>
      <c r="R2594" s="272"/>
      <c r="S2594" s="272"/>
      <c r="T2594" s="273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74" t="s">
        <v>205</v>
      </c>
      <c r="AU2594" s="274" t="s">
        <v>82</v>
      </c>
      <c r="AV2594" s="15" t="s">
        <v>197</v>
      </c>
      <c r="AW2594" s="15" t="s">
        <v>33</v>
      </c>
      <c r="AX2594" s="15" t="s">
        <v>79</v>
      </c>
      <c r="AY2594" s="274" t="s">
        <v>190</v>
      </c>
    </row>
    <row r="2595" s="2" customFormat="1" ht="24.15" customHeight="1">
      <c r="A2595" s="40"/>
      <c r="B2595" s="41"/>
      <c r="C2595" s="214" t="s">
        <v>3018</v>
      </c>
      <c r="D2595" s="214" t="s">
        <v>192</v>
      </c>
      <c r="E2595" s="215" t="s">
        <v>3019</v>
      </c>
      <c r="F2595" s="216" t="s">
        <v>3020</v>
      </c>
      <c r="G2595" s="217" t="s">
        <v>222</v>
      </c>
      <c r="H2595" s="218">
        <v>44.277999999999999</v>
      </c>
      <c r="I2595" s="219"/>
      <c r="J2595" s="220">
        <f>ROUND(I2595*H2595,2)</f>
        <v>0</v>
      </c>
      <c r="K2595" s="216" t="s">
        <v>196</v>
      </c>
      <c r="L2595" s="46"/>
      <c r="M2595" s="221" t="s">
        <v>19</v>
      </c>
      <c r="N2595" s="222" t="s">
        <v>43</v>
      </c>
      <c r="O2595" s="86"/>
      <c r="P2595" s="223">
        <f>O2595*H2595</f>
        <v>0</v>
      </c>
      <c r="Q2595" s="223">
        <v>0</v>
      </c>
      <c r="R2595" s="223">
        <f>Q2595*H2595</f>
        <v>0</v>
      </c>
      <c r="S2595" s="223">
        <v>0</v>
      </c>
      <c r="T2595" s="224">
        <f>S2595*H2595</f>
        <v>0</v>
      </c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R2595" s="225" t="s">
        <v>307</v>
      </c>
      <c r="AT2595" s="225" t="s">
        <v>192</v>
      </c>
      <c r="AU2595" s="225" t="s">
        <v>82</v>
      </c>
      <c r="AY2595" s="19" t="s">
        <v>190</v>
      </c>
      <c r="BE2595" s="226">
        <f>IF(N2595="základní",J2595,0)</f>
        <v>0</v>
      </c>
      <c r="BF2595" s="226">
        <f>IF(N2595="snížená",J2595,0)</f>
        <v>0</v>
      </c>
      <c r="BG2595" s="226">
        <f>IF(N2595="zákl. přenesená",J2595,0)</f>
        <v>0</v>
      </c>
      <c r="BH2595" s="226">
        <f>IF(N2595="sníž. přenesená",J2595,0)</f>
        <v>0</v>
      </c>
      <c r="BI2595" s="226">
        <f>IF(N2595="nulová",J2595,0)</f>
        <v>0</v>
      </c>
      <c r="BJ2595" s="19" t="s">
        <v>79</v>
      </c>
      <c r="BK2595" s="226">
        <f>ROUND(I2595*H2595,2)</f>
        <v>0</v>
      </c>
      <c r="BL2595" s="19" t="s">
        <v>307</v>
      </c>
      <c r="BM2595" s="225" t="s">
        <v>3021</v>
      </c>
    </row>
    <row r="2596" s="2" customFormat="1">
      <c r="A2596" s="40"/>
      <c r="B2596" s="41"/>
      <c r="C2596" s="42"/>
      <c r="D2596" s="227" t="s">
        <v>199</v>
      </c>
      <c r="E2596" s="42"/>
      <c r="F2596" s="228" t="s">
        <v>3022</v>
      </c>
      <c r="G2596" s="42"/>
      <c r="H2596" s="42"/>
      <c r="I2596" s="229"/>
      <c r="J2596" s="42"/>
      <c r="K2596" s="42"/>
      <c r="L2596" s="46"/>
      <c r="M2596" s="230"/>
      <c r="N2596" s="231"/>
      <c r="O2596" s="86"/>
      <c r="P2596" s="86"/>
      <c r="Q2596" s="86"/>
      <c r="R2596" s="86"/>
      <c r="S2596" s="86"/>
      <c r="T2596" s="87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T2596" s="19" t="s">
        <v>199</v>
      </c>
      <c r="AU2596" s="19" t="s">
        <v>82</v>
      </c>
    </row>
    <row r="2597" s="12" customFormat="1" ht="22.8" customHeight="1">
      <c r="A2597" s="12"/>
      <c r="B2597" s="198"/>
      <c r="C2597" s="199"/>
      <c r="D2597" s="200" t="s">
        <v>71</v>
      </c>
      <c r="E2597" s="212" t="s">
        <v>3023</v>
      </c>
      <c r="F2597" s="212" t="s">
        <v>3024</v>
      </c>
      <c r="G2597" s="199"/>
      <c r="H2597" s="199"/>
      <c r="I2597" s="202"/>
      <c r="J2597" s="213">
        <f>BK2597</f>
        <v>0</v>
      </c>
      <c r="K2597" s="199"/>
      <c r="L2597" s="204"/>
      <c r="M2597" s="205"/>
      <c r="N2597" s="206"/>
      <c r="O2597" s="206"/>
      <c r="P2597" s="207">
        <f>SUM(P2598:P2605)</f>
        <v>0</v>
      </c>
      <c r="Q2597" s="206"/>
      <c r="R2597" s="207">
        <f>SUM(R2598:R2605)</f>
        <v>0.043639999999999998</v>
      </c>
      <c r="S2597" s="206"/>
      <c r="T2597" s="208">
        <f>SUM(T2598:T2605)</f>
        <v>0</v>
      </c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R2597" s="209" t="s">
        <v>82</v>
      </c>
      <c r="AT2597" s="210" t="s">
        <v>71</v>
      </c>
      <c r="AU2597" s="210" t="s">
        <v>79</v>
      </c>
      <c r="AY2597" s="209" t="s">
        <v>190</v>
      </c>
      <c r="BK2597" s="211">
        <f>SUM(BK2598:BK2605)</f>
        <v>0</v>
      </c>
    </row>
    <row r="2598" s="2" customFormat="1" ht="16.5" customHeight="1">
      <c r="A2598" s="40"/>
      <c r="B2598" s="41"/>
      <c r="C2598" s="214" t="s">
        <v>3025</v>
      </c>
      <c r="D2598" s="214" t="s">
        <v>192</v>
      </c>
      <c r="E2598" s="215" t="s">
        <v>3026</v>
      </c>
      <c r="F2598" s="216" t="s">
        <v>3027</v>
      </c>
      <c r="G2598" s="217" t="s">
        <v>214</v>
      </c>
      <c r="H2598" s="218">
        <v>4</v>
      </c>
      <c r="I2598" s="219"/>
      <c r="J2598" s="220">
        <f>ROUND(I2598*H2598,2)</f>
        <v>0</v>
      </c>
      <c r="K2598" s="216" t="s">
        <v>196</v>
      </c>
      <c r="L2598" s="46"/>
      <c r="M2598" s="221" t="s">
        <v>19</v>
      </c>
      <c r="N2598" s="222" t="s">
        <v>43</v>
      </c>
      <c r="O2598" s="86"/>
      <c r="P2598" s="223">
        <f>O2598*H2598</f>
        <v>0</v>
      </c>
      <c r="Q2598" s="223">
        <v>0.00091</v>
      </c>
      <c r="R2598" s="223">
        <f>Q2598*H2598</f>
        <v>0.00364</v>
      </c>
      <c r="S2598" s="223">
        <v>0</v>
      </c>
      <c r="T2598" s="224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5" t="s">
        <v>307</v>
      </c>
      <c r="AT2598" s="225" t="s">
        <v>192</v>
      </c>
      <c r="AU2598" s="225" t="s">
        <v>82</v>
      </c>
      <c r="AY2598" s="19" t="s">
        <v>190</v>
      </c>
      <c r="BE2598" s="226">
        <f>IF(N2598="základní",J2598,0)</f>
        <v>0</v>
      </c>
      <c r="BF2598" s="226">
        <f>IF(N2598="snížená",J2598,0)</f>
        <v>0</v>
      </c>
      <c r="BG2598" s="226">
        <f>IF(N2598="zákl. přenesená",J2598,0)</f>
        <v>0</v>
      </c>
      <c r="BH2598" s="226">
        <f>IF(N2598="sníž. přenesená",J2598,0)</f>
        <v>0</v>
      </c>
      <c r="BI2598" s="226">
        <f>IF(N2598="nulová",J2598,0)</f>
        <v>0</v>
      </c>
      <c r="BJ2598" s="19" t="s">
        <v>79</v>
      </c>
      <c r="BK2598" s="226">
        <f>ROUND(I2598*H2598,2)</f>
        <v>0</v>
      </c>
      <c r="BL2598" s="19" t="s">
        <v>307</v>
      </c>
      <c r="BM2598" s="225" t="s">
        <v>3028</v>
      </c>
    </row>
    <row r="2599" s="2" customFormat="1">
      <c r="A2599" s="40"/>
      <c r="B2599" s="41"/>
      <c r="C2599" s="42"/>
      <c r="D2599" s="227" t="s">
        <v>199</v>
      </c>
      <c r="E2599" s="42"/>
      <c r="F2599" s="228" t="s">
        <v>3029</v>
      </c>
      <c r="G2599" s="42"/>
      <c r="H2599" s="42"/>
      <c r="I2599" s="229"/>
      <c r="J2599" s="42"/>
      <c r="K2599" s="42"/>
      <c r="L2599" s="46"/>
      <c r="M2599" s="230"/>
      <c r="N2599" s="231"/>
      <c r="O2599" s="86"/>
      <c r="P2599" s="86"/>
      <c r="Q2599" s="86"/>
      <c r="R2599" s="86"/>
      <c r="S2599" s="86"/>
      <c r="T2599" s="87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9" t="s">
        <v>199</v>
      </c>
      <c r="AU2599" s="19" t="s">
        <v>82</v>
      </c>
    </row>
    <row r="2600" s="14" customFormat="1">
      <c r="A2600" s="14"/>
      <c r="B2600" s="254"/>
      <c r="C2600" s="255"/>
      <c r="D2600" s="234" t="s">
        <v>205</v>
      </c>
      <c r="E2600" s="256" t="s">
        <v>19</v>
      </c>
      <c r="F2600" s="257" t="s">
        <v>3030</v>
      </c>
      <c r="G2600" s="255"/>
      <c r="H2600" s="256" t="s">
        <v>19</v>
      </c>
      <c r="I2600" s="258"/>
      <c r="J2600" s="255"/>
      <c r="K2600" s="255"/>
      <c r="L2600" s="259"/>
      <c r="M2600" s="260"/>
      <c r="N2600" s="261"/>
      <c r="O2600" s="261"/>
      <c r="P2600" s="261"/>
      <c r="Q2600" s="261"/>
      <c r="R2600" s="261"/>
      <c r="S2600" s="261"/>
      <c r="T2600" s="262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63" t="s">
        <v>205</v>
      </c>
      <c r="AU2600" s="263" t="s">
        <v>82</v>
      </c>
      <c r="AV2600" s="14" t="s">
        <v>79</v>
      </c>
      <c r="AW2600" s="14" t="s">
        <v>33</v>
      </c>
      <c r="AX2600" s="14" t="s">
        <v>72</v>
      </c>
      <c r="AY2600" s="263" t="s">
        <v>190</v>
      </c>
    </row>
    <row r="2601" s="14" customFormat="1">
      <c r="A2601" s="14"/>
      <c r="B2601" s="254"/>
      <c r="C2601" s="255"/>
      <c r="D2601" s="234" t="s">
        <v>205</v>
      </c>
      <c r="E2601" s="256" t="s">
        <v>19</v>
      </c>
      <c r="F2601" s="257" t="s">
        <v>3031</v>
      </c>
      <c r="G2601" s="255"/>
      <c r="H2601" s="256" t="s">
        <v>19</v>
      </c>
      <c r="I2601" s="258"/>
      <c r="J2601" s="255"/>
      <c r="K2601" s="255"/>
      <c r="L2601" s="259"/>
      <c r="M2601" s="260"/>
      <c r="N2601" s="261"/>
      <c r="O2601" s="261"/>
      <c r="P2601" s="261"/>
      <c r="Q2601" s="261"/>
      <c r="R2601" s="261"/>
      <c r="S2601" s="261"/>
      <c r="T2601" s="26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63" t="s">
        <v>205</v>
      </c>
      <c r="AU2601" s="263" t="s">
        <v>82</v>
      </c>
      <c r="AV2601" s="14" t="s">
        <v>79</v>
      </c>
      <c r="AW2601" s="14" t="s">
        <v>33</v>
      </c>
      <c r="AX2601" s="14" t="s">
        <v>72</v>
      </c>
      <c r="AY2601" s="263" t="s">
        <v>190</v>
      </c>
    </row>
    <row r="2602" s="13" customFormat="1">
      <c r="A2602" s="13"/>
      <c r="B2602" s="232"/>
      <c r="C2602" s="233"/>
      <c r="D2602" s="234" t="s">
        <v>205</v>
      </c>
      <c r="E2602" s="235" t="s">
        <v>19</v>
      </c>
      <c r="F2602" s="236" t="s">
        <v>197</v>
      </c>
      <c r="G2602" s="233"/>
      <c r="H2602" s="237">
        <v>4</v>
      </c>
      <c r="I2602" s="238"/>
      <c r="J2602" s="233"/>
      <c r="K2602" s="233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205</v>
      </c>
      <c r="AU2602" s="243" t="s">
        <v>82</v>
      </c>
      <c r="AV2602" s="13" t="s">
        <v>82</v>
      </c>
      <c r="AW2602" s="13" t="s">
        <v>33</v>
      </c>
      <c r="AX2602" s="13" t="s">
        <v>79</v>
      </c>
      <c r="AY2602" s="243" t="s">
        <v>190</v>
      </c>
    </row>
    <row r="2603" s="2" customFormat="1" ht="24.15" customHeight="1">
      <c r="A2603" s="40"/>
      <c r="B2603" s="41"/>
      <c r="C2603" s="244" t="s">
        <v>3032</v>
      </c>
      <c r="D2603" s="244" t="s">
        <v>219</v>
      </c>
      <c r="E2603" s="245" t="s">
        <v>3033</v>
      </c>
      <c r="F2603" s="246" t="s">
        <v>3034</v>
      </c>
      <c r="G2603" s="247" t="s">
        <v>408</v>
      </c>
      <c r="H2603" s="248">
        <v>4</v>
      </c>
      <c r="I2603" s="249"/>
      <c r="J2603" s="250">
        <f>ROUND(I2603*H2603,2)</f>
        <v>0</v>
      </c>
      <c r="K2603" s="246" t="s">
        <v>19</v>
      </c>
      <c r="L2603" s="251"/>
      <c r="M2603" s="252" t="s">
        <v>19</v>
      </c>
      <c r="N2603" s="253" t="s">
        <v>43</v>
      </c>
      <c r="O2603" s="86"/>
      <c r="P2603" s="223">
        <f>O2603*H2603</f>
        <v>0</v>
      </c>
      <c r="Q2603" s="223">
        <v>0.01</v>
      </c>
      <c r="R2603" s="223">
        <f>Q2603*H2603</f>
        <v>0.040000000000000001</v>
      </c>
      <c r="S2603" s="223">
        <v>0</v>
      </c>
      <c r="T2603" s="224">
        <f>S2603*H2603</f>
        <v>0</v>
      </c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R2603" s="225" t="s">
        <v>419</v>
      </c>
      <c r="AT2603" s="225" t="s">
        <v>219</v>
      </c>
      <c r="AU2603" s="225" t="s">
        <v>82</v>
      </c>
      <c r="AY2603" s="19" t="s">
        <v>190</v>
      </c>
      <c r="BE2603" s="226">
        <f>IF(N2603="základní",J2603,0)</f>
        <v>0</v>
      </c>
      <c r="BF2603" s="226">
        <f>IF(N2603="snížená",J2603,0)</f>
        <v>0</v>
      </c>
      <c r="BG2603" s="226">
        <f>IF(N2603="zákl. přenesená",J2603,0)</f>
        <v>0</v>
      </c>
      <c r="BH2603" s="226">
        <f>IF(N2603="sníž. přenesená",J2603,0)</f>
        <v>0</v>
      </c>
      <c r="BI2603" s="226">
        <f>IF(N2603="nulová",J2603,0)</f>
        <v>0</v>
      </c>
      <c r="BJ2603" s="19" t="s">
        <v>79</v>
      </c>
      <c r="BK2603" s="226">
        <f>ROUND(I2603*H2603,2)</f>
        <v>0</v>
      </c>
      <c r="BL2603" s="19" t="s">
        <v>307</v>
      </c>
      <c r="BM2603" s="225" t="s">
        <v>3035</v>
      </c>
    </row>
    <row r="2604" s="2" customFormat="1" ht="24.15" customHeight="1">
      <c r="A2604" s="40"/>
      <c r="B2604" s="41"/>
      <c r="C2604" s="214" t="s">
        <v>3036</v>
      </c>
      <c r="D2604" s="214" t="s">
        <v>192</v>
      </c>
      <c r="E2604" s="215" t="s">
        <v>3037</v>
      </c>
      <c r="F2604" s="216" t="s">
        <v>3038</v>
      </c>
      <c r="G2604" s="217" t="s">
        <v>222</v>
      </c>
      <c r="H2604" s="218">
        <v>0.043999999999999997</v>
      </c>
      <c r="I2604" s="219"/>
      <c r="J2604" s="220">
        <f>ROUND(I2604*H2604,2)</f>
        <v>0</v>
      </c>
      <c r="K2604" s="216" t="s">
        <v>196</v>
      </c>
      <c r="L2604" s="46"/>
      <c r="M2604" s="221" t="s">
        <v>19</v>
      </c>
      <c r="N2604" s="222" t="s">
        <v>43</v>
      </c>
      <c r="O2604" s="86"/>
      <c r="P2604" s="223">
        <f>O2604*H2604</f>
        <v>0</v>
      </c>
      <c r="Q2604" s="223">
        <v>0</v>
      </c>
      <c r="R2604" s="223">
        <f>Q2604*H2604</f>
        <v>0</v>
      </c>
      <c r="S2604" s="223">
        <v>0</v>
      </c>
      <c r="T2604" s="224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25" t="s">
        <v>307</v>
      </c>
      <c r="AT2604" s="225" t="s">
        <v>192</v>
      </c>
      <c r="AU2604" s="225" t="s">
        <v>82</v>
      </c>
      <c r="AY2604" s="19" t="s">
        <v>190</v>
      </c>
      <c r="BE2604" s="226">
        <f>IF(N2604="základní",J2604,0)</f>
        <v>0</v>
      </c>
      <c r="BF2604" s="226">
        <f>IF(N2604="snížená",J2604,0)</f>
        <v>0</v>
      </c>
      <c r="BG2604" s="226">
        <f>IF(N2604="zákl. přenesená",J2604,0)</f>
        <v>0</v>
      </c>
      <c r="BH2604" s="226">
        <f>IF(N2604="sníž. přenesená",J2604,0)</f>
        <v>0</v>
      </c>
      <c r="BI2604" s="226">
        <f>IF(N2604="nulová",J2604,0)</f>
        <v>0</v>
      </c>
      <c r="BJ2604" s="19" t="s">
        <v>79</v>
      </c>
      <c r="BK2604" s="226">
        <f>ROUND(I2604*H2604,2)</f>
        <v>0</v>
      </c>
      <c r="BL2604" s="19" t="s">
        <v>307</v>
      </c>
      <c r="BM2604" s="225" t="s">
        <v>3039</v>
      </c>
    </row>
    <row r="2605" s="2" customFormat="1">
      <c r="A2605" s="40"/>
      <c r="B2605" s="41"/>
      <c r="C2605" s="42"/>
      <c r="D2605" s="227" t="s">
        <v>199</v>
      </c>
      <c r="E2605" s="42"/>
      <c r="F2605" s="228" t="s">
        <v>3040</v>
      </c>
      <c r="G2605" s="42"/>
      <c r="H2605" s="42"/>
      <c r="I2605" s="229"/>
      <c r="J2605" s="42"/>
      <c r="K2605" s="42"/>
      <c r="L2605" s="46"/>
      <c r="M2605" s="230"/>
      <c r="N2605" s="231"/>
      <c r="O2605" s="86"/>
      <c r="P2605" s="86"/>
      <c r="Q2605" s="86"/>
      <c r="R2605" s="86"/>
      <c r="S2605" s="86"/>
      <c r="T2605" s="87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9" t="s">
        <v>199</v>
      </c>
      <c r="AU2605" s="19" t="s">
        <v>82</v>
      </c>
    </row>
    <row r="2606" s="12" customFormat="1" ht="22.8" customHeight="1">
      <c r="A2606" s="12"/>
      <c r="B2606" s="198"/>
      <c r="C2606" s="199"/>
      <c r="D2606" s="200" t="s">
        <v>71</v>
      </c>
      <c r="E2606" s="212" t="s">
        <v>3041</v>
      </c>
      <c r="F2606" s="212" t="s">
        <v>3042</v>
      </c>
      <c r="G2606" s="199"/>
      <c r="H2606" s="199"/>
      <c r="I2606" s="202"/>
      <c r="J2606" s="213">
        <f>BK2606</f>
        <v>0</v>
      </c>
      <c r="K2606" s="199"/>
      <c r="L2606" s="204"/>
      <c r="M2606" s="205"/>
      <c r="N2606" s="206"/>
      <c r="O2606" s="206"/>
      <c r="P2606" s="207">
        <f>SUM(P2607:P2620)</f>
        <v>0</v>
      </c>
      <c r="Q2606" s="206"/>
      <c r="R2606" s="207">
        <f>SUM(R2607:R2620)</f>
        <v>3.5946223599999998</v>
      </c>
      <c r="S2606" s="206"/>
      <c r="T2606" s="208">
        <f>SUM(T2607:T2620)</f>
        <v>0</v>
      </c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R2606" s="209" t="s">
        <v>82</v>
      </c>
      <c r="AT2606" s="210" t="s">
        <v>71</v>
      </c>
      <c r="AU2606" s="210" t="s">
        <v>79</v>
      </c>
      <c r="AY2606" s="209" t="s">
        <v>190</v>
      </c>
      <c r="BK2606" s="211">
        <f>SUM(BK2607:BK2620)</f>
        <v>0</v>
      </c>
    </row>
    <row r="2607" s="2" customFormat="1" ht="24.15" customHeight="1">
      <c r="A2607" s="40"/>
      <c r="B2607" s="41"/>
      <c r="C2607" s="214" t="s">
        <v>3043</v>
      </c>
      <c r="D2607" s="214" t="s">
        <v>192</v>
      </c>
      <c r="E2607" s="215" t="s">
        <v>3044</v>
      </c>
      <c r="F2607" s="216" t="s">
        <v>3045</v>
      </c>
      <c r="G2607" s="217" t="s">
        <v>214</v>
      </c>
      <c r="H2607" s="218">
        <v>127.47199999999999</v>
      </c>
      <c r="I2607" s="219"/>
      <c r="J2607" s="220">
        <f>ROUND(I2607*H2607,2)</f>
        <v>0</v>
      </c>
      <c r="K2607" s="216" t="s">
        <v>196</v>
      </c>
      <c r="L2607" s="46"/>
      <c r="M2607" s="221" t="s">
        <v>19</v>
      </c>
      <c r="N2607" s="222" t="s">
        <v>43</v>
      </c>
      <c r="O2607" s="86"/>
      <c r="P2607" s="223">
        <f>O2607*H2607</f>
        <v>0</v>
      </c>
      <c r="Q2607" s="223">
        <v>0.027779999999999999</v>
      </c>
      <c r="R2607" s="223">
        <f>Q2607*H2607</f>
        <v>3.5411721599999999</v>
      </c>
      <c r="S2607" s="223">
        <v>0</v>
      </c>
      <c r="T2607" s="224">
        <f>S2607*H2607</f>
        <v>0</v>
      </c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R2607" s="225" t="s">
        <v>307</v>
      </c>
      <c r="AT2607" s="225" t="s">
        <v>192</v>
      </c>
      <c r="AU2607" s="225" t="s">
        <v>82</v>
      </c>
      <c r="AY2607" s="19" t="s">
        <v>190</v>
      </c>
      <c r="BE2607" s="226">
        <f>IF(N2607="základní",J2607,0)</f>
        <v>0</v>
      </c>
      <c r="BF2607" s="226">
        <f>IF(N2607="snížená",J2607,0)</f>
        <v>0</v>
      </c>
      <c r="BG2607" s="226">
        <f>IF(N2607="zákl. přenesená",J2607,0)</f>
        <v>0</v>
      </c>
      <c r="BH2607" s="226">
        <f>IF(N2607="sníž. přenesená",J2607,0)</f>
        <v>0</v>
      </c>
      <c r="BI2607" s="226">
        <f>IF(N2607="nulová",J2607,0)</f>
        <v>0</v>
      </c>
      <c r="BJ2607" s="19" t="s">
        <v>79</v>
      </c>
      <c r="BK2607" s="226">
        <f>ROUND(I2607*H2607,2)</f>
        <v>0</v>
      </c>
      <c r="BL2607" s="19" t="s">
        <v>307</v>
      </c>
      <c r="BM2607" s="225" t="s">
        <v>3046</v>
      </c>
    </row>
    <row r="2608" s="2" customFormat="1">
      <c r="A2608" s="40"/>
      <c r="B2608" s="41"/>
      <c r="C2608" s="42"/>
      <c r="D2608" s="227" t="s">
        <v>199</v>
      </c>
      <c r="E2608" s="42"/>
      <c r="F2608" s="228" t="s">
        <v>3047</v>
      </c>
      <c r="G2608" s="42"/>
      <c r="H2608" s="42"/>
      <c r="I2608" s="229"/>
      <c r="J2608" s="42"/>
      <c r="K2608" s="42"/>
      <c r="L2608" s="46"/>
      <c r="M2608" s="230"/>
      <c r="N2608" s="231"/>
      <c r="O2608" s="86"/>
      <c r="P2608" s="86"/>
      <c r="Q2608" s="86"/>
      <c r="R2608" s="86"/>
      <c r="S2608" s="86"/>
      <c r="T2608" s="87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T2608" s="19" t="s">
        <v>199</v>
      </c>
      <c r="AU2608" s="19" t="s">
        <v>82</v>
      </c>
    </row>
    <row r="2609" s="14" customFormat="1">
      <c r="A2609" s="14"/>
      <c r="B2609" s="254"/>
      <c r="C2609" s="255"/>
      <c r="D2609" s="234" t="s">
        <v>205</v>
      </c>
      <c r="E2609" s="256" t="s">
        <v>19</v>
      </c>
      <c r="F2609" s="257" t="s">
        <v>3048</v>
      </c>
      <c r="G2609" s="255"/>
      <c r="H2609" s="256" t="s">
        <v>19</v>
      </c>
      <c r="I2609" s="258"/>
      <c r="J2609" s="255"/>
      <c r="K2609" s="255"/>
      <c r="L2609" s="259"/>
      <c r="M2609" s="260"/>
      <c r="N2609" s="261"/>
      <c r="O2609" s="261"/>
      <c r="P2609" s="261"/>
      <c r="Q2609" s="261"/>
      <c r="R2609" s="261"/>
      <c r="S2609" s="261"/>
      <c r="T2609" s="26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63" t="s">
        <v>205</v>
      </c>
      <c r="AU2609" s="263" t="s">
        <v>82</v>
      </c>
      <c r="AV2609" s="14" t="s">
        <v>79</v>
      </c>
      <c r="AW2609" s="14" t="s">
        <v>33</v>
      </c>
      <c r="AX2609" s="14" t="s">
        <v>72</v>
      </c>
      <c r="AY2609" s="263" t="s">
        <v>190</v>
      </c>
    </row>
    <row r="2610" s="14" customFormat="1">
      <c r="A2610" s="14"/>
      <c r="B2610" s="254"/>
      <c r="C2610" s="255"/>
      <c r="D2610" s="234" t="s">
        <v>205</v>
      </c>
      <c r="E2610" s="256" t="s">
        <v>19</v>
      </c>
      <c r="F2610" s="257" t="s">
        <v>3049</v>
      </c>
      <c r="G2610" s="255"/>
      <c r="H2610" s="256" t="s">
        <v>19</v>
      </c>
      <c r="I2610" s="258"/>
      <c r="J2610" s="255"/>
      <c r="K2610" s="255"/>
      <c r="L2610" s="259"/>
      <c r="M2610" s="260"/>
      <c r="N2610" s="261"/>
      <c r="O2610" s="261"/>
      <c r="P2610" s="261"/>
      <c r="Q2610" s="261"/>
      <c r="R2610" s="261"/>
      <c r="S2610" s="261"/>
      <c r="T2610" s="262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63" t="s">
        <v>205</v>
      </c>
      <c r="AU2610" s="263" t="s">
        <v>82</v>
      </c>
      <c r="AV2610" s="14" t="s">
        <v>79</v>
      </c>
      <c r="AW2610" s="14" t="s">
        <v>33</v>
      </c>
      <c r="AX2610" s="14" t="s">
        <v>72</v>
      </c>
      <c r="AY2610" s="263" t="s">
        <v>190</v>
      </c>
    </row>
    <row r="2611" s="14" customFormat="1">
      <c r="A2611" s="14"/>
      <c r="B2611" s="254"/>
      <c r="C2611" s="255"/>
      <c r="D2611" s="234" t="s">
        <v>205</v>
      </c>
      <c r="E2611" s="256" t="s">
        <v>19</v>
      </c>
      <c r="F2611" s="257" t="s">
        <v>1520</v>
      </c>
      <c r="G2611" s="255"/>
      <c r="H2611" s="256" t="s">
        <v>19</v>
      </c>
      <c r="I2611" s="258"/>
      <c r="J2611" s="255"/>
      <c r="K2611" s="255"/>
      <c r="L2611" s="259"/>
      <c r="M2611" s="260"/>
      <c r="N2611" s="261"/>
      <c r="O2611" s="261"/>
      <c r="P2611" s="261"/>
      <c r="Q2611" s="261"/>
      <c r="R2611" s="261"/>
      <c r="S2611" s="261"/>
      <c r="T2611" s="26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63" t="s">
        <v>205</v>
      </c>
      <c r="AU2611" s="263" t="s">
        <v>82</v>
      </c>
      <c r="AV2611" s="14" t="s">
        <v>79</v>
      </c>
      <c r="AW2611" s="14" t="s">
        <v>33</v>
      </c>
      <c r="AX2611" s="14" t="s">
        <v>72</v>
      </c>
      <c r="AY2611" s="263" t="s">
        <v>190</v>
      </c>
    </row>
    <row r="2612" s="13" customFormat="1">
      <c r="A2612" s="13"/>
      <c r="B2612" s="232"/>
      <c r="C2612" s="233"/>
      <c r="D2612" s="234" t="s">
        <v>205</v>
      </c>
      <c r="E2612" s="235" t="s">
        <v>19</v>
      </c>
      <c r="F2612" s="236" t="s">
        <v>3050</v>
      </c>
      <c r="G2612" s="233"/>
      <c r="H2612" s="237">
        <v>74.176000000000002</v>
      </c>
      <c r="I2612" s="238"/>
      <c r="J2612" s="233"/>
      <c r="K2612" s="233"/>
      <c r="L2612" s="239"/>
      <c r="M2612" s="240"/>
      <c r="N2612" s="241"/>
      <c r="O2612" s="241"/>
      <c r="P2612" s="241"/>
      <c r="Q2612" s="241"/>
      <c r="R2612" s="241"/>
      <c r="S2612" s="241"/>
      <c r="T2612" s="242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3" t="s">
        <v>205</v>
      </c>
      <c r="AU2612" s="243" t="s">
        <v>82</v>
      </c>
      <c r="AV2612" s="13" t="s">
        <v>82</v>
      </c>
      <c r="AW2612" s="13" t="s">
        <v>33</v>
      </c>
      <c r="AX2612" s="13" t="s">
        <v>72</v>
      </c>
      <c r="AY2612" s="243" t="s">
        <v>190</v>
      </c>
    </row>
    <row r="2613" s="14" customFormat="1">
      <c r="A2613" s="14"/>
      <c r="B2613" s="254"/>
      <c r="C2613" s="255"/>
      <c r="D2613" s="234" t="s">
        <v>205</v>
      </c>
      <c r="E2613" s="256" t="s">
        <v>19</v>
      </c>
      <c r="F2613" s="257" t="s">
        <v>1522</v>
      </c>
      <c r="G2613" s="255"/>
      <c r="H2613" s="256" t="s">
        <v>19</v>
      </c>
      <c r="I2613" s="258"/>
      <c r="J2613" s="255"/>
      <c r="K2613" s="255"/>
      <c r="L2613" s="259"/>
      <c r="M2613" s="260"/>
      <c r="N2613" s="261"/>
      <c r="O2613" s="261"/>
      <c r="P2613" s="261"/>
      <c r="Q2613" s="261"/>
      <c r="R2613" s="261"/>
      <c r="S2613" s="261"/>
      <c r="T2613" s="262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63" t="s">
        <v>205</v>
      </c>
      <c r="AU2613" s="263" t="s">
        <v>82</v>
      </c>
      <c r="AV2613" s="14" t="s">
        <v>79</v>
      </c>
      <c r="AW2613" s="14" t="s">
        <v>33</v>
      </c>
      <c r="AX2613" s="14" t="s">
        <v>72</v>
      </c>
      <c r="AY2613" s="263" t="s">
        <v>190</v>
      </c>
    </row>
    <row r="2614" s="13" customFormat="1">
      <c r="A2614" s="13"/>
      <c r="B2614" s="232"/>
      <c r="C2614" s="233"/>
      <c r="D2614" s="234" t="s">
        <v>205</v>
      </c>
      <c r="E2614" s="235" t="s">
        <v>19</v>
      </c>
      <c r="F2614" s="236" t="s">
        <v>3051</v>
      </c>
      <c r="G2614" s="233"/>
      <c r="H2614" s="237">
        <v>53.295999999999999</v>
      </c>
      <c r="I2614" s="238"/>
      <c r="J2614" s="233"/>
      <c r="K2614" s="233"/>
      <c r="L2614" s="239"/>
      <c r="M2614" s="240"/>
      <c r="N2614" s="241"/>
      <c r="O2614" s="241"/>
      <c r="P2614" s="241"/>
      <c r="Q2614" s="241"/>
      <c r="R2614" s="241"/>
      <c r="S2614" s="241"/>
      <c r="T2614" s="242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3" t="s">
        <v>205</v>
      </c>
      <c r="AU2614" s="243" t="s">
        <v>82</v>
      </c>
      <c r="AV2614" s="13" t="s">
        <v>82</v>
      </c>
      <c r="AW2614" s="13" t="s">
        <v>33</v>
      </c>
      <c r="AX2614" s="13" t="s">
        <v>72</v>
      </c>
      <c r="AY2614" s="243" t="s">
        <v>190</v>
      </c>
    </row>
    <row r="2615" s="15" customFormat="1">
      <c r="A2615" s="15"/>
      <c r="B2615" s="264"/>
      <c r="C2615" s="265"/>
      <c r="D2615" s="234" t="s">
        <v>205</v>
      </c>
      <c r="E2615" s="266" t="s">
        <v>19</v>
      </c>
      <c r="F2615" s="267" t="s">
        <v>243</v>
      </c>
      <c r="G2615" s="265"/>
      <c r="H2615" s="268">
        <v>127.47199999999999</v>
      </c>
      <c r="I2615" s="269"/>
      <c r="J2615" s="265"/>
      <c r="K2615" s="265"/>
      <c r="L2615" s="270"/>
      <c r="M2615" s="271"/>
      <c r="N2615" s="272"/>
      <c r="O2615" s="272"/>
      <c r="P2615" s="272"/>
      <c r="Q2615" s="272"/>
      <c r="R2615" s="272"/>
      <c r="S2615" s="272"/>
      <c r="T2615" s="273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74" t="s">
        <v>205</v>
      </c>
      <c r="AU2615" s="274" t="s">
        <v>82</v>
      </c>
      <c r="AV2615" s="15" t="s">
        <v>197</v>
      </c>
      <c r="AW2615" s="15" t="s">
        <v>33</v>
      </c>
      <c r="AX2615" s="15" t="s">
        <v>79</v>
      </c>
      <c r="AY2615" s="274" t="s">
        <v>190</v>
      </c>
    </row>
    <row r="2616" s="2" customFormat="1" ht="21.75" customHeight="1">
      <c r="A2616" s="40"/>
      <c r="B2616" s="41"/>
      <c r="C2616" s="214" t="s">
        <v>3052</v>
      </c>
      <c r="D2616" s="214" t="s">
        <v>192</v>
      </c>
      <c r="E2616" s="215" t="s">
        <v>3053</v>
      </c>
      <c r="F2616" s="216" t="s">
        <v>3054</v>
      </c>
      <c r="G2616" s="217" t="s">
        <v>195</v>
      </c>
      <c r="H2616" s="218">
        <v>2.294</v>
      </c>
      <c r="I2616" s="219"/>
      <c r="J2616" s="220">
        <f>ROUND(I2616*H2616,2)</f>
        <v>0</v>
      </c>
      <c r="K2616" s="216" t="s">
        <v>196</v>
      </c>
      <c r="L2616" s="46"/>
      <c r="M2616" s="221" t="s">
        <v>19</v>
      </c>
      <c r="N2616" s="222" t="s">
        <v>43</v>
      </c>
      <c r="O2616" s="86"/>
      <c r="P2616" s="223">
        <f>O2616*H2616</f>
        <v>0</v>
      </c>
      <c r="Q2616" s="223">
        <v>0.023300000000000001</v>
      </c>
      <c r="R2616" s="223">
        <f>Q2616*H2616</f>
        <v>0.053450200000000003</v>
      </c>
      <c r="S2616" s="223">
        <v>0</v>
      </c>
      <c r="T2616" s="224">
        <f>S2616*H2616</f>
        <v>0</v>
      </c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R2616" s="225" t="s">
        <v>307</v>
      </c>
      <c r="AT2616" s="225" t="s">
        <v>192</v>
      </c>
      <c r="AU2616" s="225" t="s">
        <v>82</v>
      </c>
      <c r="AY2616" s="19" t="s">
        <v>190</v>
      </c>
      <c r="BE2616" s="226">
        <f>IF(N2616="základní",J2616,0)</f>
        <v>0</v>
      </c>
      <c r="BF2616" s="226">
        <f>IF(N2616="snížená",J2616,0)</f>
        <v>0</v>
      </c>
      <c r="BG2616" s="226">
        <f>IF(N2616="zákl. přenesená",J2616,0)</f>
        <v>0</v>
      </c>
      <c r="BH2616" s="226">
        <f>IF(N2616="sníž. přenesená",J2616,0)</f>
        <v>0</v>
      </c>
      <c r="BI2616" s="226">
        <f>IF(N2616="nulová",J2616,0)</f>
        <v>0</v>
      </c>
      <c r="BJ2616" s="19" t="s">
        <v>79</v>
      </c>
      <c r="BK2616" s="226">
        <f>ROUND(I2616*H2616,2)</f>
        <v>0</v>
      </c>
      <c r="BL2616" s="19" t="s">
        <v>307</v>
      </c>
      <c r="BM2616" s="225" t="s">
        <v>3055</v>
      </c>
    </row>
    <row r="2617" s="2" customFormat="1">
      <c r="A2617" s="40"/>
      <c r="B2617" s="41"/>
      <c r="C2617" s="42"/>
      <c r="D2617" s="227" t="s">
        <v>199</v>
      </c>
      <c r="E2617" s="42"/>
      <c r="F2617" s="228" t="s">
        <v>3056</v>
      </c>
      <c r="G2617" s="42"/>
      <c r="H2617" s="42"/>
      <c r="I2617" s="229"/>
      <c r="J2617" s="42"/>
      <c r="K2617" s="42"/>
      <c r="L2617" s="46"/>
      <c r="M2617" s="230"/>
      <c r="N2617" s="231"/>
      <c r="O2617" s="86"/>
      <c r="P2617" s="86"/>
      <c r="Q2617" s="86"/>
      <c r="R2617" s="86"/>
      <c r="S2617" s="86"/>
      <c r="T2617" s="87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T2617" s="19" t="s">
        <v>199</v>
      </c>
      <c r="AU2617" s="19" t="s">
        <v>82</v>
      </c>
    </row>
    <row r="2618" s="13" customFormat="1">
      <c r="A2618" s="13"/>
      <c r="B2618" s="232"/>
      <c r="C2618" s="233"/>
      <c r="D2618" s="234" t="s">
        <v>205</v>
      </c>
      <c r="E2618" s="235" t="s">
        <v>19</v>
      </c>
      <c r="F2618" s="236" t="s">
        <v>3057</v>
      </c>
      <c r="G2618" s="233"/>
      <c r="H2618" s="237">
        <v>2.294</v>
      </c>
      <c r="I2618" s="238"/>
      <c r="J2618" s="233"/>
      <c r="K2618" s="233"/>
      <c r="L2618" s="239"/>
      <c r="M2618" s="240"/>
      <c r="N2618" s="241"/>
      <c r="O2618" s="241"/>
      <c r="P2618" s="241"/>
      <c r="Q2618" s="241"/>
      <c r="R2618" s="241"/>
      <c r="S2618" s="241"/>
      <c r="T2618" s="242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3" t="s">
        <v>205</v>
      </c>
      <c r="AU2618" s="243" t="s">
        <v>82</v>
      </c>
      <c r="AV2618" s="13" t="s">
        <v>82</v>
      </c>
      <c r="AW2618" s="13" t="s">
        <v>33</v>
      </c>
      <c r="AX2618" s="13" t="s">
        <v>79</v>
      </c>
      <c r="AY2618" s="243" t="s">
        <v>190</v>
      </c>
    </row>
    <row r="2619" s="2" customFormat="1" ht="24.15" customHeight="1">
      <c r="A2619" s="40"/>
      <c r="B2619" s="41"/>
      <c r="C2619" s="214" t="s">
        <v>3058</v>
      </c>
      <c r="D2619" s="214" t="s">
        <v>192</v>
      </c>
      <c r="E2619" s="215" t="s">
        <v>3059</v>
      </c>
      <c r="F2619" s="216" t="s">
        <v>3060</v>
      </c>
      <c r="G2619" s="217" t="s">
        <v>222</v>
      </c>
      <c r="H2619" s="218">
        <v>3.5950000000000002</v>
      </c>
      <c r="I2619" s="219"/>
      <c r="J2619" s="220">
        <f>ROUND(I2619*H2619,2)</f>
        <v>0</v>
      </c>
      <c r="K2619" s="216" t="s">
        <v>196</v>
      </c>
      <c r="L2619" s="46"/>
      <c r="M2619" s="221" t="s">
        <v>19</v>
      </c>
      <c r="N2619" s="222" t="s">
        <v>43</v>
      </c>
      <c r="O2619" s="86"/>
      <c r="P2619" s="223">
        <f>O2619*H2619</f>
        <v>0</v>
      </c>
      <c r="Q2619" s="223">
        <v>0</v>
      </c>
      <c r="R2619" s="223">
        <f>Q2619*H2619</f>
        <v>0</v>
      </c>
      <c r="S2619" s="223">
        <v>0</v>
      </c>
      <c r="T2619" s="224">
        <f>S2619*H2619</f>
        <v>0</v>
      </c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R2619" s="225" t="s">
        <v>307</v>
      </c>
      <c r="AT2619" s="225" t="s">
        <v>192</v>
      </c>
      <c r="AU2619" s="225" t="s">
        <v>82</v>
      </c>
      <c r="AY2619" s="19" t="s">
        <v>190</v>
      </c>
      <c r="BE2619" s="226">
        <f>IF(N2619="základní",J2619,0)</f>
        <v>0</v>
      </c>
      <c r="BF2619" s="226">
        <f>IF(N2619="snížená",J2619,0)</f>
        <v>0</v>
      </c>
      <c r="BG2619" s="226">
        <f>IF(N2619="zákl. přenesená",J2619,0)</f>
        <v>0</v>
      </c>
      <c r="BH2619" s="226">
        <f>IF(N2619="sníž. přenesená",J2619,0)</f>
        <v>0</v>
      </c>
      <c r="BI2619" s="226">
        <f>IF(N2619="nulová",J2619,0)</f>
        <v>0</v>
      </c>
      <c r="BJ2619" s="19" t="s">
        <v>79</v>
      </c>
      <c r="BK2619" s="226">
        <f>ROUND(I2619*H2619,2)</f>
        <v>0</v>
      </c>
      <c r="BL2619" s="19" t="s">
        <v>307</v>
      </c>
      <c r="BM2619" s="225" t="s">
        <v>3061</v>
      </c>
    </row>
    <row r="2620" s="2" customFormat="1">
      <c r="A2620" s="40"/>
      <c r="B2620" s="41"/>
      <c r="C2620" s="42"/>
      <c r="D2620" s="227" t="s">
        <v>199</v>
      </c>
      <c r="E2620" s="42"/>
      <c r="F2620" s="228" t="s">
        <v>3062</v>
      </c>
      <c r="G2620" s="42"/>
      <c r="H2620" s="42"/>
      <c r="I2620" s="229"/>
      <c r="J2620" s="42"/>
      <c r="K2620" s="42"/>
      <c r="L2620" s="46"/>
      <c r="M2620" s="230"/>
      <c r="N2620" s="231"/>
      <c r="O2620" s="86"/>
      <c r="P2620" s="86"/>
      <c r="Q2620" s="86"/>
      <c r="R2620" s="86"/>
      <c r="S2620" s="86"/>
      <c r="T2620" s="87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T2620" s="19" t="s">
        <v>199</v>
      </c>
      <c r="AU2620" s="19" t="s">
        <v>82</v>
      </c>
    </row>
    <row r="2621" s="12" customFormat="1" ht="22.8" customHeight="1">
      <c r="A2621" s="12"/>
      <c r="B2621" s="198"/>
      <c r="C2621" s="199"/>
      <c r="D2621" s="200" t="s">
        <v>71</v>
      </c>
      <c r="E2621" s="212" t="s">
        <v>3063</v>
      </c>
      <c r="F2621" s="212" t="s">
        <v>3064</v>
      </c>
      <c r="G2621" s="199"/>
      <c r="H2621" s="199"/>
      <c r="I2621" s="202"/>
      <c r="J2621" s="213">
        <f>BK2621</f>
        <v>0</v>
      </c>
      <c r="K2621" s="199"/>
      <c r="L2621" s="204"/>
      <c r="M2621" s="205"/>
      <c r="N2621" s="206"/>
      <c r="O2621" s="206"/>
      <c r="P2621" s="207">
        <f>SUM(P2622:P2724)</f>
        <v>0</v>
      </c>
      <c r="Q2621" s="206"/>
      <c r="R2621" s="207">
        <f>SUM(R2622:R2724)</f>
        <v>34.2903886</v>
      </c>
      <c r="S2621" s="206"/>
      <c r="T2621" s="208">
        <f>SUM(T2622:T2724)</f>
        <v>0</v>
      </c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R2621" s="209" t="s">
        <v>82</v>
      </c>
      <c r="AT2621" s="210" t="s">
        <v>71</v>
      </c>
      <c r="AU2621" s="210" t="s">
        <v>79</v>
      </c>
      <c r="AY2621" s="209" t="s">
        <v>190</v>
      </c>
      <c r="BK2621" s="211">
        <f>SUM(BK2622:BK2724)</f>
        <v>0</v>
      </c>
    </row>
    <row r="2622" s="2" customFormat="1" ht="33" customHeight="1">
      <c r="A2622" s="40"/>
      <c r="B2622" s="41"/>
      <c r="C2622" s="214" t="s">
        <v>3065</v>
      </c>
      <c r="D2622" s="214" t="s">
        <v>192</v>
      </c>
      <c r="E2622" s="215" t="s">
        <v>3066</v>
      </c>
      <c r="F2622" s="216" t="s">
        <v>3067</v>
      </c>
      <c r="G2622" s="217" t="s">
        <v>214</v>
      </c>
      <c r="H2622" s="218">
        <v>1.2509999999999999</v>
      </c>
      <c r="I2622" s="219"/>
      <c r="J2622" s="220">
        <f>ROUND(I2622*H2622,2)</f>
        <v>0</v>
      </c>
      <c r="K2622" s="216" t="s">
        <v>196</v>
      </c>
      <c r="L2622" s="46"/>
      <c r="M2622" s="221" t="s">
        <v>19</v>
      </c>
      <c r="N2622" s="222" t="s">
        <v>43</v>
      </c>
      <c r="O2622" s="86"/>
      <c r="P2622" s="223">
        <f>O2622*H2622</f>
        <v>0</v>
      </c>
      <c r="Q2622" s="223">
        <v>0.042720000000000001</v>
      </c>
      <c r="R2622" s="223">
        <f>Q2622*H2622</f>
        <v>0.053442719999999999</v>
      </c>
      <c r="S2622" s="223">
        <v>0</v>
      </c>
      <c r="T2622" s="224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25" t="s">
        <v>307</v>
      </c>
      <c r="AT2622" s="225" t="s">
        <v>192</v>
      </c>
      <c r="AU2622" s="225" t="s">
        <v>82</v>
      </c>
      <c r="AY2622" s="19" t="s">
        <v>190</v>
      </c>
      <c r="BE2622" s="226">
        <f>IF(N2622="základní",J2622,0)</f>
        <v>0</v>
      </c>
      <c r="BF2622" s="226">
        <f>IF(N2622="snížená",J2622,0)</f>
        <v>0</v>
      </c>
      <c r="BG2622" s="226">
        <f>IF(N2622="zákl. přenesená",J2622,0)</f>
        <v>0</v>
      </c>
      <c r="BH2622" s="226">
        <f>IF(N2622="sníž. přenesená",J2622,0)</f>
        <v>0</v>
      </c>
      <c r="BI2622" s="226">
        <f>IF(N2622="nulová",J2622,0)</f>
        <v>0</v>
      </c>
      <c r="BJ2622" s="19" t="s">
        <v>79</v>
      </c>
      <c r="BK2622" s="226">
        <f>ROUND(I2622*H2622,2)</f>
        <v>0</v>
      </c>
      <c r="BL2622" s="19" t="s">
        <v>307</v>
      </c>
      <c r="BM2622" s="225" t="s">
        <v>3068</v>
      </c>
    </row>
    <row r="2623" s="2" customFormat="1">
      <c r="A2623" s="40"/>
      <c r="B2623" s="41"/>
      <c r="C2623" s="42"/>
      <c r="D2623" s="227" t="s">
        <v>199</v>
      </c>
      <c r="E2623" s="42"/>
      <c r="F2623" s="228" t="s">
        <v>3069</v>
      </c>
      <c r="G2623" s="42"/>
      <c r="H2623" s="42"/>
      <c r="I2623" s="229"/>
      <c r="J2623" s="42"/>
      <c r="K2623" s="42"/>
      <c r="L2623" s="46"/>
      <c r="M2623" s="230"/>
      <c r="N2623" s="231"/>
      <c r="O2623" s="86"/>
      <c r="P2623" s="86"/>
      <c r="Q2623" s="86"/>
      <c r="R2623" s="86"/>
      <c r="S2623" s="86"/>
      <c r="T2623" s="87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T2623" s="19" t="s">
        <v>199</v>
      </c>
      <c r="AU2623" s="19" t="s">
        <v>82</v>
      </c>
    </row>
    <row r="2624" s="14" customFormat="1">
      <c r="A2624" s="14"/>
      <c r="B2624" s="254"/>
      <c r="C2624" s="255"/>
      <c r="D2624" s="234" t="s">
        <v>205</v>
      </c>
      <c r="E2624" s="256" t="s">
        <v>19</v>
      </c>
      <c r="F2624" s="257" t="s">
        <v>3070</v>
      </c>
      <c r="G2624" s="255"/>
      <c r="H2624" s="256" t="s">
        <v>19</v>
      </c>
      <c r="I2624" s="258"/>
      <c r="J2624" s="255"/>
      <c r="K2624" s="255"/>
      <c r="L2624" s="259"/>
      <c r="M2624" s="260"/>
      <c r="N2624" s="261"/>
      <c r="O2624" s="261"/>
      <c r="P2624" s="261"/>
      <c r="Q2624" s="261"/>
      <c r="R2624" s="261"/>
      <c r="S2624" s="261"/>
      <c r="T2624" s="26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63" t="s">
        <v>205</v>
      </c>
      <c r="AU2624" s="263" t="s">
        <v>82</v>
      </c>
      <c r="AV2624" s="14" t="s">
        <v>79</v>
      </c>
      <c r="AW2624" s="14" t="s">
        <v>33</v>
      </c>
      <c r="AX2624" s="14" t="s">
        <v>72</v>
      </c>
      <c r="AY2624" s="263" t="s">
        <v>190</v>
      </c>
    </row>
    <row r="2625" s="13" customFormat="1">
      <c r="A2625" s="13"/>
      <c r="B2625" s="232"/>
      <c r="C2625" s="233"/>
      <c r="D2625" s="234" t="s">
        <v>205</v>
      </c>
      <c r="E2625" s="235" t="s">
        <v>19</v>
      </c>
      <c r="F2625" s="236" t="s">
        <v>3071</v>
      </c>
      <c r="G2625" s="233"/>
      <c r="H2625" s="237">
        <v>2.5310000000000001</v>
      </c>
      <c r="I2625" s="238"/>
      <c r="J2625" s="233"/>
      <c r="K2625" s="233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205</v>
      </c>
      <c r="AU2625" s="243" t="s">
        <v>82</v>
      </c>
      <c r="AV2625" s="13" t="s">
        <v>82</v>
      </c>
      <c r="AW2625" s="13" t="s">
        <v>33</v>
      </c>
      <c r="AX2625" s="13" t="s">
        <v>72</v>
      </c>
      <c r="AY2625" s="243" t="s">
        <v>190</v>
      </c>
    </row>
    <row r="2626" s="13" customFormat="1">
      <c r="A2626" s="13"/>
      <c r="B2626" s="232"/>
      <c r="C2626" s="233"/>
      <c r="D2626" s="234" t="s">
        <v>205</v>
      </c>
      <c r="E2626" s="235" t="s">
        <v>19</v>
      </c>
      <c r="F2626" s="236" t="s">
        <v>1955</v>
      </c>
      <c r="G2626" s="233"/>
      <c r="H2626" s="237">
        <v>-1.28</v>
      </c>
      <c r="I2626" s="238"/>
      <c r="J2626" s="233"/>
      <c r="K2626" s="233"/>
      <c r="L2626" s="239"/>
      <c r="M2626" s="240"/>
      <c r="N2626" s="241"/>
      <c r="O2626" s="241"/>
      <c r="P2626" s="241"/>
      <c r="Q2626" s="241"/>
      <c r="R2626" s="241"/>
      <c r="S2626" s="241"/>
      <c r="T2626" s="242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43" t="s">
        <v>205</v>
      </c>
      <c r="AU2626" s="243" t="s">
        <v>82</v>
      </c>
      <c r="AV2626" s="13" t="s">
        <v>82</v>
      </c>
      <c r="AW2626" s="13" t="s">
        <v>33</v>
      </c>
      <c r="AX2626" s="13" t="s">
        <v>72</v>
      </c>
      <c r="AY2626" s="243" t="s">
        <v>190</v>
      </c>
    </row>
    <row r="2627" s="15" customFormat="1">
      <c r="A2627" s="15"/>
      <c r="B2627" s="264"/>
      <c r="C2627" s="265"/>
      <c r="D2627" s="234" t="s">
        <v>205</v>
      </c>
      <c r="E2627" s="266" t="s">
        <v>19</v>
      </c>
      <c r="F2627" s="267" t="s">
        <v>243</v>
      </c>
      <c r="G2627" s="265"/>
      <c r="H2627" s="268">
        <v>1.2509999999999999</v>
      </c>
      <c r="I2627" s="269"/>
      <c r="J2627" s="265"/>
      <c r="K2627" s="265"/>
      <c r="L2627" s="270"/>
      <c r="M2627" s="271"/>
      <c r="N2627" s="272"/>
      <c r="O2627" s="272"/>
      <c r="P2627" s="272"/>
      <c r="Q2627" s="272"/>
      <c r="R2627" s="272"/>
      <c r="S2627" s="272"/>
      <c r="T2627" s="273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74" t="s">
        <v>205</v>
      </c>
      <c r="AU2627" s="274" t="s">
        <v>82</v>
      </c>
      <c r="AV2627" s="15" t="s">
        <v>197</v>
      </c>
      <c r="AW2627" s="15" t="s">
        <v>33</v>
      </c>
      <c r="AX2627" s="15" t="s">
        <v>79</v>
      </c>
      <c r="AY2627" s="274" t="s">
        <v>190</v>
      </c>
    </row>
    <row r="2628" s="2" customFormat="1" ht="37.8" customHeight="1">
      <c r="A2628" s="40"/>
      <c r="B2628" s="41"/>
      <c r="C2628" s="214" t="s">
        <v>3072</v>
      </c>
      <c r="D2628" s="214" t="s">
        <v>192</v>
      </c>
      <c r="E2628" s="215" t="s">
        <v>3073</v>
      </c>
      <c r="F2628" s="216" t="s">
        <v>3074</v>
      </c>
      <c r="G2628" s="217" t="s">
        <v>214</v>
      </c>
      <c r="H2628" s="218">
        <v>138.607</v>
      </c>
      <c r="I2628" s="219"/>
      <c r="J2628" s="220">
        <f>ROUND(I2628*H2628,2)</f>
        <v>0</v>
      </c>
      <c r="K2628" s="216" t="s">
        <v>196</v>
      </c>
      <c r="L2628" s="46"/>
      <c r="M2628" s="221" t="s">
        <v>19</v>
      </c>
      <c r="N2628" s="222" t="s">
        <v>43</v>
      </c>
      <c r="O2628" s="86"/>
      <c r="P2628" s="223">
        <f>O2628*H2628</f>
        <v>0</v>
      </c>
      <c r="Q2628" s="223">
        <v>0.02963</v>
      </c>
      <c r="R2628" s="223">
        <f>Q2628*H2628</f>
        <v>4.1069254099999997</v>
      </c>
      <c r="S2628" s="223">
        <v>0</v>
      </c>
      <c r="T2628" s="224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25" t="s">
        <v>307</v>
      </c>
      <c r="AT2628" s="225" t="s">
        <v>192</v>
      </c>
      <c r="AU2628" s="225" t="s">
        <v>82</v>
      </c>
      <c r="AY2628" s="19" t="s">
        <v>190</v>
      </c>
      <c r="BE2628" s="226">
        <f>IF(N2628="základní",J2628,0)</f>
        <v>0</v>
      </c>
      <c r="BF2628" s="226">
        <f>IF(N2628="snížená",J2628,0)</f>
        <v>0</v>
      </c>
      <c r="BG2628" s="226">
        <f>IF(N2628="zákl. přenesená",J2628,0)</f>
        <v>0</v>
      </c>
      <c r="BH2628" s="226">
        <f>IF(N2628="sníž. přenesená",J2628,0)</f>
        <v>0</v>
      </c>
      <c r="BI2628" s="226">
        <f>IF(N2628="nulová",J2628,0)</f>
        <v>0</v>
      </c>
      <c r="BJ2628" s="19" t="s">
        <v>79</v>
      </c>
      <c r="BK2628" s="226">
        <f>ROUND(I2628*H2628,2)</f>
        <v>0</v>
      </c>
      <c r="BL2628" s="19" t="s">
        <v>307</v>
      </c>
      <c r="BM2628" s="225" t="s">
        <v>3075</v>
      </c>
    </row>
    <row r="2629" s="2" customFormat="1">
      <c r="A2629" s="40"/>
      <c r="B2629" s="41"/>
      <c r="C2629" s="42"/>
      <c r="D2629" s="227" t="s">
        <v>199</v>
      </c>
      <c r="E2629" s="42"/>
      <c r="F2629" s="228" t="s">
        <v>3076</v>
      </c>
      <c r="G2629" s="42"/>
      <c r="H2629" s="42"/>
      <c r="I2629" s="229"/>
      <c r="J2629" s="42"/>
      <c r="K2629" s="42"/>
      <c r="L2629" s="46"/>
      <c r="M2629" s="230"/>
      <c r="N2629" s="231"/>
      <c r="O2629" s="86"/>
      <c r="P2629" s="86"/>
      <c r="Q2629" s="86"/>
      <c r="R2629" s="86"/>
      <c r="S2629" s="86"/>
      <c r="T2629" s="87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9" t="s">
        <v>199</v>
      </c>
      <c r="AU2629" s="19" t="s">
        <v>82</v>
      </c>
    </row>
    <row r="2630" s="14" customFormat="1">
      <c r="A2630" s="14"/>
      <c r="B2630" s="254"/>
      <c r="C2630" s="255"/>
      <c r="D2630" s="234" t="s">
        <v>205</v>
      </c>
      <c r="E2630" s="256" t="s">
        <v>19</v>
      </c>
      <c r="F2630" s="257" t="s">
        <v>3077</v>
      </c>
      <c r="G2630" s="255"/>
      <c r="H2630" s="256" t="s">
        <v>19</v>
      </c>
      <c r="I2630" s="258"/>
      <c r="J2630" s="255"/>
      <c r="K2630" s="255"/>
      <c r="L2630" s="259"/>
      <c r="M2630" s="260"/>
      <c r="N2630" s="261"/>
      <c r="O2630" s="261"/>
      <c r="P2630" s="261"/>
      <c r="Q2630" s="261"/>
      <c r="R2630" s="261"/>
      <c r="S2630" s="261"/>
      <c r="T2630" s="26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63" t="s">
        <v>205</v>
      </c>
      <c r="AU2630" s="263" t="s">
        <v>82</v>
      </c>
      <c r="AV2630" s="14" t="s">
        <v>79</v>
      </c>
      <c r="AW2630" s="14" t="s">
        <v>33</v>
      </c>
      <c r="AX2630" s="14" t="s">
        <v>72</v>
      </c>
      <c r="AY2630" s="263" t="s">
        <v>190</v>
      </c>
    </row>
    <row r="2631" s="14" customFormat="1">
      <c r="A2631" s="14"/>
      <c r="B2631" s="254"/>
      <c r="C2631" s="255"/>
      <c r="D2631" s="234" t="s">
        <v>205</v>
      </c>
      <c r="E2631" s="256" t="s">
        <v>19</v>
      </c>
      <c r="F2631" s="257" t="s">
        <v>3078</v>
      </c>
      <c r="G2631" s="255"/>
      <c r="H2631" s="256" t="s">
        <v>19</v>
      </c>
      <c r="I2631" s="258"/>
      <c r="J2631" s="255"/>
      <c r="K2631" s="255"/>
      <c r="L2631" s="259"/>
      <c r="M2631" s="260"/>
      <c r="N2631" s="261"/>
      <c r="O2631" s="261"/>
      <c r="P2631" s="261"/>
      <c r="Q2631" s="261"/>
      <c r="R2631" s="261"/>
      <c r="S2631" s="261"/>
      <c r="T2631" s="26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63" t="s">
        <v>205</v>
      </c>
      <c r="AU2631" s="263" t="s">
        <v>82</v>
      </c>
      <c r="AV2631" s="14" t="s">
        <v>79</v>
      </c>
      <c r="AW2631" s="14" t="s">
        <v>33</v>
      </c>
      <c r="AX2631" s="14" t="s">
        <v>72</v>
      </c>
      <c r="AY2631" s="263" t="s">
        <v>190</v>
      </c>
    </row>
    <row r="2632" s="14" customFormat="1">
      <c r="A2632" s="14"/>
      <c r="B2632" s="254"/>
      <c r="C2632" s="255"/>
      <c r="D2632" s="234" t="s">
        <v>205</v>
      </c>
      <c r="E2632" s="256" t="s">
        <v>19</v>
      </c>
      <c r="F2632" s="257" t="s">
        <v>1066</v>
      </c>
      <c r="G2632" s="255"/>
      <c r="H2632" s="256" t="s">
        <v>19</v>
      </c>
      <c r="I2632" s="258"/>
      <c r="J2632" s="255"/>
      <c r="K2632" s="255"/>
      <c r="L2632" s="259"/>
      <c r="M2632" s="260"/>
      <c r="N2632" s="261"/>
      <c r="O2632" s="261"/>
      <c r="P2632" s="261"/>
      <c r="Q2632" s="261"/>
      <c r="R2632" s="261"/>
      <c r="S2632" s="261"/>
      <c r="T2632" s="262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63" t="s">
        <v>205</v>
      </c>
      <c r="AU2632" s="263" t="s">
        <v>82</v>
      </c>
      <c r="AV2632" s="14" t="s">
        <v>79</v>
      </c>
      <c r="AW2632" s="14" t="s">
        <v>33</v>
      </c>
      <c r="AX2632" s="14" t="s">
        <v>72</v>
      </c>
      <c r="AY2632" s="263" t="s">
        <v>190</v>
      </c>
    </row>
    <row r="2633" s="14" customFormat="1">
      <c r="A2633" s="14"/>
      <c r="B2633" s="254"/>
      <c r="C2633" s="255"/>
      <c r="D2633" s="234" t="s">
        <v>205</v>
      </c>
      <c r="E2633" s="256" t="s">
        <v>19</v>
      </c>
      <c r="F2633" s="257" t="s">
        <v>3079</v>
      </c>
      <c r="G2633" s="255"/>
      <c r="H2633" s="256" t="s">
        <v>19</v>
      </c>
      <c r="I2633" s="258"/>
      <c r="J2633" s="255"/>
      <c r="K2633" s="255"/>
      <c r="L2633" s="259"/>
      <c r="M2633" s="260"/>
      <c r="N2633" s="261"/>
      <c r="O2633" s="261"/>
      <c r="P2633" s="261"/>
      <c r="Q2633" s="261"/>
      <c r="R2633" s="261"/>
      <c r="S2633" s="261"/>
      <c r="T2633" s="262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63" t="s">
        <v>205</v>
      </c>
      <c r="AU2633" s="263" t="s">
        <v>82</v>
      </c>
      <c r="AV2633" s="14" t="s">
        <v>79</v>
      </c>
      <c r="AW2633" s="14" t="s">
        <v>33</v>
      </c>
      <c r="AX2633" s="14" t="s">
        <v>72</v>
      </c>
      <c r="AY2633" s="263" t="s">
        <v>190</v>
      </c>
    </row>
    <row r="2634" s="13" customFormat="1">
      <c r="A2634" s="13"/>
      <c r="B2634" s="232"/>
      <c r="C2634" s="233"/>
      <c r="D2634" s="234" t="s">
        <v>205</v>
      </c>
      <c r="E2634" s="235" t="s">
        <v>19</v>
      </c>
      <c r="F2634" s="236" t="s">
        <v>3080</v>
      </c>
      <c r="G2634" s="233"/>
      <c r="H2634" s="237">
        <v>4.9080000000000004</v>
      </c>
      <c r="I2634" s="238"/>
      <c r="J2634" s="233"/>
      <c r="K2634" s="233"/>
      <c r="L2634" s="239"/>
      <c r="M2634" s="240"/>
      <c r="N2634" s="241"/>
      <c r="O2634" s="241"/>
      <c r="P2634" s="241"/>
      <c r="Q2634" s="241"/>
      <c r="R2634" s="241"/>
      <c r="S2634" s="241"/>
      <c r="T2634" s="242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3" t="s">
        <v>205</v>
      </c>
      <c r="AU2634" s="243" t="s">
        <v>82</v>
      </c>
      <c r="AV2634" s="13" t="s">
        <v>82</v>
      </c>
      <c r="AW2634" s="13" t="s">
        <v>33</v>
      </c>
      <c r="AX2634" s="13" t="s">
        <v>72</v>
      </c>
      <c r="AY2634" s="243" t="s">
        <v>190</v>
      </c>
    </row>
    <row r="2635" s="14" customFormat="1">
      <c r="A2635" s="14"/>
      <c r="B2635" s="254"/>
      <c r="C2635" s="255"/>
      <c r="D2635" s="234" t="s">
        <v>205</v>
      </c>
      <c r="E2635" s="256" t="s">
        <v>19</v>
      </c>
      <c r="F2635" s="257" t="s">
        <v>1465</v>
      </c>
      <c r="G2635" s="255"/>
      <c r="H2635" s="256" t="s">
        <v>19</v>
      </c>
      <c r="I2635" s="258"/>
      <c r="J2635" s="255"/>
      <c r="K2635" s="255"/>
      <c r="L2635" s="259"/>
      <c r="M2635" s="260"/>
      <c r="N2635" s="261"/>
      <c r="O2635" s="261"/>
      <c r="P2635" s="261"/>
      <c r="Q2635" s="261"/>
      <c r="R2635" s="261"/>
      <c r="S2635" s="261"/>
      <c r="T2635" s="262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63" t="s">
        <v>205</v>
      </c>
      <c r="AU2635" s="263" t="s">
        <v>82</v>
      </c>
      <c r="AV2635" s="14" t="s">
        <v>79</v>
      </c>
      <c r="AW2635" s="14" t="s">
        <v>33</v>
      </c>
      <c r="AX2635" s="14" t="s">
        <v>72</v>
      </c>
      <c r="AY2635" s="263" t="s">
        <v>190</v>
      </c>
    </row>
    <row r="2636" s="13" customFormat="1">
      <c r="A2636" s="13"/>
      <c r="B2636" s="232"/>
      <c r="C2636" s="233"/>
      <c r="D2636" s="234" t="s">
        <v>205</v>
      </c>
      <c r="E2636" s="235" t="s">
        <v>19</v>
      </c>
      <c r="F2636" s="236" t="s">
        <v>3081</v>
      </c>
      <c r="G2636" s="233"/>
      <c r="H2636" s="237">
        <v>6.6509999999999998</v>
      </c>
      <c r="I2636" s="238"/>
      <c r="J2636" s="233"/>
      <c r="K2636" s="233"/>
      <c r="L2636" s="239"/>
      <c r="M2636" s="240"/>
      <c r="N2636" s="241"/>
      <c r="O2636" s="241"/>
      <c r="P2636" s="241"/>
      <c r="Q2636" s="241"/>
      <c r="R2636" s="241"/>
      <c r="S2636" s="241"/>
      <c r="T2636" s="242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3" t="s">
        <v>205</v>
      </c>
      <c r="AU2636" s="243" t="s">
        <v>82</v>
      </c>
      <c r="AV2636" s="13" t="s">
        <v>82</v>
      </c>
      <c r="AW2636" s="13" t="s">
        <v>33</v>
      </c>
      <c r="AX2636" s="13" t="s">
        <v>72</v>
      </c>
      <c r="AY2636" s="243" t="s">
        <v>190</v>
      </c>
    </row>
    <row r="2637" s="14" customFormat="1">
      <c r="A2637" s="14"/>
      <c r="B2637" s="254"/>
      <c r="C2637" s="255"/>
      <c r="D2637" s="234" t="s">
        <v>205</v>
      </c>
      <c r="E2637" s="256" t="s">
        <v>19</v>
      </c>
      <c r="F2637" s="257" t="s">
        <v>1467</v>
      </c>
      <c r="G2637" s="255"/>
      <c r="H2637" s="256" t="s">
        <v>19</v>
      </c>
      <c r="I2637" s="258"/>
      <c r="J2637" s="255"/>
      <c r="K2637" s="255"/>
      <c r="L2637" s="259"/>
      <c r="M2637" s="260"/>
      <c r="N2637" s="261"/>
      <c r="O2637" s="261"/>
      <c r="P2637" s="261"/>
      <c r="Q2637" s="261"/>
      <c r="R2637" s="261"/>
      <c r="S2637" s="261"/>
      <c r="T2637" s="262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63" t="s">
        <v>205</v>
      </c>
      <c r="AU2637" s="263" t="s">
        <v>82</v>
      </c>
      <c r="AV2637" s="14" t="s">
        <v>79</v>
      </c>
      <c r="AW2637" s="14" t="s">
        <v>33</v>
      </c>
      <c r="AX2637" s="14" t="s">
        <v>72</v>
      </c>
      <c r="AY2637" s="263" t="s">
        <v>190</v>
      </c>
    </row>
    <row r="2638" s="13" customFormat="1">
      <c r="A2638" s="13"/>
      <c r="B2638" s="232"/>
      <c r="C2638" s="233"/>
      <c r="D2638" s="234" t="s">
        <v>205</v>
      </c>
      <c r="E2638" s="235" t="s">
        <v>19</v>
      </c>
      <c r="F2638" s="236" t="s">
        <v>3082</v>
      </c>
      <c r="G2638" s="233"/>
      <c r="H2638" s="237">
        <v>3.956</v>
      </c>
      <c r="I2638" s="238"/>
      <c r="J2638" s="233"/>
      <c r="K2638" s="233"/>
      <c r="L2638" s="239"/>
      <c r="M2638" s="240"/>
      <c r="N2638" s="241"/>
      <c r="O2638" s="241"/>
      <c r="P2638" s="241"/>
      <c r="Q2638" s="241"/>
      <c r="R2638" s="241"/>
      <c r="S2638" s="241"/>
      <c r="T2638" s="242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43" t="s">
        <v>205</v>
      </c>
      <c r="AU2638" s="243" t="s">
        <v>82</v>
      </c>
      <c r="AV2638" s="13" t="s">
        <v>82</v>
      </c>
      <c r="AW2638" s="13" t="s">
        <v>33</v>
      </c>
      <c r="AX2638" s="13" t="s">
        <v>72</v>
      </c>
      <c r="AY2638" s="243" t="s">
        <v>190</v>
      </c>
    </row>
    <row r="2639" s="14" customFormat="1">
      <c r="A2639" s="14"/>
      <c r="B2639" s="254"/>
      <c r="C2639" s="255"/>
      <c r="D2639" s="234" t="s">
        <v>205</v>
      </c>
      <c r="E2639" s="256" t="s">
        <v>19</v>
      </c>
      <c r="F2639" s="257" t="s">
        <v>3083</v>
      </c>
      <c r="G2639" s="255"/>
      <c r="H2639" s="256" t="s">
        <v>19</v>
      </c>
      <c r="I2639" s="258"/>
      <c r="J2639" s="255"/>
      <c r="K2639" s="255"/>
      <c r="L2639" s="259"/>
      <c r="M2639" s="260"/>
      <c r="N2639" s="261"/>
      <c r="O2639" s="261"/>
      <c r="P2639" s="261"/>
      <c r="Q2639" s="261"/>
      <c r="R2639" s="261"/>
      <c r="S2639" s="261"/>
      <c r="T2639" s="262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63" t="s">
        <v>205</v>
      </c>
      <c r="AU2639" s="263" t="s">
        <v>82</v>
      </c>
      <c r="AV2639" s="14" t="s">
        <v>79</v>
      </c>
      <c r="AW2639" s="14" t="s">
        <v>33</v>
      </c>
      <c r="AX2639" s="14" t="s">
        <v>72</v>
      </c>
      <c r="AY2639" s="263" t="s">
        <v>190</v>
      </c>
    </row>
    <row r="2640" s="13" customFormat="1">
      <c r="A2640" s="13"/>
      <c r="B2640" s="232"/>
      <c r="C2640" s="233"/>
      <c r="D2640" s="234" t="s">
        <v>205</v>
      </c>
      <c r="E2640" s="235" t="s">
        <v>19</v>
      </c>
      <c r="F2640" s="236" t="s">
        <v>3084</v>
      </c>
      <c r="G2640" s="233"/>
      <c r="H2640" s="237">
        <v>7.4720000000000004</v>
      </c>
      <c r="I2640" s="238"/>
      <c r="J2640" s="233"/>
      <c r="K2640" s="233"/>
      <c r="L2640" s="239"/>
      <c r="M2640" s="240"/>
      <c r="N2640" s="241"/>
      <c r="O2640" s="241"/>
      <c r="P2640" s="241"/>
      <c r="Q2640" s="241"/>
      <c r="R2640" s="241"/>
      <c r="S2640" s="241"/>
      <c r="T2640" s="242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3" t="s">
        <v>205</v>
      </c>
      <c r="AU2640" s="243" t="s">
        <v>82</v>
      </c>
      <c r="AV2640" s="13" t="s">
        <v>82</v>
      </c>
      <c r="AW2640" s="13" t="s">
        <v>33</v>
      </c>
      <c r="AX2640" s="13" t="s">
        <v>72</v>
      </c>
      <c r="AY2640" s="243" t="s">
        <v>190</v>
      </c>
    </row>
    <row r="2641" s="14" customFormat="1">
      <c r="A2641" s="14"/>
      <c r="B2641" s="254"/>
      <c r="C2641" s="255"/>
      <c r="D2641" s="234" t="s">
        <v>205</v>
      </c>
      <c r="E2641" s="256" t="s">
        <v>19</v>
      </c>
      <c r="F2641" s="257" t="s">
        <v>1425</v>
      </c>
      <c r="G2641" s="255"/>
      <c r="H2641" s="256" t="s">
        <v>19</v>
      </c>
      <c r="I2641" s="258"/>
      <c r="J2641" s="255"/>
      <c r="K2641" s="255"/>
      <c r="L2641" s="259"/>
      <c r="M2641" s="260"/>
      <c r="N2641" s="261"/>
      <c r="O2641" s="261"/>
      <c r="P2641" s="261"/>
      <c r="Q2641" s="261"/>
      <c r="R2641" s="261"/>
      <c r="S2641" s="261"/>
      <c r="T2641" s="262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63" t="s">
        <v>205</v>
      </c>
      <c r="AU2641" s="263" t="s">
        <v>82</v>
      </c>
      <c r="AV2641" s="14" t="s">
        <v>79</v>
      </c>
      <c r="AW2641" s="14" t="s">
        <v>33</v>
      </c>
      <c r="AX2641" s="14" t="s">
        <v>72</v>
      </c>
      <c r="AY2641" s="263" t="s">
        <v>190</v>
      </c>
    </row>
    <row r="2642" s="13" customFormat="1">
      <c r="A2642" s="13"/>
      <c r="B2642" s="232"/>
      <c r="C2642" s="233"/>
      <c r="D2642" s="234" t="s">
        <v>205</v>
      </c>
      <c r="E2642" s="235" t="s">
        <v>19</v>
      </c>
      <c r="F2642" s="236" t="s">
        <v>3085</v>
      </c>
      <c r="G2642" s="233"/>
      <c r="H2642" s="237">
        <v>18.606000000000002</v>
      </c>
      <c r="I2642" s="238"/>
      <c r="J2642" s="233"/>
      <c r="K2642" s="233"/>
      <c r="L2642" s="239"/>
      <c r="M2642" s="240"/>
      <c r="N2642" s="241"/>
      <c r="O2642" s="241"/>
      <c r="P2642" s="241"/>
      <c r="Q2642" s="241"/>
      <c r="R2642" s="241"/>
      <c r="S2642" s="241"/>
      <c r="T2642" s="242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3" t="s">
        <v>205</v>
      </c>
      <c r="AU2642" s="243" t="s">
        <v>82</v>
      </c>
      <c r="AV2642" s="13" t="s">
        <v>82</v>
      </c>
      <c r="AW2642" s="13" t="s">
        <v>33</v>
      </c>
      <c r="AX2642" s="13" t="s">
        <v>72</v>
      </c>
      <c r="AY2642" s="243" t="s">
        <v>190</v>
      </c>
    </row>
    <row r="2643" s="14" customFormat="1">
      <c r="A2643" s="14"/>
      <c r="B2643" s="254"/>
      <c r="C2643" s="255"/>
      <c r="D2643" s="234" t="s">
        <v>205</v>
      </c>
      <c r="E2643" s="256" t="s">
        <v>19</v>
      </c>
      <c r="F2643" s="257" t="s">
        <v>1428</v>
      </c>
      <c r="G2643" s="255"/>
      <c r="H2643" s="256" t="s">
        <v>19</v>
      </c>
      <c r="I2643" s="258"/>
      <c r="J2643" s="255"/>
      <c r="K2643" s="255"/>
      <c r="L2643" s="259"/>
      <c r="M2643" s="260"/>
      <c r="N2643" s="261"/>
      <c r="O2643" s="261"/>
      <c r="P2643" s="261"/>
      <c r="Q2643" s="261"/>
      <c r="R2643" s="261"/>
      <c r="S2643" s="261"/>
      <c r="T2643" s="26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63" t="s">
        <v>205</v>
      </c>
      <c r="AU2643" s="263" t="s">
        <v>82</v>
      </c>
      <c r="AV2643" s="14" t="s">
        <v>79</v>
      </c>
      <c r="AW2643" s="14" t="s">
        <v>33</v>
      </c>
      <c r="AX2643" s="14" t="s">
        <v>72</v>
      </c>
      <c r="AY2643" s="263" t="s">
        <v>190</v>
      </c>
    </row>
    <row r="2644" s="13" customFormat="1">
      <c r="A2644" s="13"/>
      <c r="B2644" s="232"/>
      <c r="C2644" s="233"/>
      <c r="D2644" s="234" t="s">
        <v>205</v>
      </c>
      <c r="E2644" s="235" t="s">
        <v>19</v>
      </c>
      <c r="F2644" s="236" t="s">
        <v>3086</v>
      </c>
      <c r="G2644" s="233"/>
      <c r="H2644" s="237">
        <v>14.005000000000001</v>
      </c>
      <c r="I2644" s="238"/>
      <c r="J2644" s="233"/>
      <c r="K2644" s="233"/>
      <c r="L2644" s="239"/>
      <c r="M2644" s="240"/>
      <c r="N2644" s="241"/>
      <c r="O2644" s="241"/>
      <c r="P2644" s="241"/>
      <c r="Q2644" s="241"/>
      <c r="R2644" s="241"/>
      <c r="S2644" s="241"/>
      <c r="T2644" s="242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3" t="s">
        <v>205</v>
      </c>
      <c r="AU2644" s="243" t="s">
        <v>82</v>
      </c>
      <c r="AV2644" s="13" t="s">
        <v>82</v>
      </c>
      <c r="AW2644" s="13" t="s">
        <v>33</v>
      </c>
      <c r="AX2644" s="13" t="s">
        <v>72</v>
      </c>
      <c r="AY2644" s="243" t="s">
        <v>190</v>
      </c>
    </row>
    <row r="2645" s="14" customFormat="1">
      <c r="A2645" s="14"/>
      <c r="B2645" s="254"/>
      <c r="C2645" s="255"/>
      <c r="D2645" s="234" t="s">
        <v>205</v>
      </c>
      <c r="E2645" s="256" t="s">
        <v>19</v>
      </c>
      <c r="F2645" s="257" t="s">
        <v>3087</v>
      </c>
      <c r="G2645" s="255"/>
      <c r="H2645" s="256" t="s">
        <v>19</v>
      </c>
      <c r="I2645" s="258"/>
      <c r="J2645" s="255"/>
      <c r="K2645" s="255"/>
      <c r="L2645" s="259"/>
      <c r="M2645" s="260"/>
      <c r="N2645" s="261"/>
      <c r="O2645" s="261"/>
      <c r="P2645" s="261"/>
      <c r="Q2645" s="261"/>
      <c r="R2645" s="261"/>
      <c r="S2645" s="261"/>
      <c r="T2645" s="26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63" t="s">
        <v>205</v>
      </c>
      <c r="AU2645" s="263" t="s">
        <v>82</v>
      </c>
      <c r="AV2645" s="14" t="s">
        <v>79</v>
      </c>
      <c r="AW2645" s="14" t="s">
        <v>33</v>
      </c>
      <c r="AX2645" s="14" t="s">
        <v>72</v>
      </c>
      <c r="AY2645" s="263" t="s">
        <v>190</v>
      </c>
    </row>
    <row r="2646" s="13" customFormat="1">
      <c r="A2646" s="13"/>
      <c r="B2646" s="232"/>
      <c r="C2646" s="233"/>
      <c r="D2646" s="234" t="s">
        <v>205</v>
      </c>
      <c r="E2646" s="235" t="s">
        <v>19</v>
      </c>
      <c r="F2646" s="236" t="s">
        <v>3088</v>
      </c>
      <c r="G2646" s="233"/>
      <c r="H2646" s="237">
        <v>4.9809999999999999</v>
      </c>
      <c r="I2646" s="238"/>
      <c r="J2646" s="233"/>
      <c r="K2646" s="233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205</v>
      </c>
      <c r="AU2646" s="243" t="s">
        <v>82</v>
      </c>
      <c r="AV2646" s="13" t="s">
        <v>82</v>
      </c>
      <c r="AW2646" s="13" t="s">
        <v>33</v>
      </c>
      <c r="AX2646" s="13" t="s">
        <v>72</v>
      </c>
      <c r="AY2646" s="243" t="s">
        <v>190</v>
      </c>
    </row>
    <row r="2647" s="14" customFormat="1">
      <c r="A2647" s="14"/>
      <c r="B2647" s="254"/>
      <c r="C2647" s="255"/>
      <c r="D2647" s="234" t="s">
        <v>205</v>
      </c>
      <c r="E2647" s="256" t="s">
        <v>19</v>
      </c>
      <c r="F2647" s="257" t="s">
        <v>1078</v>
      </c>
      <c r="G2647" s="255"/>
      <c r="H2647" s="256" t="s">
        <v>19</v>
      </c>
      <c r="I2647" s="258"/>
      <c r="J2647" s="255"/>
      <c r="K2647" s="255"/>
      <c r="L2647" s="259"/>
      <c r="M2647" s="260"/>
      <c r="N2647" s="261"/>
      <c r="O2647" s="261"/>
      <c r="P2647" s="261"/>
      <c r="Q2647" s="261"/>
      <c r="R2647" s="261"/>
      <c r="S2647" s="261"/>
      <c r="T2647" s="26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63" t="s">
        <v>205</v>
      </c>
      <c r="AU2647" s="263" t="s">
        <v>82</v>
      </c>
      <c r="AV2647" s="14" t="s">
        <v>79</v>
      </c>
      <c r="AW2647" s="14" t="s">
        <v>33</v>
      </c>
      <c r="AX2647" s="14" t="s">
        <v>72</v>
      </c>
      <c r="AY2647" s="263" t="s">
        <v>190</v>
      </c>
    </row>
    <row r="2648" s="14" customFormat="1">
      <c r="A2648" s="14"/>
      <c r="B2648" s="254"/>
      <c r="C2648" s="255"/>
      <c r="D2648" s="234" t="s">
        <v>205</v>
      </c>
      <c r="E2648" s="256" t="s">
        <v>19</v>
      </c>
      <c r="F2648" s="257" t="s">
        <v>1479</v>
      </c>
      <c r="G2648" s="255"/>
      <c r="H2648" s="256" t="s">
        <v>19</v>
      </c>
      <c r="I2648" s="258"/>
      <c r="J2648" s="255"/>
      <c r="K2648" s="255"/>
      <c r="L2648" s="259"/>
      <c r="M2648" s="260"/>
      <c r="N2648" s="261"/>
      <c r="O2648" s="261"/>
      <c r="P2648" s="261"/>
      <c r="Q2648" s="261"/>
      <c r="R2648" s="261"/>
      <c r="S2648" s="261"/>
      <c r="T2648" s="26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63" t="s">
        <v>205</v>
      </c>
      <c r="AU2648" s="263" t="s">
        <v>82</v>
      </c>
      <c r="AV2648" s="14" t="s">
        <v>79</v>
      </c>
      <c r="AW2648" s="14" t="s">
        <v>33</v>
      </c>
      <c r="AX2648" s="14" t="s">
        <v>72</v>
      </c>
      <c r="AY2648" s="263" t="s">
        <v>190</v>
      </c>
    </row>
    <row r="2649" s="13" customFormat="1">
      <c r="A2649" s="13"/>
      <c r="B2649" s="232"/>
      <c r="C2649" s="233"/>
      <c r="D2649" s="234" t="s">
        <v>205</v>
      </c>
      <c r="E2649" s="235" t="s">
        <v>19</v>
      </c>
      <c r="F2649" s="236" t="s">
        <v>3089</v>
      </c>
      <c r="G2649" s="233"/>
      <c r="H2649" s="237">
        <v>15.846</v>
      </c>
      <c r="I2649" s="238"/>
      <c r="J2649" s="233"/>
      <c r="K2649" s="233"/>
      <c r="L2649" s="239"/>
      <c r="M2649" s="240"/>
      <c r="N2649" s="241"/>
      <c r="O2649" s="241"/>
      <c r="P2649" s="241"/>
      <c r="Q2649" s="241"/>
      <c r="R2649" s="241"/>
      <c r="S2649" s="241"/>
      <c r="T2649" s="242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3" t="s">
        <v>205</v>
      </c>
      <c r="AU2649" s="243" t="s">
        <v>82</v>
      </c>
      <c r="AV2649" s="13" t="s">
        <v>82</v>
      </c>
      <c r="AW2649" s="13" t="s">
        <v>33</v>
      </c>
      <c r="AX2649" s="13" t="s">
        <v>72</v>
      </c>
      <c r="AY2649" s="243" t="s">
        <v>190</v>
      </c>
    </row>
    <row r="2650" s="14" customFormat="1">
      <c r="A2650" s="14"/>
      <c r="B2650" s="254"/>
      <c r="C2650" s="255"/>
      <c r="D2650" s="234" t="s">
        <v>205</v>
      </c>
      <c r="E2650" s="256" t="s">
        <v>19</v>
      </c>
      <c r="F2650" s="257" t="s">
        <v>3090</v>
      </c>
      <c r="G2650" s="255"/>
      <c r="H2650" s="256" t="s">
        <v>19</v>
      </c>
      <c r="I2650" s="258"/>
      <c r="J2650" s="255"/>
      <c r="K2650" s="255"/>
      <c r="L2650" s="259"/>
      <c r="M2650" s="260"/>
      <c r="N2650" s="261"/>
      <c r="O2650" s="261"/>
      <c r="P2650" s="261"/>
      <c r="Q2650" s="261"/>
      <c r="R2650" s="261"/>
      <c r="S2650" s="261"/>
      <c r="T2650" s="262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63" t="s">
        <v>205</v>
      </c>
      <c r="AU2650" s="263" t="s">
        <v>82</v>
      </c>
      <c r="AV2650" s="14" t="s">
        <v>79</v>
      </c>
      <c r="AW2650" s="14" t="s">
        <v>33</v>
      </c>
      <c r="AX2650" s="14" t="s">
        <v>72</v>
      </c>
      <c r="AY2650" s="263" t="s">
        <v>190</v>
      </c>
    </row>
    <row r="2651" s="13" customFormat="1">
      <c r="A2651" s="13"/>
      <c r="B2651" s="232"/>
      <c r="C2651" s="233"/>
      <c r="D2651" s="234" t="s">
        <v>205</v>
      </c>
      <c r="E2651" s="235" t="s">
        <v>19</v>
      </c>
      <c r="F2651" s="236" t="s">
        <v>3091</v>
      </c>
      <c r="G2651" s="233"/>
      <c r="H2651" s="237">
        <v>3.4199999999999999</v>
      </c>
      <c r="I2651" s="238"/>
      <c r="J2651" s="233"/>
      <c r="K2651" s="233"/>
      <c r="L2651" s="239"/>
      <c r="M2651" s="240"/>
      <c r="N2651" s="241"/>
      <c r="O2651" s="241"/>
      <c r="P2651" s="241"/>
      <c r="Q2651" s="241"/>
      <c r="R2651" s="241"/>
      <c r="S2651" s="241"/>
      <c r="T2651" s="242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3" t="s">
        <v>205</v>
      </c>
      <c r="AU2651" s="243" t="s">
        <v>82</v>
      </c>
      <c r="AV2651" s="13" t="s">
        <v>82</v>
      </c>
      <c r="AW2651" s="13" t="s">
        <v>33</v>
      </c>
      <c r="AX2651" s="13" t="s">
        <v>72</v>
      </c>
      <c r="AY2651" s="243" t="s">
        <v>190</v>
      </c>
    </row>
    <row r="2652" s="14" customFormat="1">
      <c r="A2652" s="14"/>
      <c r="B2652" s="254"/>
      <c r="C2652" s="255"/>
      <c r="D2652" s="234" t="s">
        <v>205</v>
      </c>
      <c r="E2652" s="256" t="s">
        <v>19</v>
      </c>
      <c r="F2652" s="257" t="s">
        <v>3092</v>
      </c>
      <c r="G2652" s="255"/>
      <c r="H2652" s="256" t="s">
        <v>19</v>
      </c>
      <c r="I2652" s="258"/>
      <c r="J2652" s="255"/>
      <c r="K2652" s="255"/>
      <c r="L2652" s="259"/>
      <c r="M2652" s="260"/>
      <c r="N2652" s="261"/>
      <c r="O2652" s="261"/>
      <c r="P2652" s="261"/>
      <c r="Q2652" s="261"/>
      <c r="R2652" s="261"/>
      <c r="S2652" s="261"/>
      <c r="T2652" s="262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63" t="s">
        <v>205</v>
      </c>
      <c r="AU2652" s="263" t="s">
        <v>82</v>
      </c>
      <c r="AV2652" s="14" t="s">
        <v>79</v>
      </c>
      <c r="AW2652" s="14" t="s">
        <v>33</v>
      </c>
      <c r="AX2652" s="14" t="s">
        <v>72</v>
      </c>
      <c r="AY2652" s="263" t="s">
        <v>190</v>
      </c>
    </row>
    <row r="2653" s="13" customFormat="1">
      <c r="A2653" s="13"/>
      <c r="B2653" s="232"/>
      <c r="C2653" s="233"/>
      <c r="D2653" s="234" t="s">
        <v>205</v>
      </c>
      <c r="E2653" s="235" t="s">
        <v>19</v>
      </c>
      <c r="F2653" s="236" t="s">
        <v>3093</v>
      </c>
      <c r="G2653" s="233"/>
      <c r="H2653" s="237">
        <v>5.2729999999999997</v>
      </c>
      <c r="I2653" s="238"/>
      <c r="J2653" s="233"/>
      <c r="K2653" s="233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205</v>
      </c>
      <c r="AU2653" s="243" t="s">
        <v>82</v>
      </c>
      <c r="AV2653" s="13" t="s">
        <v>82</v>
      </c>
      <c r="AW2653" s="13" t="s">
        <v>33</v>
      </c>
      <c r="AX2653" s="13" t="s">
        <v>72</v>
      </c>
      <c r="AY2653" s="243" t="s">
        <v>190</v>
      </c>
    </row>
    <row r="2654" s="14" customFormat="1">
      <c r="A2654" s="14"/>
      <c r="B2654" s="254"/>
      <c r="C2654" s="255"/>
      <c r="D2654" s="234" t="s">
        <v>205</v>
      </c>
      <c r="E2654" s="256" t="s">
        <v>19</v>
      </c>
      <c r="F2654" s="257" t="s">
        <v>3094</v>
      </c>
      <c r="G2654" s="255"/>
      <c r="H2654" s="256" t="s">
        <v>19</v>
      </c>
      <c r="I2654" s="258"/>
      <c r="J2654" s="255"/>
      <c r="K2654" s="255"/>
      <c r="L2654" s="259"/>
      <c r="M2654" s="260"/>
      <c r="N2654" s="261"/>
      <c r="O2654" s="261"/>
      <c r="P2654" s="261"/>
      <c r="Q2654" s="261"/>
      <c r="R2654" s="261"/>
      <c r="S2654" s="261"/>
      <c r="T2654" s="262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3" t="s">
        <v>205</v>
      </c>
      <c r="AU2654" s="263" t="s">
        <v>82</v>
      </c>
      <c r="AV2654" s="14" t="s">
        <v>79</v>
      </c>
      <c r="AW2654" s="14" t="s">
        <v>33</v>
      </c>
      <c r="AX2654" s="14" t="s">
        <v>72</v>
      </c>
      <c r="AY2654" s="263" t="s">
        <v>190</v>
      </c>
    </row>
    <row r="2655" s="13" customFormat="1">
      <c r="A2655" s="13"/>
      <c r="B2655" s="232"/>
      <c r="C2655" s="233"/>
      <c r="D2655" s="234" t="s">
        <v>205</v>
      </c>
      <c r="E2655" s="235" t="s">
        <v>19</v>
      </c>
      <c r="F2655" s="236" t="s">
        <v>3093</v>
      </c>
      <c r="G2655" s="233"/>
      <c r="H2655" s="237">
        <v>5.2729999999999997</v>
      </c>
      <c r="I2655" s="238"/>
      <c r="J2655" s="233"/>
      <c r="K2655" s="233"/>
      <c r="L2655" s="239"/>
      <c r="M2655" s="240"/>
      <c r="N2655" s="241"/>
      <c r="O2655" s="241"/>
      <c r="P2655" s="241"/>
      <c r="Q2655" s="241"/>
      <c r="R2655" s="241"/>
      <c r="S2655" s="241"/>
      <c r="T2655" s="242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3" t="s">
        <v>205</v>
      </c>
      <c r="AU2655" s="243" t="s">
        <v>82</v>
      </c>
      <c r="AV2655" s="13" t="s">
        <v>82</v>
      </c>
      <c r="AW2655" s="13" t="s">
        <v>33</v>
      </c>
      <c r="AX2655" s="13" t="s">
        <v>72</v>
      </c>
      <c r="AY2655" s="243" t="s">
        <v>190</v>
      </c>
    </row>
    <row r="2656" s="14" customFormat="1">
      <c r="A2656" s="14"/>
      <c r="B2656" s="254"/>
      <c r="C2656" s="255"/>
      <c r="D2656" s="234" t="s">
        <v>205</v>
      </c>
      <c r="E2656" s="256" t="s">
        <v>19</v>
      </c>
      <c r="F2656" s="257" t="s">
        <v>1486</v>
      </c>
      <c r="G2656" s="255"/>
      <c r="H2656" s="256" t="s">
        <v>19</v>
      </c>
      <c r="I2656" s="258"/>
      <c r="J2656" s="255"/>
      <c r="K2656" s="255"/>
      <c r="L2656" s="259"/>
      <c r="M2656" s="260"/>
      <c r="N2656" s="261"/>
      <c r="O2656" s="261"/>
      <c r="P2656" s="261"/>
      <c r="Q2656" s="261"/>
      <c r="R2656" s="261"/>
      <c r="S2656" s="261"/>
      <c r="T2656" s="262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63" t="s">
        <v>205</v>
      </c>
      <c r="AU2656" s="263" t="s">
        <v>82</v>
      </c>
      <c r="AV2656" s="14" t="s">
        <v>79</v>
      </c>
      <c r="AW2656" s="14" t="s">
        <v>33</v>
      </c>
      <c r="AX2656" s="14" t="s">
        <v>72</v>
      </c>
      <c r="AY2656" s="263" t="s">
        <v>190</v>
      </c>
    </row>
    <row r="2657" s="13" customFormat="1">
      <c r="A2657" s="13"/>
      <c r="B2657" s="232"/>
      <c r="C2657" s="233"/>
      <c r="D2657" s="234" t="s">
        <v>205</v>
      </c>
      <c r="E2657" s="235" t="s">
        <v>19</v>
      </c>
      <c r="F2657" s="236" t="s">
        <v>3095</v>
      </c>
      <c r="G2657" s="233"/>
      <c r="H2657" s="237">
        <v>24.140000000000001</v>
      </c>
      <c r="I2657" s="238"/>
      <c r="J2657" s="233"/>
      <c r="K2657" s="233"/>
      <c r="L2657" s="239"/>
      <c r="M2657" s="240"/>
      <c r="N2657" s="241"/>
      <c r="O2657" s="241"/>
      <c r="P2657" s="241"/>
      <c r="Q2657" s="241"/>
      <c r="R2657" s="241"/>
      <c r="S2657" s="241"/>
      <c r="T2657" s="242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3" t="s">
        <v>205</v>
      </c>
      <c r="AU2657" s="243" t="s">
        <v>82</v>
      </c>
      <c r="AV2657" s="13" t="s">
        <v>82</v>
      </c>
      <c r="AW2657" s="13" t="s">
        <v>33</v>
      </c>
      <c r="AX2657" s="13" t="s">
        <v>72</v>
      </c>
      <c r="AY2657" s="243" t="s">
        <v>190</v>
      </c>
    </row>
    <row r="2658" s="13" customFormat="1">
      <c r="A2658" s="13"/>
      <c r="B2658" s="232"/>
      <c r="C2658" s="233"/>
      <c r="D2658" s="234" t="s">
        <v>205</v>
      </c>
      <c r="E2658" s="235" t="s">
        <v>19</v>
      </c>
      <c r="F2658" s="236" t="s">
        <v>1892</v>
      </c>
      <c r="G2658" s="233"/>
      <c r="H2658" s="237">
        <v>-2</v>
      </c>
      <c r="I2658" s="238"/>
      <c r="J2658" s="233"/>
      <c r="K2658" s="233"/>
      <c r="L2658" s="239"/>
      <c r="M2658" s="240"/>
      <c r="N2658" s="241"/>
      <c r="O2658" s="241"/>
      <c r="P2658" s="241"/>
      <c r="Q2658" s="241"/>
      <c r="R2658" s="241"/>
      <c r="S2658" s="241"/>
      <c r="T2658" s="242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3" t="s">
        <v>205</v>
      </c>
      <c r="AU2658" s="243" t="s">
        <v>82</v>
      </c>
      <c r="AV2658" s="13" t="s">
        <v>82</v>
      </c>
      <c r="AW2658" s="13" t="s">
        <v>33</v>
      </c>
      <c r="AX2658" s="13" t="s">
        <v>72</v>
      </c>
      <c r="AY2658" s="243" t="s">
        <v>190</v>
      </c>
    </row>
    <row r="2659" s="13" customFormat="1">
      <c r="A2659" s="13"/>
      <c r="B2659" s="232"/>
      <c r="C2659" s="233"/>
      <c r="D2659" s="234" t="s">
        <v>205</v>
      </c>
      <c r="E2659" s="235" t="s">
        <v>19</v>
      </c>
      <c r="F2659" s="236" t="s">
        <v>3096</v>
      </c>
      <c r="G2659" s="233"/>
      <c r="H2659" s="237">
        <v>0.75</v>
      </c>
      <c r="I2659" s="238"/>
      <c r="J2659" s="233"/>
      <c r="K2659" s="233"/>
      <c r="L2659" s="239"/>
      <c r="M2659" s="240"/>
      <c r="N2659" s="241"/>
      <c r="O2659" s="241"/>
      <c r="P2659" s="241"/>
      <c r="Q2659" s="241"/>
      <c r="R2659" s="241"/>
      <c r="S2659" s="241"/>
      <c r="T2659" s="242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3" t="s">
        <v>205</v>
      </c>
      <c r="AU2659" s="243" t="s">
        <v>82</v>
      </c>
      <c r="AV2659" s="13" t="s">
        <v>82</v>
      </c>
      <c r="AW2659" s="13" t="s">
        <v>33</v>
      </c>
      <c r="AX2659" s="13" t="s">
        <v>72</v>
      </c>
      <c r="AY2659" s="243" t="s">
        <v>190</v>
      </c>
    </row>
    <row r="2660" s="14" customFormat="1">
      <c r="A2660" s="14"/>
      <c r="B2660" s="254"/>
      <c r="C2660" s="255"/>
      <c r="D2660" s="234" t="s">
        <v>205</v>
      </c>
      <c r="E2660" s="256" t="s">
        <v>19</v>
      </c>
      <c r="F2660" s="257" t="s">
        <v>1085</v>
      </c>
      <c r="G2660" s="255"/>
      <c r="H2660" s="256" t="s">
        <v>19</v>
      </c>
      <c r="I2660" s="258"/>
      <c r="J2660" s="255"/>
      <c r="K2660" s="255"/>
      <c r="L2660" s="259"/>
      <c r="M2660" s="260"/>
      <c r="N2660" s="261"/>
      <c r="O2660" s="261"/>
      <c r="P2660" s="261"/>
      <c r="Q2660" s="261"/>
      <c r="R2660" s="261"/>
      <c r="S2660" s="261"/>
      <c r="T2660" s="262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63" t="s">
        <v>205</v>
      </c>
      <c r="AU2660" s="263" t="s">
        <v>82</v>
      </c>
      <c r="AV2660" s="14" t="s">
        <v>79</v>
      </c>
      <c r="AW2660" s="14" t="s">
        <v>33</v>
      </c>
      <c r="AX2660" s="14" t="s">
        <v>72</v>
      </c>
      <c r="AY2660" s="263" t="s">
        <v>190</v>
      </c>
    </row>
    <row r="2661" s="14" customFormat="1">
      <c r="A2661" s="14"/>
      <c r="B2661" s="254"/>
      <c r="C2661" s="255"/>
      <c r="D2661" s="234" t="s">
        <v>205</v>
      </c>
      <c r="E2661" s="256" t="s">
        <v>19</v>
      </c>
      <c r="F2661" s="257" t="s">
        <v>1496</v>
      </c>
      <c r="G2661" s="255"/>
      <c r="H2661" s="256" t="s">
        <v>19</v>
      </c>
      <c r="I2661" s="258"/>
      <c r="J2661" s="255"/>
      <c r="K2661" s="255"/>
      <c r="L2661" s="259"/>
      <c r="M2661" s="260"/>
      <c r="N2661" s="261"/>
      <c r="O2661" s="261"/>
      <c r="P2661" s="261"/>
      <c r="Q2661" s="261"/>
      <c r="R2661" s="261"/>
      <c r="S2661" s="261"/>
      <c r="T2661" s="262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63" t="s">
        <v>205</v>
      </c>
      <c r="AU2661" s="263" t="s">
        <v>82</v>
      </c>
      <c r="AV2661" s="14" t="s">
        <v>79</v>
      </c>
      <c r="AW2661" s="14" t="s">
        <v>33</v>
      </c>
      <c r="AX2661" s="14" t="s">
        <v>72</v>
      </c>
      <c r="AY2661" s="263" t="s">
        <v>190</v>
      </c>
    </row>
    <row r="2662" s="13" customFormat="1">
      <c r="A2662" s="13"/>
      <c r="B2662" s="232"/>
      <c r="C2662" s="233"/>
      <c r="D2662" s="234" t="s">
        <v>205</v>
      </c>
      <c r="E2662" s="235" t="s">
        <v>19</v>
      </c>
      <c r="F2662" s="236" t="s">
        <v>3097</v>
      </c>
      <c r="G2662" s="233"/>
      <c r="H2662" s="237">
        <v>3.1499999999999999</v>
      </c>
      <c r="I2662" s="238"/>
      <c r="J2662" s="233"/>
      <c r="K2662" s="233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205</v>
      </c>
      <c r="AU2662" s="243" t="s">
        <v>82</v>
      </c>
      <c r="AV2662" s="13" t="s">
        <v>82</v>
      </c>
      <c r="AW2662" s="13" t="s">
        <v>33</v>
      </c>
      <c r="AX2662" s="13" t="s">
        <v>72</v>
      </c>
      <c r="AY2662" s="243" t="s">
        <v>190</v>
      </c>
    </row>
    <row r="2663" s="14" customFormat="1">
      <c r="A2663" s="14"/>
      <c r="B2663" s="254"/>
      <c r="C2663" s="255"/>
      <c r="D2663" s="234" t="s">
        <v>205</v>
      </c>
      <c r="E2663" s="256" t="s">
        <v>19</v>
      </c>
      <c r="F2663" s="257" t="s">
        <v>1498</v>
      </c>
      <c r="G2663" s="255"/>
      <c r="H2663" s="256" t="s">
        <v>19</v>
      </c>
      <c r="I2663" s="258"/>
      <c r="J2663" s="255"/>
      <c r="K2663" s="255"/>
      <c r="L2663" s="259"/>
      <c r="M2663" s="260"/>
      <c r="N2663" s="261"/>
      <c r="O2663" s="261"/>
      <c r="P2663" s="261"/>
      <c r="Q2663" s="261"/>
      <c r="R2663" s="261"/>
      <c r="S2663" s="261"/>
      <c r="T2663" s="26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63" t="s">
        <v>205</v>
      </c>
      <c r="AU2663" s="263" t="s">
        <v>82</v>
      </c>
      <c r="AV2663" s="14" t="s">
        <v>79</v>
      </c>
      <c r="AW2663" s="14" t="s">
        <v>33</v>
      </c>
      <c r="AX2663" s="14" t="s">
        <v>72</v>
      </c>
      <c r="AY2663" s="263" t="s">
        <v>190</v>
      </c>
    </row>
    <row r="2664" s="13" customFormat="1">
      <c r="A2664" s="13"/>
      <c r="B2664" s="232"/>
      <c r="C2664" s="233"/>
      <c r="D2664" s="234" t="s">
        <v>205</v>
      </c>
      <c r="E2664" s="235" t="s">
        <v>19</v>
      </c>
      <c r="F2664" s="236" t="s">
        <v>3098</v>
      </c>
      <c r="G2664" s="233"/>
      <c r="H2664" s="237">
        <v>14.112</v>
      </c>
      <c r="I2664" s="238"/>
      <c r="J2664" s="233"/>
      <c r="K2664" s="233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205</v>
      </c>
      <c r="AU2664" s="243" t="s">
        <v>82</v>
      </c>
      <c r="AV2664" s="13" t="s">
        <v>82</v>
      </c>
      <c r="AW2664" s="13" t="s">
        <v>33</v>
      </c>
      <c r="AX2664" s="13" t="s">
        <v>72</v>
      </c>
      <c r="AY2664" s="243" t="s">
        <v>190</v>
      </c>
    </row>
    <row r="2665" s="14" customFormat="1">
      <c r="A2665" s="14"/>
      <c r="B2665" s="254"/>
      <c r="C2665" s="255"/>
      <c r="D2665" s="234" t="s">
        <v>205</v>
      </c>
      <c r="E2665" s="256" t="s">
        <v>19</v>
      </c>
      <c r="F2665" s="257" t="s">
        <v>1500</v>
      </c>
      <c r="G2665" s="255"/>
      <c r="H2665" s="256" t="s">
        <v>19</v>
      </c>
      <c r="I2665" s="258"/>
      <c r="J2665" s="255"/>
      <c r="K2665" s="255"/>
      <c r="L2665" s="259"/>
      <c r="M2665" s="260"/>
      <c r="N2665" s="261"/>
      <c r="O2665" s="261"/>
      <c r="P2665" s="261"/>
      <c r="Q2665" s="261"/>
      <c r="R2665" s="261"/>
      <c r="S2665" s="261"/>
      <c r="T2665" s="26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63" t="s">
        <v>205</v>
      </c>
      <c r="AU2665" s="263" t="s">
        <v>82</v>
      </c>
      <c r="AV2665" s="14" t="s">
        <v>79</v>
      </c>
      <c r="AW2665" s="14" t="s">
        <v>33</v>
      </c>
      <c r="AX2665" s="14" t="s">
        <v>72</v>
      </c>
      <c r="AY2665" s="263" t="s">
        <v>190</v>
      </c>
    </row>
    <row r="2666" s="13" customFormat="1">
      <c r="A2666" s="13"/>
      <c r="B2666" s="232"/>
      <c r="C2666" s="233"/>
      <c r="D2666" s="234" t="s">
        <v>205</v>
      </c>
      <c r="E2666" s="235" t="s">
        <v>19</v>
      </c>
      <c r="F2666" s="236" t="s">
        <v>3099</v>
      </c>
      <c r="G2666" s="233"/>
      <c r="H2666" s="237">
        <v>8.0640000000000001</v>
      </c>
      <c r="I2666" s="238"/>
      <c r="J2666" s="233"/>
      <c r="K2666" s="233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205</v>
      </c>
      <c r="AU2666" s="243" t="s">
        <v>82</v>
      </c>
      <c r="AV2666" s="13" t="s">
        <v>82</v>
      </c>
      <c r="AW2666" s="13" t="s">
        <v>33</v>
      </c>
      <c r="AX2666" s="13" t="s">
        <v>72</v>
      </c>
      <c r="AY2666" s="243" t="s">
        <v>190</v>
      </c>
    </row>
    <row r="2667" s="15" customFormat="1">
      <c r="A2667" s="15"/>
      <c r="B2667" s="264"/>
      <c r="C2667" s="265"/>
      <c r="D2667" s="234" t="s">
        <v>205</v>
      </c>
      <c r="E2667" s="266" t="s">
        <v>19</v>
      </c>
      <c r="F2667" s="267" t="s">
        <v>243</v>
      </c>
      <c r="G2667" s="265"/>
      <c r="H2667" s="268">
        <v>138.607</v>
      </c>
      <c r="I2667" s="269"/>
      <c r="J2667" s="265"/>
      <c r="K2667" s="265"/>
      <c r="L2667" s="270"/>
      <c r="M2667" s="271"/>
      <c r="N2667" s="272"/>
      <c r="O2667" s="272"/>
      <c r="P2667" s="272"/>
      <c r="Q2667" s="272"/>
      <c r="R2667" s="272"/>
      <c r="S2667" s="272"/>
      <c r="T2667" s="273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74" t="s">
        <v>205</v>
      </c>
      <c r="AU2667" s="274" t="s">
        <v>82</v>
      </c>
      <c r="AV2667" s="15" t="s">
        <v>197</v>
      </c>
      <c r="AW2667" s="15" t="s">
        <v>33</v>
      </c>
      <c r="AX2667" s="15" t="s">
        <v>79</v>
      </c>
      <c r="AY2667" s="274" t="s">
        <v>190</v>
      </c>
    </row>
    <row r="2668" s="2" customFormat="1" ht="16.5" customHeight="1">
      <c r="A2668" s="40"/>
      <c r="B2668" s="41"/>
      <c r="C2668" s="214" t="s">
        <v>3100</v>
      </c>
      <c r="D2668" s="214" t="s">
        <v>192</v>
      </c>
      <c r="E2668" s="215" t="s">
        <v>3101</v>
      </c>
      <c r="F2668" s="216" t="s">
        <v>3102</v>
      </c>
      <c r="G2668" s="217" t="s">
        <v>214</v>
      </c>
      <c r="H2668" s="218">
        <v>44.880000000000003</v>
      </c>
      <c r="I2668" s="219"/>
      <c r="J2668" s="220">
        <f>ROUND(I2668*H2668,2)</f>
        <v>0</v>
      </c>
      <c r="K2668" s="216" t="s">
        <v>196</v>
      </c>
      <c r="L2668" s="46"/>
      <c r="M2668" s="221" t="s">
        <v>19</v>
      </c>
      <c r="N2668" s="222" t="s">
        <v>43</v>
      </c>
      <c r="O2668" s="86"/>
      <c r="P2668" s="223">
        <f>O2668*H2668</f>
        <v>0</v>
      </c>
      <c r="Q2668" s="223">
        <v>0.0014300000000000001</v>
      </c>
      <c r="R2668" s="223">
        <f>Q2668*H2668</f>
        <v>0.06417840000000001</v>
      </c>
      <c r="S2668" s="223">
        <v>0</v>
      </c>
      <c r="T2668" s="224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25" t="s">
        <v>307</v>
      </c>
      <c r="AT2668" s="225" t="s">
        <v>192</v>
      </c>
      <c r="AU2668" s="225" t="s">
        <v>82</v>
      </c>
      <c r="AY2668" s="19" t="s">
        <v>190</v>
      </c>
      <c r="BE2668" s="226">
        <f>IF(N2668="základní",J2668,0)</f>
        <v>0</v>
      </c>
      <c r="BF2668" s="226">
        <f>IF(N2668="snížená",J2668,0)</f>
        <v>0</v>
      </c>
      <c r="BG2668" s="226">
        <f>IF(N2668="zákl. přenesená",J2668,0)</f>
        <v>0</v>
      </c>
      <c r="BH2668" s="226">
        <f>IF(N2668="sníž. přenesená",J2668,0)</f>
        <v>0</v>
      </c>
      <c r="BI2668" s="226">
        <f>IF(N2668="nulová",J2668,0)</f>
        <v>0</v>
      </c>
      <c r="BJ2668" s="19" t="s">
        <v>79</v>
      </c>
      <c r="BK2668" s="226">
        <f>ROUND(I2668*H2668,2)</f>
        <v>0</v>
      </c>
      <c r="BL2668" s="19" t="s">
        <v>307</v>
      </c>
      <c r="BM2668" s="225" t="s">
        <v>3103</v>
      </c>
    </row>
    <row r="2669" s="2" customFormat="1">
      <c r="A2669" s="40"/>
      <c r="B2669" s="41"/>
      <c r="C2669" s="42"/>
      <c r="D2669" s="227" t="s">
        <v>199</v>
      </c>
      <c r="E2669" s="42"/>
      <c r="F2669" s="228" t="s">
        <v>3104</v>
      </c>
      <c r="G2669" s="42"/>
      <c r="H2669" s="42"/>
      <c r="I2669" s="229"/>
      <c r="J2669" s="42"/>
      <c r="K2669" s="42"/>
      <c r="L2669" s="46"/>
      <c r="M2669" s="230"/>
      <c r="N2669" s="231"/>
      <c r="O2669" s="86"/>
      <c r="P2669" s="86"/>
      <c r="Q2669" s="86"/>
      <c r="R2669" s="86"/>
      <c r="S2669" s="86"/>
      <c r="T2669" s="87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T2669" s="19" t="s">
        <v>199</v>
      </c>
      <c r="AU2669" s="19" t="s">
        <v>82</v>
      </c>
    </row>
    <row r="2670" s="14" customFormat="1">
      <c r="A2670" s="14"/>
      <c r="B2670" s="254"/>
      <c r="C2670" s="255"/>
      <c r="D2670" s="234" t="s">
        <v>205</v>
      </c>
      <c r="E2670" s="256" t="s">
        <v>19</v>
      </c>
      <c r="F2670" s="257" t="s">
        <v>3105</v>
      </c>
      <c r="G2670" s="255"/>
      <c r="H2670" s="256" t="s">
        <v>19</v>
      </c>
      <c r="I2670" s="258"/>
      <c r="J2670" s="255"/>
      <c r="K2670" s="255"/>
      <c r="L2670" s="259"/>
      <c r="M2670" s="260"/>
      <c r="N2670" s="261"/>
      <c r="O2670" s="261"/>
      <c r="P2670" s="261"/>
      <c r="Q2670" s="261"/>
      <c r="R2670" s="261"/>
      <c r="S2670" s="261"/>
      <c r="T2670" s="262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63" t="s">
        <v>205</v>
      </c>
      <c r="AU2670" s="263" t="s">
        <v>82</v>
      </c>
      <c r="AV2670" s="14" t="s">
        <v>79</v>
      </c>
      <c r="AW2670" s="14" t="s">
        <v>33</v>
      </c>
      <c r="AX2670" s="14" t="s">
        <v>72</v>
      </c>
      <c r="AY2670" s="263" t="s">
        <v>190</v>
      </c>
    </row>
    <row r="2671" s="13" customFormat="1">
      <c r="A2671" s="13"/>
      <c r="B2671" s="232"/>
      <c r="C2671" s="233"/>
      <c r="D2671" s="234" t="s">
        <v>205</v>
      </c>
      <c r="E2671" s="235" t="s">
        <v>19</v>
      </c>
      <c r="F2671" s="236" t="s">
        <v>3106</v>
      </c>
      <c r="G2671" s="233"/>
      <c r="H2671" s="237">
        <v>44.880000000000003</v>
      </c>
      <c r="I2671" s="238"/>
      <c r="J2671" s="233"/>
      <c r="K2671" s="233"/>
      <c r="L2671" s="239"/>
      <c r="M2671" s="240"/>
      <c r="N2671" s="241"/>
      <c r="O2671" s="241"/>
      <c r="P2671" s="241"/>
      <c r="Q2671" s="241"/>
      <c r="R2671" s="241"/>
      <c r="S2671" s="241"/>
      <c r="T2671" s="242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3" t="s">
        <v>205</v>
      </c>
      <c r="AU2671" s="243" t="s">
        <v>82</v>
      </c>
      <c r="AV2671" s="13" t="s">
        <v>82</v>
      </c>
      <c r="AW2671" s="13" t="s">
        <v>33</v>
      </c>
      <c r="AX2671" s="13" t="s">
        <v>79</v>
      </c>
      <c r="AY2671" s="243" t="s">
        <v>190</v>
      </c>
    </row>
    <row r="2672" s="2" customFormat="1" ht="24.15" customHeight="1">
      <c r="A2672" s="40"/>
      <c r="B2672" s="41"/>
      <c r="C2672" s="214" t="s">
        <v>3107</v>
      </c>
      <c r="D2672" s="214" t="s">
        <v>192</v>
      </c>
      <c r="E2672" s="215" t="s">
        <v>3108</v>
      </c>
      <c r="F2672" s="216" t="s">
        <v>3109</v>
      </c>
      <c r="G2672" s="217" t="s">
        <v>214</v>
      </c>
      <c r="H2672" s="218">
        <v>65.040000000000006</v>
      </c>
      <c r="I2672" s="219"/>
      <c r="J2672" s="220">
        <f>ROUND(I2672*H2672,2)</f>
        <v>0</v>
      </c>
      <c r="K2672" s="216" t="s">
        <v>196</v>
      </c>
      <c r="L2672" s="46"/>
      <c r="M2672" s="221" t="s">
        <v>19</v>
      </c>
      <c r="N2672" s="222" t="s">
        <v>43</v>
      </c>
      <c r="O2672" s="86"/>
      <c r="P2672" s="223">
        <f>O2672*H2672</f>
        <v>0</v>
      </c>
      <c r="Q2672" s="223">
        <v>0.012200000000000001</v>
      </c>
      <c r="R2672" s="223">
        <f>Q2672*H2672</f>
        <v>0.79348800000000008</v>
      </c>
      <c r="S2672" s="223">
        <v>0</v>
      </c>
      <c r="T2672" s="224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25" t="s">
        <v>307</v>
      </c>
      <c r="AT2672" s="225" t="s">
        <v>192</v>
      </c>
      <c r="AU2672" s="225" t="s">
        <v>82</v>
      </c>
      <c r="AY2672" s="19" t="s">
        <v>190</v>
      </c>
      <c r="BE2672" s="226">
        <f>IF(N2672="základní",J2672,0)</f>
        <v>0</v>
      </c>
      <c r="BF2672" s="226">
        <f>IF(N2672="snížená",J2672,0)</f>
        <v>0</v>
      </c>
      <c r="BG2672" s="226">
        <f>IF(N2672="zákl. přenesená",J2672,0)</f>
        <v>0</v>
      </c>
      <c r="BH2672" s="226">
        <f>IF(N2672="sníž. přenesená",J2672,0)</f>
        <v>0</v>
      </c>
      <c r="BI2672" s="226">
        <f>IF(N2672="nulová",J2672,0)</f>
        <v>0</v>
      </c>
      <c r="BJ2672" s="19" t="s">
        <v>79</v>
      </c>
      <c r="BK2672" s="226">
        <f>ROUND(I2672*H2672,2)</f>
        <v>0</v>
      </c>
      <c r="BL2672" s="19" t="s">
        <v>307</v>
      </c>
      <c r="BM2672" s="225" t="s">
        <v>3110</v>
      </c>
    </row>
    <row r="2673" s="2" customFormat="1">
      <c r="A2673" s="40"/>
      <c r="B2673" s="41"/>
      <c r="C2673" s="42"/>
      <c r="D2673" s="227" t="s">
        <v>199</v>
      </c>
      <c r="E2673" s="42"/>
      <c r="F2673" s="228" t="s">
        <v>3111</v>
      </c>
      <c r="G2673" s="42"/>
      <c r="H2673" s="42"/>
      <c r="I2673" s="229"/>
      <c r="J2673" s="42"/>
      <c r="K2673" s="42"/>
      <c r="L2673" s="46"/>
      <c r="M2673" s="230"/>
      <c r="N2673" s="231"/>
      <c r="O2673" s="86"/>
      <c r="P2673" s="86"/>
      <c r="Q2673" s="86"/>
      <c r="R2673" s="86"/>
      <c r="S2673" s="86"/>
      <c r="T2673" s="87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9" t="s">
        <v>199</v>
      </c>
      <c r="AU2673" s="19" t="s">
        <v>82</v>
      </c>
    </row>
    <row r="2674" s="13" customFormat="1">
      <c r="A2674" s="13"/>
      <c r="B2674" s="232"/>
      <c r="C2674" s="233"/>
      <c r="D2674" s="234" t="s">
        <v>205</v>
      </c>
      <c r="E2674" s="235" t="s">
        <v>19</v>
      </c>
      <c r="F2674" s="236" t="s">
        <v>723</v>
      </c>
      <c r="G2674" s="233"/>
      <c r="H2674" s="237">
        <v>65.040000000000006</v>
      </c>
      <c r="I2674" s="238"/>
      <c r="J2674" s="233"/>
      <c r="K2674" s="233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205</v>
      </c>
      <c r="AU2674" s="243" t="s">
        <v>82</v>
      </c>
      <c r="AV2674" s="13" t="s">
        <v>82</v>
      </c>
      <c r="AW2674" s="13" t="s">
        <v>33</v>
      </c>
      <c r="AX2674" s="13" t="s">
        <v>79</v>
      </c>
      <c r="AY2674" s="243" t="s">
        <v>190</v>
      </c>
    </row>
    <row r="2675" s="2" customFormat="1" ht="24.15" customHeight="1">
      <c r="A2675" s="40"/>
      <c r="B2675" s="41"/>
      <c r="C2675" s="214" t="s">
        <v>3112</v>
      </c>
      <c r="D2675" s="214" t="s">
        <v>192</v>
      </c>
      <c r="E2675" s="215" t="s">
        <v>3113</v>
      </c>
      <c r="F2675" s="216" t="s">
        <v>3114</v>
      </c>
      <c r="G2675" s="217" t="s">
        <v>214</v>
      </c>
      <c r="H2675" s="218">
        <v>89.280000000000001</v>
      </c>
      <c r="I2675" s="219"/>
      <c r="J2675" s="220">
        <f>ROUND(I2675*H2675,2)</f>
        <v>0</v>
      </c>
      <c r="K2675" s="216" t="s">
        <v>196</v>
      </c>
      <c r="L2675" s="46"/>
      <c r="M2675" s="221" t="s">
        <v>19</v>
      </c>
      <c r="N2675" s="222" t="s">
        <v>43</v>
      </c>
      <c r="O2675" s="86"/>
      <c r="P2675" s="223">
        <f>O2675*H2675</f>
        <v>0</v>
      </c>
      <c r="Q2675" s="223">
        <v>0.012590000000000001</v>
      </c>
      <c r="R2675" s="223">
        <f>Q2675*H2675</f>
        <v>1.1240352</v>
      </c>
      <c r="S2675" s="223">
        <v>0</v>
      </c>
      <c r="T2675" s="224">
        <f>S2675*H2675</f>
        <v>0</v>
      </c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R2675" s="225" t="s">
        <v>307</v>
      </c>
      <c r="AT2675" s="225" t="s">
        <v>192</v>
      </c>
      <c r="AU2675" s="225" t="s">
        <v>82</v>
      </c>
      <c r="AY2675" s="19" t="s">
        <v>190</v>
      </c>
      <c r="BE2675" s="226">
        <f>IF(N2675="základní",J2675,0)</f>
        <v>0</v>
      </c>
      <c r="BF2675" s="226">
        <f>IF(N2675="snížená",J2675,0)</f>
        <v>0</v>
      </c>
      <c r="BG2675" s="226">
        <f>IF(N2675="zákl. přenesená",J2675,0)</f>
        <v>0</v>
      </c>
      <c r="BH2675" s="226">
        <f>IF(N2675="sníž. přenesená",J2675,0)</f>
        <v>0</v>
      </c>
      <c r="BI2675" s="226">
        <f>IF(N2675="nulová",J2675,0)</f>
        <v>0</v>
      </c>
      <c r="BJ2675" s="19" t="s">
        <v>79</v>
      </c>
      <c r="BK2675" s="226">
        <f>ROUND(I2675*H2675,2)</f>
        <v>0</v>
      </c>
      <c r="BL2675" s="19" t="s">
        <v>307</v>
      </c>
      <c r="BM2675" s="225" t="s">
        <v>3115</v>
      </c>
    </row>
    <row r="2676" s="2" customFormat="1">
      <c r="A2676" s="40"/>
      <c r="B2676" s="41"/>
      <c r="C2676" s="42"/>
      <c r="D2676" s="227" t="s">
        <v>199</v>
      </c>
      <c r="E2676" s="42"/>
      <c r="F2676" s="228" t="s">
        <v>3116</v>
      </c>
      <c r="G2676" s="42"/>
      <c r="H2676" s="42"/>
      <c r="I2676" s="229"/>
      <c r="J2676" s="42"/>
      <c r="K2676" s="42"/>
      <c r="L2676" s="46"/>
      <c r="M2676" s="230"/>
      <c r="N2676" s="231"/>
      <c r="O2676" s="86"/>
      <c r="P2676" s="86"/>
      <c r="Q2676" s="86"/>
      <c r="R2676" s="86"/>
      <c r="S2676" s="86"/>
      <c r="T2676" s="87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T2676" s="19" t="s">
        <v>199</v>
      </c>
      <c r="AU2676" s="19" t="s">
        <v>82</v>
      </c>
    </row>
    <row r="2677" s="13" customFormat="1">
      <c r="A2677" s="13"/>
      <c r="B2677" s="232"/>
      <c r="C2677" s="233"/>
      <c r="D2677" s="234" t="s">
        <v>205</v>
      </c>
      <c r="E2677" s="235" t="s">
        <v>19</v>
      </c>
      <c r="F2677" s="236" t="s">
        <v>726</v>
      </c>
      <c r="G2677" s="233"/>
      <c r="H2677" s="237">
        <v>89.280000000000001</v>
      </c>
      <c r="I2677" s="238"/>
      <c r="J2677" s="233"/>
      <c r="K2677" s="233"/>
      <c r="L2677" s="239"/>
      <c r="M2677" s="240"/>
      <c r="N2677" s="241"/>
      <c r="O2677" s="241"/>
      <c r="P2677" s="241"/>
      <c r="Q2677" s="241"/>
      <c r="R2677" s="241"/>
      <c r="S2677" s="241"/>
      <c r="T2677" s="242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3" t="s">
        <v>205</v>
      </c>
      <c r="AU2677" s="243" t="s">
        <v>82</v>
      </c>
      <c r="AV2677" s="13" t="s">
        <v>82</v>
      </c>
      <c r="AW2677" s="13" t="s">
        <v>33</v>
      </c>
      <c r="AX2677" s="13" t="s">
        <v>79</v>
      </c>
      <c r="AY2677" s="243" t="s">
        <v>190</v>
      </c>
    </row>
    <row r="2678" s="2" customFormat="1" ht="24.15" customHeight="1">
      <c r="A2678" s="40"/>
      <c r="B2678" s="41"/>
      <c r="C2678" s="214" t="s">
        <v>3117</v>
      </c>
      <c r="D2678" s="214" t="s">
        <v>192</v>
      </c>
      <c r="E2678" s="215" t="s">
        <v>3118</v>
      </c>
      <c r="F2678" s="216" t="s">
        <v>3119</v>
      </c>
      <c r="G2678" s="217" t="s">
        <v>214</v>
      </c>
      <c r="H2678" s="218">
        <v>1819.96</v>
      </c>
      <c r="I2678" s="219"/>
      <c r="J2678" s="220">
        <f>ROUND(I2678*H2678,2)</f>
        <v>0</v>
      </c>
      <c r="K2678" s="216" t="s">
        <v>196</v>
      </c>
      <c r="L2678" s="46"/>
      <c r="M2678" s="221" t="s">
        <v>19</v>
      </c>
      <c r="N2678" s="222" t="s">
        <v>43</v>
      </c>
      <c r="O2678" s="86"/>
      <c r="P2678" s="223">
        <f>O2678*H2678</f>
        <v>0</v>
      </c>
      <c r="Q2678" s="223">
        <v>0</v>
      </c>
      <c r="R2678" s="223">
        <f>Q2678*H2678</f>
        <v>0</v>
      </c>
      <c r="S2678" s="223">
        <v>0</v>
      </c>
      <c r="T2678" s="224">
        <f>S2678*H2678</f>
        <v>0</v>
      </c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R2678" s="225" t="s">
        <v>307</v>
      </c>
      <c r="AT2678" s="225" t="s">
        <v>192</v>
      </c>
      <c r="AU2678" s="225" t="s">
        <v>82</v>
      </c>
      <c r="AY2678" s="19" t="s">
        <v>190</v>
      </c>
      <c r="BE2678" s="226">
        <f>IF(N2678="základní",J2678,0)</f>
        <v>0</v>
      </c>
      <c r="BF2678" s="226">
        <f>IF(N2678="snížená",J2678,0)</f>
        <v>0</v>
      </c>
      <c r="BG2678" s="226">
        <f>IF(N2678="zákl. přenesená",J2678,0)</f>
        <v>0</v>
      </c>
      <c r="BH2678" s="226">
        <f>IF(N2678="sníž. přenesená",J2678,0)</f>
        <v>0</v>
      </c>
      <c r="BI2678" s="226">
        <f>IF(N2678="nulová",J2678,0)</f>
        <v>0</v>
      </c>
      <c r="BJ2678" s="19" t="s">
        <v>79</v>
      </c>
      <c r="BK2678" s="226">
        <f>ROUND(I2678*H2678,2)</f>
        <v>0</v>
      </c>
      <c r="BL2678" s="19" t="s">
        <v>307</v>
      </c>
      <c r="BM2678" s="225" t="s">
        <v>3120</v>
      </c>
    </row>
    <row r="2679" s="2" customFormat="1">
      <c r="A2679" s="40"/>
      <c r="B2679" s="41"/>
      <c r="C2679" s="42"/>
      <c r="D2679" s="227" t="s">
        <v>199</v>
      </c>
      <c r="E2679" s="42"/>
      <c r="F2679" s="228" t="s">
        <v>3121</v>
      </c>
      <c r="G2679" s="42"/>
      <c r="H2679" s="42"/>
      <c r="I2679" s="229"/>
      <c r="J2679" s="42"/>
      <c r="K2679" s="42"/>
      <c r="L2679" s="46"/>
      <c r="M2679" s="230"/>
      <c r="N2679" s="231"/>
      <c r="O2679" s="86"/>
      <c r="P2679" s="86"/>
      <c r="Q2679" s="86"/>
      <c r="R2679" s="86"/>
      <c r="S2679" s="86"/>
      <c r="T2679" s="87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T2679" s="19" t="s">
        <v>199</v>
      </c>
      <c r="AU2679" s="19" t="s">
        <v>82</v>
      </c>
    </row>
    <row r="2680" s="13" customFormat="1">
      <c r="A2680" s="13"/>
      <c r="B2680" s="232"/>
      <c r="C2680" s="233"/>
      <c r="D2680" s="234" t="s">
        <v>205</v>
      </c>
      <c r="E2680" s="235" t="s">
        <v>19</v>
      </c>
      <c r="F2680" s="236" t="s">
        <v>729</v>
      </c>
      <c r="G2680" s="233"/>
      <c r="H2680" s="237">
        <v>1579.56</v>
      </c>
      <c r="I2680" s="238"/>
      <c r="J2680" s="233"/>
      <c r="K2680" s="233"/>
      <c r="L2680" s="239"/>
      <c r="M2680" s="240"/>
      <c r="N2680" s="241"/>
      <c r="O2680" s="241"/>
      <c r="P2680" s="241"/>
      <c r="Q2680" s="241"/>
      <c r="R2680" s="241"/>
      <c r="S2680" s="241"/>
      <c r="T2680" s="242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3" t="s">
        <v>205</v>
      </c>
      <c r="AU2680" s="243" t="s">
        <v>82</v>
      </c>
      <c r="AV2680" s="13" t="s">
        <v>82</v>
      </c>
      <c r="AW2680" s="13" t="s">
        <v>33</v>
      </c>
      <c r="AX2680" s="13" t="s">
        <v>72</v>
      </c>
      <c r="AY2680" s="243" t="s">
        <v>190</v>
      </c>
    </row>
    <row r="2681" s="13" customFormat="1">
      <c r="A2681" s="13"/>
      <c r="B2681" s="232"/>
      <c r="C2681" s="233"/>
      <c r="D2681" s="234" t="s">
        <v>205</v>
      </c>
      <c r="E2681" s="235" t="s">
        <v>19</v>
      </c>
      <c r="F2681" s="236" t="s">
        <v>732</v>
      </c>
      <c r="G2681" s="233"/>
      <c r="H2681" s="237">
        <v>143.08699999999999</v>
      </c>
      <c r="I2681" s="238"/>
      <c r="J2681" s="233"/>
      <c r="K2681" s="233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205</v>
      </c>
      <c r="AU2681" s="243" t="s">
        <v>82</v>
      </c>
      <c r="AV2681" s="13" t="s">
        <v>82</v>
      </c>
      <c r="AW2681" s="13" t="s">
        <v>33</v>
      </c>
      <c r="AX2681" s="13" t="s">
        <v>72</v>
      </c>
      <c r="AY2681" s="243" t="s">
        <v>190</v>
      </c>
    </row>
    <row r="2682" s="13" customFormat="1">
      <c r="A2682" s="13"/>
      <c r="B2682" s="232"/>
      <c r="C2682" s="233"/>
      <c r="D2682" s="234" t="s">
        <v>205</v>
      </c>
      <c r="E2682" s="235" t="s">
        <v>19</v>
      </c>
      <c r="F2682" s="236" t="s">
        <v>734</v>
      </c>
      <c r="G2682" s="233"/>
      <c r="H2682" s="237">
        <v>97.313000000000002</v>
      </c>
      <c r="I2682" s="238"/>
      <c r="J2682" s="233"/>
      <c r="K2682" s="233"/>
      <c r="L2682" s="239"/>
      <c r="M2682" s="240"/>
      <c r="N2682" s="241"/>
      <c r="O2682" s="241"/>
      <c r="P2682" s="241"/>
      <c r="Q2682" s="241"/>
      <c r="R2682" s="241"/>
      <c r="S2682" s="241"/>
      <c r="T2682" s="242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3" t="s">
        <v>205</v>
      </c>
      <c r="AU2682" s="243" t="s">
        <v>82</v>
      </c>
      <c r="AV2682" s="13" t="s">
        <v>82</v>
      </c>
      <c r="AW2682" s="13" t="s">
        <v>33</v>
      </c>
      <c r="AX2682" s="13" t="s">
        <v>72</v>
      </c>
      <c r="AY2682" s="243" t="s">
        <v>190</v>
      </c>
    </row>
    <row r="2683" s="15" customFormat="1">
      <c r="A2683" s="15"/>
      <c r="B2683" s="264"/>
      <c r="C2683" s="265"/>
      <c r="D2683" s="234" t="s">
        <v>205</v>
      </c>
      <c r="E2683" s="266" t="s">
        <v>19</v>
      </c>
      <c r="F2683" s="267" t="s">
        <v>243</v>
      </c>
      <c r="G2683" s="265"/>
      <c r="H2683" s="268">
        <v>1819.96</v>
      </c>
      <c r="I2683" s="269"/>
      <c r="J2683" s="265"/>
      <c r="K2683" s="265"/>
      <c r="L2683" s="270"/>
      <c r="M2683" s="271"/>
      <c r="N2683" s="272"/>
      <c r="O2683" s="272"/>
      <c r="P2683" s="272"/>
      <c r="Q2683" s="272"/>
      <c r="R2683" s="272"/>
      <c r="S2683" s="272"/>
      <c r="T2683" s="273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74" t="s">
        <v>205</v>
      </c>
      <c r="AU2683" s="274" t="s">
        <v>82</v>
      </c>
      <c r="AV2683" s="15" t="s">
        <v>197</v>
      </c>
      <c r="AW2683" s="15" t="s">
        <v>33</v>
      </c>
      <c r="AX2683" s="15" t="s">
        <v>79</v>
      </c>
      <c r="AY2683" s="274" t="s">
        <v>190</v>
      </c>
    </row>
    <row r="2684" s="2" customFormat="1" ht="16.5" customHeight="1">
      <c r="A2684" s="40"/>
      <c r="B2684" s="41"/>
      <c r="C2684" s="244" t="s">
        <v>3122</v>
      </c>
      <c r="D2684" s="244" t="s">
        <v>219</v>
      </c>
      <c r="E2684" s="245" t="s">
        <v>3123</v>
      </c>
      <c r="F2684" s="246" t="s">
        <v>3124</v>
      </c>
      <c r="G2684" s="247" t="s">
        <v>214</v>
      </c>
      <c r="H2684" s="248">
        <v>1910.9580000000001</v>
      </c>
      <c r="I2684" s="249"/>
      <c r="J2684" s="250">
        <f>ROUND(I2684*H2684,2)</f>
        <v>0</v>
      </c>
      <c r="K2684" s="246" t="s">
        <v>196</v>
      </c>
      <c r="L2684" s="251"/>
      <c r="M2684" s="252" t="s">
        <v>19</v>
      </c>
      <c r="N2684" s="253" t="s">
        <v>43</v>
      </c>
      <c r="O2684" s="86"/>
      <c r="P2684" s="223">
        <f>O2684*H2684</f>
        <v>0</v>
      </c>
      <c r="Q2684" s="223">
        <v>0.0014</v>
      </c>
      <c r="R2684" s="223">
        <f>Q2684*H2684</f>
        <v>2.6753412000000001</v>
      </c>
      <c r="S2684" s="223">
        <v>0</v>
      </c>
      <c r="T2684" s="224">
        <f>S2684*H2684</f>
        <v>0</v>
      </c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R2684" s="225" t="s">
        <v>419</v>
      </c>
      <c r="AT2684" s="225" t="s">
        <v>219</v>
      </c>
      <c r="AU2684" s="225" t="s">
        <v>82</v>
      </c>
      <c r="AY2684" s="19" t="s">
        <v>190</v>
      </c>
      <c r="BE2684" s="226">
        <f>IF(N2684="základní",J2684,0)</f>
        <v>0</v>
      </c>
      <c r="BF2684" s="226">
        <f>IF(N2684="snížená",J2684,0)</f>
        <v>0</v>
      </c>
      <c r="BG2684" s="226">
        <f>IF(N2684="zákl. přenesená",J2684,0)</f>
        <v>0</v>
      </c>
      <c r="BH2684" s="226">
        <f>IF(N2684="sníž. přenesená",J2684,0)</f>
        <v>0</v>
      </c>
      <c r="BI2684" s="226">
        <f>IF(N2684="nulová",J2684,0)</f>
        <v>0</v>
      </c>
      <c r="BJ2684" s="19" t="s">
        <v>79</v>
      </c>
      <c r="BK2684" s="226">
        <f>ROUND(I2684*H2684,2)</f>
        <v>0</v>
      </c>
      <c r="BL2684" s="19" t="s">
        <v>307</v>
      </c>
      <c r="BM2684" s="225" t="s">
        <v>3125</v>
      </c>
    </row>
    <row r="2685" s="13" customFormat="1">
      <c r="A2685" s="13"/>
      <c r="B2685" s="232"/>
      <c r="C2685" s="233"/>
      <c r="D2685" s="234" t="s">
        <v>205</v>
      </c>
      <c r="E2685" s="235" t="s">
        <v>19</v>
      </c>
      <c r="F2685" s="236" t="s">
        <v>3126</v>
      </c>
      <c r="G2685" s="233"/>
      <c r="H2685" s="237">
        <v>1658.538</v>
      </c>
      <c r="I2685" s="238"/>
      <c r="J2685" s="233"/>
      <c r="K2685" s="233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205</v>
      </c>
      <c r="AU2685" s="243" t="s">
        <v>82</v>
      </c>
      <c r="AV2685" s="13" t="s">
        <v>82</v>
      </c>
      <c r="AW2685" s="13" t="s">
        <v>33</v>
      </c>
      <c r="AX2685" s="13" t="s">
        <v>72</v>
      </c>
      <c r="AY2685" s="243" t="s">
        <v>190</v>
      </c>
    </row>
    <row r="2686" s="13" customFormat="1">
      <c r="A2686" s="13"/>
      <c r="B2686" s="232"/>
      <c r="C2686" s="233"/>
      <c r="D2686" s="234" t="s">
        <v>205</v>
      </c>
      <c r="E2686" s="235" t="s">
        <v>19</v>
      </c>
      <c r="F2686" s="236" t="s">
        <v>3127</v>
      </c>
      <c r="G2686" s="233"/>
      <c r="H2686" s="237">
        <v>150.24100000000001</v>
      </c>
      <c r="I2686" s="238"/>
      <c r="J2686" s="233"/>
      <c r="K2686" s="233"/>
      <c r="L2686" s="239"/>
      <c r="M2686" s="240"/>
      <c r="N2686" s="241"/>
      <c r="O2686" s="241"/>
      <c r="P2686" s="241"/>
      <c r="Q2686" s="241"/>
      <c r="R2686" s="241"/>
      <c r="S2686" s="241"/>
      <c r="T2686" s="242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3" t="s">
        <v>205</v>
      </c>
      <c r="AU2686" s="243" t="s">
        <v>82</v>
      </c>
      <c r="AV2686" s="13" t="s">
        <v>82</v>
      </c>
      <c r="AW2686" s="13" t="s">
        <v>33</v>
      </c>
      <c r="AX2686" s="13" t="s">
        <v>72</v>
      </c>
      <c r="AY2686" s="243" t="s">
        <v>190</v>
      </c>
    </row>
    <row r="2687" s="13" customFormat="1">
      <c r="A2687" s="13"/>
      <c r="B2687" s="232"/>
      <c r="C2687" s="233"/>
      <c r="D2687" s="234" t="s">
        <v>205</v>
      </c>
      <c r="E2687" s="235" t="s">
        <v>19</v>
      </c>
      <c r="F2687" s="236" t="s">
        <v>3128</v>
      </c>
      <c r="G2687" s="233"/>
      <c r="H2687" s="237">
        <v>102.179</v>
      </c>
      <c r="I2687" s="238"/>
      <c r="J2687" s="233"/>
      <c r="K2687" s="233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205</v>
      </c>
      <c r="AU2687" s="243" t="s">
        <v>82</v>
      </c>
      <c r="AV2687" s="13" t="s">
        <v>82</v>
      </c>
      <c r="AW2687" s="13" t="s">
        <v>33</v>
      </c>
      <c r="AX2687" s="13" t="s">
        <v>72</v>
      </c>
      <c r="AY2687" s="243" t="s">
        <v>190</v>
      </c>
    </row>
    <row r="2688" s="15" customFormat="1">
      <c r="A2688" s="15"/>
      <c r="B2688" s="264"/>
      <c r="C2688" s="265"/>
      <c r="D2688" s="234" t="s">
        <v>205</v>
      </c>
      <c r="E2688" s="266" t="s">
        <v>19</v>
      </c>
      <c r="F2688" s="267" t="s">
        <v>243</v>
      </c>
      <c r="G2688" s="265"/>
      <c r="H2688" s="268">
        <v>1910.9580000000001</v>
      </c>
      <c r="I2688" s="269"/>
      <c r="J2688" s="265"/>
      <c r="K2688" s="265"/>
      <c r="L2688" s="270"/>
      <c r="M2688" s="271"/>
      <c r="N2688" s="272"/>
      <c r="O2688" s="272"/>
      <c r="P2688" s="272"/>
      <c r="Q2688" s="272"/>
      <c r="R2688" s="272"/>
      <c r="S2688" s="272"/>
      <c r="T2688" s="273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74" t="s">
        <v>205</v>
      </c>
      <c r="AU2688" s="274" t="s">
        <v>82</v>
      </c>
      <c r="AV2688" s="15" t="s">
        <v>197</v>
      </c>
      <c r="AW2688" s="15" t="s">
        <v>33</v>
      </c>
      <c r="AX2688" s="15" t="s">
        <v>79</v>
      </c>
      <c r="AY2688" s="274" t="s">
        <v>190</v>
      </c>
    </row>
    <row r="2689" s="2" customFormat="1" ht="16.5" customHeight="1">
      <c r="A2689" s="40"/>
      <c r="B2689" s="41"/>
      <c r="C2689" s="214" t="s">
        <v>3129</v>
      </c>
      <c r="D2689" s="214" t="s">
        <v>192</v>
      </c>
      <c r="E2689" s="215" t="s">
        <v>3130</v>
      </c>
      <c r="F2689" s="216" t="s">
        <v>3131</v>
      </c>
      <c r="G2689" s="217" t="s">
        <v>214</v>
      </c>
      <c r="H2689" s="218">
        <v>143.08699999999999</v>
      </c>
      <c r="I2689" s="219"/>
      <c r="J2689" s="220">
        <f>ROUND(I2689*H2689,2)</f>
        <v>0</v>
      </c>
      <c r="K2689" s="216" t="s">
        <v>196</v>
      </c>
      <c r="L2689" s="46"/>
      <c r="M2689" s="221" t="s">
        <v>19</v>
      </c>
      <c r="N2689" s="222" t="s">
        <v>43</v>
      </c>
      <c r="O2689" s="86"/>
      <c r="P2689" s="223">
        <f>O2689*H2689</f>
        <v>0</v>
      </c>
      <c r="Q2689" s="223">
        <v>0.0016100000000000001</v>
      </c>
      <c r="R2689" s="223">
        <f>Q2689*H2689</f>
        <v>0.23037007000000001</v>
      </c>
      <c r="S2689" s="223">
        <v>0</v>
      </c>
      <c r="T2689" s="224">
        <f>S2689*H2689</f>
        <v>0</v>
      </c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R2689" s="225" t="s">
        <v>307</v>
      </c>
      <c r="AT2689" s="225" t="s">
        <v>192</v>
      </c>
      <c r="AU2689" s="225" t="s">
        <v>82</v>
      </c>
      <c r="AY2689" s="19" t="s">
        <v>190</v>
      </c>
      <c r="BE2689" s="226">
        <f>IF(N2689="základní",J2689,0)</f>
        <v>0</v>
      </c>
      <c r="BF2689" s="226">
        <f>IF(N2689="snížená",J2689,0)</f>
        <v>0</v>
      </c>
      <c r="BG2689" s="226">
        <f>IF(N2689="zákl. přenesená",J2689,0)</f>
        <v>0</v>
      </c>
      <c r="BH2689" s="226">
        <f>IF(N2689="sníž. přenesená",J2689,0)</f>
        <v>0</v>
      </c>
      <c r="BI2689" s="226">
        <f>IF(N2689="nulová",J2689,0)</f>
        <v>0</v>
      </c>
      <c r="BJ2689" s="19" t="s">
        <v>79</v>
      </c>
      <c r="BK2689" s="226">
        <f>ROUND(I2689*H2689,2)</f>
        <v>0</v>
      </c>
      <c r="BL2689" s="19" t="s">
        <v>307</v>
      </c>
      <c r="BM2689" s="225" t="s">
        <v>3132</v>
      </c>
    </row>
    <row r="2690" s="2" customFormat="1">
      <c r="A2690" s="40"/>
      <c r="B2690" s="41"/>
      <c r="C2690" s="42"/>
      <c r="D2690" s="227" t="s">
        <v>199</v>
      </c>
      <c r="E2690" s="42"/>
      <c r="F2690" s="228" t="s">
        <v>3133</v>
      </c>
      <c r="G2690" s="42"/>
      <c r="H2690" s="42"/>
      <c r="I2690" s="229"/>
      <c r="J2690" s="42"/>
      <c r="K2690" s="42"/>
      <c r="L2690" s="46"/>
      <c r="M2690" s="230"/>
      <c r="N2690" s="231"/>
      <c r="O2690" s="86"/>
      <c r="P2690" s="86"/>
      <c r="Q2690" s="86"/>
      <c r="R2690" s="86"/>
      <c r="S2690" s="86"/>
      <c r="T2690" s="87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T2690" s="19" t="s">
        <v>199</v>
      </c>
      <c r="AU2690" s="19" t="s">
        <v>82</v>
      </c>
    </row>
    <row r="2691" s="13" customFormat="1">
      <c r="A2691" s="13"/>
      <c r="B2691" s="232"/>
      <c r="C2691" s="233"/>
      <c r="D2691" s="234" t="s">
        <v>205</v>
      </c>
      <c r="E2691" s="235" t="s">
        <v>19</v>
      </c>
      <c r="F2691" s="236" t="s">
        <v>732</v>
      </c>
      <c r="G2691" s="233"/>
      <c r="H2691" s="237">
        <v>143.08699999999999</v>
      </c>
      <c r="I2691" s="238"/>
      <c r="J2691" s="233"/>
      <c r="K2691" s="233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205</v>
      </c>
      <c r="AU2691" s="243" t="s">
        <v>82</v>
      </c>
      <c r="AV2691" s="13" t="s">
        <v>82</v>
      </c>
      <c r="AW2691" s="13" t="s">
        <v>33</v>
      </c>
      <c r="AX2691" s="13" t="s">
        <v>79</v>
      </c>
      <c r="AY2691" s="243" t="s">
        <v>190</v>
      </c>
    </row>
    <row r="2692" s="2" customFormat="1" ht="24.15" customHeight="1">
      <c r="A2692" s="40"/>
      <c r="B2692" s="41"/>
      <c r="C2692" s="214" t="s">
        <v>3134</v>
      </c>
      <c r="D2692" s="214" t="s">
        <v>192</v>
      </c>
      <c r="E2692" s="215" t="s">
        <v>3135</v>
      </c>
      <c r="F2692" s="216" t="s">
        <v>3136</v>
      </c>
      <c r="G2692" s="217" t="s">
        <v>214</v>
      </c>
      <c r="H2692" s="218">
        <v>1819.96</v>
      </c>
      <c r="I2692" s="219"/>
      <c r="J2692" s="220">
        <f>ROUND(I2692*H2692,2)</f>
        <v>0</v>
      </c>
      <c r="K2692" s="216" t="s">
        <v>196</v>
      </c>
      <c r="L2692" s="46"/>
      <c r="M2692" s="221" t="s">
        <v>19</v>
      </c>
      <c r="N2692" s="222" t="s">
        <v>43</v>
      </c>
      <c r="O2692" s="86"/>
      <c r="P2692" s="223">
        <f>O2692*H2692</f>
        <v>0</v>
      </c>
      <c r="Q2692" s="223">
        <v>0.0032499999999999999</v>
      </c>
      <c r="R2692" s="223">
        <f>Q2692*H2692</f>
        <v>5.9148699999999996</v>
      </c>
      <c r="S2692" s="223">
        <v>0</v>
      </c>
      <c r="T2692" s="224">
        <f>S2692*H2692</f>
        <v>0</v>
      </c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R2692" s="225" t="s">
        <v>307</v>
      </c>
      <c r="AT2692" s="225" t="s">
        <v>192</v>
      </c>
      <c r="AU2692" s="225" t="s">
        <v>82</v>
      </c>
      <c r="AY2692" s="19" t="s">
        <v>190</v>
      </c>
      <c r="BE2692" s="226">
        <f>IF(N2692="základní",J2692,0)</f>
        <v>0</v>
      </c>
      <c r="BF2692" s="226">
        <f>IF(N2692="snížená",J2692,0)</f>
        <v>0</v>
      </c>
      <c r="BG2692" s="226">
        <f>IF(N2692="zákl. přenesená",J2692,0)</f>
        <v>0</v>
      </c>
      <c r="BH2692" s="226">
        <f>IF(N2692="sníž. přenesená",J2692,0)</f>
        <v>0</v>
      </c>
      <c r="BI2692" s="226">
        <f>IF(N2692="nulová",J2692,0)</f>
        <v>0</v>
      </c>
      <c r="BJ2692" s="19" t="s">
        <v>79</v>
      </c>
      <c r="BK2692" s="226">
        <f>ROUND(I2692*H2692,2)</f>
        <v>0</v>
      </c>
      <c r="BL2692" s="19" t="s">
        <v>307</v>
      </c>
      <c r="BM2692" s="225" t="s">
        <v>3137</v>
      </c>
    </row>
    <row r="2693" s="2" customFormat="1">
      <c r="A2693" s="40"/>
      <c r="B2693" s="41"/>
      <c r="C2693" s="42"/>
      <c r="D2693" s="227" t="s">
        <v>199</v>
      </c>
      <c r="E2693" s="42"/>
      <c r="F2693" s="228" t="s">
        <v>3138</v>
      </c>
      <c r="G2693" s="42"/>
      <c r="H2693" s="42"/>
      <c r="I2693" s="229"/>
      <c r="J2693" s="42"/>
      <c r="K2693" s="42"/>
      <c r="L2693" s="46"/>
      <c r="M2693" s="230"/>
      <c r="N2693" s="231"/>
      <c r="O2693" s="86"/>
      <c r="P2693" s="86"/>
      <c r="Q2693" s="86"/>
      <c r="R2693" s="86"/>
      <c r="S2693" s="86"/>
      <c r="T2693" s="87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T2693" s="19" t="s">
        <v>199</v>
      </c>
      <c r="AU2693" s="19" t="s">
        <v>82</v>
      </c>
    </row>
    <row r="2694" s="13" customFormat="1">
      <c r="A2694" s="13"/>
      <c r="B2694" s="232"/>
      <c r="C2694" s="233"/>
      <c r="D2694" s="234" t="s">
        <v>205</v>
      </c>
      <c r="E2694" s="235" t="s">
        <v>19</v>
      </c>
      <c r="F2694" s="236" t="s">
        <v>729</v>
      </c>
      <c r="G2694" s="233"/>
      <c r="H2694" s="237">
        <v>1579.56</v>
      </c>
      <c r="I2694" s="238"/>
      <c r="J2694" s="233"/>
      <c r="K2694" s="233"/>
      <c r="L2694" s="239"/>
      <c r="M2694" s="240"/>
      <c r="N2694" s="241"/>
      <c r="O2694" s="241"/>
      <c r="P2694" s="241"/>
      <c r="Q2694" s="241"/>
      <c r="R2694" s="241"/>
      <c r="S2694" s="241"/>
      <c r="T2694" s="242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3" t="s">
        <v>205</v>
      </c>
      <c r="AU2694" s="243" t="s">
        <v>82</v>
      </c>
      <c r="AV2694" s="13" t="s">
        <v>82</v>
      </c>
      <c r="AW2694" s="13" t="s">
        <v>33</v>
      </c>
      <c r="AX2694" s="13" t="s">
        <v>72</v>
      </c>
      <c r="AY2694" s="243" t="s">
        <v>190</v>
      </c>
    </row>
    <row r="2695" s="13" customFormat="1">
      <c r="A2695" s="13"/>
      <c r="B2695" s="232"/>
      <c r="C2695" s="233"/>
      <c r="D2695" s="234" t="s">
        <v>205</v>
      </c>
      <c r="E2695" s="235" t="s">
        <v>19</v>
      </c>
      <c r="F2695" s="236" t="s">
        <v>732</v>
      </c>
      <c r="G2695" s="233"/>
      <c r="H2695" s="237">
        <v>143.08699999999999</v>
      </c>
      <c r="I2695" s="238"/>
      <c r="J2695" s="233"/>
      <c r="K2695" s="233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205</v>
      </c>
      <c r="AU2695" s="243" t="s">
        <v>82</v>
      </c>
      <c r="AV2695" s="13" t="s">
        <v>82</v>
      </c>
      <c r="AW2695" s="13" t="s">
        <v>33</v>
      </c>
      <c r="AX2695" s="13" t="s">
        <v>72</v>
      </c>
      <c r="AY2695" s="243" t="s">
        <v>190</v>
      </c>
    </row>
    <row r="2696" s="13" customFormat="1">
      <c r="A2696" s="13"/>
      <c r="B2696" s="232"/>
      <c r="C2696" s="233"/>
      <c r="D2696" s="234" t="s">
        <v>205</v>
      </c>
      <c r="E2696" s="235" t="s">
        <v>19</v>
      </c>
      <c r="F2696" s="236" t="s">
        <v>734</v>
      </c>
      <c r="G2696" s="233"/>
      <c r="H2696" s="237">
        <v>97.313000000000002</v>
      </c>
      <c r="I2696" s="238"/>
      <c r="J2696" s="233"/>
      <c r="K2696" s="233"/>
      <c r="L2696" s="239"/>
      <c r="M2696" s="240"/>
      <c r="N2696" s="241"/>
      <c r="O2696" s="241"/>
      <c r="P2696" s="241"/>
      <c r="Q2696" s="241"/>
      <c r="R2696" s="241"/>
      <c r="S2696" s="241"/>
      <c r="T2696" s="242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3" t="s">
        <v>205</v>
      </c>
      <c r="AU2696" s="243" t="s">
        <v>82</v>
      </c>
      <c r="AV2696" s="13" t="s">
        <v>82</v>
      </c>
      <c r="AW2696" s="13" t="s">
        <v>33</v>
      </c>
      <c r="AX2696" s="13" t="s">
        <v>72</v>
      </c>
      <c r="AY2696" s="243" t="s">
        <v>190</v>
      </c>
    </row>
    <row r="2697" s="15" customFormat="1">
      <c r="A2697" s="15"/>
      <c r="B2697" s="264"/>
      <c r="C2697" s="265"/>
      <c r="D2697" s="234" t="s">
        <v>205</v>
      </c>
      <c r="E2697" s="266" t="s">
        <v>19</v>
      </c>
      <c r="F2697" s="267" t="s">
        <v>243</v>
      </c>
      <c r="G2697" s="265"/>
      <c r="H2697" s="268">
        <v>1819.96</v>
      </c>
      <c r="I2697" s="269"/>
      <c r="J2697" s="265"/>
      <c r="K2697" s="265"/>
      <c r="L2697" s="270"/>
      <c r="M2697" s="271"/>
      <c r="N2697" s="272"/>
      <c r="O2697" s="272"/>
      <c r="P2697" s="272"/>
      <c r="Q2697" s="272"/>
      <c r="R2697" s="272"/>
      <c r="S2697" s="272"/>
      <c r="T2697" s="273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74" t="s">
        <v>205</v>
      </c>
      <c r="AU2697" s="274" t="s">
        <v>82</v>
      </c>
      <c r="AV2697" s="15" t="s">
        <v>197</v>
      </c>
      <c r="AW2697" s="15" t="s">
        <v>33</v>
      </c>
      <c r="AX2697" s="15" t="s">
        <v>79</v>
      </c>
      <c r="AY2697" s="274" t="s">
        <v>190</v>
      </c>
    </row>
    <row r="2698" s="2" customFormat="1" ht="16.5" customHeight="1">
      <c r="A2698" s="40"/>
      <c r="B2698" s="41"/>
      <c r="C2698" s="244" t="s">
        <v>3139</v>
      </c>
      <c r="D2698" s="244" t="s">
        <v>219</v>
      </c>
      <c r="E2698" s="245" t="s">
        <v>3140</v>
      </c>
      <c r="F2698" s="246" t="s">
        <v>3141</v>
      </c>
      <c r="G2698" s="247" t="s">
        <v>214</v>
      </c>
      <c r="H2698" s="248">
        <v>1658.538</v>
      </c>
      <c r="I2698" s="249"/>
      <c r="J2698" s="250">
        <f>ROUND(I2698*H2698,2)</f>
        <v>0</v>
      </c>
      <c r="K2698" s="246" t="s">
        <v>196</v>
      </c>
      <c r="L2698" s="251"/>
      <c r="M2698" s="252" t="s">
        <v>19</v>
      </c>
      <c r="N2698" s="253" t="s">
        <v>43</v>
      </c>
      <c r="O2698" s="86"/>
      <c r="P2698" s="223">
        <f>O2698*H2698</f>
        <v>0</v>
      </c>
      <c r="Q2698" s="223">
        <v>0.0097999999999999997</v>
      </c>
      <c r="R2698" s="223">
        <f>Q2698*H2698</f>
        <v>16.253672399999999</v>
      </c>
      <c r="S2698" s="223">
        <v>0</v>
      </c>
      <c r="T2698" s="224">
        <f>S2698*H2698</f>
        <v>0</v>
      </c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R2698" s="225" t="s">
        <v>419</v>
      </c>
      <c r="AT2698" s="225" t="s">
        <v>219</v>
      </c>
      <c r="AU2698" s="225" t="s">
        <v>82</v>
      </c>
      <c r="AY2698" s="19" t="s">
        <v>190</v>
      </c>
      <c r="BE2698" s="226">
        <f>IF(N2698="základní",J2698,0)</f>
        <v>0</v>
      </c>
      <c r="BF2698" s="226">
        <f>IF(N2698="snížená",J2698,0)</f>
        <v>0</v>
      </c>
      <c r="BG2698" s="226">
        <f>IF(N2698="zákl. přenesená",J2698,0)</f>
        <v>0</v>
      </c>
      <c r="BH2698" s="226">
        <f>IF(N2698="sníž. přenesená",J2698,0)</f>
        <v>0</v>
      </c>
      <c r="BI2698" s="226">
        <f>IF(N2698="nulová",J2698,0)</f>
        <v>0</v>
      </c>
      <c r="BJ2698" s="19" t="s">
        <v>79</v>
      </c>
      <c r="BK2698" s="226">
        <f>ROUND(I2698*H2698,2)</f>
        <v>0</v>
      </c>
      <c r="BL2698" s="19" t="s">
        <v>307</v>
      </c>
      <c r="BM2698" s="225" t="s">
        <v>3142</v>
      </c>
    </row>
    <row r="2699" s="14" customFormat="1">
      <c r="A2699" s="14"/>
      <c r="B2699" s="254"/>
      <c r="C2699" s="255"/>
      <c r="D2699" s="234" t="s">
        <v>205</v>
      </c>
      <c r="E2699" s="256" t="s">
        <v>19</v>
      </c>
      <c r="F2699" s="257" t="s">
        <v>3143</v>
      </c>
      <c r="G2699" s="255"/>
      <c r="H2699" s="256" t="s">
        <v>19</v>
      </c>
      <c r="I2699" s="258"/>
      <c r="J2699" s="255"/>
      <c r="K2699" s="255"/>
      <c r="L2699" s="259"/>
      <c r="M2699" s="260"/>
      <c r="N2699" s="261"/>
      <c r="O2699" s="261"/>
      <c r="P2699" s="261"/>
      <c r="Q2699" s="261"/>
      <c r="R2699" s="261"/>
      <c r="S2699" s="261"/>
      <c r="T2699" s="262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63" t="s">
        <v>205</v>
      </c>
      <c r="AU2699" s="263" t="s">
        <v>82</v>
      </c>
      <c r="AV2699" s="14" t="s">
        <v>79</v>
      </c>
      <c r="AW2699" s="14" t="s">
        <v>33</v>
      </c>
      <c r="AX2699" s="14" t="s">
        <v>72</v>
      </c>
      <c r="AY2699" s="263" t="s">
        <v>190</v>
      </c>
    </row>
    <row r="2700" s="13" customFormat="1">
      <c r="A2700" s="13"/>
      <c r="B2700" s="232"/>
      <c r="C2700" s="233"/>
      <c r="D2700" s="234" t="s">
        <v>205</v>
      </c>
      <c r="E2700" s="235" t="s">
        <v>19</v>
      </c>
      <c r="F2700" s="236" t="s">
        <v>3126</v>
      </c>
      <c r="G2700" s="233"/>
      <c r="H2700" s="237">
        <v>1658.538</v>
      </c>
      <c r="I2700" s="238"/>
      <c r="J2700" s="233"/>
      <c r="K2700" s="233"/>
      <c r="L2700" s="239"/>
      <c r="M2700" s="240"/>
      <c r="N2700" s="241"/>
      <c r="O2700" s="241"/>
      <c r="P2700" s="241"/>
      <c r="Q2700" s="241"/>
      <c r="R2700" s="241"/>
      <c r="S2700" s="241"/>
      <c r="T2700" s="242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3" t="s">
        <v>205</v>
      </c>
      <c r="AU2700" s="243" t="s">
        <v>82</v>
      </c>
      <c r="AV2700" s="13" t="s">
        <v>82</v>
      </c>
      <c r="AW2700" s="13" t="s">
        <v>33</v>
      </c>
      <c r="AX2700" s="13" t="s">
        <v>79</v>
      </c>
      <c r="AY2700" s="243" t="s">
        <v>190</v>
      </c>
    </row>
    <row r="2701" s="2" customFormat="1" ht="16.5" customHeight="1">
      <c r="A2701" s="40"/>
      <c r="B2701" s="41"/>
      <c r="C2701" s="244" t="s">
        <v>3144</v>
      </c>
      <c r="D2701" s="244" t="s">
        <v>219</v>
      </c>
      <c r="E2701" s="245" t="s">
        <v>3140</v>
      </c>
      <c r="F2701" s="246" t="s">
        <v>3141</v>
      </c>
      <c r="G2701" s="247" t="s">
        <v>214</v>
      </c>
      <c r="H2701" s="248">
        <v>308.67399999999998</v>
      </c>
      <c r="I2701" s="249"/>
      <c r="J2701" s="250">
        <f>ROUND(I2701*H2701,2)</f>
        <v>0</v>
      </c>
      <c r="K2701" s="246" t="s">
        <v>196</v>
      </c>
      <c r="L2701" s="251"/>
      <c r="M2701" s="252" t="s">
        <v>19</v>
      </c>
      <c r="N2701" s="253" t="s">
        <v>43</v>
      </c>
      <c r="O2701" s="86"/>
      <c r="P2701" s="223">
        <f>O2701*H2701</f>
        <v>0</v>
      </c>
      <c r="Q2701" s="223">
        <v>0.0097999999999999997</v>
      </c>
      <c r="R2701" s="223">
        <f>Q2701*H2701</f>
        <v>3.0250051999999998</v>
      </c>
      <c r="S2701" s="223">
        <v>0</v>
      </c>
      <c r="T2701" s="224">
        <f>S2701*H2701</f>
        <v>0</v>
      </c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R2701" s="225" t="s">
        <v>419</v>
      </c>
      <c r="AT2701" s="225" t="s">
        <v>219</v>
      </c>
      <c r="AU2701" s="225" t="s">
        <v>82</v>
      </c>
      <c r="AY2701" s="19" t="s">
        <v>190</v>
      </c>
      <c r="BE2701" s="226">
        <f>IF(N2701="základní",J2701,0)</f>
        <v>0</v>
      </c>
      <c r="BF2701" s="226">
        <f>IF(N2701="snížená",J2701,0)</f>
        <v>0</v>
      </c>
      <c r="BG2701" s="226">
        <f>IF(N2701="zákl. přenesená",J2701,0)</f>
        <v>0</v>
      </c>
      <c r="BH2701" s="226">
        <f>IF(N2701="sníž. přenesená",J2701,0)</f>
        <v>0</v>
      </c>
      <c r="BI2701" s="226">
        <f>IF(N2701="nulová",J2701,0)</f>
        <v>0</v>
      </c>
      <c r="BJ2701" s="19" t="s">
        <v>79</v>
      </c>
      <c r="BK2701" s="226">
        <f>ROUND(I2701*H2701,2)</f>
        <v>0</v>
      </c>
      <c r="BL2701" s="19" t="s">
        <v>307</v>
      </c>
      <c r="BM2701" s="225" t="s">
        <v>3145</v>
      </c>
    </row>
    <row r="2702" s="2" customFormat="1" ht="24.15" customHeight="1">
      <c r="A2702" s="40"/>
      <c r="B2702" s="41"/>
      <c r="C2702" s="214" t="s">
        <v>3146</v>
      </c>
      <c r="D2702" s="214" t="s">
        <v>192</v>
      </c>
      <c r="E2702" s="215" t="s">
        <v>3147</v>
      </c>
      <c r="F2702" s="216" t="s">
        <v>3148</v>
      </c>
      <c r="G2702" s="217" t="s">
        <v>408</v>
      </c>
      <c r="H2702" s="218">
        <v>22</v>
      </c>
      <c r="I2702" s="219"/>
      <c r="J2702" s="220">
        <f>ROUND(I2702*H2702,2)</f>
        <v>0</v>
      </c>
      <c r="K2702" s="216" t="s">
        <v>196</v>
      </c>
      <c r="L2702" s="46"/>
      <c r="M2702" s="221" t="s">
        <v>19</v>
      </c>
      <c r="N2702" s="222" t="s">
        <v>43</v>
      </c>
      <c r="O2702" s="86"/>
      <c r="P2702" s="223">
        <f>O2702*H2702</f>
        <v>0</v>
      </c>
      <c r="Q2702" s="223">
        <v>3.0000000000000001E-05</v>
      </c>
      <c r="R2702" s="223">
        <f>Q2702*H2702</f>
        <v>0.00066</v>
      </c>
      <c r="S2702" s="223">
        <v>0</v>
      </c>
      <c r="T2702" s="224">
        <f>S2702*H2702</f>
        <v>0</v>
      </c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R2702" s="225" t="s">
        <v>307</v>
      </c>
      <c r="AT2702" s="225" t="s">
        <v>192</v>
      </c>
      <c r="AU2702" s="225" t="s">
        <v>82</v>
      </c>
      <c r="AY2702" s="19" t="s">
        <v>190</v>
      </c>
      <c r="BE2702" s="226">
        <f>IF(N2702="základní",J2702,0)</f>
        <v>0</v>
      </c>
      <c r="BF2702" s="226">
        <f>IF(N2702="snížená",J2702,0)</f>
        <v>0</v>
      </c>
      <c r="BG2702" s="226">
        <f>IF(N2702="zákl. přenesená",J2702,0)</f>
        <v>0</v>
      </c>
      <c r="BH2702" s="226">
        <f>IF(N2702="sníž. přenesená",J2702,0)</f>
        <v>0</v>
      </c>
      <c r="BI2702" s="226">
        <f>IF(N2702="nulová",J2702,0)</f>
        <v>0</v>
      </c>
      <c r="BJ2702" s="19" t="s">
        <v>79</v>
      </c>
      <c r="BK2702" s="226">
        <f>ROUND(I2702*H2702,2)</f>
        <v>0</v>
      </c>
      <c r="BL2702" s="19" t="s">
        <v>307</v>
      </c>
      <c r="BM2702" s="225" t="s">
        <v>3149</v>
      </c>
    </row>
    <row r="2703" s="2" customFormat="1">
      <c r="A2703" s="40"/>
      <c r="B2703" s="41"/>
      <c r="C2703" s="42"/>
      <c r="D2703" s="227" t="s">
        <v>199</v>
      </c>
      <c r="E2703" s="42"/>
      <c r="F2703" s="228" t="s">
        <v>3150</v>
      </c>
      <c r="G2703" s="42"/>
      <c r="H2703" s="42"/>
      <c r="I2703" s="229"/>
      <c r="J2703" s="42"/>
      <c r="K2703" s="42"/>
      <c r="L2703" s="46"/>
      <c r="M2703" s="230"/>
      <c r="N2703" s="231"/>
      <c r="O2703" s="86"/>
      <c r="P2703" s="86"/>
      <c r="Q2703" s="86"/>
      <c r="R2703" s="86"/>
      <c r="S2703" s="86"/>
      <c r="T2703" s="87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T2703" s="19" t="s">
        <v>199</v>
      </c>
      <c r="AU2703" s="19" t="s">
        <v>82</v>
      </c>
    </row>
    <row r="2704" s="13" customFormat="1">
      <c r="A2704" s="13"/>
      <c r="B2704" s="232"/>
      <c r="C2704" s="233"/>
      <c r="D2704" s="234" t="s">
        <v>205</v>
      </c>
      <c r="E2704" s="235" t="s">
        <v>19</v>
      </c>
      <c r="F2704" s="236" t="s">
        <v>3151</v>
      </c>
      <c r="G2704" s="233"/>
      <c r="H2704" s="237">
        <v>7</v>
      </c>
      <c r="I2704" s="238"/>
      <c r="J2704" s="233"/>
      <c r="K2704" s="233"/>
      <c r="L2704" s="239"/>
      <c r="M2704" s="240"/>
      <c r="N2704" s="241"/>
      <c r="O2704" s="241"/>
      <c r="P2704" s="241"/>
      <c r="Q2704" s="241"/>
      <c r="R2704" s="241"/>
      <c r="S2704" s="241"/>
      <c r="T2704" s="242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3" t="s">
        <v>205</v>
      </c>
      <c r="AU2704" s="243" t="s">
        <v>82</v>
      </c>
      <c r="AV2704" s="13" t="s">
        <v>82</v>
      </c>
      <c r="AW2704" s="13" t="s">
        <v>33</v>
      </c>
      <c r="AX2704" s="13" t="s">
        <v>72</v>
      </c>
      <c r="AY2704" s="243" t="s">
        <v>190</v>
      </c>
    </row>
    <row r="2705" s="13" customFormat="1">
      <c r="A2705" s="13"/>
      <c r="B2705" s="232"/>
      <c r="C2705" s="233"/>
      <c r="D2705" s="234" t="s">
        <v>205</v>
      </c>
      <c r="E2705" s="235" t="s">
        <v>19</v>
      </c>
      <c r="F2705" s="236" t="s">
        <v>3152</v>
      </c>
      <c r="G2705" s="233"/>
      <c r="H2705" s="237">
        <v>2</v>
      </c>
      <c r="I2705" s="238"/>
      <c r="J2705" s="233"/>
      <c r="K2705" s="233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205</v>
      </c>
      <c r="AU2705" s="243" t="s">
        <v>82</v>
      </c>
      <c r="AV2705" s="13" t="s">
        <v>82</v>
      </c>
      <c r="AW2705" s="13" t="s">
        <v>33</v>
      </c>
      <c r="AX2705" s="13" t="s">
        <v>72</v>
      </c>
      <c r="AY2705" s="243" t="s">
        <v>190</v>
      </c>
    </row>
    <row r="2706" s="13" customFormat="1">
      <c r="A2706" s="13"/>
      <c r="B2706" s="232"/>
      <c r="C2706" s="233"/>
      <c r="D2706" s="234" t="s">
        <v>205</v>
      </c>
      <c r="E2706" s="235" t="s">
        <v>19</v>
      </c>
      <c r="F2706" s="236" t="s">
        <v>3153</v>
      </c>
      <c r="G2706" s="233"/>
      <c r="H2706" s="237">
        <v>3</v>
      </c>
      <c r="I2706" s="238"/>
      <c r="J2706" s="233"/>
      <c r="K2706" s="233"/>
      <c r="L2706" s="239"/>
      <c r="M2706" s="240"/>
      <c r="N2706" s="241"/>
      <c r="O2706" s="241"/>
      <c r="P2706" s="241"/>
      <c r="Q2706" s="241"/>
      <c r="R2706" s="241"/>
      <c r="S2706" s="241"/>
      <c r="T2706" s="242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43" t="s">
        <v>205</v>
      </c>
      <c r="AU2706" s="243" t="s">
        <v>82</v>
      </c>
      <c r="AV2706" s="13" t="s">
        <v>82</v>
      </c>
      <c r="AW2706" s="13" t="s">
        <v>33</v>
      </c>
      <c r="AX2706" s="13" t="s">
        <v>72</v>
      </c>
      <c r="AY2706" s="243" t="s">
        <v>190</v>
      </c>
    </row>
    <row r="2707" s="13" customFormat="1">
      <c r="A2707" s="13"/>
      <c r="B2707" s="232"/>
      <c r="C2707" s="233"/>
      <c r="D2707" s="234" t="s">
        <v>205</v>
      </c>
      <c r="E2707" s="235" t="s">
        <v>19</v>
      </c>
      <c r="F2707" s="236" t="s">
        <v>3154</v>
      </c>
      <c r="G2707" s="233"/>
      <c r="H2707" s="237">
        <v>2</v>
      </c>
      <c r="I2707" s="238"/>
      <c r="J2707" s="233"/>
      <c r="K2707" s="233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205</v>
      </c>
      <c r="AU2707" s="243" t="s">
        <v>82</v>
      </c>
      <c r="AV2707" s="13" t="s">
        <v>82</v>
      </c>
      <c r="AW2707" s="13" t="s">
        <v>33</v>
      </c>
      <c r="AX2707" s="13" t="s">
        <v>72</v>
      </c>
      <c r="AY2707" s="243" t="s">
        <v>190</v>
      </c>
    </row>
    <row r="2708" s="13" customFormat="1">
      <c r="A2708" s="13"/>
      <c r="B2708" s="232"/>
      <c r="C2708" s="233"/>
      <c r="D2708" s="234" t="s">
        <v>205</v>
      </c>
      <c r="E2708" s="235" t="s">
        <v>19</v>
      </c>
      <c r="F2708" s="236" t="s">
        <v>3155</v>
      </c>
      <c r="G2708" s="233"/>
      <c r="H2708" s="237">
        <v>2</v>
      </c>
      <c r="I2708" s="238"/>
      <c r="J2708" s="233"/>
      <c r="K2708" s="233"/>
      <c r="L2708" s="239"/>
      <c r="M2708" s="240"/>
      <c r="N2708" s="241"/>
      <c r="O2708" s="241"/>
      <c r="P2708" s="241"/>
      <c r="Q2708" s="241"/>
      <c r="R2708" s="241"/>
      <c r="S2708" s="241"/>
      <c r="T2708" s="242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3" t="s">
        <v>205</v>
      </c>
      <c r="AU2708" s="243" t="s">
        <v>82</v>
      </c>
      <c r="AV2708" s="13" t="s">
        <v>82</v>
      </c>
      <c r="AW2708" s="13" t="s">
        <v>33</v>
      </c>
      <c r="AX2708" s="13" t="s">
        <v>72</v>
      </c>
      <c r="AY2708" s="243" t="s">
        <v>190</v>
      </c>
    </row>
    <row r="2709" s="13" customFormat="1">
      <c r="A2709" s="13"/>
      <c r="B2709" s="232"/>
      <c r="C2709" s="233"/>
      <c r="D2709" s="234" t="s">
        <v>205</v>
      </c>
      <c r="E2709" s="235" t="s">
        <v>19</v>
      </c>
      <c r="F2709" s="236" t="s">
        <v>3156</v>
      </c>
      <c r="G2709" s="233"/>
      <c r="H2709" s="237">
        <v>6</v>
      </c>
      <c r="I2709" s="238"/>
      <c r="J2709" s="233"/>
      <c r="K2709" s="233"/>
      <c r="L2709" s="239"/>
      <c r="M2709" s="240"/>
      <c r="N2709" s="241"/>
      <c r="O2709" s="241"/>
      <c r="P2709" s="241"/>
      <c r="Q2709" s="241"/>
      <c r="R2709" s="241"/>
      <c r="S2709" s="241"/>
      <c r="T2709" s="242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3" t="s">
        <v>205</v>
      </c>
      <c r="AU2709" s="243" t="s">
        <v>82</v>
      </c>
      <c r="AV2709" s="13" t="s">
        <v>82</v>
      </c>
      <c r="AW2709" s="13" t="s">
        <v>33</v>
      </c>
      <c r="AX2709" s="13" t="s">
        <v>72</v>
      </c>
      <c r="AY2709" s="243" t="s">
        <v>190</v>
      </c>
    </row>
    <row r="2710" s="15" customFormat="1">
      <c r="A2710" s="15"/>
      <c r="B2710" s="264"/>
      <c r="C2710" s="265"/>
      <c r="D2710" s="234" t="s">
        <v>205</v>
      </c>
      <c r="E2710" s="266" t="s">
        <v>19</v>
      </c>
      <c r="F2710" s="267" t="s">
        <v>243</v>
      </c>
      <c r="G2710" s="265"/>
      <c r="H2710" s="268">
        <v>22</v>
      </c>
      <c r="I2710" s="269"/>
      <c r="J2710" s="265"/>
      <c r="K2710" s="265"/>
      <c r="L2710" s="270"/>
      <c r="M2710" s="271"/>
      <c r="N2710" s="272"/>
      <c r="O2710" s="272"/>
      <c r="P2710" s="272"/>
      <c r="Q2710" s="272"/>
      <c r="R2710" s="272"/>
      <c r="S2710" s="272"/>
      <c r="T2710" s="273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74" t="s">
        <v>205</v>
      </c>
      <c r="AU2710" s="274" t="s">
        <v>82</v>
      </c>
      <c r="AV2710" s="15" t="s">
        <v>197</v>
      </c>
      <c r="AW2710" s="15" t="s">
        <v>33</v>
      </c>
      <c r="AX2710" s="15" t="s">
        <v>79</v>
      </c>
      <c r="AY2710" s="274" t="s">
        <v>190</v>
      </c>
    </row>
    <row r="2711" s="2" customFormat="1" ht="16.5" customHeight="1">
      <c r="A2711" s="40"/>
      <c r="B2711" s="41"/>
      <c r="C2711" s="244" t="s">
        <v>3157</v>
      </c>
      <c r="D2711" s="244" t="s">
        <v>219</v>
      </c>
      <c r="E2711" s="245" t="s">
        <v>3158</v>
      </c>
      <c r="F2711" s="246" t="s">
        <v>3159</v>
      </c>
      <c r="G2711" s="247" t="s">
        <v>408</v>
      </c>
      <c r="H2711" s="248">
        <v>22</v>
      </c>
      <c r="I2711" s="249"/>
      <c r="J2711" s="250">
        <f>ROUND(I2711*H2711,2)</f>
        <v>0</v>
      </c>
      <c r="K2711" s="246" t="s">
        <v>196</v>
      </c>
      <c r="L2711" s="251"/>
      <c r="M2711" s="252" t="s">
        <v>19</v>
      </c>
      <c r="N2711" s="253" t="s">
        <v>43</v>
      </c>
      <c r="O2711" s="86"/>
      <c r="P2711" s="223">
        <f>O2711*H2711</f>
        <v>0</v>
      </c>
      <c r="Q2711" s="223">
        <v>0.0022000000000000001</v>
      </c>
      <c r="R2711" s="223">
        <f>Q2711*H2711</f>
        <v>0.048400000000000006</v>
      </c>
      <c r="S2711" s="223">
        <v>0</v>
      </c>
      <c r="T2711" s="224">
        <f>S2711*H2711</f>
        <v>0</v>
      </c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R2711" s="225" t="s">
        <v>419</v>
      </c>
      <c r="AT2711" s="225" t="s">
        <v>219</v>
      </c>
      <c r="AU2711" s="225" t="s">
        <v>82</v>
      </c>
      <c r="AY2711" s="19" t="s">
        <v>190</v>
      </c>
      <c r="BE2711" s="226">
        <f>IF(N2711="základní",J2711,0)</f>
        <v>0</v>
      </c>
      <c r="BF2711" s="226">
        <f>IF(N2711="snížená",J2711,0)</f>
        <v>0</v>
      </c>
      <c r="BG2711" s="226">
        <f>IF(N2711="zákl. přenesená",J2711,0)</f>
        <v>0</v>
      </c>
      <c r="BH2711" s="226">
        <f>IF(N2711="sníž. přenesená",J2711,0)</f>
        <v>0</v>
      </c>
      <c r="BI2711" s="226">
        <f>IF(N2711="nulová",J2711,0)</f>
        <v>0</v>
      </c>
      <c r="BJ2711" s="19" t="s">
        <v>79</v>
      </c>
      <c r="BK2711" s="226">
        <f>ROUND(I2711*H2711,2)</f>
        <v>0</v>
      </c>
      <c r="BL2711" s="19" t="s">
        <v>307</v>
      </c>
      <c r="BM2711" s="225" t="s">
        <v>3160</v>
      </c>
    </row>
    <row r="2712" s="14" customFormat="1">
      <c r="A2712" s="14"/>
      <c r="B2712" s="254"/>
      <c r="C2712" s="255"/>
      <c r="D2712" s="234" t="s">
        <v>205</v>
      </c>
      <c r="E2712" s="256" t="s">
        <v>19</v>
      </c>
      <c r="F2712" s="257" t="s">
        <v>3161</v>
      </c>
      <c r="G2712" s="255"/>
      <c r="H2712" s="256" t="s">
        <v>19</v>
      </c>
      <c r="I2712" s="258"/>
      <c r="J2712" s="255"/>
      <c r="K2712" s="255"/>
      <c r="L2712" s="259"/>
      <c r="M2712" s="260"/>
      <c r="N2712" s="261"/>
      <c r="O2712" s="261"/>
      <c r="P2712" s="261"/>
      <c r="Q2712" s="261"/>
      <c r="R2712" s="261"/>
      <c r="S2712" s="261"/>
      <c r="T2712" s="262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63" t="s">
        <v>205</v>
      </c>
      <c r="AU2712" s="263" t="s">
        <v>82</v>
      </c>
      <c r="AV2712" s="14" t="s">
        <v>79</v>
      </c>
      <c r="AW2712" s="14" t="s">
        <v>33</v>
      </c>
      <c r="AX2712" s="14" t="s">
        <v>72</v>
      </c>
      <c r="AY2712" s="263" t="s">
        <v>190</v>
      </c>
    </row>
    <row r="2713" s="13" customFormat="1">
      <c r="A2713" s="13"/>
      <c r="B2713" s="232"/>
      <c r="C2713" s="233"/>
      <c r="D2713" s="234" t="s">
        <v>205</v>
      </c>
      <c r="E2713" s="235" t="s">
        <v>19</v>
      </c>
      <c r="F2713" s="236" t="s">
        <v>3151</v>
      </c>
      <c r="G2713" s="233"/>
      <c r="H2713" s="237">
        <v>7</v>
      </c>
      <c r="I2713" s="238"/>
      <c r="J2713" s="233"/>
      <c r="K2713" s="233"/>
      <c r="L2713" s="239"/>
      <c r="M2713" s="240"/>
      <c r="N2713" s="241"/>
      <c r="O2713" s="241"/>
      <c r="P2713" s="241"/>
      <c r="Q2713" s="241"/>
      <c r="R2713" s="241"/>
      <c r="S2713" s="241"/>
      <c r="T2713" s="242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3" t="s">
        <v>205</v>
      </c>
      <c r="AU2713" s="243" t="s">
        <v>82</v>
      </c>
      <c r="AV2713" s="13" t="s">
        <v>82</v>
      </c>
      <c r="AW2713" s="13" t="s">
        <v>33</v>
      </c>
      <c r="AX2713" s="13" t="s">
        <v>72</v>
      </c>
      <c r="AY2713" s="243" t="s">
        <v>190</v>
      </c>
    </row>
    <row r="2714" s="13" customFormat="1">
      <c r="A2714" s="13"/>
      <c r="B2714" s="232"/>
      <c r="C2714" s="233"/>
      <c r="D2714" s="234" t="s">
        <v>205</v>
      </c>
      <c r="E2714" s="235" t="s">
        <v>19</v>
      </c>
      <c r="F2714" s="236" t="s">
        <v>3153</v>
      </c>
      <c r="G2714" s="233"/>
      <c r="H2714" s="237">
        <v>3</v>
      </c>
      <c r="I2714" s="238"/>
      <c r="J2714" s="233"/>
      <c r="K2714" s="233"/>
      <c r="L2714" s="239"/>
      <c r="M2714" s="240"/>
      <c r="N2714" s="241"/>
      <c r="O2714" s="241"/>
      <c r="P2714" s="241"/>
      <c r="Q2714" s="241"/>
      <c r="R2714" s="241"/>
      <c r="S2714" s="241"/>
      <c r="T2714" s="242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3" t="s">
        <v>205</v>
      </c>
      <c r="AU2714" s="243" t="s">
        <v>82</v>
      </c>
      <c r="AV2714" s="13" t="s">
        <v>82</v>
      </c>
      <c r="AW2714" s="13" t="s">
        <v>33</v>
      </c>
      <c r="AX2714" s="13" t="s">
        <v>72</v>
      </c>
      <c r="AY2714" s="243" t="s">
        <v>190</v>
      </c>
    </row>
    <row r="2715" s="13" customFormat="1">
      <c r="A2715" s="13"/>
      <c r="B2715" s="232"/>
      <c r="C2715" s="233"/>
      <c r="D2715" s="234" t="s">
        <v>205</v>
      </c>
      <c r="E2715" s="235" t="s">
        <v>19</v>
      </c>
      <c r="F2715" s="236" t="s">
        <v>3155</v>
      </c>
      <c r="G2715" s="233"/>
      <c r="H2715" s="237">
        <v>2</v>
      </c>
      <c r="I2715" s="238"/>
      <c r="J2715" s="233"/>
      <c r="K2715" s="233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205</v>
      </c>
      <c r="AU2715" s="243" t="s">
        <v>82</v>
      </c>
      <c r="AV2715" s="13" t="s">
        <v>82</v>
      </c>
      <c r="AW2715" s="13" t="s">
        <v>33</v>
      </c>
      <c r="AX2715" s="13" t="s">
        <v>72</v>
      </c>
      <c r="AY2715" s="243" t="s">
        <v>190</v>
      </c>
    </row>
    <row r="2716" s="16" customFormat="1">
      <c r="A2716" s="16"/>
      <c r="B2716" s="286"/>
      <c r="C2716" s="287"/>
      <c r="D2716" s="234" t="s">
        <v>205</v>
      </c>
      <c r="E2716" s="288" t="s">
        <v>19</v>
      </c>
      <c r="F2716" s="289" t="s">
        <v>914</v>
      </c>
      <c r="G2716" s="287"/>
      <c r="H2716" s="290">
        <v>12</v>
      </c>
      <c r="I2716" s="291"/>
      <c r="J2716" s="287"/>
      <c r="K2716" s="287"/>
      <c r="L2716" s="292"/>
      <c r="M2716" s="293"/>
      <c r="N2716" s="294"/>
      <c r="O2716" s="294"/>
      <c r="P2716" s="294"/>
      <c r="Q2716" s="294"/>
      <c r="R2716" s="294"/>
      <c r="S2716" s="294"/>
      <c r="T2716" s="295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T2716" s="296" t="s">
        <v>205</v>
      </c>
      <c r="AU2716" s="296" t="s">
        <v>82</v>
      </c>
      <c r="AV2716" s="16" t="s">
        <v>207</v>
      </c>
      <c r="AW2716" s="16" t="s">
        <v>33</v>
      </c>
      <c r="AX2716" s="16" t="s">
        <v>72</v>
      </c>
      <c r="AY2716" s="296" t="s">
        <v>190</v>
      </c>
    </row>
    <row r="2717" s="14" customFormat="1">
      <c r="A2717" s="14"/>
      <c r="B2717" s="254"/>
      <c r="C2717" s="255"/>
      <c r="D2717" s="234" t="s">
        <v>205</v>
      </c>
      <c r="E2717" s="256" t="s">
        <v>19</v>
      </c>
      <c r="F2717" s="257" t="s">
        <v>3162</v>
      </c>
      <c r="G2717" s="255"/>
      <c r="H2717" s="256" t="s">
        <v>19</v>
      </c>
      <c r="I2717" s="258"/>
      <c r="J2717" s="255"/>
      <c r="K2717" s="255"/>
      <c r="L2717" s="259"/>
      <c r="M2717" s="260"/>
      <c r="N2717" s="261"/>
      <c r="O2717" s="261"/>
      <c r="P2717" s="261"/>
      <c r="Q2717" s="261"/>
      <c r="R2717" s="261"/>
      <c r="S2717" s="261"/>
      <c r="T2717" s="262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63" t="s">
        <v>205</v>
      </c>
      <c r="AU2717" s="263" t="s">
        <v>82</v>
      </c>
      <c r="AV2717" s="14" t="s">
        <v>79</v>
      </c>
      <c r="AW2717" s="14" t="s">
        <v>33</v>
      </c>
      <c r="AX2717" s="14" t="s">
        <v>72</v>
      </c>
      <c r="AY2717" s="263" t="s">
        <v>190</v>
      </c>
    </row>
    <row r="2718" s="13" customFormat="1">
      <c r="A2718" s="13"/>
      <c r="B2718" s="232"/>
      <c r="C2718" s="233"/>
      <c r="D2718" s="234" t="s">
        <v>205</v>
      </c>
      <c r="E2718" s="235" t="s">
        <v>19</v>
      </c>
      <c r="F2718" s="236" t="s">
        <v>3152</v>
      </c>
      <c r="G2718" s="233"/>
      <c r="H2718" s="237">
        <v>2</v>
      </c>
      <c r="I2718" s="238"/>
      <c r="J2718" s="233"/>
      <c r="K2718" s="233"/>
      <c r="L2718" s="239"/>
      <c r="M2718" s="240"/>
      <c r="N2718" s="241"/>
      <c r="O2718" s="241"/>
      <c r="P2718" s="241"/>
      <c r="Q2718" s="241"/>
      <c r="R2718" s="241"/>
      <c r="S2718" s="241"/>
      <c r="T2718" s="242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3" t="s">
        <v>205</v>
      </c>
      <c r="AU2718" s="243" t="s">
        <v>82</v>
      </c>
      <c r="AV2718" s="13" t="s">
        <v>82</v>
      </c>
      <c r="AW2718" s="13" t="s">
        <v>33</v>
      </c>
      <c r="AX2718" s="13" t="s">
        <v>72</v>
      </c>
      <c r="AY2718" s="243" t="s">
        <v>190</v>
      </c>
    </row>
    <row r="2719" s="13" customFormat="1">
      <c r="A2719" s="13"/>
      <c r="B2719" s="232"/>
      <c r="C2719" s="233"/>
      <c r="D2719" s="234" t="s">
        <v>205</v>
      </c>
      <c r="E2719" s="235" t="s">
        <v>19</v>
      </c>
      <c r="F2719" s="236" t="s">
        <v>3154</v>
      </c>
      <c r="G2719" s="233"/>
      <c r="H2719" s="237">
        <v>2</v>
      </c>
      <c r="I2719" s="238"/>
      <c r="J2719" s="233"/>
      <c r="K2719" s="233"/>
      <c r="L2719" s="239"/>
      <c r="M2719" s="240"/>
      <c r="N2719" s="241"/>
      <c r="O2719" s="241"/>
      <c r="P2719" s="241"/>
      <c r="Q2719" s="241"/>
      <c r="R2719" s="241"/>
      <c r="S2719" s="241"/>
      <c r="T2719" s="242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3" t="s">
        <v>205</v>
      </c>
      <c r="AU2719" s="243" t="s">
        <v>82</v>
      </c>
      <c r="AV2719" s="13" t="s">
        <v>82</v>
      </c>
      <c r="AW2719" s="13" t="s">
        <v>33</v>
      </c>
      <c r="AX2719" s="13" t="s">
        <v>72</v>
      </c>
      <c r="AY2719" s="243" t="s">
        <v>190</v>
      </c>
    </row>
    <row r="2720" s="13" customFormat="1">
      <c r="A2720" s="13"/>
      <c r="B2720" s="232"/>
      <c r="C2720" s="233"/>
      <c r="D2720" s="234" t="s">
        <v>205</v>
      </c>
      <c r="E2720" s="235" t="s">
        <v>19</v>
      </c>
      <c r="F2720" s="236" t="s">
        <v>3156</v>
      </c>
      <c r="G2720" s="233"/>
      <c r="H2720" s="237">
        <v>6</v>
      </c>
      <c r="I2720" s="238"/>
      <c r="J2720" s="233"/>
      <c r="K2720" s="233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205</v>
      </c>
      <c r="AU2720" s="243" t="s">
        <v>82</v>
      </c>
      <c r="AV2720" s="13" t="s">
        <v>82</v>
      </c>
      <c r="AW2720" s="13" t="s">
        <v>33</v>
      </c>
      <c r="AX2720" s="13" t="s">
        <v>72</v>
      </c>
      <c r="AY2720" s="243" t="s">
        <v>190</v>
      </c>
    </row>
    <row r="2721" s="16" customFormat="1">
      <c r="A2721" s="16"/>
      <c r="B2721" s="286"/>
      <c r="C2721" s="287"/>
      <c r="D2721" s="234" t="s">
        <v>205</v>
      </c>
      <c r="E2721" s="288" t="s">
        <v>19</v>
      </c>
      <c r="F2721" s="289" t="s">
        <v>914</v>
      </c>
      <c r="G2721" s="287"/>
      <c r="H2721" s="290">
        <v>10</v>
      </c>
      <c r="I2721" s="291"/>
      <c r="J2721" s="287"/>
      <c r="K2721" s="287"/>
      <c r="L2721" s="292"/>
      <c r="M2721" s="293"/>
      <c r="N2721" s="294"/>
      <c r="O2721" s="294"/>
      <c r="P2721" s="294"/>
      <c r="Q2721" s="294"/>
      <c r="R2721" s="294"/>
      <c r="S2721" s="294"/>
      <c r="T2721" s="295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T2721" s="296" t="s">
        <v>205</v>
      </c>
      <c r="AU2721" s="296" t="s">
        <v>82</v>
      </c>
      <c r="AV2721" s="16" t="s">
        <v>207</v>
      </c>
      <c r="AW2721" s="16" t="s">
        <v>33</v>
      </c>
      <c r="AX2721" s="16" t="s">
        <v>72</v>
      </c>
      <c r="AY2721" s="296" t="s">
        <v>190</v>
      </c>
    </row>
    <row r="2722" s="15" customFormat="1">
      <c r="A2722" s="15"/>
      <c r="B2722" s="264"/>
      <c r="C2722" s="265"/>
      <c r="D2722" s="234" t="s">
        <v>205</v>
      </c>
      <c r="E2722" s="266" t="s">
        <v>19</v>
      </c>
      <c r="F2722" s="267" t="s">
        <v>243</v>
      </c>
      <c r="G2722" s="265"/>
      <c r="H2722" s="268">
        <v>22</v>
      </c>
      <c r="I2722" s="269"/>
      <c r="J2722" s="265"/>
      <c r="K2722" s="265"/>
      <c r="L2722" s="270"/>
      <c r="M2722" s="271"/>
      <c r="N2722" s="272"/>
      <c r="O2722" s="272"/>
      <c r="P2722" s="272"/>
      <c r="Q2722" s="272"/>
      <c r="R2722" s="272"/>
      <c r="S2722" s="272"/>
      <c r="T2722" s="273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T2722" s="274" t="s">
        <v>205</v>
      </c>
      <c r="AU2722" s="274" t="s">
        <v>82</v>
      </c>
      <c r="AV2722" s="15" t="s">
        <v>197</v>
      </c>
      <c r="AW2722" s="15" t="s">
        <v>33</v>
      </c>
      <c r="AX2722" s="15" t="s">
        <v>79</v>
      </c>
      <c r="AY2722" s="274" t="s">
        <v>190</v>
      </c>
    </row>
    <row r="2723" s="2" customFormat="1" ht="37.8" customHeight="1">
      <c r="A2723" s="40"/>
      <c r="B2723" s="41"/>
      <c r="C2723" s="214" t="s">
        <v>3163</v>
      </c>
      <c r="D2723" s="214" t="s">
        <v>192</v>
      </c>
      <c r="E2723" s="215" t="s">
        <v>3164</v>
      </c>
      <c r="F2723" s="216" t="s">
        <v>3165</v>
      </c>
      <c r="G2723" s="217" t="s">
        <v>222</v>
      </c>
      <c r="H2723" s="218">
        <v>34.289999999999999</v>
      </c>
      <c r="I2723" s="219"/>
      <c r="J2723" s="220">
        <f>ROUND(I2723*H2723,2)</f>
        <v>0</v>
      </c>
      <c r="K2723" s="216" t="s">
        <v>196</v>
      </c>
      <c r="L2723" s="46"/>
      <c r="M2723" s="221" t="s">
        <v>19</v>
      </c>
      <c r="N2723" s="222" t="s">
        <v>43</v>
      </c>
      <c r="O2723" s="86"/>
      <c r="P2723" s="223">
        <f>O2723*H2723</f>
        <v>0</v>
      </c>
      <c r="Q2723" s="223">
        <v>0</v>
      </c>
      <c r="R2723" s="223">
        <f>Q2723*H2723</f>
        <v>0</v>
      </c>
      <c r="S2723" s="223">
        <v>0</v>
      </c>
      <c r="T2723" s="224">
        <f>S2723*H2723</f>
        <v>0</v>
      </c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R2723" s="225" t="s">
        <v>307</v>
      </c>
      <c r="AT2723" s="225" t="s">
        <v>192</v>
      </c>
      <c r="AU2723" s="225" t="s">
        <v>82</v>
      </c>
      <c r="AY2723" s="19" t="s">
        <v>190</v>
      </c>
      <c r="BE2723" s="226">
        <f>IF(N2723="základní",J2723,0)</f>
        <v>0</v>
      </c>
      <c r="BF2723" s="226">
        <f>IF(N2723="snížená",J2723,0)</f>
        <v>0</v>
      </c>
      <c r="BG2723" s="226">
        <f>IF(N2723="zákl. přenesená",J2723,0)</f>
        <v>0</v>
      </c>
      <c r="BH2723" s="226">
        <f>IF(N2723="sníž. přenesená",J2723,0)</f>
        <v>0</v>
      </c>
      <c r="BI2723" s="226">
        <f>IF(N2723="nulová",J2723,0)</f>
        <v>0</v>
      </c>
      <c r="BJ2723" s="19" t="s">
        <v>79</v>
      </c>
      <c r="BK2723" s="226">
        <f>ROUND(I2723*H2723,2)</f>
        <v>0</v>
      </c>
      <c r="BL2723" s="19" t="s">
        <v>307</v>
      </c>
      <c r="BM2723" s="225" t="s">
        <v>3166</v>
      </c>
    </row>
    <row r="2724" s="2" customFormat="1">
      <c r="A2724" s="40"/>
      <c r="B2724" s="41"/>
      <c r="C2724" s="42"/>
      <c r="D2724" s="227" t="s">
        <v>199</v>
      </c>
      <c r="E2724" s="42"/>
      <c r="F2724" s="228" t="s">
        <v>3167</v>
      </c>
      <c r="G2724" s="42"/>
      <c r="H2724" s="42"/>
      <c r="I2724" s="229"/>
      <c r="J2724" s="42"/>
      <c r="K2724" s="42"/>
      <c r="L2724" s="46"/>
      <c r="M2724" s="230"/>
      <c r="N2724" s="231"/>
      <c r="O2724" s="86"/>
      <c r="P2724" s="86"/>
      <c r="Q2724" s="86"/>
      <c r="R2724" s="86"/>
      <c r="S2724" s="86"/>
      <c r="T2724" s="87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T2724" s="19" t="s">
        <v>199</v>
      </c>
      <c r="AU2724" s="19" t="s">
        <v>82</v>
      </c>
    </row>
    <row r="2725" s="12" customFormat="1" ht="22.8" customHeight="1">
      <c r="A2725" s="12"/>
      <c r="B2725" s="198"/>
      <c r="C2725" s="199"/>
      <c r="D2725" s="200" t="s">
        <v>71</v>
      </c>
      <c r="E2725" s="212" t="s">
        <v>3168</v>
      </c>
      <c r="F2725" s="212" t="s">
        <v>3169</v>
      </c>
      <c r="G2725" s="199"/>
      <c r="H2725" s="199"/>
      <c r="I2725" s="202"/>
      <c r="J2725" s="213">
        <f>BK2725</f>
        <v>0</v>
      </c>
      <c r="K2725" s="199"/>
      <c r="L2725" s="204"/>
      <c r="M2725" s="205"/>
      <c r="N2725" s="206"/>
      <c r="O2725" s="206"/>
      <c r="P2725" s="207">
        <f>SUM(P2726:P3001)</f>
        <v>0</v>
      </c>
      <c r="Q2725" s="206"/>
      <c r="R2725" s="207">
        <f>SUM(R2726:R3001)</f>
        <v>0.61052050000000002</v>
      </c>
      <c r="S2725" s="206"/>
      <c r="T2725" s="208">
        <f>SUM(T2726:T3001)</f>
        <v>0</v>
      </c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R2725" s="209" t="s">
        <v>82</v>
      </c>
      <c r="AT2725" s="210" t="s">
        <v>71</v>
      </c>
      <c r="AU2725" s="210" t="s">
        <v>79</v>
      </c>
      <c r="AY2725" s="209" t="s">
        <v>190</v>
      </c>
      <c r="BK2725" s="211">
        <f>SUM(BK2726:BK3001)</f>
        <v>0</v>
      </c>
    </row>
    <row r="2726" s="2" customFormat="1" ht="16.5" customHeight="1">
      <c r="A2726" s="40"/>
      <c r="B2726" s="41"/>
      <c r="C2726" s="214" t="s">
        <v>3170</v>
      </c>
      <c r="D2726" s="214" t="s">
        <v>192</v>
      </c>
      <c r="E2726" s="215" t="s">
        <v>3171</v>
      </c>
      <c r="F2726" s="216" t="s">
        <v>3172</v>
      </c>
      <c r="G2726" s="217" t="s">
        <v>380</v>
      </c>
      <c r="H2726" s="218">
        <v>82.700000000000003</v>
      </c>
      <c r="I2726" s="219"/>
      <c r="J2726" s="220">
        <f>ROUND(I2726*H2726,2)</f>
        <v>0</v>
      </c>
      <c r="K2726" s="216" t="s">
        <v>196</v>
      </c>
      <c r="L2726" s="46"/>
      <c r="M2726" s="221" t="s">
        <v>19</v>
      </c>
      <c r="N2726" s="222" t="s">
        <v>43</v>
      </c>
      <c r="O2726" s="86"/>
      <c r="P2726" s="223">
        <f>O2726*H2726</f>
        <v>0</v>
      </c>
      <c r="Q2726" s="223">
        <v>0.00079000000000000001</v>
      </c>
      <c r="R2726" s="223">
        <f>Q2726*H2726</f>
        <v>0.065333000000000002</v>
      </c>
      <c r="S2726" s="223">
        <v>0</v>
      </c>
      <c r="T2726" s="224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25" t="s">
        <v>307</v>
      </c>
      <c r="AT2726" s="225" t="s">
        <v>192</v>
      </c>
      <c r="AU2726" s="225" t="s">
        <v>82</v>
      </c>
      <c r="AY2726" s="19" t="s">
        <v>190</v>
      </c>
      <c r="BE2726" s="226">
        <f>IF(N2726="základní",J2726,0)</f>
        <v>0</v>
      </c>
      <c r="BF2726" s="226">
        <f>IF(N2726="snížená",J2726,0)</f>
        <v>0</v>
      </c>
      <c r="BG2726" s="226">
        <f>IF(N2726="zákl. přenesená",J2726,0)</f>
        <v>0</v>
      </c>
      <c r="BH2726" s="226">
        <f>IF(N2726="sníž. přenesená",J2726,0)</f>
        <v>0</v>
      </c>
      <c r="BI2726" s="226">
        <f>IF(N2726="nulová",J2726,0)</f>
        <v>0</v>
      </c>
      <c r="BJ2726" s="19" t="s">
        <v>79</v>
      </c>
      <c r="BK2726" s="226">
        <f>ROUND(I2726*H2726,2)</f>
        <v>0</v>
      </c>
      <c r="BL2726" s="19" t="s">
        <v>307</v>
      </c>
      <c r="BM2726" s="225" t="s">
        <v>3173</v>
      </c>
    </row>
    <row r="2727" s="2" customFormat="1">
      <c r="A2727" s="40"/>
      <c r="B2727" s="41"/>
      <c r="C2727" s="42"/>
      <c r="D2727" s="227" t="s">
        <v>199</v>
      </c>
      <c r="E2727" s="42"/>
      <c r="F2727" s="228" t="s">
        <v>3174</v>
      </c>
      <c r="G2727" s="42"/>
      <c r="H2727" s="42"/>
      <c r="I2727" s="229"/>
      <c r="J2727" s="42"/>
      <c r="K2727" s="42"/>
      <c r="L2727" s="46"/>
      <c r="M2727" s="230"/>
      <c r="N2727" s="231"/>
      <c r="O2727" s="86"/>
      <c r="P2727" s="86"/>
      <c r="Q2727" s="86"/>
      <c r="R2727" s="86"/>
      <c r="S2727" s="86"/>
      <c r="T2727" s="87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T2727" s="19" t="s">
        <v>199</v>
      </c>
      <c r="AU2727" s="19" t="s">
        <v>82</v>
      </c>
    </row>
    <row r="2728" s="14" customFormat="1">
      <c r="A2728" s="14"/>
      <c r="B2728" s="254"/>
      <c r="C2728" s="255"/>
      <c r="D2728" s="234" t="s">
        <v>205</v>
      </c>
      <c r="E2728" s="256" t="s">
        <v>19</v>
      </c>
      <c r="F2728" s="257" t="s">
        <v>3175</v>
      </c>
      <c r="G2728" s="255"/>
      <c r="H2728" s="256" t="s">
        <v>19</v>
      </c>
      <c r="I2728" s="258"/>
      <c r="J2728" s="255"/>
      <c r="K2728" s="255"/>
      <c r="L2728" s="259"/>
      <c r="M2728" s="260"/>
      <c r="N2728" s="261"/>
      <c r="O2728" s="261"/>
      <c r="P2728" s="261"/>
      <c r="Q2728" s="261"/>
      <c r="R2728" s="261"/>
      <c r="S2728" s="261"/>
      <c r="T2728" s="262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63" t="s">
        <v>205</v>
      </c>
      <c r="AU2728" s="263" t="s">
        <v>82</v>
      </c>
      <c r="AV2728" s="14" t="s">
        <v>79</v>
      </c>
      <c r="AW2728" s="14" t="s">
        <v>33</v>
      </c>
      <c r="AX2728" s="14" t="s">
        <v>72</v>
      </c>
      <c r="AY2728" s="263" t="s">
        <v>190</v>
      </c>
    </row>
    <row r="2729" s="14" customFormat="1">
      <c r="A2729" s="14"/>
      <c r="B2729" s="254"/>
      <c r="C2729" s="255"/>
      <c r="D2729" s="234" t="s">
        <v>205</v>
      </c>
      <c r="E2729" s="256" t="s">
        <v>19</v>
      </c>
      <c r="F2729" s="257" t="s">
        <v>3176</v>
      </c>
      <c r="G2729" s="255"/>
      <c r="H2729" s="256" t="s">
        <v>19</v>
      </c>
      <c r="I2729" s="258"/>
      <c r="J2729" s="255"/>
      <c r="K2729" s="255"/>
      <c r="L2729" s="259"/>
      <c r="M2729" s="260"/>
      <c r="N2729" s="261"/>
      <c r="O2729" s="261"/>
      <c r="P2729" s="261"/>
      <c r="Q2729" s="261"/>
      <c r="R2729" s="261"/>
      <c r="S2729" s="261"/>
      <c r="T2729" s="262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63" t="s">
        <v>205</v>
      </c>
      <c r="AU2729" s="263" t="s">
        <v>82</v>
      </c>
      <c r="AV2729" s="14" t="s">
        <v>79</v>
      </c>
      <c r="AW2729" s="14" t="s">
        <v>33</v>
      </c>
      <c r="AX2729" s="14" t="s">
        <v>72</v>
      </c>
      <c r="AY2729" s="263" t="s">
        <v>190</v>
      </c>
    </row>
    <row r="2730" s="13" customFormat="1">
      <c r="A2730" s="13"/>
      <c r="B2730" s="232"/>
      <c r="C2730" s="233"/>
      <c r="D2730" s="234" t="s">
        <v>205</v>
      </c>
      <c r="E2730" s="235" t="s">
        <v>19</v>
      </c>
      <c r="F2730" s="236" t="s">
        <v>3177</v>
      </c>
      <c r="G2730" s="233"/>
      <c r="H2730" s="237">
        <v>1.6000000000000001</v>
      </c>
      <c r="I2730" s="238"/>
      <c r="J2730" s="233"/>
      <c r="K2730" s="233"/>
      <c r="L2730" s="239"/>
      <c r="M2730" s="240"/>
      <c r="N2730" s="241"/>
      <c r="O2730" s="241"/>
      <c r="P2730" s="241"/>
      <c r="Q2730" s="241"/>
      <c r="R2730" s="241"/>
      <c r="S2730" s="241"/>
      <c r="T2730" s="242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3" t="s">
        <v>205</v>
      </c>
      <c r="AU2730" s="243" t="s">
        <v>82</v>
      </c>
      <c r="AV2730" s="13" t="s">
        <v>82</v>
      </c>
      <c r="AW2730" s="13" t="s">
        <v>33</v>
      </c>
      <c r="AX2730" s="13" t="s">
        <v>72</v>
      </c>
      <c r="AY2730" s="243" t="s">
        <v>190</v>
      </c>
    </row>
    <row r="2731" s="14" customFormat="1">
      <c r="A2731" s="14"/>
      <c r="B2731" s="254"/>
      <c r="C2731" s="255"/>
      <c r="D2731" s="234" t="s">
        <v>205</v>
      </c>
      <c r="E2731" s="256" t="s">
        <v>19</v>
      </c>
      <c r="F2731" s="257" t="s">
        <v>3178</v>
      </c>
      <c r="G2731" s="255"/>
      <c r="H2731" s="256" t="s">
        <v>19</v>
      </c>
      <c r="I2731" s="258"/>
      <c r="J2731" s="255"/>
      <c r="K2731" s="255"/>
      <c r="L2731" s="259"/>
      <c r="M2731" s="260"/>
      <c r="N2731" s="261"/>
      <c r="O2731" s="261"/>
      <c r="P2731" s="261"/>
      <c r="Q2731" s="261"/>
      <c r="R2731" s="261"/>
      <c r="S2731" s="261"/>
      <c r="T2731" s="262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63" t="s">
        <v>205</v>
      </c>
      <c r="AU2731" s="263" t="s">
        <v>82</v>
      </c>
      <c r="AV2731" s="14" t="s">
        <v>79</v>
      </c>
      <c r="AW2731" s="14" t="s">
        <v>33</v>
      </c>
      <c r="AX2731" s="14" t="s">
        <v>72</v>
      </c>
      <c r="AY2731" s="263" t="s">
        <v>190</v>
      </c>
    </row>
    <row r="2732" s="13" customFormat="1">
      <c r="A2732" s="13"/>
      <c r="B2732" s="232"/>
      <c r="C2732" s="233"/>
      <c r="D2732" s="234" t="s">
        <v>205</v>
      </c>
      <c r="E2732" s="235" t="s">
        <v>19</v>
      </c>
      <c r="F2732" s="236" t="s">
        <v>3179</v>
      </c>
      <c r="G2732" s="233"/>
      <c r="H2732" s="237">
        <v>4.0999999999999996</v>
      </c>
      <c r="I2732" s="238"/>
      <c r="J2732" s="233"/>
      <c r="K2732" s="233"/>
      <c r="L2732" s="239"/>
      <c r="M2732" s="240"/>
      <c r="N2732" s="241"/>
      <c r="O2732" s="241"/>
      <c r="P2732" s="241"/>
      <c r="Q2732" s="241"/>
      <c r="R2732" s="241"/>
      <c r="S2732" s="241"/>
      <c r="T2732" s="242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3" t="s">
        <v>205</v>
      </c>
      <c r="AU2732" s="243" t="s">
        <v>82</v>
      </c>
      <c r="AV2732" s="13" t="s">
        <v>82</v>
      </c>
      <c r="AW2732" s="13" t="s">
        <v>33</v>
      </c>
      <c r="AX2732" s="13" t="s">
        <v>72</v>
      </c>
      <c r="AY2732" s="243" t="s">
        <v>190</v>
      </c>
    </row>
    <row r="2733" s="14" customFormat="1">
      <c r="A2733" s="14"/>
      <c r="B2733" s="254"/>
      <c r="C2733" s="255"/>
      <c r="D2733" s="234" t="s">
        <v>205</v>
      </c>
      <c r="E2733" s="256" t="s">
        <v>19</v>
      </c>
      <c r="F2733" s="257" t="s">
        <v>3180</v>
      </c>
      <c r="G2733" s="255"/>
      <c r="H2733" s="256" t="s">
        <v>19</v>
      </c>
      <c r="I2733" s="258"/>
      <c r="J2733" s="255"/>
      <c r="K2733" s="255"/>
      <c r="L2733" s="259"/>
      <c r="M2733" s="260"/>
      <c r="N2733" s="261"/>
      <c r="O2733" s="261"/>
      <c r="P2733" s="261"/>
      <c r="Q2733" s="261"/>
      <c r="R2733" s="261"/>
      <c r="S2733" s="261"/>
      <c r="T2733" s="262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63" t="s">
        <v>205</v>
      </c>
      <c r="AU2733" s="263" t="s">
        <v>82</v>
      </c>
      <c r="AV2733" s="14" t="s">
        <v>79</v>
      </c>
      <c r="AW2733" s="14" t="s">
        <v>33</v>
      </c>
      <c r="AX2733" s="14" t="s">
        <v>72</v>
      </c>
      <c r="AY2733" s="263" t="s">
        <v>190</v>
      </c>
    </row>
    <row r="2734" s="13" customFormat="1">
      <c r="A2734" s="13"/>
      <c r="B2734" s="232"/>
      <c r="C2734" s="233"/>
      <c r="D2734" s="234" t="s">
        <v>205</v>
      </c>
      <c r="E2734" s="235" t="s">
        <v>19</v>
      </c>
      <c r="F2734" s="236" t="s">
        <v>3179</v>
      </c>
      <c r="G2734" s="233"/>
      <c r="H2734" s="237">
        <v>4.0999999999999996</v>
      </c>
      <c r="I2734" s="238"/>
      <c r="J2734" s="233"/>
      <c r="K2734" s="233"/>
      <c r="L2734" s="239"/>
      <c r="M2734" s="240"/>
      <c r="N2734" s="241"/>
      <c r="O2734" s="241"/>
      <c r="P2734" s="241"/>
      <c r="Q2734" s="241"/>
      <c r="R2734" s="241"/>
      <c r="S2734" s="241"/>
      <c r="T2734" s="242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3" t="s">
        <v>205</v>
      </c>
      <c r="AU2734" s="243" t="s">
        <v>82</v>
      </c>
      <c r="AV2734" s="13" t="s">
        <v>82</v>
      </c>
      <c r="AW2734" s="13" t="s">
        <v>33</v>
      </c>
      <c r="AX2734" s="13" t="s">
        <v>72</v>
      </c>
      <c r="AY2734" s="243" t="s">
        <v>190</v>
      </c>
    </row>
    <row r="2735" s="14" customFormat="1">
      <c r="A2735" s="14"/>
      <c r="B2735" s="254"/>
      <c r="C2735" s="255"/>
      <c r="D2735" s="234" t="s">
        <v>205</v>
      </c>
      <c r="E2735" s="256" t="s">
        <v>19</v>
      </c>
      <c r="F2735" s="257" t="s">
        <v>3181</v>
      </c>
      <c r="G2735" s="255"/>
      <c r="H2735" s="256" t="s">
        <v>19</v>
      </c>
      <c r="I2735" s="258"/>
      <c r="J2735" s="255"/>
      <c r="K2735" s="255"/>
      <c r="L2735" s="259"/>
      <c r="M2735" s="260"/>
      <c r="N2735" s="261"/>
      <c r="O2735" s="261"/>
      <c r="P2735" s="261"/>
      <c r="Q2735" s="261"/>
      <c r="R2735" s="261"/>
      <c r="S2735" s="261"/>
      <c r="T2735" s="262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63" t="s">
        <v>205</v>
      </c>
      <c r="AU2735" s="263" t="s">
        <v>82</v>
      </c>
      <c r="AV2735" s="14" t="s">
        <v>79</v>
      </c>
      <c r="AW2735" s="14" t="s">
        <v>33</v>
      </c>
      <c r="AX2735" s="14" t="s">
        <v>72</v>
      </c>
      <c r="AY2735" s="263" t="s">
        <v>190</v>
      </c>
    </row>
    <row r="2736" s="13" customFormat="1">
      <c r="A2736" s="13"/>
      <c r="B2736" s="232"/>
      <c r="C2736" s="233"/>
      <c r="D2736" s="234" t="s">
        <v>205</v>
      </c>
      <c r="E2736" s="235" t="s">
        <v>19</v>
      </c>
      <c r="F2736" s="236" t="s">
        <v>3182</v>
      </c>
      <c r="G2736" s="233"/>
      <c r="H2736" s="237">
        <v>1.1000000000000001</v>
      </c>
      <c r="I2736" s="238"/>
      <c r="J2736" s="233"/>
      <c r="K2736" s="233"/>
      <c r="L2736" s="239"/>
      <c r="M2736" s="240"/>
      <c r="N2736" s="241"/>
      <c r="O2736" s="241"/>
      <c r="P2736" s="241"/>
      <c r="Q2736" s="241"/>
      <c r="R2736" s="241"/>
      <c r="S2736" s="241"/>
      <c r="T2736" s="242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3" t="s">
        <v>205</v>
      </c>
      <c r="AU2736" s="243" t="s">
        <v>82</v>
      </c>
      <c r="AV2736" s="13" t="s">
        <v>82</v>
      </c>
      <c r="AW2736" s="13" t="s">
        <v>33</v>
      </c>
      <c r="AX2736" s="13" t="s">
        <v>72</v>
      </c>
      <c r="AY2736" s="243" t="s">
        <v>190</v>
      </c>
    </row>
    <row r="2737" s="14" customFormat="1">
      <c r="A2737" s="14"/>
      <c r="B2737" s="254"/>
      <c r="C2737" s="255"/>
      <c r="D2737" s="234" t="s">
        <v>205</v>
      </c>
      <c r="E2737" s="256" t="s">
        <v>19</v>
      </c>
      <c r="F2737" s="257" t="s">
        <v>3183</v>
      </c>
      <c r="G2737" s="255"/>
      <c r="H2737" s="256" t="s">
        <v>19</v>
      </c>
      <c r="I2737" s="258"/>
      <c r="J2737" s="255"/>
      <c r="K2737" s="255"/>
      <c r="L2737" s="259"/>
      <c r="M2737" s="260"/>
      <c r="N2737" s="261"/>
      <c r="O2737" s="261"/>
      <c r="P2737" s="261"/>
      <c r="Q2737" s="261"/>
      <c r="R2737" s="261"/>
      <c r="S2737" s="261"/>
      <c r="T2737" s="262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63" t="s">
        <v>205</v>
      </c>
      <c r="AU2737" s="263" t="s">
        <v>82</v>
      </c>
      <c r="AV2737" s="14" t="s">
        <v>79</v>
      </c>
      <c r="AW2737" s="14" t="s">
        <v>33</v>
      </c>
      <c r="AX2737" s="14" t="s">
        <v>72</v>
      </c>
      <c r="AY2737" s="263" t="s">
        <v>190</v>
      </c>
    </row>
    <row r="2738" s="13" customFormat="1">
      <c r="A2738" s="13"/>
      <c r="B2738" s="232"/>
      <c r="C2738" s="233"/>
      <c r="D2738" s="234" t="s">
        <v>205</v>
      </c>
      <c r="E2738" s="235" t="s">
        <v>19</v>
      </c>
      <c r="F2738" s="236" t="s">
        <v>3184</v>
      </c>
      <c r="G2738" s="233"/>
      <c r="H2738" s="237">
        <v>2.6000000000000001</v>
      </c>
      <c r="I2738" s="238"/>
      <c r="J2738" s="233"/>
      <c r="K2738" s="233"/>
      <c r="L2738" s="239"/>
      <c r="M2738" s="240"/>
      <c r="N2738" s="241"/>
      <c r="O2738" s="241"/>
      <c r="P2738" s="241"/>
      <c r="Q2738" s="241"/>
      <c r="R2738" s="241"/>
      <c r="S2738" s="241"/>
      <c r="T2738" s="242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3" t="s">
        <v>205</v>
      </c>
      <c r="AU2738" s="243" t="s">
        <v>82</v>
      </c>
      <c r="AV2738" s="13" t="s">
        <v>82</v>
      </c>
      <c r="AW2738" s="13" t="s">
        <v>33</v>
      </c>
      <c r="AX2738" s="13" t="s">
        <v>72</v>
      </c>
      <c r="AY2738" s="243" t="s">
        <v>190</v>
      </c>
    </row>
    <row r="2739" s="14" customFormat="1">
      <c r="A2739" s="14"/>
      <c r="B2739" s="254"/>
      <c r="C2739" s="255"/>
      <c r="D2739" s="234" t="s">
        <v>205</v>
      </c>
      <c r="E2739" s="256" t="s">
        <v>19</v>
      </c>
      <c r="F2739" s="257" t="s">
        <v>3185</v>
      </c>
      <c r="G2739" s="255"/>
      <c r="H2739" s="256" t="s">
        <v>19</v>
      </c>
      <c r="I2739" s="258"/>
      <c r="J2739" s="255"/>
      <c r="K2739" s="255"/>
      <c r="L2739" s="259"/>
      <c r="M2739" s="260"/>
      <c r="N2739" s="261"/>
      <c r="O2739" s="261"/>
      <c r="P2739" s="261"/>
      <c r="Q2739" s="261"/>
      <c r="R2739" s="261"/>
      <c r="S2739" s="261"/>
      <c r="T2739" s="262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63" t="s">
        <v>205</v>
      </c>
      <c r="AU2739" s="263" t="s">
        <v>82</v>
      </c>
      <c r="AV2739" s="14" t="s">
        <v>79</v>
      </c>
      <c r="AW2739" s="14" t="s">
        <v>33</v>
      </c>
      <c r="AX2739" s="14" t="s">
        <v>72</v>
      </c>
      <c r="AY2739" s="263" t="s">
        <v>190</v>
      </c>
    </row>
    <row r="2740" s="13" customFormat="1">
      <c r="A2740" s="13"/>
      <c r="B2740" s="232"/>
      <c r="C2740" s="233"/>
      <c r="D2740" s="234" t="s">
        <v>205</v>
      </c>
      <c r="E2740" s="235" t="s">
        <v>19</v>
      </c>
      <c r="F2740" s="236" t="s">
        <v>3186</v>
      </c>
      <c r="G2740" s="233"/>
      <c r="H2740" s="237">
        <v>3.1000000000000001</v>
      </c>
      <c r="I2740" s="238"/>
      <c r="J2740" s="233"/>
      <c r="K2740" s="233"/>
      <c r="L2740" s="239"/>
      <c r="M2740" s="240"/>
      <c r="N2740" s="241"/>
      <c r="O2740" s="241"/>
      <c r="P2740" s="241"/>
      <c r="Q2740" s="241"/>
      <c r="R2740" s="241"/>
      <c r="S2740" s="241"/>
      <c r="T2740" s="242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3" t="s">
        <v>205</v>
      </c>
      <c r="AU2740" s="243" t="s">
        <v>82</v>
      </c>
      <c r="AV2740" s="13" t="s">
        <v>82</v>
      </c>
      <c r="AW2740" s="13" t="s">
        <v>33</v>
      </c>
      <c r="AX2740" s="13" t="s">
        <v>72</v>
      </c>
      <c r="AY2740" s="243" t="s">
        <v>190</v>
      </c>
    </row>
    <row r="2741" s="14" customFormat="1">
      <c r="A2741" s="14"/>
      <c r="B2741" s="254"/>
      <c r="C2741" s="255"/>
      <c r="D2741" s="234" t="s">
        <v>205</v>
      </c>
      <c r="E2741" s="256" t="s">
        <v>19</v>
      </c>
      <c r="F2741" s="257" t="s">
        <v>3187</v>
      </c>
      <c r="G2741" s="255"/>
      <c r="H2741" s="256" t="s">
        <v>19</v>
      </c>
      <c r="I2741" s="258"/>
      <c r="J2741" s="255"/>
      <c r="K2741" s="255"/>
      <c r="L2741" s="259"/>
      <c r="M2741" s="260"/>
      <c r="N2741" s="261"/>
      <c r="O2741" s="261"/>
      <c r="P2741" s="261"/>
      <c r="Q2741" s="261"/>
      <c r="R2741" s="261"/>
      <c r="S2741" s="261"/>
      <c r="T2741" s="262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63" t="s">
        <v>205</v>
      </c>
      <c r="AU2741" s="263" t="s">
        <v>82</v>
      </c>
      <c r="AV2741" s="14" t="s">
        <v>79</v>
      </c>
      <c r="AW2741" s="14" t="s">
        <v>33</v>
      </c>
      <c r="AX2741" s="14" t="s">
        <v>72</v>
      </c>
      <c r="AY2741" s="263" t="s">
        <v>190</v>
      </c>
    </row>
    <row r="2742" s="13" customFormat="1">
      <c r="A2742" s="13"/>
      <c r="B2742" s="232"/>
      <c r="C2742" s="233"/>
      <c r="D2742" s="234" t="s">
        <v>205</v>
      </c>
      <c r="E2742" s="235" t="s">
        <v>19</v>
      </c>
      <c r="F2742" s="236" t="s">
        <v>3184</v>
      </c>
      <c r="G2742" s="233"/>
      <c r="H2742" s="237">
        <v>2.6000000000000001</v>
      </c>
      <c r="I2742" s="238"/>
      <c r="J2742" s="233"/>
      <c r="K2742" s="233"/>
      <c r="L2742" s="239"/>
      <c r="M2742" s="240"/>
      <c r="N2742" s="241"/>
      <c r="O2742" s="241"/>
      <c r="P2742" s="241"/>
      <c r="Q2742" s="241"/>
      <c r="R2742" s="241"/>
      <c r="S2742" s="241"/>
      <c r="T2742" s="242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3" t="s">
        <v>205</v>
      </c>
      <c r="AU2742" s="243" t="s">
        <v>82</v>
      </c>
      <c r="AV2742" s="13" t="s">
        <v>82</v>
      </c>
      <c r="AW2742" s="13" t="s">
        <v>33</v>
      </c>
      <c r="AX2742" s="13" t="s">
        <v>72</v>
      </c>
      <c r="AY2742" s="243" t="s">
        <v>190</v>
      </c>
    </row>
    <row r="2743" s="14" customFormat="1">
      <c r="A2743" s="14"/>
      <c r="B2743" s="254"/>
      <c r="C2743" s="255"/>
      <c r="D2743" s="234" t="s">
        <v>205</v>
      </c>
      <c r="E2743" s="256" t="s">
        <v>19</v>
      </c>
      <c r="F2743" s="257" t="s">
        <v>3188</v>
      </c>
      <c r="G2743" s="255"/>
      <c r="H2743" s="256" t="s">
        <v>19</v>
      </c>
      <c r="I2743" s="258"/>
      <c r="J2743" s="255"/>
      <c r="K2743" s="255"/>
      <c r="L2743" s="259"/>
      <c r="M2743" s="260"/>
      <c r="N2743" s="261"/>
      <c r="O2743" s="261"/>
      <c r="P2743" s="261"/>
      <c r="Q2743" s="261"/>
      <c r="R2743" s="261"/>
      <c r="S2743" s="261"/>
      <c r="T2743" s="262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63" t="s">
        <v>205</v>
      </c>
      <c r="AU2743" s="263" t="s">
        <v>82</v>
      </c>
      <c r="AV2743" s="14" t="s">
        <v>79</v>
      </c>
      <c r="AW2743" s="14" t="s">
        <v>33</v>
      </c>
      <c r="AX2743" s="14" t="s">
        <v>72</v>
      </c>
      <c r="AY2743" s="263" t="s">
        <v>190</v>
      </c>
    </row>
    <row r="2744" s="13" customFormat="1">
      <c r="A2744" s="13"/>
      <c r="B2744" s="232"/>
      <c r="C2744" s="233"/>
      <c r="D2744" s="234" t="s">
        <v>205</v>
      </c>
      <c r="E2744" s="235" t="s">
        <v>19</v>
      </c>
      <c r="F2744" s="236" t="s">
        <v>3179</v>
      </c>
      <c r="G2744" s="233"/>
      <c r="H2744" s="237">
        <v>4.0999999999999996</v>
      </c>
      <c r="I2744" s="238"/>
      <c r="J2744" s="233"/>
      <c r="K2744" s="233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205</v>
      </c>
      <c r="AU2744" s="243" t="s">
        <v>82</v>
      </c>
      <c r="AV2744" s="13" t="s">
        <v>82</v>
      </c>
      <c r="AW2744" s="13" t="s">
        <v>33</v>
      </c>
      <c r="AX2744" s="13" t="s">
        <v>72</v>
      </c>
      <c r="AY2744" s="243" t="s">
        <v>190</v>
      </c>
    </row>
    <row r="2745" s="14" customFormat="1">
      <c r="A2745" s="14"/>
      <c r="B2745" s="254"/>
      <c r="C2745" s="255"/>
      <c r="D2745" s="234" t="s">
        <v>205</v>
      </c>
      <c r="E2745" s="256" t="s">
        <v>19</v>
      </c>
      <c r="F2745" s="257" t="s">
        <v>3189</v>
      </c>
      <c r="G2745" s="255"/>
      <c r="H2745" s="256" t="s">
        <v>19</v>
      </c>
      <c r="I2745" s="258"/>
      <c r="J2745" s="255"/>
      <c r="K2745" s="255"/>
      <c r="L2745" s="259"/>
      <c r="M2745" s="260"/>
      <c r="N2745" s="261"/>
      <c r="O2745" s="261"/>
      <c r="P2745" s="261"/>
      <c r="Q2745" s="261"/>
      <c r="R2745" s="261"/>
      <c r="S2745" s="261"/>
      <c r="T2745" s="262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63" t="s">
        <v>205</v>
      </c>
      <c r="AU2745" s="263" t="s">
        <v>82</v>
      </c>
      <c r="AV2745" s="14" t="s">
        <v>79</v>
      </c>
      <c r="AW2745" s="14" t="s">
        <v>33</v>
      </c>
      <c r="AX2745" s="14" t="s">
        <v>72</v>
      </c>
      <c r="AY2745" s="263" t="s">
        <v>190</v>
      </c>
    </row>
    <row r="2746" s="13" customFormat="1">
      <c r="A2746" s="13"/>
      <c r="B2746" s="232"/>
      <c r="C2746" s="233"/>
      <c r="D2746" s="234" t="s">
        <v>205</v>
      </c>
      <c r="E2746" s="235" t="s">
        <v>19</v>
      </c>
      <c r="F2746" s="236" t="s">
        <v>3184</v>
      </c>
      <c r="G2746" s="233"/>
      <c r="H2746" s="237">
        <v>2.6000000000000001</v>
      </c>
      <c r="I2746" s="238"/>
      <c r="J2746" s="233"/>
      <c r="K2746" s="233"/>
      <c r="L2746" s="239"/>
      <c r="M2746" s="240"/>
      <c r="N2746" s="241"/>
      <c r="O2746" s="241"/>
      <c r="P2746" s="241"/>
      <c r="Q2746" s="241"/>
      <c r="R2746" s="241"/>
      <c r="S2746" s="241"/>
      <c r="T2746" s="242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3" t="s">
        <v>205</v>
      </c>
      <c r="AU2746" s="243" t="s">
        <v>82</v>
      </c>
      <c r="AV2746" s="13" t="s">
        <v>82</v>
      </c>
      <c r="AW2746" s="13" t="s">
        <v>33</v>
      </c>
      <c r="AX2746" s="13" t="s">
        <v>72</v>
      </c>
      <c r="AY2746" s="243" t="s">
        <v>190</v>
      </c>
    </row>
    <row r="2747" s="14" customFormat="1">
      <c r="A2747" s="14"/>
      <c r="B2747" s="254"/>
      <c r="C2747" s="255"/>
      <c r="D2747" s="234" t="s">
        <v>205</v>
      </c>
      <c r="E2747" s="256" t="s">
        <v>19</v>
      </c>
      <c r="F2747" s="257" t="s">
        <v>3190</v>
      </c>
      <c r="G2747" s="255"/>
      <c r="H2747" s="256" t="s">
        <v>19</v>
      </c>
      <c r="I2747" s="258"/>
      <c r="J2747" s="255"/>
      <c r="K2747" s="255"/>
      <c r="L2747" s="259"/>
      <c r="M2747" s="260"/>
      <c r="N2747" s="261"/>
      <c r="O2747" s="261"/>
      <c r="P2747" s="261"/>
      <c r="Q2747" s="261"/>
      <c r="R2747" s="261"/>
      <c r="S2747" s="261"/>
      <c r="T2747" s="262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63" t="s">
        <v>205</v>
      </c>
      <c r="AU2747" s="263" t="s">
        <v>82</v>
      </c>
      <c r="AV2747" s="14" t="s">
        <v>79</v>
      </c>
      <c r="AW2747" s="14" t="s">
        <v>33</v>
      </c>
      <c r="AX2747" s="14" t="s">
        <v>72</v>
      </c>
      <c r="AY2747" s="263" t="s">
        <v>190</v>
      </c>
    </row>
    <row r="2748" s="13" customFormat="1">
      <c r="A2748" s="13"/>
      <c r="B2748" s="232"/>
      <c r="C2748" s="233"/>
      <c r="D2748" s="234" t="s">
        <v>205</v>
      </c>
      <c r="E2748" s="235" t="s">
        <v>19</v>
      </c>
      <c r="F2748" s="236" t="s">
        <v>3179</v>
      </c>
      <c r="G2748" s="233"/>
      <c r="H2748" s="237">
        <v>4.0999999999999996</v>
      </c>
      <c r="I2748" s="238"/>
      <c r="J2748" s="233"/>
      <c r="K2748" s="233"/>
      <c r="L2748" s="239"/>
      <c r="M2748" s="240"/>
      <c r="N2748" s="241"/>
      <c r="O2748" s="241"/>
      <c r="P2748" s="241"/>
      <c r="Q2748" s="241"/>
      <c r="R2748" s="241"/>
      <c r="S2748" s="241"/>
      <c r="T2748" s="242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3" t="s">
        <v>205</v>
      </c>
      <c r="AU2748" s="243" t="s">
        <v>82</v>
      </c>
      <c r="AV2748" s="13" t="s">
        <v>82</v>
      </c>
      <c r="AW2748" s="13" t="s">
        <v>33</v>
      </c>
      <c r="AX2748" s="13" t="s">
        <v>72</v>
      </c>
      <c r="AY2748" s="243" t="s">
        <v>190</v>
      </c>
    </row>
    <row r="2749" s="14" customFormat="1">
      <c r="A2749" s="14"/>
      <c r="B2749" s="254"/>
      <c r="C2749" s="255"/>
      <c r="D2749" s="234" t="s">
        <v>205</v>
      </c>
      <c r="E2749" s="256" t="s">
        <v>19</v>
      </c>
      <c r="F2749" s="257" t="s">
        <v>3191</v>
      </c>
      <c r="G2749" s="255"/>
      <c r="H2749" s="256" t="s">
        <v>19</v>
      </c>
      <c r="I2749" s="258"/>
      <c r="J2749" s="255"/>
      <c r="K2749" s="255"/>
      <c r="L2749" s="259"/>
      <c r="M2749" s="260"/>
      <c r="N2749" s="261"/>
      <c r="O2749" s="261"/>
      <c r="P2749" s="261"/>
      <c r="Q2749" s="261"/>
      <c r="R2749" s="261"/>
      <c r="S2749" s="261"/>
      <c r="T2749" s="262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63" t="s">
        <v>205</v>
      </c>
      <c r="AU2749" s="263" t="s">
        <v>82</v>
      </c>
      <c r="AV2749" s="14" t="s">
        <v>79</v>
      </c>
      <c r="AW2749" s="14" t="s">
        <v>33</v>
      </c>
      <c r="AX2749" s="14" t="s">
        <v>72</v>
      </c>
      <c r="AY2749" s="263" t="s">
        <v>190</v>
      </c>
    </row>
    <row r="2750" s="13" customFormat="1">
      <c r="A2750" s="13"/>
      <c r="B2750" s="232"/>
      <c r="C2750" s="233"/>
      <c r="D2750" s="234" t="s">
        <v>205</v>
      </c>
      <c r="E2750" s="235" t="s">
        <v>19</v>
      </c>
      <c r="F2750" s="236" t="s">
        <v>3179</v>
      </c>
      <c r="G2750" s="233"/>
      <c r="H2750" s="237">
        <v>4.0999999999999996</v>
      </c>
      <c r="I2750" s="238"/>
      <c r="J2750" s="233"/>
      <c r="K2750" s="233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205</v>
      </c>
      <c r="AU2750" s="243" t="s">
        <v>82</v>
      </c>
      <c r="AV2750" s="13" t="s">
        <v>82</v>
      </c>
      <c r="AW2750" s="13" t="s">
        <v>33</v>
      </c>
      <c r="AX2750" s="13" t="s">
        <v>72</v>
      </c>
      <c r="AY2750" s="243" t="s">
        <v>190</v>
      </c>
    </row>
    <row r="2751" s="14" customFormat="1">
      <c r="A2751" s="14"/>
      <c r="B2751" s="254"/>
      <c r="C2751" s="255"/>
      <c r="D2751" s="234" t="s">
        <v>205</v>
      </c>
      <c r="E2751" s="256" t="s">
        <v>19</v>
      </c>
      <c r="F2751" s="257" t="s">
        <v>3192</v>
      </c>
      <c r="G2751" s="255"/>
      <c r="H2751" s="256" t="s">
        <v>19</v>
      </c>
      <c r="I2751" s="258"/>
      <c r="J2751" s="255"/>
      <c r="K2751" s="255"/>
      <c r="L2751" s="259"/>
      <c r="M2751" s="260"/>
      <c r="N2751" s="261"/>
      <c r="O2751" s="261"/>
      <c r="P2751" s="261"/>
      <c r="Q2751" s="261"/>
      <c r="R2751" s="261"/>
      <c r="S2751" s="261"/>
      <c r="T2751" s="262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63" t="s">
        <v>205</v>
      </c>
      <c r="AU2751" s="263" t="s">
        <v>82</v>
      </c>
      <c r="AV2751" s="14" t="s">
        <v>79</v>
      </c>
      <c r="AW2751" s="14" t="s">
        <v>33</v>
      </c>
      <c r="AX2751" s="14" t="s">
        <v>72</v>
      </c>
      <c r="AY2751" s="263" t="s">
        <v>190</v>
      </c>
    </row>
    <row r="2752" s="13" customFormat="1">
      <c r="A2752" s="13"/>
      <c r="B2752" s="232"/>
      <c r="C2752" s="233"/>
      <c r="D2752" s="234" t="s">
        <v>205</v>
      </c>
      <c r="E2752" s="235" t="s">
        <v>19</v>
      </c>
      <c r="F2752" s="236" t="s">
        <v>3182</v>
      </c>
      <c r="G2752" s="233"/>
      <c r="H2752" s="237">
        <v>1.1000000000000001</v>
      </c>
      <c r="I2752" s="238"/>
      <c r="J2752" s="233"/>
      <c r="K2752" s="233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205</v>
      </c>
      <c r="AU2752" s="243" t="s">
        <v>82</v>
      </c>
      <c r="AV2752" s="13" t="s">
        <v>82</v>
      </c>
      <c r="AW2752" s="13" t="s">
        <v>33</v>
      </c>
      <c r="AX2752" s="13" t="s">
        <v>72</v>
      </c>
      <c r="AY2752" s="243" t="s">
        <v>190</v>
      </c>
    </row>
    <row r="2753" s="14" customFormat="1">
      <c r="A2753" s="14"/>
      <c r="B2753" s="254"/>
      <c r="C2753" s="255"/>
      <c r="D2753" s="234" t="s">
        <v>205</v>
      </c>
      <c r="E2753" s="256" t="s">
        <v>19</v>
      </c>
      <c r="F2753" s="257" t="s">
        <v>3193</v>
      </c>
      <c r="G2753" s="255"/>
      <c r="H2753" s="256" t="s">
        <v>19</v>
      </c>
      <c r="I2753" s="258"/>
      <c r="J2753" s="255"/>
      <c r="K2753" s="255"/>
      <c r="L2753" s="259"/>
      <c r="M2753" s="260"/>
      <c r="N2753" s="261"/>
      <c r="O2753" s="261"/>
      <c r="P2753" s="261"/>
      <c r="Q2753" s="261"/>
      <c r="R2753" s="261"/>
      <c r="S2753" s="261"/>
      <c r="T2753" s="262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63" t="s">
        <v>205</v>
      </c>
      <c r="AU2753" s="263" t="s">
        <v>82</v>
      </c>
      <c r="AV2753" s="14" t="s">
        <v>79</v>
      </c>
      <c r="AW2753" s="14" t="s">
        <v>33</v>
      </c>
      <c r="AX2753" s="14" t="s">
        <v>72</v>
      </c>
      <c r="AY2753" s="263" t="s">
        <v>190</v>
      </c>
    </row>
    <row r="2754" s="13" customFormat="1">
      <c r="A2754" s="13"/>
      <c r="B2754" s="232"/>
      <c r="C2754" s="233"/>
      <c r="D2754" s="234" t="s">
        <v>205</v>
      </c>
      <c r="E2754" s="235" t="s">
        <v>19</v>
      </c>
      <c r="F2754" s="236" t="s">
        <v>3182</v>
      </c>
      <c r="G2754" s="233"/>
      <c r="H2754" s="237">
        <v>1.1000000000000001</v>
      </c>
      <c r="I2754" s="238"/>
      <c r="J2754" s="233"/>
      <c r="K2754" s="233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205</v>
      </c>
      <c r="AU2754" s="243" t="s">
        <v>82</v>
      </c>
      <c r="AV2754" s="13" t="s">
        <v>82</v>
      </c>
      <c r="AW2754" s="13" t="s">
        <v>33</v>
      </c>
      <c r="AX2754" s="13" t="s">
        <v>72</v>
      </c>
      <c r="AY2754" s="243" t="s">
        <v>190</v>
      </c>
    </row>
    <row r="2755" s="14" customFormat="1">
      <c r="A2755" s="14"/>
      <c r="B2755" s="254"/>
      <c r="C2755" s="255"/>
      <c r="D2755" s="234" t="s">
        <v>205</v>
      </c>
      <c r="E2755" s="256" t="s">
        <v>19</v>
      </c>
      <c r="F2755" s="257" t="s">
        <v>3194</v>
      </c>
      <c r="G2755" s="255"/>
      <c r="H2755" s="256" t="s">
        <v>19</v>
      </c>
      <c r="I2755" s="258"/>
      <c r="J2755" s="255"/>
      <c r="K2755" s="255"/>
      <c r="L2755" s="259"/>
      <c r="M2755" s="260"/>
      <c r="N2755" s="261"/>
      <c r="O2755" s="261"/>
      <c r="P2755" s="261"/>
      <c r="Q2755" s="261"/>
      <c r="R2755" s="261"/>
      <c r="S2755" s="261"/>
      <c r="T2755" s="262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63" t="s">
        <v>205</v>
      </c>
      <c r="AU2755" s="263" t="s">
        <v>82</v>
      </c>
      <c r="AV2755" s="14" t="s">
        <v>79</v>
      </c>
      <c r="AW2755" s="14" t="s">
        <v>33</v>
      </c>
      <c r="AX2755" s="14" t="s">
        <v>72</v>
      </c>
      <c r="AY2755" s="263" t="s">
        <v>190</v>
      </c>
    </row>
    <row r="2756" s="13" customFormat="1">
      <c r="A2756" s="13"/>
      <c r="B2756" s="232"/>
      <c r="C2756" s="233"/>
      <c r="D2756" s="234" t="s">
        <v>205</v>
      </c>
      <c r="E2756" s="235" t="s">
        <v>19</v>
      </c>
      <c r="F2756" s="236" t="s">
        <v>3182</v>
      </c>
      <c r="G2756" s="233"/>
      <c r="H2756" s="237">
        <v>1.1000000000000001</v>
      </c>
      <c r="I2756" s="238"/>
      <c r="J2756" s="233"/>
      <c r="K2756" s="233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205</v>
      </c>
      <c r="AU2756" s="243" t="s">
        <v>82</v>
      </c>
      <c r="AV2756" s="13" t="s">
        <v>82</v>
      </c>
      <c r="AW2756" s="13" t="s">
        <v>33</v>
      </c>
      <c r="AX2756" s="13" t="s">
        <v>72</v>
      </c>
      <c r="AY2756" s="243" t="s">
        <v>190</v>
      </c>
    </row>
    <row r="2757" s="14" customFormat="1">
      <c r="A2757" s="14"/>
      <c r="B2757" s="254"/>
      <c r="C2757" s="255"/>
      <c r="D2757" s="234" t="s">
        <v>205</v>
      </c>
      <c r="E2757" s="256" t="s">
        <v>19</v>
      </c>
      <c r="F2757" s="257" t="s">
        <v>3195</v>
      </c>
      <c r="G2757" s="255"/>
      <c r="H2757" s="256" t="s">
        <v>19</v>
      </c>
      <c r="I2757" s="258"/>
      <c r="J2757" s="255"/>
      <c r="K2757" s="255"/>
      <c r="L2757" s="259"/>
      <c r="M2757" s="260"/>
      <c r="N2757" s="261"/>
      <c r="O2757" s="261"/>
      <c r="P2757" s="261"/>
      <c r="Q2757" s="261"/>
      <c r="R2757" s="261"/>
      <c r="S2757" s="261"/>
      <c r="T2757" s="262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63" t="s">
        <v>205</v>
      </c>
      <c r="AU2757" s="263" t="s">
        <v>82</v>
      </c>
      <c r="AV2757" s="14" t="s">
        <v>79</v>
      </c>
      <c r="AW2757" s="14" t="s">
        <v>33</v>
      </c>
      <c r="AX2757" s="14" t="s">
        <v>72</v>
      </c>
      <c r="AY2757" s="263" t="s">
        <v>190</v>
      </c>
    </row>
    <row r="2758" s="13" customFormat="1">
      <c r="A2758" s="13"/>
      <c r="B2758" s="232"/>
      <c r="C2758" s="233"/>
      <c r="D2758" s="234" t="s">
        <v>205</v>
      </c>
      <c r="E2758" s="235" t="s">
        <v>19</v>
      </c>
      <c r="F2758" s="236" t="s">
        <v>3182</v>
      </c>
      <c r="G2758" s="233"/>
      <c r="H2758" s="237">
        <v>1.1000000000000001</v>
      </c>
      <c r="I2758" s="238"/>
      <c r="J2758" s="233"/>
      <c r="K2758" s="233"/>
      <c r="L2758" s="239"/>
      <c r="M2758" s="240"/>
      <c r="N2758" s="241"/>
      <c r="O2758" s="241"/>
      <c r="P2758" s="241"/>
      <c r="Q2758" s="241"/>
      <c r="R2758" s="241"/>
      <c r="S2758" s="241"/>
      <c r="T2758" s="242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3" t="s">
        <v>205</v>
      </c>
      <c r="AU2758" s="243" t="s">
        <v>82</v>
      </c>
      <c r="AV2758" s="13" t="s">
        <v>82</v>
      </c>
      <c r="AW2758" s="13" t="s">
        <v>33</v>
      </c>
      <c r="AX2758" s="13" t="s">
        <v>72</v>
      </c>
      <c r="AY2758" s="243" t="s">
        <v>190</v>
      </c>
    </row>
    <row r="2759" s="14" customFormat="1">
      <c r="A2759" s="14"/>
      <c r="B2759" s="254"/>
      <c r="C2759" s="255"/>
      <c r="D2759" s="234" t="s">
        <v>205</v>
      </c>
      <c r="E2759" s="256" t="s">
        <v>19</v>
      </c>
      <c r="F2759" s="257" t="s">
        <v>3196</v>
      </c>
      <c r="G2759" s="255"/>
      <c r="H2759" s="256" t="s">
        <v>19</v>
      </c>
      <c r="I2759" s="258"/>
      <c r="J2759" s="255"/>
      <c r="K2759" s="255"/>
      <c r="L2759" s="259"/>
      <c r="M2759" s="260"/>
      <c r="N2759" s="261"/>
      <c r="O2759" s="261"/>
      <c r="P2759" s="261"/>
      <c r="Q2759" s="261"/>
      <c r="R2759" s="261"/>
      <c r="S2759" s="261"/>
      <c r="T2759" s="262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63" t="s">
        <v>205</v>
      </c>
      <c r="AU2759" s="263" t="s">
        <v>82</v>
      </c>
      <c r="AV2759" s="14" t="s">
        <v>79</v>
      </c>
      <c r="AW2759" s="14" t="s">
        <v>33</v>
      </c>
      <c r="AX2759" s="14" t="s">
        <v>72</v>
      </c>
      <c r="AY2759" s="263" t="s">
        <v>190</v>
      </c>
    </row>
    <row r="2760" s="13" customFormat="1">
      <c r="A2760" s="13"/>
      <c r="B2760" s="232"/>
      <c r="C2760" s="233"/>
      <c r="D2760" s="234" t="s">
        <v>205</v>
      </c>
      <c r="E2760" s="235" t="s">
        <v>19</v>
      </c>
      <c r="F2760" s="236" t="s">
        <v>3182</v>
      </c>
      <c r="G2760" s="233"/>
      <c r="H2760" s="237">
        <v>1.1000000000000001</v>
      </c>
      <c r="I2760" s="238"/>
      <c r="J2760" s="233"/>
      <c r="K2760" s="233"/>
      <c r="L2760" s="239"/>
      <c r="M2760" s="240"/>
      <c r="N2760" s="241"/>
      <c r="O2760" s="241"/>
      <c r="P2760" s="241"/>
      <c r="Q2760" s="241"/>
      <c r="R2760" s="241"/>
      <c r="S2760" s="241"/>
      <c r="T2760" s="242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3" t="s">
        <v>205</v>
      </c>
      <c r="AU2760" s="243" t="s">
        <v>82</v>
      </c>
      <c r="AV2760" s="13" t="s">
        <v>82</v>
      </c>
      <c r="AW2760" s="13" t="s">
        <v>33</v>
      </c>
      <c r="AX2760" s="13" t="s">
        <v>72</v>
      </c>
      <c r="AY2760" s="243" t="s">
        <v>190</v>
      </c>
    </row>
    <row r="2761" s="14" customFormat="1">
      <c r="A2761" s="14"/>
      <c r="B2761" s="254"/>
      <c r="C2761" s="255"/>
      <c r="D2761" s="234" t="s">
        <v>205</v>
      </c>
      <c r="E2761" s="256" t="s">
        <v>19</v>
      </c>
      <c r="F2761" s="257" t="s">
        <v>3197</v>
      </c>
      <c r="G2761" s="255"/>
      <c r="H2761" s="256" t="s">
        <v>19</v>
      </c>
      <c r="I2761" s="258"/>
      <c r="J2761" s="255"/>
      <c r="K2761" s="255"/>
      <c r="L2761" s="259"/>
      <c r="M2761" s="260"/>
      <c r="N2761" s="261"/>
      <c r="O2761" s="261"/>
      <c r="P2761" s="261"/>
      <c r="Q2761" s="261"/>
      <c r="R2761" s="261"/>
      <c r="S2761" s="261"/>
      <c r="T2761" s="262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63" t="s">
        <v>205</v>
      </c>
      <c r="AU2761" s="263" t="s">
        <v>82</v>
      </c>
      <c r="AV2761" s="14" t="s">
        <v>79</v>
      </c>
      <c r="AW2761" s="14" t="s">
        <v>33</v>
      </c>
      <c r="AX2761" s="14" t="s">
        <v>72</v>
      </c>
      <c r="AY2761" s="263" t="s">
        <v>190</v>
      </c>
    </row>
    <row r="2762" s="13" customFormat="1">
      <c r="A2762" s="13"/>
      <c r="B2762" s="232"/>
      <c r="C2762" s="233"/>
      <c r="D2762" s="234" t="s">
        <v>205</v>
      </c>
      <c r="E2762" s="235" t="s">
        <v>19</v>
      </c>
      <c r="F2762" s="236" t="s">
        <v>3184</v>
      </c>
      <c r="G2762" s="233"/>
      <c r="H2762" s="237">
        <v>2.6000000000000001</v>
      </c>
      <c r="I2762" s="238"/>
      <c r="J2762" s="233"/>
      <c r="K2762" s="233"/>
      <c r="L2762" s="239"/>
      <c r="M2762" s="240"/>
      <c r="N2762" s="241"/>
      <c r="O2762" s="241"/>
      <c r="P2762" s="241"/>
      <c r="Q2762" s="241"/>
      <c r="R2762" s="241"/>
      <c r="S2762" s="241"/>
      <c r="T2762" s="242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3" t="s">
        <v>205</v>
      </c>
      <c r="AU2762" s="243" t="s">
        <v>82</v>
      </c>
      <c r="AV2762" s="13" t="s">
        <v>82</v>
      </c>
      <c r="AW2762" s="13" t="s">
        <v>33</v>
      </c>
      <c r="AX2762" s="13" t="s">
        <v>72</v>
      </c>
      <c r="AY2762" s="243" t="s">
        <v>190</v>
      </c>
    </row>
    <row r="2763" s="14" customFormat="1">
      <c r="A2763" s="14"/>
      <c r="B2763" s="254"/>
      <c r="C2763" s="255"/>
      <c r="D2763" s="234" t="s">
        <v>205</v>
      </c>
      <c r="E2763" s="256" t="s">
        <v>19</v>
      </c>
      <c r="F2763" s="257" t="s">
        <v>3198</v>
      </c>
      <c r="G2763" s="255"/>
      <c r="H2763" s="256" t="s">
        <v>19</v>
      </c>
      <c r="I2763" s="258"/>
      <c r="J2763" s="255"/>
      <c r="K2763" s="255"/>
      <c r="L2763" s="259"/>
      <c r="M2763" s="260"/>
      <c r="N2763" s="261"/>
      <c r="O2763" s="261"/>
      <c r="P2763" s="261"/>
      <c r="Q2763" s="261"/>
      <c r="R2763" s="261"/>
      <c r="S2763" s="261"/>
      <c r="T2763" s="262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63" t="s">
        <v>205</v>
      </c>
      <c r="AU2763" s="263" t="s">
        <v>82</v>
      </c>
      <c r="AV2763" s="14" t="s">
        <v>79</v>
      </c>
      <c r="AW2763" s="14" t="s">
        <v>33</v>
      </c>
      <c r="AX2763" s="14" t="s">
        <v>72</v>
      </c>
      <c r="AY2763" s="263" t="s">
        <v>190</v>
      </c>
    </row>
    <row r="2764" s="13" customFormat="1">
      <c r="A2764" s="13"/>
      <c r="B2764" s="232"/>
      <c r="C2764" s="233"/>
      <c r="D2764" s="234" t="s">
        <v>205</v>
      </c>
      <c r="E2764" s="235" t="s">
        <v>19</v>
      </c>
      <c r="F2764" s="236" t="s">
        <v>3177</v>
      </c>
      <c r="G2764" s="233"/>
      <c r="H2764" s="237">
        <v>1.6000000000000001</v>
      </c>
      <c r="I2764" s="238"/>
      <c r="J2764" s="233"/>
      <c r="K2764" s="233"/>
      <c r="L2764" s="239"/>
      <c r="M2764" s="240"/>
      <c r="N2764" s="241"/>
      <c r="O2764" s="241"/>
      <c r="P2764" s="241"/>
      <c r="Q2764" s="241"/>
      <c r="R2764" s="241"/>
      <c r="S2764" s="241"/>
      <c r="T2764" s="242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3" t="s">
        <v>205</v>
      </c>
      <c r="AU2764" s="243" t="s">
        <v>82</v>
      </c>
      <c r="AV2764" s="13" t="s">
        <v>82</v>
      </c>
      <c r="AW2764" s="13" t="s">
        <v>33</v>
      </c>
      <c r="AX2764" s="13" t="s">
        <v>72</v>
      </c>
      <c r="AY2764" s="243" t="s">
        <v>190</v>
      </c>
    </row>
    <row r="2765" s="14" customFormat="1">
      <c r="A2765" s="14"/>
      <c r="B2765" s="254"/>
      <c r="C2765" s="255"/>
      <c r="D2765" s="234" t="s">
        <v>205</v>
      </c>
      <c r="E2765" s="256" t="s">
        <v>19</v>
      </c>
      <c r="F2765" s="257" t="s">
        <v>3199</v>
      </c>
      <c r="G2765" s="255"/>
      <c r="H2765" s="256" t="s">
        <v>19</v>
      </c>
      <c r="I2765" s="258"/>
      <c r="J2765" s="255"/>
      <c r="K2765" s="255"/>
      <c r="L2765" s="259"/>
      <c r="M2765" s="260"/>
      <c r="N2765" s="261"/>
      <c r="O2765" s="261"/>
      <c r="P2765" s="261"/>
      <c r="Q2765" s="261"/>
      <c r="R2765" s="261"/>
      <c r="S2765" s="261"/>
      <c r="T2765" s="262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63" t="s">
        <v>205</v>
      </c>
      <c r="AU2765" s="263" t="s">
        <v>82</v>
      </c>
      <c r="AV2765" s="14" t="s">
        <v>79</v>
      </c>
      <c r="AW2765" s="14" t="s">
        <v>33</v>
      </c>
      <c r="AX2765" s="14" t="s">
        <v>72</v>
      </c>
      <c r="AY2765" s="263" t="s">
        <v>190</v>
      </c>
    </row>
    <row r="2766" s="13" customFormat="1">
      <c r="A2766" s="13"/>
      <c r="B2766" s="232"/>
      <c r="C2766" s="233"/>
      <c r="D2766" s="234" t="s">
        <v>205</v>
      </c>
      <c r="E2766" s="235" t="s">
        <v>19</v>
      </c>
      <c r="F2766" s="236" t="s">
        <v>3179</v>
      </c>
      <c r="G2766" s="233"/>
      <c r="H2766" s="237">
        <v>4.0999999999999996</v>
      </c>
      <c r="I2766" s="238"/>
      <c r="J2766" s="233"/>
      <c r="K2766" s="233"/>
      <c r="L2766" s="239"/>
      <c r="M2766" s="240"/>
      <c r="N2766" s="241"/>
      <c r="O2766" s="241"/>
      <c r="P2766" s="241"/>
      <c r="Q2766" s="241"/>
      <c r="R2766" s="241"/>
      <c r="S2766" s="241"/>
      <c r="T2766" s="242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3" t="s">
        <v>205</v>
      </c>
      <c r="AU2766" s="243" t="s">
        <v>82</v>
      </c>
      <c r="AV2766" s="13" t="s">
        <v>82</v>
      </c>
      <c r="AW2766" s="13" t="s">
        <v>33</v>
      </c>
      <c r="AX2766" s="13" t="s">
        <v>72</v>
      </c>
      <c r="AY2766" s="243" t="s">
        <v>190</v>
      </c>
    </row>
    <row r="2767" s="14" customFormat="1">
      <c r="A2767" s="14"/>
      <c r="B2767" s="254"/>
      <c r="C2767" s="255"/>
      <c r="D2767" s="234" t="s">
        <v>205</v>
      </c>
      <c r="E2767" s="256" t="s">
        <v>19</v>
      </c>
      <c r="F2767" s="257" t="s">
        <v>3200</v>
      </c>
      <c r="G2767" s="255"/>
      <c r="H2767" s="256" t="s">
        <v>19</v>
      </c>
      <c r="I2767" s="258"/>
      <c r="J2767" s="255"/>
      <c r="K2767" s="255"/>
      <c r="L2767" s="259"/>
      <c r="M2767" s="260"/>
      <c r="N2767" s="261"/>
      <c r="O2767" s="261"/>
      <c r="P2767" s="261"/>
      <c r="Q2767" s="261"/>
      <c r="R2767" s="261"/>
      <c r="S2767" s="261"/>
      <c r="T2767" s="262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63" t="s">
        <v>205</v>
      </c>
      <c r="AU2767" s="263" t="s">
        <v>82</v>
      </c>
      <c r="AV2767" s="14" t="s">
        <v>79</v>
      </c>
      <c r="AW2767" s="14" t="s">
        <v>33</v>
      </c>
      <c r="AX2767" s="14" t="s">
        <v>72</v>
      </c>
      <c r="AY2767" s="263" t="s">
        <v>190</v>
      </c>
    </row>
    <row r="2768" s="13" customFormat="1">
      <c r="A2768" s="13"/>
      <c r="B2768" s="232"/>
      <c r="C2768" s="233"/>
      <c r="D2768" s="234" t="s">
        <v>205</v>
      </c>
      <c r="E2768" s="235" t="s">
        <v>19</v>
      </c>
      <c r="F2768" s="236" t="s">
        <v>3179</v>
      </c>
      <c r="G2768" s="233"/>
      <c r="H2768" s="237">
        <v>4.0999999999999996</v>
      </c>
      <c r="I2768" s="238"/>
      <c r="J2768" s="233"/>
      <c r="K2768" s="233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205</v>
      </c>
      <c r="AU2768" s="243" t="s">
        <v>82</v>
      </c>
      <c r="AV2768" s="13" t="s">
        <v>82</v>
      </c>
      <c r="AW2768" s="13" t="s">
        <v>33</v>
      </c>
      <c r="AX2768" s="13" t="s">
        <v>72</v>
      </c>
      <c r="AY2768" s="243" t="s">
        <v>190</v>
      </c>
    </row>
    <row r="2769" s="14" customFormat="1">
      <c r="A2769" s="14"/>
      <c r="B2769" s="254"/>
      <c r="C2769" s="255"/>
      <c r="D2769" s="234" t="s">
        <v>205</v>
      </c>
      <c r="E2769" s="256" t="s">
        <v>19</v>
      </c>
      <c r="F2769" s="257" t="s">
        <v>3201</v>
      </c>
      <c r="G2769" s="255"/>
      <c r="H2769" s="256" t="s">
        <v>19</v>
      </c>
      <c r="I2769" s="258"/>
      <c r="J2769" s="255"/>
      <c r="K2769" s="255"/>
      <c r="L2769" s="259"/>
      <c r="M2769" s="260"/>
      <c r="N2769" s="261"/>
      <c r="O2769" s="261"/>
      <c r="P2769" s="261"/>
      <c r="Q2769" s="261"/>
      <c r="R2769" s="261"/>
      <c r="S2769" s="261"/>
      <c r="T2769" s="262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63" t="s">
        <v>205</v>
      </c>
      <c r="AU2769" s="263" t="s">
        <v>82</v>
      </c>
      <c r="AV2769" s="14" t="s">
        <v>79</v>
      </c>
      <c r="AW2769" s="14" t="s">
        <v>33</v>
      </c>
      <c r="AX2769" s="14" t="s">
        <v>72</v>
      </c>
      <c r="AY2769" s="263" t="s">
        <v>190</v>
      </c>
    </row>
    <row r="2770" s="13" customFormat="1">
      <c r="A2770" s="13"/>
      <c r="B2770" s="232"/>
      <c r="C2770" s="233"/>
      <c r="D2770" s="234" t="s">
        <v>205</v>
      </c>
      <c r="E2770" s="235" t="s">
        <v>19</v>
      </c>
      <c r="F2770" s="236" t="s">
        <v>3179</v>
      </c>
      <c r="G2770" s="233"/>
      <c r="H2770" s="237">
        <v>4.0999999999999996</v>
      </c>
      <c r="I2770" s="238"/>
      <c r="J2770" s="233"/>
      <c r="K2770" s="233"/>
      <c r="L2770" s="239"/>
      <c r="M2770" s="240"/>
      <c r="N2770" s="241"/>
      <c r="O2770" s="241"/>
      <c r="P2770" s="241"/>
      <c r="Q2770" s="241"/>
      <c r="R2770" s="241"/>
      <c r="S2770" s="241"/>
      <c r="T2770" s="242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3" t="s">
        <v>205</v>
      </c>
      <c r="AU2770" s="243" t="s">
        <v>82</v>
      </c>
      <c r="AV2770" s="13" t="s">
        <v>82</v>
      </c>
      <c r="AW2770" s="13" t="s">
        <v>33</v>
      </c>
      <c r="AX2770" s="13" t="s">
        <v>72</v>
      </c>
      <c r="AY2770" s="243" t="s">
        <v>190</v>
      </c>
    </row>
    <row r="2771" s="14" customFormat="1">
      <c r="A2771" s="14"/>
      <c r="B2771" s="254"/>
      <c r="C2771" s="255"/>
      <c r="D2771" s="234" t="s">
        <v>205</v>
      </c>
      <c r="E2771" s="256" t="s">
        <v>19</v>
      </c>
      <c r="F2771" s="257" t="s">
        <v>3202</v>
      </c>
      <c r="G2771" s="255"/>
      <c r="H2771" s="256" t="s">
        <v>19</v>
      </c>
      <c r="I2771" s="258"/>
      <c r="J2771" s="255"/>
      <c r="K2771" s="255"/>
      <c r="L2771" s="259"/>
      <c r="M2771" s="260"/>
      <c r="N2771" s="261"/>
      <c r="O2771" s="261"/>
      <c r="P2771" s="261"/>
      <c r="Q2771" s="261"/>
      <c r="R2771" s="261"/>
      <c r="S2771" s="261"/>
      <c r="T2771" s="262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63" t="s">
        <v>205</v>
      </c>
      <c r="AU2771" s="263" t="s">
        <v>82</v>
      </c>
      <c r="AV2771" s="14" t="s">
        <v>79</v>
      </c>
      <c r="AW2771" s="14" t="s">
        <v>33</v>
      </c>
      <c r="AX2771" s="14" t="s">
        <v>72</v>
      </c>
      <c r="AY2771" s="263" t="s">
        <v>190</v>
      </c>
    </row>
    <row r="2772" s="13" customFormat="1">
      <c r="A2772" s="13"/>
      <c r="B2772" s="232"/>
      <c r="C2772" s="233"/>
      <c r="D2772" s="234" t="s">
        <v>205</v>
      </c>
      <c r="E2772" s="235" t="s">
        <v>19</v>
      </c>
      <c r="F2772" s="236" t="s">
        <v>3203</v>
      </c>
      <c r="G2772" s="233"/>
      <c r="H2772" s="237">
        <v>4.5999999999999996</v>
      </c>
      <c r="I2772" s="238"/>
      <c r="J2772" s="233"/>
      <c r="K2772" s="233"/>
      <c r="L2772" s="239"/>
      <c r="M2772" s="240"/>
      <c r="N2772" s="241"/>
      <c r="O2772" s="241"/>
      <c r="P2772" s="241"/>
      <c r="Q2772" s="241"/>
      <c r="R2772" s="241"/>
      <c r="S2772" s="241"/>
      <c r="T2772" s="242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3" t="s">
        <v>205</v>
      </c>
      <c r="AU2772" s="243" t="s">
        <v>82</v>
      </c>
      <c r="AV2772" s="13" t="s">
        <v>82</v>
      </c>
      <c r="AW2772" s="13" t="s">
        <v>33</v>
      </c>
      <c r="AX2772" s="13" t="s">
        <v>72</v>
      </c>
      <c r="AY2772" s="243" t="s">
        <v>190</v>
      </c>
    </row>
    <row r="2773" s="14" customFormat="1">
      <c r="A2773" s="14"/>
      <c r="B2773" s="254"/>
      <c r="C2773" s="255"/>
      <c r="D2773" s="234" t="s">
        <v>205</v>
      </c>
      <c r="E2773" s="256" t="s">
        <v>19</v>
      </c>
      <c r="F2773" s="257" t="s">
        <v>3204</v>
      </c>
      <c r="G2773" s="255"/>
      <c r="H2773" s="256" t="s">
        <v>19</v>
      </c>
      <c r="I2773" s="258"/>
      <c r="J2773" s="255"/>
      <c r="K2773" s="255"/>
      <c r="L2773" s="259"/>
      <c r="M2773" s="260"/>
      <c r="N2773" s="261"/>
      <c r="O2773" s="261"/>
      <c r="P2773" s="261"/>
      <c r="Q2773" s="261"/>
      <c r="R2773" s="261"/>
      <c r="S2773" s="261"/>
      <c r="T2773" s="262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63" t="s">
        <v>205</v>
      </c>
      <c r="AU2773" s="263" t="s">
        <v>82</v>
      </c>
      <c r="AV2773" s="14" t="s">
        <v>79</v>
      </c>
      <c r="AW2773" s="14" t="s">
        <v>33</v>
      </c>
      <c r="AX2773" s="14" t="s">
        <v>72</v>
      </c>
      <c r="AY2773" s="263" t="s">
        <v>190</v>
      </c>
    </row>
    <row r="2774" s="13" customFormat="1">
      <c r="A2774" s="13"/>
      <c r="B2774" s="232"/>
      <c r="C2774" s="233"/>
      <c r="D2774" s="234" t="s">
        <v>205</v>
      </c>
      <c r="E2774" s="235" t="s">
        <v>19</v>
      </c>
      <c r="F2774" s="236" t="s">
        <v>3179</v>
      </c>
      <c r="G2774" s="233"/>
      <c r="H2774" s="237">
        <v>4.0999999999999996</v>
      </c>
      <c r="I2774" s="238"/>
      <c r="J2774" s="233"/>
      <c r="K2774" s="233"/>
      <c r="L2774" s="239"/>
      <c r="M2774" s="240"/>
      <c r="N2774" s="241"/>
      <c r="O2774" s="241"/>
      <c r="P2774" s="241"/>
      <c r="Q2774" s="241"/>
      <c r="R2774" s="241"/>
      <c r="S2774" s="241"/>
      <c r="T2774" s="242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3" t="s">
        <v>205</v>
      </c>
      <c r="AU2774" s="243" t="s">
        <v>82</v>
      </c>
      <c r="AV2774" s="13" t="s">
        <v>82</v>
      </c>
      <c r="AW2774" s="13" t="s">
        <v>33</v>
      </c>
      <c r="AX2774" s="13" t="s">
        <v>72</v>
      </c>
      <c r="AY2774" s="243" t="s">
        <v>190</v>
      </c>
    </row>
    <row r="2775" s="14" customFormat="1">
      <c r="A2775" s="14"/>
      <c r="B2775" s="254"/>
      <c r="C2775" s="255"/>
      <c r="D2775" s="234" t="s">
        <v>205</v>
      </c>
      <c r="E2775" s="256" t="s">
        <v>19</v>
      </c>
      <c r="F2775" s="257" t="s">
        <v>3205</v>
      </c>
      <c r="G2775" s="255"/>
      <c r="H2775" s="256" t="s">
        <v>19</v>
      </c>
      <c r="I2775" s="258"/>
      <c r="J2775" s="255"/>
      <c r="K2775" s="255"/>
      <c r="L2775" s="259"/>
      <c r="M2775" s="260"/>
      <c r="N2775" s="261"/>
      <c r="O2775" s="261"/>
      <c r="P2775" s="261"/>
      <c r="Q2775" s="261"/>
      <c r="R2775" s="261"/>
      <c r="S2775" s="261"/>
      <c r="T2775" s="262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63" t="s">
        <v>205</v>
      </c>
      <c r="AU2775" s="263" t="s">
        <v>82</v>
      </c>
      <c r="AV2775" s="14" t="s">
        <v>79</v>
      </c>
      <c r="AW2775" s="14" t="s">
        <v>33</v>
      </c>
      <c r="AX2775" s="14" t="s">
        <v>72</v>
      </c>
      <c r="AY2775" s="263" t="s">
        <v>190</v>
      </c>
    </row>
    <row r="2776" s="13" customFormat="1">
      <c r="A2776" s="13"/>
      <c r="B2776" s="232"/>
      <c r="C2776" s="233"/>
      <c r="D2776" s="234" t="s">
        <v>205</v>
      </c>
      <c r="E2776" s="235" t="s">
        <v>19</v>
      </c>
      <c r="F2776" s="236" t="s">
        <v>3184</v>
      </c>
      <c r="G2776" s="233"/>
      <c r="H2776" s="237">
        <v>2.6000000000000001</v>
      </c>
      <c r="I2776" s="238"/>
      <c r="J2776" s="233"/>
      <c r="K2776" s="233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205</v>
      </c>
      <c r="AU2776" s="243" t="s">
        <v>82</v>
      </c>
      <c r="AV2776" s="13" t="s">
        <v>82</v>
      </c>
      <c r="AW2776" s="13" t="s">
        <v>33</v>
      </c>
      <c r="AX2776" s="13" t="s">
        <v>72</v>
      </c>
      <c r="AY2776" s="243" t="s">
        <v>190</v>
      </c>
    </row>
    <row r="2777" s="14" customFormat="1">
      <c r="A2777" s="14"/>
      <c r="B2777" s="254"/>
      <c r="C2777" s="255"/>
      <c r="D2777" s="234" t="s">
        <v>205</v>
      </c>
      <c r="E2777" s="256" t="s">
        <v>19</v>
      </c>
      <c r="F2777" s="257" t="s">
        <v>3206</v>
      </c>
      <c r="G2777" s="255"/>
      <c r="H2777" s="256" t="s">
        <v>19</v>
      </c>
      <c r="I2777" s="258"/>
      <c r="J2777" s="255"/>
      <c r="K2777" s="255"/>
      <c r="L2777" s="259"/>
      <c r="M2777" s="260"/>
      <c r="N2777" s="261"/>
      <c r="O2777" s="261"/>
      <c r="P2777" s="261"/>
      <c r="Q2777" s="261"/>
      <c r="R2777" s="261"/>
      <c r="S2777" s="261"/>
      <c r="T2777" s="262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63" t="s">
        <v>205</v>
      </c>
      <c r="AU2777" s="263" t="s">
        <v>82</v>
      </c>
      <c r="AV2777" s="14" t="s">
        <v>79</v>
      </c>
      <c r="AW2777" s="14" t="s">
        <v>33</v>
      </c>
      <c r="AX2777" s="14" t="s">
        <v>72</v>
      </c>
      <c r="AY2777" s="263" t="s">
        <v>190</v>
      </c>
    </row>
    <row r="2778" s="13" customFormat="1">
      <c r="A2778" s="13"/>
      <c r="B2778" s="232"/>
      <c r="C2778" s="233"/>
      <c r="D2778" s="234" t="s">
        <v>205</v>
      </c>
      <c r="E2778" s="235" t="s">
        <v>19</v>
      </c>
      <c r="F2778" s="236" t="s">
        <v>3186</v>
      </c>
      <c r="G2778" s="233"/>
      <c r="H2778" s="237">
        <v>3.1000000000000001</v>
      </c>
      <c r="I2778" s="238"/>
      <c r="J2778" s="233"/>
      <c r="K2778" s="233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205</v>
      </c>
      <c r="AU2778" s="243" t="s">
        <v>82</v>
      </c>
      <c r="AV2778" s="13" t="s">
        <v>82</v>
      </c>
      <c r="AW2778" s="13" t="s">
        <v>33</v>
      </c>
      <c r="AX2778" s="13" t="s">
        <v>72</v>
      </c>
      <c r="AY2778" s="243" t="s">
        <v>190</v>
      </c>
    </row>
    <row r="2779" s="14" customFormat="1">
      <c r="A2779" s="14"/>
      <c r="B2779" s="254"/>
      <c r="C2779" s="255"/>
      <c r="D2779" s="234" t="s">
        <v>205</v>
      </c>
      <c r="E2779" s="256" t="s">
        <v>19</v>
      </c>
      <c r="F2779" s="257" t="s">
        <v>3207</v>
      </c>
      <c r="G2779" s="255"/>
      <c r="H2779" s="256" t="s">
        <v>19</v>
      </c>
      <c r="I2779" s="258"/>
      <c r="J2779" s="255"/>
      <c r="K2779" s="255"/>
      <c r="L2779" s="259"/>
      <c r="M2779" s="260"/>
      <c r="N2779" s="261"/>
      <c r="O2779" s="261"/>
      <c r="P2779" s="261"/>
      <c r="Q2779" s="261"/>
      <c r="R2779" s="261"/>
      <c r="S2779" s="261"/>
      <c r="T2779" s="262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63" t="s">
        <v>205</v>
      </c>
      <c r="AU2779" s="263" t="s">
        <v>82</v>
      </c>
      <c r="AV2779" s="14" t="s">
        <v>79</v>
      </c>
      <c r="AW2779" s="14" t="s">
        <v>33</v>
      </c>
      <c r="AX2779" s="14" t="s">
        <v>72</v>
      </c>
      <c r="AY2779" s="263" t="s">
        <v>190</v>
      </c>
    </row>
    <row r="2780" s="13" customFormat="1">
      <c r="A2780" s="13"/>
      <c r="B2780" s="232"/>
      <c r="C2780" s="233"/>
      <c r="D2780" s="234" t="s">
        <v>205</v>
      </c>
      <c r="E2780" s="235" t="s">
        <v>19</v>
      </c>
      <c r="F2780" s="236" t="s">
        <v>3184</v>
      </c>
      <c r="G2780" s="233"/>
      <c r="H2780" s="237">
        <v>2.6000000000000001</v>
      </c>
      <c r="I2780" s="238"/>
      <c r="J2780" s="233"/>
      <c r="K2780" s="233"/>
      <c r="L2780" s="239"/>
      <c r="M2780" s="240"/>
      <c r="N2780" s="241"/>
      <c r="O2780" s="241"/>
      <c r="P2780" s="241"/>
      <c r="Q2780" s="241"/>
      <c r="R2780" s="241"/>
      <c r="S2780" s="241"/>
      <c r="T2780" s="242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3" t="s">
        <v>205</v>
      </c>
      <c r="AU2780" s="243" t="s">
        <v>82</v>
      </c>
      <c r="AV2780" s="13" t="s">
        <v>82</v>
      </c>
      <c r="AW2780" s="13" t="s">
        <v>33</v>
      </c>
      <c r="AX2780" s="13" t="s">
        <v>72</v>
      </c>
      <c r="AY2780" s="243" t="s">
        <v>190</v>
      </c>
    </row>
    <row r="2781" s="14" customFormat="1">
      <c r="A2781" s="14"/>
      <c r="B2781" s="254"/>
      <c r="C2781" s="255"/>
      <c r="D2781" s="234" t="s">
        <v>205</v>
      </c>
      <c r="E2781" s="256" t="s">
        <v>19</v>
      </c>
      <c r="F2781" s="257" t="s">
        <v>3208</v>
      </c>
      <c r="G2781" s="255"/>
      <c r="H2781" s="256" t="s">
        <v>19</v>
      </c>
      <c r="I2781" s="258"/>
      <c r="J2781" s="255"/>
      <c r="K2781" s="255"/>
      <c r="L2781" s="259"/>
      <c r="M2781" s="260"/>
      <c r="N2781" s="261"/>
      <c r="O2781" s="261"/>
      <c r="P2781" s="261"/>
      <c r="Q2781" s="261"/>
      <c r="R2781" s="261"/>
      <c r="S2781" s="261"/>
      <c r="T2781" s="262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63" t="s">
        <v>205</v>
      </c>
      <c r="AU2781" s="263" t="s">
        <v>82</v>
      </c>
      <c r="AV2781" s="14" t="s">
        <v>79</v>
      </c>
      <c r="AW2781" s="14" t="s">
        <v>33</v>
      </c>
      <c r="AX2781" s="14" t="s">
        <v>72</v>
      </c>
      <c r="AY2781" s="263" t="s">
        <v>190</v>
      </c>
    </row>
    <row r="2782" s="13" customFormat="1">
      <c r="A2782" s="13"/>
      <c r="B2782" s="232"/>
      <c r="C2782" s="233"/>
      <c r="D2782" s="234" t="s">
        <v>205</v>
      </c>
      <c r="E2782" s="235" t="s">
        <v>19</v>
      </c>
      <c r="F2782" s="236" t="s">
        <v>3184</v>
      </c>
      <c r="G2782" s="233"/>
      <c r="H2782" s="237">
        <v>2.6000000000000001</v>
      </c>
      <c r="I2782" s="238"/>
      <c r="J2782" s="233"/>
      <c r="K2782" s="233"/>
      <c r="L2782" s="239"/>
      <c r="M2782" s="240"/>
      <c r="N2782" s="241"/>
      <c r="O2782" s="241"/>
      <c r="P2782" s="241"/>
      <c r="Q2782" s="241"/>
      <c r="R2782" s="241"/>
      <c r="S2782" s="241"/>
      <c r="T2782" s="242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3" t="s">
        <v>205</v>
      </c>
      <c r="AU2782" s="243" t="s">
        <v>82</v>
      </c>
      <c r="AV2782" s="13" t="s">
        <v>82</v>
      </c>
      <c r="AW2782" s="13" t="s">
        <v>33</v>
      </c>
      <c r="AX2782" s="13" t="s">
        <v>72</v>
      </c>
      <c r="AY2782" s="243" t="s">
        <v>190</v>
      </c>
    </row>
    <row r="2783" s="14" customFormat="1">
      <c r="A2783" s="14"/>
      <c r="B2783" s="254"/>
      <c r="C2783" s="255"/>
      <c r="D2783" s="234" t="s">
        <v>205</v>
      </c>
      <c r="E2783" s="256" t="s">
        <v>19</v>
      </c>
      <c r="F2783" s="257" t="s">
        <v>3209</v>
      </c>
      <c r="G2783" s="255"/>
      <c r="H2783" s="256" t="s">
        <v>19</v>
      </c>
      <c r="I2783" s="258"/>
      <c r="J2783" s="255"/>
      <c r="K2783" s="255"/>
      <c r="L2783" s="259"/>
      <c r="M2783" s="260"/>
      <c r="N2783" s="261"/>
      <c r="O2783" s="261"/>
      <c r="P2783" s="261"/>
      <c r="Q2783" s="261"/>
      <c r="R2783" s="261"/>
      <c r="S2783" s="261"/>
      <c r="T2783" s="262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63" t="s">
        <v>205</v>
      </c>
      <c r="AU2783" s="263" t="s">
        <v>82</v>
      </c>
      <c r="AV2783" s="14" t="s">
        <v>79</v>
      </c>
      <c r="AW2783" s="14" t="s">
        <v>33</v>
      </c>
      <c r="AX2783" s="14" t="s">
        <v>72</v>
      </c>
      <c r="AY2783" s="263" t="s">
        <v>190</v>
      </c>
    </row>
    <row r="2784" s="13" customFormat="1">
      <c r="A2784" s="13"/>
      <c r="B2784" s="232"/>
      <c r="C2784" s="233"/>
      <c r="D2784" s="234" t="s">
        <v>205</v>
      </c>
      <c r="E2784" s="235" t="s">
        <v>19</v>
      </c>
      <c r="F2784" s="236" t="s">
        <v>3184</v>
      </c>
      <c r="G2784" s="233"/>
      <c r="H2784" s="237">
        <v>2.6000000000000001</v>
      </c>
      <c r="I2784" s="238"/>
      <c r="J2784" s="233"/>
      <c r="K2784" s="233"/>
      <c r="L2784" s="239"/>
      <c r="M2784" s="240"/>
      <c r="N2784" s="241"/>
      <c r="O2784" s="241"/>
      <c r="P2784" s="241"/>
      <c r="Q2784" s="241"/>
      <c r="R2784" s="241"/>
      <c r="S2784" s="241"/>
      <c r="T2784" s="242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3" t="s">
        <v>205</v>
      </c>
      <c r="AU2784" s="243" t="s">
        <v>82</v>
      </c>
      <c r="AV2784" s="13" t="s">
        <v>82</v>
      </c>
      <c r="AW2784" s="13" t="s">
        <v>33</v>
      </c>
      <c r="AX2784" s="13" t="s">
        <v>72</v>
      </c>
      <c r="AY2784" s="243" t="s">
        <v>190</v>
      </c>
    </row>
    <row r="2785" s="14" customFormat="1">
      <c r="A2785" s="14"/>
      <c r="B2785" s="254"/>
      <c r="C2785" s="255"/>
      <c r="D2785" s="234" t="s">
        <v>205</v>
      </c>
      <c r="E2785" s="256" t="s">
        <v>19</v>
      </c>
      <c r="F2785" s="257" t="s">
        <v>3210</v>
      </c>
      <c r="G2785" s="255"/>
      <c r="H2785" s="256" t="s">
        <v>19</v>
      </c>
      <c r="I2785" s="258"/>
      <c r="J2785" s="255"/>
      <c r="K2785" s="255"/>
      <c r="L2785" s="259"/>
      <c r="M2785" s="260"/>
      <c r="N2785" s="261"/>
      <c r="O2785" s="261"/>
      <c r="P2785" s="261"/>
      <c r="Q2785" s="261"/>
      <c r="R2785" s="261"/>
      <c r="S2785" s="261"/>
      <c r="T2785" s="262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63" t="s">
        <v>205</v>
      </c>
      <c r="AU2785" s="263" t="s">
        <v>82</v>
      </c>
      <c r="AV2785" s="14" t="s">
        <v>79</v>
      </c>
      <c r="AW2785" s="14" t="s">
        <v>33</v>
      </c>
      <c r="AX2785" s="14" t="s">
        <v>72</v>
      </c>
      <c r="AY2785" s="263" t="s">
        <v>190</v>
      </c>
    </row>
    <row r="2786" s="13" customFormat="1">
      <c r="A2786" s="13"/>
      <c r="B2786" s="232"/>
      <c r="C2786" s="233"/>
      <c r="D2786" s="234" t="s">
        <v>205</v>
      </c>
      <c r="E2786" s="235" t="s">
        <v>19</v>
      </c>
      <c r="F2786" s="236" t="s">
        <v>3182</v>
      </c>
      <c r="G2786" s="233"/>
      <c r="H2786" s="237">
        <v>1.1000000000000001</v>
      </c>
      <c r="I2786" s="238"/>
      <c r="J2786" s="233"/>
      <c r="K2786" s="233"/>
      <c r="L2786" s="239"/>
      <c r="M2786" s="240"/>
      <c r="N2786" s="241"/>
      <c r="O2786" s="241"/>
      <c r="P2786" s="241"/>
      <c r="Q2786" s="241"/>
      <c r="R2786" s="241"/>
      <c r="S2786" s="241"/>
      <c r="T2786" s="242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3" t="s">
        <v>205</v>
      </c>
      <c r="AU2786" s="243" t="s">
        <v>82</v>
      </c>
      <c r="AV2786" s="13" t="s">
        <v>82</v>
      </c>
      <c r="AW2786" s="13" t="s">
        <v>33</v>
      </c>
      <c r="AX2786" s="13" t="s">
        <v>72</v>
      </c>
      <c r="AY2786" s="243" t="s">
        <v>190</v>
      </c>
    </row>
    <row r="2787" s="14" customFormat="1">
      <c r="A2787" s="14"/>
      <c r="B2787" s="254"/>
      <c r="C2787" s="255"/>
      <c r="D2787" s="234" t="s">
        <v>205</v>
      </c>
      <c r="E2787" s="256" t="s">
        <v>19</v>
      </c>
      <c r="F2787" s="257" t="s">
        <v>3211</v>
      </c>
      <c r="G2787" s="255"/>
      <c r="H2787" s="256" t="s">
        <v>19</v>
      </c>
      <c r="I2787" s="258"/>
      <c r="J2787" s="255"/>
      <c r="K2787" s="255"/>
      <c r="L2787" s="259"/>
      <c r="M2787" s="260"/>
      <c r="N2787" s="261"/>
      <c r="O2787" s="261"/>
      <c r="P2787" s="261"/>
      <c r="Q2787" s="261"/>
      <c r="R2787" s="261"/>
      <c r="S2787" s="261"/>
      <c r="T2787" s="262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63" t="s">
        <v>205</v>
      </c>
      <c r="AU2787" s="263" t="s">
        <v>82</v>
      </c>
      <c r="AV2787" s="14" t="s">
        <v>79</v>
      </c>
      <c r="AW2787" s="14" t="s">
        <v>33</v>
      </c>
      <c r="AX2787" s="14" t="s">
        <v>72</v>
      </c>
      <c r="AY2787" s="263" t="s">
        <v>190</v>
      </c>
    </row>
    <row r="2788" s="13" customFormat="1">
      <c r="A2788" s="13"/>
      <c r="B2788" s="232"/>
      <c r="C2788" s="233"/>
      <c r="D2788" s="234" t="s">
        <v>205</v>
      </c>
      <c r="E2788" s="235" t="s">
        <v>19</v>
      </c>
      <c r="F2788" s="236" t="s">
        <v>3182</v>
      </c>
      <c r="G2788" s="233"/>
      <c r="H2788" s="237">
        <v>1.1000000000000001</v>
      </c>
      <c r="I2788" s="238"/>
      <c r="J2788" s="233"/>
      <c r="K2788" s="233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205</v>
      </c>
      <c r="AU2788" s="243" t="s">
        <v>82</v>
      </c>
      <c r="AV2788" s="13" t="s">
        <v>82</v>
      </c>
      <c r="AW2788" s="13" t="s">
        <v>33</v>
      </c>
      <c r="AX2788" s="13" t="s">
        <v>72</v>
      </c>
      <c r="AY2788" s="243" t="s">
        <v>190</v>
      </c>
    </row>
    <row r="2789" s="14" customFormat="1">
      <c r="A2789" s="14"/>
      <c r="B2789" s="254"/>
      <c r="C2789" s="255"/>
      <c r="D2789" s="234" t="s">
        <v>205</v>
      </c>
      <c r="E2789" s="256" t="s">
        <v>19</v>
      </c>
      <c r="F2789" s="257" t="s">
        <v>3212</v>
      </c>
      <c r="G2789" s="255"/>
      <c r="H2789" s="256" t="s">
        <v>19</v>
      </c>
      <c r="I2789" s="258"/>
      <c r="J2789" s="255"/>
      <c r="K2789" s="255"/>
      <c r="L2789" s="259"/>
      <c r="M2789" s="260"/>
      <c r="N2789" s="261"/>
      <c r="O2789" s="261"/>
      <c r="P2789" s="261"/>
      <c r="Q2789" s="261"/>
      <c r="R2789" s="261"/>
      <c r="S2789" s="261"/>
      <c r="T2789" s="262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63" t="s">
        <v>205</v>
      </c>
      <c r="AU2789" s="263" t="s">
        <v>82</v>
      </c>
      <c r="AV2789" s="14" t="s">
        <v>79</v>
      </c>
      <c r="AW2789" s="14" t="s">
        <v>33</v>
      </c>
      <c r="AX2789" s="14" t="s">
        <v>72</v>
      </c>
      <c r="AY2789" s="263" t="s">
        <v>190</v>
      </c>
    </row>
    <row r="2790" s="13" customFormat="1">
      <c r="A2790" s="13"/>
      <c r="B2790" s="232"/>
      <c r="C2790" s="233"/>
      <c r="D2790" s="234" t="s">
        <v>205</v>
      </c>
      <c r="E2790" s="235" t="s">
        <v>19</v>
      </c>
      <c r="F2790" s="236" t="s">
        <v>3182</v>
      </c>
      <c r="G2790" s="233"/>
      <c r="H2790" s="237">
        <v>1.1000000000000001</v>
      </c>
      <c r="I2790" s="238"/>
      <c r="J2790" s="233"/>
      <c r="K2790" s="233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205</v>
      </c>
      <c r="AU2790" s="243" t="s">
        <v>82</v>
      </c>
      <c r="AV2790" s="13" t="s">
        <v>82</v>
      </c>
      <c r="AW2790" s="13" t="s">
        <v>33</v>
      </c>
      <c r="AX2790" s="13" t="s">
        <v>72</v>
      </c>
      <c r="AY2790" s="243" t="s">
        <v>190</v>
      </c>
    </row>
    <row r="2791" s="14" customFormat="1">
      <c r="A2791" s="14"/>
      <c r="B2791" s="254"/>
      <c r="C2791" s="255"/>
      <c r="D2791" s="234" t="s">
        <v>205</v>
      </c>
      <c r="E2791" s="256" t="s">
        <v>19</v>
      </c>
      <c r="F2791" s="257" t="s">
        <v>3213</v>
      </c>
      <c r="G2791" s="255"/>
      <c r="H2791" s="256" t="s">
        <v>19</v>
      </c>
      <c r="I2791" s="258"/>
      <c r="J2791" s="255"/>
      <c r="K2791" s="255"/>
      <c r="L2791" s="259"/>
      <c r="M2791" s="260"/>
      <c r="N2791" s="261"/>
      <c r="O2791" s="261"/>
      <c r="P2791" s="261"/>
      <c r="Q2791" s="261"/>
      <c r="R2791" s="261"/>
      <c r="S2791" s="261"/>
      <c r="T2791" s="262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63" t="s">
        <v>205</v>
      </c>
      <c r="AU2791" s="263" t="s">
        <v>82</v>
      </c>
      <c r="AV2791" s="14" t="s">
        <v>79</v>
      </c>
      <c r="AW2791" s="14" t="s">
        <v>33</v>
      </c>
      <c r="AX2791" s="14" t="s">
        <v>72</v>
      </c>
      <c r="AY2791" s="263" t="s">
        <v>190</v>
      </c>
    </row>
    <row r="2792" s="13" customFormat="1">
      <c r="A2792" s="13"/>
      <c r="B2792" s="232"/>
      <c r="C2792" s="233"/>
      <c r="D2792" s="234" t="s">
        <v>205</v>
      </c>
      <c r="E2792" s="235" t="s">
        <v>19</v>
      </c>
      <c r="F2792" s="236" t="s">
        <v>3182</v>
      </c>
      <c r="G2792" s="233"/>
      <c r="H2792" s="237">
        <v>1.1000000000000001</v>
      </c>
      <c r="I2792" s="238"/>
      <c r="J2792" s="233"/>
      <c r="K2792" s="233"/>
      <c r="L2792" s="239"/>
      <c r="M2792" s="240"/>
      <c r="N2792" s="241"/>
      <c r="O2792" s="241"/>
      <c r="P2792" s="241"/>
      <c r="Q2792" s="241"/>
      <c r="R2792" s="241"/>
      <c r="S2792" s="241"/>
      <c r="T2792" s="242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3" t="s">
        <v>205</v>
      </c>
      <c r="AU2792" s="243" t="s">
        <v>82</v>
      </c>
      <c r="AV2792" s="13" t="s">
        <v>82</v>
      </c>
      <c r="AW2792" s="13" t="s">
        <v>33</v>
      </c>
      <c r="AX2792" s="13" t="s">
        <v>72</v>
      </c>
      <c r="AY2792" s="243" t="s">
        <v>190</v>
      </c>
    </row>
    <row r="2793" s="15" customFormat="1">
      <c r="A2793" s="15"/>
      <c r="B2793" s="264"/>
      <c r="C2793" s="265"/>
      <c r="D2793" s="234" t="s">
        <v>205</v>
      </c>
      <c r="E2793" s="266" t="s">
        <v>19</v>
      </c>
      <c r="F2793" s="267" t="s">
        <v>243</v>
      </c>
      <c r="G2793" s="265"/>
      <c r="H2793" s="268">
        <v>82.700000000000003</v>
      </c>
      <c r="I2793" s="269"/>
      <c r="J2793" s="265"/>
      <c r="K2793" s="265"/>
      <c r="L2793" s="270"/>
      <c r="M2793" s="271"/>
      <c r="N2793" s="272"/>
      <c r="O2793" s="272"/>
      <c r="P2793" s="272"/>
      <c r="Q2793" s="272"/>
      <c r="R2793" s="272"/>
      <c r="S2793" s="272"/>
      <c r="T2793" s="273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74" t="s">
        <v>205</v>
      </c>
      <c r="AU2793" s="274" t="s">
        <v>82</v>
      </c>
      <c r="AV2793" s="15" t="s">
        <v>197</v>
      </c>
      <c r="AW2793" s="15" t="s">
        <v>33</v>
      </c>
      <c r="AX2793" s="15" t="s">
        <v>79</v>
      </c>
      <c r="AY2793" s="274" t="s">
        <v>190</v>
      </c>
    </row>
    <row r="2794" s="2" customFormat="1" ht="16.5" customHeight="1">
      <c r="A2794" s="40"/>
      <c r="B2794" s="41"/>
      <c r="C2794" s="214" t="s">
        <v>3214</v>
      </c>
      <c r="D2794" s="214" t="s">
        <v>192</v>
      </c>
      <c r="E2794" s="215" t="s">
        <v>3215</v>
      </c>
      <c r="F2794" s="216" t="s">
        <v>3216</v>
      </c>
      <c r="G2794" s="217" t="s">
        <v>380</v>
      </c>
      <c r="H2794" s="218">
        <v>164.05000000000001</v>
      </c>
      <c r="I2794" s="219"/>
      <c r="J2794" s="220">
        <f>ROUND(I2794*H2794,2)</f>
        <v>0</v>
      </c>
      <c r="K2794" s="216" t="s">
        <v>196</v>
      </c>
      <c r="L2794" s="46"/>
      <c r="M2794" s="221" t="s">
        <v>19</v>
      </c>
      <c r="N2794" s="222" t="s">
        <v>43</v>
      </c>
      <c r="O2794" s="86"/>
      <c r="P2794" s="223">
        <f>O2794*H2794</f>
        <v>0</v>
      </c>
      <c r="Q2794" s="223">
        <v>0.00093999999999999997</v>
      </c>
      <c r="R2794" s="223">
        <f>Q2794*H2794</f>
        <v>0.15420700000000001</v>
      </c>
      <c r="S2794" s="223">
        <v>0</v>
      </c>
      <c r="T2794" s="224">
        <f>S2794*H2794</f>
        <v>0</v>
      </c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R2794" s="225" t="s">
        <v>307</v>
      </c>
      <c r="AT2794" s="225" t="s">
        <v>192</v>
      </c>
      <c r="AU2794" s="225" t="s">
        <v>82</v>
      </c>
      <c r="AY2794" s="19" t="s">
        <v>190</v>
      </c>
      <c r="BE2794" s="226">
        <f>IF(N2794="základní",J2794,0)</f>
        <v>0</v>
      </c>
      <c r="BF2794" s="226">
        <f>IF(N2794="snížená",J2794,0)</f>
        <v>0</v>
      </c>
      <c r="BG2794" s="226">
        <f>IF(N2794="zákl. přenesená",J2794,0)</f>
        <v>0</v>
      </c>
      <c r="BH2794" s="226">
        <f>IF(N2794="sníž. přenesená",J2794,0)</f>
        <v>0</v>
      </c>
      <c r="BI2794" s="226">
        <f>IF(N2794="nulová",J2794,0)</f>
        <v>0</v>
      </c>
      <c r="BJ2794" s="19" t="s">
        <v>79</v>
      </c>
      <c r="BK2794" s="226">
        <f>ROUND(I2794*H2794,2)</f>
        <v>0</v>
      </c>
      <c r="BL2794" s="19" t="s">
        <v>307</v>
      </c>
      <c r="BM2794" s="225" t="s">
        <v>3217</v>
      </c>
    </row>
    <row r="2795" s="2" customFormat="1">
      <c r="A2795" s="40"/>
      <c r="B2795" s="41"/>
      <c r="C2795" s="42"/>
      <c r="D2795" s="227" t="s">
        <v>199</v>
      </c>
      <c r="E2795" s="42"/>
      <c r="F2795" s="228" t="s">
        <v>3218</v>
      </c>
      <c r="G2795" s="42"/>
      <c r="H2795" s="42"/>
      <c r="I2795" s="229"/>
      <c r="J2795" s="42"/>
      <c r="K2795" s="42"/>
      <c r="L2795" s="46"/>
      <c r="M2795" s="230"/>
      <c r="N2795" s="231"/>
      <c r="O2795" s="86"/>
      <c r="P2795" s="86"/>
      <c r="Q2795" s="86"/>
      <c r="R2795" s="86"/>
      <c r="S2795" s="86"/>
      <c r="T2795" s="87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T2795" s="19" t="s">
        <v>199</v>
      </c>
      <c r="AU2795" s="19" t="s">
        <v>82</v>
      </c>
    </row>
    <row r="2796" s="14" customFormat="1">
      <c r="A2796" s="14"/>
      <c r="B2796" s="254"/>
      <c r="C2796" s="255"/>
      <c r="D2796" s="234" t="s">
        <v>205</v>
      </c>
      <c r="E2796" s="256" t="s">
        <v>19</v>
      </c>
      <c r="F2796" s="257" t="s">
        <v>3175</v>
      </c>
      <c r="G2796" s="255"/>
      <c r="H2796" s="256" t="s">
        <v>19</v>
      </c>
      <c r="I2796" s="258"/>
      <c r="J2796" s="255"/>
      <c r="K2796" s="255"/>
      <c r="L2796" s="259"/>
      <c r="M2796" s="260"/>
      <c r="N2796" s="261"/>
      <c r="O2796" s="261"/>
      <c r="P2796" s="261"/>
      <c r="Q2796" s="261"/>
      <c r="R2796" s="261"/>
      <c r="S2796" s="261"/>
      <c r="T2796" s="262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63" t="s">
        <v>205</v>
      </c>
      <c r="AU2796" s="263" t="s">
        <v>82</v>
      </c>
      <c r="AV2796" s="14" t="s">
        <v>79</v>
      </c>
      <c r="AW2796" s="14" t="s">
        <v>33</v>
      </c>
      <c r="AX2796" s="14" t="s">
        <v>72</v>
      </c>
      <c r="AY2796" s="263" t="s">
        <v>190</v>
      </c>
    </row>
    <row r="2797" s="14" customFormat="1">
      <c r="A2797" s="14"/>
      <c r="B2797" s="254"/>
      <c r="C2797" s="255"/>
      <c r="D2797" s="234" t="s">
        <v>205</v>
      </c>
      <c r="E2797" s="256" t="s">
        <v>19</v>
      </c>
      <c r="F2797" s="257" t="s">
        <v>3219</v>
      </c>
      <c r="G2797" s="255"/>
      <c r="H2797" s="256" t="s">
        <v>19</v>
      </c>
      <c r="I2797" s="258"/>
      <c r="J2797" s="255"/>
      <c r="K2797" s="255"/>
      <c r="L2797" s="259"/>
      <c r="M2797" s="260"/>
      <c r="N2797" s="261"/>
      <c r="O2797" s="261"/>
      <c r="P2797" s="261"/>
      <c r="Q2797" s="261"/>
      <c r="R2797" s="261"/>
      <c r="S2797" s="261"/>
      <c r="T2797" s="262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63" t="s">
        <v>205</v>
      </c>
      <c r="AU2797" s="263" t="s">
        <v>82</v>
      </c>
      <c r="AV2797" s="14" t="s">
        <v>79</v>
      </c>
      <c r="AW2797" s="14" t="s">
        <v>33</v>
      </c>
      <c r="AX2797" s="14" t="s">
        <v>72</v>
      </c>
      <c r="AY2797" s="263" t="s">
        <v>190</v>
      </c>
    </row>
    <row r="2798" s="13" customFormat="1">
      <c r="A2798" s="13"/>
      <c r="B2798" s="232"/>
      <c r="C2798" s="233"/>
      <c r="D2798" s="234" t="s">
        <v>205</v>
      </c>
      <c r="E2798" s="235" t="s">
        <v>19</v>
      </c>
      <c r="F2798" s="236" t="s">
        <v>3186</v>
      </c>
      <c r="G2798" s="233"/>
      <c r="H2798" s="237">
        <v>3.1000000000000001</v>
      </c>
      <c r="I2798" s="238"/>
      <c r="J2798" s="233"/>
      <c r="K2798" s="233"/>
      <c r="L2798" s="239"/>
      <c r="M2798" s="240"/>
      <c r="N2798" s="241"/>
      <c r="O2798" s="241"/>
      <c r="P2798" s="241"/>
      <c r="Q2798" s="241"/>
      <c r="R2798" s="241"/>
      <c r="S2798" s="241"/>
      <c r="T2798" s="242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3" t="s">
        <v>205</v>
      </c>
      <c r="AU2798" s="243" t="s">
        <v>82</v>
      </c>
      <c r="AV2798" s="13" t="s">
        <v>82</v>
      </c>
      <c r="AW2798" s="13" t="s">
        <v>33</v>
      </c>
      <c r="AX2798" s="13" t="s">
        <v>72</v>
      </c>
      <c r="AY2798" s="243" t="s">
        <v>190</v>
      </c>
    </row>
    <row r="2799" s="14" customFormat="1">
      <c r="A2799" s="14"/>
      <c r="B2799" s="254"/>
      <c r="C2799" s="255"/>
      <c r="D2799" s="234" t="s">
        <v>205</v>
      </c>
      <c r="E2799" s="256" t="s">
        <v>19</v>
      </c>
      <c r="F2799" s="257" t="s">
        <v>3220</v>
      </c>
      <c r="G2799" s="255"/>
      <c r="H2799" s="256" t="s">
        <v>19</v>
      </c>
      <c r="I2799" s="258"/>
      <c r="J2799" s="255"/>
      <c r="K2799" s="255"/>
      <c r="L2799" s="259"/>
      <c r="M2799" s="260"/>
      <c r="N2799" s="261"/>
      <c r="O2799" s="261"/>
      <c r="P2799" s="261"/>
      <c r="Q2799" s="261"/>
      <c r="R2799" s="261"/>
      <c r="S2799" s="261"/>
      <c r="T2799" s="262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3" t="s">
        <v>205</v>
      </c>
      <c r="AU2799" s="263" t="s">
        <v>82</v>
      </c>
      <c r="AV2799" s="14" t="s">
        <v>79</v>
      </c>
      <c r="AW2799" s="14" t="s">
        <v>33</v>
      </c>
      <c r="AX2799" s="14" t="s">
        <v>72</v>
      </c>
      <c r="AY2799" s="263" t="s">
        <v>190</v>
      </c>
    </row>
    <row r="2800" s="13" customFormat="1">
      <c r="A2800" s="13"/>
      <c r="B2800" s="232"/>
      <c r="C2800" s="233"/>
      <c r="D2800" s="234" t="s">
        <v>205</v>
      </c>
      <c r="E2800" s="235" t="s">
        <v>19</v>
      </c>
      <c r="F2800" s="236" t="s">
        <v>3221</v>
      </c>
      <c r="G2800" s="233"/>
      <c r="H2800" s="237">
        <v>5.0999999999999996</v>
      </c>
      <c r="I2800" s="238"/>
      <c r="J2800" s="233"/>
      <c r="K2800" s="233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205</v>
      </c>
      <c r="AU2800" s="243" t="s">
        <v>82</v>
      </c>
      <c r="AV2800" s="13" t="s">
        <v>82</v>
      </c>
      <c r="AW2800" s="13" t="s">
        <v>33</v>
      </c>
      <c r="AX2800" s="13" t="s">
        <v>72</v>
      </c>
      <c r="AY2800" s="243" t="s">
        <v>190</v>
      </c>
    </row>
    <row r="2801" s="14" customFormat="1">
      <c r="A2801" s="14"/>
      <c r="B2801" s="254"/>
      <c r="C2801" s="255"/>
      <c r="D2801" s="234" t="s">
        <v>205</v>
      </c>
      <c r="E2801" s="256" t="s">
        <v>19</v>
      </c>
      <c r="F2801" s="257" t="s">
        <v>3222</v>
      </c>
      <c r="G2801" s="255"/>
      <c r="H2801" s="256" t="s">
        <v>19</v>
      </c>
      <c r="I2801" s="258"/>
      <c r="J2801" s="255"/>
      <c r="K2801" s="255"/>
      <c r="L2801" s="259"/>
      <c r="M2801" s="260"/>
      <c r="N2801" s="261"/>
      <c r="O2801" s="261"/>
      <c r="P2801" s="261"/>
      <c r="Q2801" s="261"/>
      <c r="R2801" s="261"/>
      <c r="S2801" s="261"/>
      <c r="T2801" s="262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63" t="s">
        <v>205</v>
      </c>
      <c r="AU2801" s="263" t="s">
        <v>82</v>
      </c>
      <c r="AV2801" s="14" t="s">
        <v>79</v>
      </c>
      <c r="AW2801" s="14" t="s">
        <v>33</v>
      </c>
      <c r="AX2801" s="14" t="s">
        <v>72</v>
      </c>
      <c r="AY2801" s="263" t="s">
        <v>190</v>
      </c>
    </row>
    <row r="2802" s="13" customFormat="1">
      <c r="A2802" s="13"/>
      <c r="B2802" s="232"/>
      <c r="C2802" s="233"/>
      <c r="D2802" s="234" t="s">
        <v>205</v>
      </c>
      <c r="E2802" s="235" t="s">
        <v>19</v>
      </c>
      <c r="F2802" s="236" t="s">
        <v>3179</v>
      </c>
      <c r="G2802" s="233"/>
      <c r="H2802" s="237">
        <v>4.0999999999999996</v>
      </c>
      <c r="I2802" s="238"/>
      <c r="J2802" s="233"/>
      <c r="K2802" s="233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205</v>
      </c>
      <c r="AU2802" s="243" t="s">
        <v>82</v>
      </c>
      <c r="AV2802" s="13" t="s">
        <v>82</v>
      </c>
      <c r="AW2802" s="13" t="s">
        <v>33</v>
      </c>
      <c r="AX2802" s="13" t="s">
        <v>72</v>
      </c>
      <c r="AY2802" s="243" t="s">
        <v>190</v>
      </c>
    </row>
    <row r="2803" s="14" customFormat="1">
      <c r="A2803" s="14"/>
      <c r="B2803" s="254"/>
      <c r="C2803" s="255"/>
      <c r="D2803" s="234" t="s">
        <v>205</v>
      </c>
      <c r="E2803" s="256" t="s">
        <v>19</v>
      </c>
      <c r="F2803" s="257" t="s">
        <v>3223</v>
      </c>
      <c r="G2803" s="255"/>
      <c r="H2803" s="256" t="s">
        <v>19</v>
      </c>
      <c r="I2803" s="258"/>
      <c r="J2803" s="255"/>
      <c r="K2803" s="255"/>
      <c r="L2803" s="259"/>
      <c r="M2803" s="260"/>
      <c r="N2803" s="261"/>
      <c r="O2803" s="261"/>
      <c r="P2803" s="261"/>
      <c r="Q2803" s="261"/>
      <c r="R2803" s="261"/>
      <c r="S2803" s="261"/>
      <c r="T2803" s="262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63" t="s">
        <v>205</v>
      </c>
      <c r="AU2803" s="263" t="s">
        <v>82</v>
      </c>
      <c r="AV2803" s="14" t="s">
        <v>79</v>
      </c>
      <c r="AW2803" s="14" t="s">
        <v>33</v>
      </c>
      <c r="AX2803" s="14" t="s">
        <v>72</v>
      </c>
      <c r="AY2803" s="263" t="s">
        <v>190</v>
      </c>
    </row>
    <row r="2804" s="13" customFormat="1">
      <c r="A2804" s="13"/>
      <c r="B2804" s="232"/>
      <c r="C2804" s="233"/>
      <c r="D2804" s="234" t="s">
        <v>205</v>
      </c>
      <c r="E2804" s="235" t="s">
        <v>19</v>
      </c>
      <c r="F2804" s="236" t="s">
        <v>3184</v>
      </c>
      <c r="G2804" s="233"/>
      <c r="H2804" s="237">
        <v>2.6000000000000001</v>
      </c>
      <c r="I2804" s="238"/>
      <c r="J2804" s="233"/>
      <c r="K2804" s="233"/>
      <c r="L2804" s="239"/>
      <c r="M2804" s="240"/>
      <c r="N2804" s="241"/>
      <c r="O2804" s="241"/>
      <c r="P2804" s="241"/>
      <c r="Q2804" s="241"/>
      <c r="R2804" s="241"/>
      <c r="S2804" s="241"/>
      <c r="T2804" s="242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3" t="s">
        <v>205</v>
      </c>
      <c r="AU2804" s="243" t="s">
        <v>82</v>
      </c>
      <c r="AV2804" s="13" t="s">
        <v>82</v>
      </c>
      <c r="AW2804" s="13" t="s">
        <v>33</v>
      </c>
      <c r="AX2804" s="13" t="s">
        <v>72</v>
      </c>
      <c r="AY2804" s="243" t="s">
        <v>190</v>
      </c>
    </row>
    <row r="2805" s="14" customFormat="1">
      <c r="A2805" s="14"/>
      <c r="B2805" s="254"/>
      <c r="C2805" s="255"/>
      <c r="D2805" s="234" t="s">
        <v>205</v>
      </c>
      <c r="E2805" s="256" t="s">
        <v>19</v>
      </c>
      <c r="F2805" s="257" t="s">
        <v>3224</v>
      </c>
      <c r="G2805" s="255"/>
      <c r="H2805" s="256" t="s">
        <v>19</v>
      </c>
      <c r="I2805" s="258"/>
      <c r="J2805" s="255"/>
      <c r="K2805" s="255"/>
      <c r="L2805" s="259"/>
      <c r="M2805" s="260"/>
      <c r="N2805" s="261"/>
      <c r="O2805" s="261"/>
      <c r="P2805" s="261"/>
      <c r="Q2805" s="261"/>
      <c r="R2805" s="261"/>
      <c r="S2805" s="261"/>
      <c r="T2805" s="262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63" t="s">
        <v>205</v>
      </c>
      <c r="AU2805" s="263" t="s">
        <v>82</v>
      </c>
      <c r="AV2805" s="14" t="s">
        <v>79</v>
      </c>
      <c r="AW2805" s="14" t="s">
        <v>33</v>
      </c>
      <c r="AX2805" s="14" t="s">
        <v>72</v>
      </c>
      <c r="AY2805" s="263" t="s">
        <v>190</v>
      </c>
    </row>
    <row r="2806" s="13" customFormat="1">
      <c r="A2806" s="13"/>
      <c r="B2806" s="232"/>
      <c r="C2806" s="233"/>
      <c r="D2806" s="234" t="s">
        <v>205</v>
      </c>
      <c r="E2806" s="235" t="s">
        <v>19</v>
      </c>
      <c r="F2806" s="236" t="s">
        <v>3184</v>
      </c>
      <c r="G2806" s="233"/>
      <c r="H2806" s="237">
        <v>2.6000000000000001</v>
      </c>
      <c r="I2806" s="238"/>
      <c r="J2806" s="233"/>
      <c r="K2806" s="233"/>
      <c r="L2806" s="239"/>
      <c r="M2806" s="240"/>
      <c r="N2806" s="241"/>
      <c r="O2806" s="241"/>
      <c r="P2806" s="241"/>
      <c r="Q2806" s="241"/>
      <c r="R2806" s="241"/>
      <c r="S2806" s="241"/>
      <c r="T2806" s="242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3" t="s">
        <v>205</v>
      </c>
      <c r="AU2806" s="243" t="s">
        <v>82</v>
      </c>
      <c r="AV2806" s="13" t="s">
        <v>82</v>
      </c>
      <c r="AW2806" s="13" t="s">
        <v>33</v>
      </c>
      <c r="AX2806" s="13" t="s">
        <v>72</v>
      </c>
      <c r="AY2806" s="243" t="s">
        <v>190</v>
      </c>
    </row>
    <row r="2807" s="14" customFormat="1">
      <c r="A2807" s="14"/>
      <c r="B2807" s="254"/>
      <c r="C2807" s="255"/>
      <c r="D2807" s="234" t="s">
        <v>205</v>
      </c>
      <c r="E2807" s="256" t="s">
        <v>19</v>
      </c>
      <c r="F2807" s="257" t="s">
        <v>3225</v>
      </c>
      <c r="G2807" s="255"/>
      <c r="H2807" s="256" t="s">
        <v>19</v>
      </c>
      <c r="I2807" s="258"/>
      <c r="J2807" s="255"/>
      <c r="K2807" s="255"/>
      <c r="L2807" s="259"/>
      <c r="M2807" s="260"/>
      <c r="N2807" s="261"/>
      <c r="O2807" s="261"/>
      <c r="P2807" s="261"/>
      <c r="Q2807" s="261"/>
      <c r="R2807" s="261"/>
      <c r="S2807" s="261"/>
      <c r="T2807" s="262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63" t="s">
        <v>205</v>
      </c>
      <c r="AU2807" s="263" t="s">
        <v>82</v>
      </c>
      <c r="AV2807" s="14" t="s">
        <v>79</v>
      </c>
      <c r="AW2807" s="14" t="s">
        <v>33</v>
      </c>
      <c r="AX2807" s="14" t="s">
        <v>72</v>
      </c>
      <c r="AY2807" s="263" t="s">
        <v>190</v>
      </c>
    </row>
    <row r="2808" s="13" customFormat="1">
      <c r="A2808" s="13"/>
      <c r="B2808" s="232"/>
      <c r="C2808" s="233"/>
      <c r="D2808" s="234" t="s">
        <v>205</v>
      </c>
      <c r="E2808" s="235" t="s">
        <v>19</v>
      </c>
      <c r="F2808" s="236" t="s">
        <v>3203</v>
      </c>
      <c r="G2808" s="233"/>
      <c r="H2808" s="237">
        <v>4.5999999999999996</v>
      </c>
      <c r="I2808" s="238"/>
      <c r="J2808" s="233"/>
      <c r="K2808" s="233"/>
      <c r="L2808" s="239"/>
      <c r="M2808" s="240"/>
      <c r="N2808" s="241"/>
      <c r="O2808" s="241"/>
      <c r="P2808" s="241"/>
      <c r="Q2808" s="241"/>
      <c r="R2808" s="241"/>
      <c r="S2808" s="241"/>
      <c r="T2808" s="242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3" t="s">
        <v>205</v>
      </c>
      <c r="AU2808" s="243" t="s">
        <v>82</v>
      </c>
      <c r="AV2808" s="13" t="s">
        <v>82</v>
      </c>
      <c r="AW2808" s="13" t="s">
        <v>33</v>
      </c>
      <c r="AX2808" s="13" t="s">
        <v>72</v>
      </c>
      <c r="AY2808" s="243" t="s">
        <v>190</v>
      </c>
    </row>
    <row r="2809" s="14" customFormat="1">
      <c r="A2809" s="14"/>
      <c r="B2809" s="254"/>
      <c r="C2809" s="255"/>
      <c r="D2809" s="234" t="s">
        <v>205</v>
      </c>
      <c r="E2809" s="256" t="s">
        <v>19</v>
      </c>
      <c r="F2809" s="257" t="s">
        <v>3226</v>
      </c>
      <c r="G2809" s="255"/>
      <c r="H2809" s="256" t="s">
        <v>19</v>
      </c>
      <c r="I2809" s="258"/>
      <c r="J2809" s="255"/>
      <c r="K2809" s="255"/>
      <c r="L2809" s="259"/>
      <c r="M2809" s="260"/>
      <c r="N2809" s="261"/>
      <c r="O2809" s="261"/>
      <c r="P2809" s="261"/>
      <c r="Q2809" s="261"/>
      <c r="R2809" s="261"/>
      <c r="S2809" s="261"/>
      <c r="T2809" s="262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63" t="s">
        <v>205</v>
      </c>
      <c r="AU2809" s="263" t="s">
        <v>82</v>
      </c>
      <c r="AV2809" s="14" t="s">
        <v>79</v>
      </c>
      <c r="AW2809" s="14" t="s">
        <v>33</v>
      </c>
      <c r="AX2809" s="14" t="s">
        <v>72</v>
      </c>
      <c r="AY2809" s="263" t="s">
        <v>190</v>
      </c>
    </row>
    <row r="2810" s="13" customFormat="1">
      <c r="A2810" s="13"/>
      <c r="B2810" s="232"/>
      <c r="C2810" s="233"/>
      <c r="D2810" s="234" t="s">
        <v>205</v>
      </c>
      <c r="E2810" s="235" t="s">
        <v>19</v>
      </c>
      <c r="F2810" s="236" t="s">
        <v>3203</v>
      </c>
      <c r="G2810" s="233"/>
      <c r="H2810" s="237">
        <v>4.5999999999999996</v>
      </c>
      <c r="I2810" s="238"/>
      <c r="J2810" s="233"/>
      <c r="K2810" s="233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205</v>
      </c>
      <c r="AU2810" s="243" t="s">
        <v>82</v>
      </c>
      <c r="AV2810" s="13" t="s">
        <v>82</v>
      </c>
      <c r="AW2810" s="13" t="s">
        <v>33</v>
      </c>
      <c r="AX2810" s="13" t="s">
        <v>72</v>
      </c>
      <c r="AY2810" s="243" t="s">
        <v>190</v>
      </c>
    </row>
    <row r="2811" s="14" customFormat="1">
      <c r="A2811" s="14"/>
      <c r="B2811" s="254"/>
      <c r="C2811" s="255"/>
      <c r="D2811" s="234" t="s">
        <v>205</v>
      </c>
      <c r="E2811" s="256" t="s">
        <v>19</v>
      </c>
      <c r="F2811" s="257" t="s">
        <v>3227</v>
      </c>
      <c r="G2811" s="255"/>
      <c r="H2811" s="256" t="s">
        <v>19</v>
      </c>
      <c r="I2811" s="258"/>
      <c r="J2811" s="255"/>
      <c r="K2811" s="255"/>
      <c r="L2811" s="259"/>
      <c r="M2811" s="260"/>
      <c r="N2811" s="261"/>
      <c r="O2811" s="261"/>
      <c r="P2811" s="261"/>
      <c r="Q2811" s="261"/>
      <c r="R2811" s="261"/>
      <c r="S2811" s="261"/>
      <c r="T2811" s="262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63" t="s">
        <v>205</v>
      </c>
      <c r="AU2811" s="263" t="s">
        <v>82</v>
      </c>
      <c r="AV2811" s="14" t="s">
        <v>79</v>
      </c>
      <c r="AW2811" s="14" t="s">
        <v>33</v>
      </c>
      <c r="AX2811" s="14" t="s">
        <v>72</v>
      </c>
      <c r="AY2811" s="263" t="s">
        <v>190</v>
      </c>
    </row>
    <row r="2812" s="13" customFormat="1">
      <c r="A2812" s="13"/>
      <c r="B2812" s="232"/>
      <c r="C2812" s="233"/>
      <c r="D2812" s="234" t="s">
        <v>205</v>
      </c>
      <c r="E2812" s="235" t="s">
        <v>19</v>
      </c>
      <c r="F2812" s="236" t="s">
        <v>3221</v>
      </c>
      <c r="G2812" s="233"/>
      <c r="H2812" s="237">
        <v>5.0999999999999996</v>
      </c>
      <c r="I2812" s="238"/>
      <c r="J2812" s="233"/>
      <c r="K2812" s="233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205</v>
      </c>
      <c r="AU2812" s="243" t="s">
        <v>82</v>
      </c>
      <c r="AV2812" s="13" t="s">
        <v>82</v>
      </c>
      <c r="AW2812" s="13" t="s">
        <v>33</v>
      </c>
      <c r="AX2812" s="13" t="s">
        <v>72</v>
      </c>
      <c r="AY2812" s="243" t="s">
        <v>190</v>
      </c>
    </row>
    <row r="2813" s="14" customFormat="1">
      <c r="A2813" s="14"/>
      <c r="B2813" s="254"/>
      <c r="C2813" s="255"/>
      <c r="D2813" s="234" t="s">
        <v>205</v>
      </c>
      <c r="E2813" s="256" t="s">
        <v>19</v>
      </c>
      <c r="F2813" s="257" t="s">
        <v>3228</v>
      </c>
      <c r="G2813" s="255"/>
      <c r="H2813" s="256" t="s">
        <v>19</v>
      </c>
      <c r="I2813" s="258"/>
      <c r="J2813" s="255"/>
      <c r="K2813" s="255"/>
      <c r="L2813" s="259"/>
      <c r="M2813" s="260"/>
      <c r="N2813" s="261"/>
      <c r="O2813" s="261"/>
      <c r="P2813" s="261"/>
      <c r="Q2813" s="261"/>
      <c r="R2813" s="261"/>
      <c r="S2813" s="261"/>
      <c r="T2813" s="262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63" t="s">
        <v>205</v>
      </c>
      <c r="AU2813" s="263" t="s">
        <v>82</v>
      </c>
      <c r="AV2813" s="14" t="s">
        <v>79</v>
      </c>
      <c r="AW2813" s="14" t="s">
        <v>33</v>
      </c>
      <c r="AX2813" s="14" t="s">
        <v>72</v>
      </c>
      <c r="AY2813" s="263" t="s">
        <v>190</v>
      </c>
    </row>
    <row r="2814" s="13" customFormat="1">
      <c r="A2814" s="13"/>
      <c r="B2814" s="232"/>
      <c r="C2814" s="233"/>
      <c r="D2814" s="234" t="s">
        <v>205</v>
      </c>
      <c r="E2814" s="235" t="s">
        <v>19</v>
      </c>
      <c r="F2814" s="236" t="s">
        <v>3182</v>
      </c>
      <c r="G2814" s="233"/>
      <c r="H2814" s="237">
        <v>1.1000000000000001</v>
      </c>
      <c r="I2814" s="238"/>
      <c r="J2814" s="233"/>
      <c r="K2814" s="233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205</v>
      </c>
      <c r="AU2814" s="243" t="s">
        <v>82</v>
      </c>
      <c r="AV2814" s="13" t="s">
        <v>82</v>
      </c>
      <c r="AW2814" s="13" t="s">
        <v>33</v>
      </c>
      <c r="AX2814" s="13" t="s">
        <v>72</v>
      </c>
      <c r="AY2814" s="243" t="s">
        <v>190</v>
      </c>
    </row>
    <row r="2815" s="14" customFormat="1">
      <c r="A2815" s="14"/>
      <c r="B2815" s="254"/>
      <c r="C2815" s="255"/>
      <c r="D2815" s="234" t="s">
        <v>205</v>
      </c>
      <c r="E2815" s="256" t="s">
        <v>19</v>
      </c>
      <c r="F2815" s="257" t="s">
        <v>3229</v>
      </c>
      <c r="G2815" s="255"/>
      <c r="H2815" s="256" t="s">
        <v>19</v>
      </c>
      <c r="I2815" s="258"/>
      <c r="J2815" s="255"/>
      <c r="K2815" s="255"/>
      <c r="L2815" s="259"/>
      <c r="M2815" s="260"/>
      <c r="N2815" s="261"/>
      <c r="O2815" s="261"/>
      <c r="P2815" s="261"/>
      <c r="Q2815" s="261"/>
      <c r="R2815" s="261"/>
      <c r="S2815" s="261"/>
      <c r="T2815" s="262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63" t="s">
        <v>205</v>
      </c>
      <c r="AU2815" s="263" t="s">
        <v>82</v>
      </c>
      <c r="AV2815" s="14" t="s">
        <v>79</v>
      </c>
      <c r="AW2815" s="14" t="s">
        <v>33</v>
      </c>
      <c r="AX2815" s="14" t="s">
        <v>72</v>
      </c>
      <c r="AY2815" s="263" t="s">
        <v>190</v>
      </c>
    </row>
    <row r="2816" s="13" customFormat="1">
      <c r="A2816" s="13"/>
      <c r="B2816" s="232"/>
      <c r="C2816" s="233"/>
      <c r="D2816" s="234" t="s">
        <v>205</v>
      </c>
      <c r="E2816" s="235" t="s">
        <v>19</v>
      </c>
      <c r="F2816" s="236" t="s">
        <v>3230</v>
      </c>
      <c r="G2816" s="233"/>
      <c r="H2816" s="237">
        <v>3.6000000000000001</v>
      </c>
      <c r="I2816" s="238"/>
      <c r="J2816" s="233"/>
      <c r="K2816" s="233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205</v>
      </c>
      <c r="AU2816" s="243" t="s">
        <v>82</v>
      </c>
      <c r="AV2816" s="13" t="s">
        <v>82</v>
      </c>
      <c r="AW2816" s="13" t="s">
        <v>33</v>
      </c>
      <c r="AX2816" s="13" t="s">
        <v>72</v>
      </c>
      <c r="AY2816" s="243" t="s">
        <v>190</v>
      </c>
    </row>
    <row r="2817" s="14" customFormat="1">
      <c r="A2817" s="14"/>
      <c r="B2817" s="254"/>
      <c r="C2817" s="255"/>
      <c r="D2817" s="234" t="s">
        <v>205</v>
      </c>
      <c r="E2817" s="256" t="s">
        <v>19</v>
      </c>
      <c r="F2817" s="257" t="s">
        <v>3231</v>
      </c>
      <c r="G2817" s="255"/>
      <c r="H2817" s="256" t="s">
        <v>19</v>
      </c>
      <c r="I2817" s="258"/>
      <c r="J2817" s="255"/>
      <c r="K2817" s="255"/>
      <c r="L2817" s="259"/>
      <c r="M2817" s="260"/>
      <c r="N2817" s="261"/>
      <c r="O2817" s="261"/>
      <c r="P2817" s="261"/>
      <c r="Q2817" s="261"/>
      <c r="R2817" s="261"/>
      <c r="S2817" s="261"/>
      <c r="T2817" s="262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63" t="s">
        <v>205</v>
      </c>
      <c r="AU2817" s="263" t="s">
        <v>82</v>
      </c>
      <c r="AV2817" s="14" t="s">
        <v>79</v>
      </c>
      <c r="AW2817" s="14" t="s">
        <v>33</v>
      </c>
      <c r="AX2817" s="14" t="s">
        <v>72</v>
      </c>
      <c r="AY2817" s="263" t="s">
        <v>190</v>
      </c>
    </row>
    <row r="2818" s="13" customFormat="1">
      <c r="A2818" s="13"/>
      <c r="B2818" s="232"/>
      <c r="C2818" s="233"/>
      <c r="D2818" s="234" t="s">
        <v>205</v>
      </c>
      <c r="E2818" s="235" t="s">
        <v>19</v>
      </c>
      <c r="F2818" s="236" t="s">
        <v>3182</v>
      </c>
      <c r="G2818" s="233"/>
      <c r="H2818" s="237">
        <v>1.1000000000000001</v>
      </c>
      <c r="I2818" s="238"/>
      <c r="J2818" s="233"/>
      <c r="K2818" s="233"/>
      <c r="L2818" s="239"/>
      <c r="M2818" s="240"/>
      <c r="N2818" s="241"/>
      <c r="O2818" s="241"/>
      <c r="P2818" s="241"/>
      <c r="Q2818" s="241"/>
      <c r="R2818" s="241"/>
      <c r="S2818" s="241"/>
      <c r="T2818" s="242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3" t="s">
        <v>205</v>
      </c>
      <c r="AU2818" s="243" t="s">
        <v>82</v>
      </c>
      <c r="AV2818" s="13" t="s">
        <v>82</v>
      </c>
      <c r="AW2818" s="13" t="s">
        <v>33</v>
      </c>
      <c r="AX2818" s="13" t="s">
        <v>72</v>
      </c>
      <c r="AY2818" s="243" t="s">
        <v>190</v>
      </c>
    </row>
    <row r="2819" s="14" customFormat="1">
      <c r="A2819" s="14"/>
      <c r="B2819" s="254"/>
      <c r="C2819" s="255"/>
      <c r="D2819" s="234" t="s">
        <v>205</v>
      </c>
      <c r="E2819" s="256" t="s">
        <v>19</v>
      </c>
      <c r="F2819" s="257" t="s">
        <v>3232</v>
      </c>
      <c r="G2819" s="255"/>
      <c r="H2819" s="256" t="s">
        <v>19</v>
      </c>
      <c r="I2819" s="258"/>
      <c r="J2819" s="255"/>
      <c r="K2819" s="255"/>
      <c r="L2819" s="259"/>
      <c r="M2819" s="260"/>
      <c r="N2819" s="261"/>
      <c r="O2819" s="261"/>
      <c r="P2819" s="261"/>
      <c r="Q2819" s="261"/>
      <c r="R2819" s="261"/>
      <c r="S2819" s="261"/>
      <c r="T2819" s="262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63" t="s">
        <v>205</v>
      </c>
      <c r="AU2819" s="263" t="s">
        <v>82</v>
      </c>
      <c r="AV2819" s="14" t="s">
        <v>79</v>
      </c>
      <c r="AW2819" s="14" t="s">
        <v>33</v>
      </c>
      <c r="AX2819" s="14" t="s">
        <v>72</v>
      </c>
      <c r="AY2819" s="263" t="s">
        <v>190</v>
      </c>
    </row>
    <row r="2820" s="13" customFormat="1">
      <c r="A2820" s="13"/>
      <c r="B2820" s="232"/>
      <c r="C2820" s="233"/>
      <c r="D2820" s="234" t="s">
        <v>205</v>
      </c>
      <c r="E2820" s="235" t="s">
        <v>19</v>
      </c>
      <c r="F2820" s="236" t="s">
        <v>3203</v>
      </c>
      <c r="G2820" s="233"/>
      <c r="H2820" s="237">
        <v>4.5999999999999996</v>
      </c>
      <c r="I2820" s="238"/>
      <c r="J2820" s="233"/>
      <c r="K2820" s="233"/>
      <c r="L2820" s="239"/>
      <c r="M2820" s="240"/>
      <c r="N2820" s="241"/>
      <c r="O2820" s="241"/>
      <c r="P2820" s="241"/>
      <c r="Q2820" s="241"/>
      <c r="R2820" s="241"/>
      <c r="S2820" s="241"/>
      <c r="T2820" s="242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3" t="s">
        <v>205</v>
      </c>
      <c r="AU2820" s="243" t="s">
        <v>82</v>
      </c>
      <c r="AV2820" s="13" t="s">
        <v>82</v>
      </c>
      <c r="AW2820" s="13" t="s">
        <v>33</v>
      </c>
      <c r="AX2820" s="13" t="s">
        <v>72</v>
      </c>
      <c r="AY2820" s="243" t="s">
        <v>190</v>
      </c>
    </row>
    <row r="2821" s="14" customFormat="1">
      <c r="A2821" s="14"/>
      <c r="B2821" s="254"/>
      <c r="C2821" s="255"/>
      <c r="D2821" s="234" t="s">
        <v>205</v>
      </c>
      <c r="E2821" s="256" t="s">
        <v>19</v>
      </c>
      <c r="F2821" s="257" t="s">
        <v>3233</v>
      </c>
      <c r="G2821" s="255"/>
      <c r="H2821" s="256" t="s">
        <v>19</v>
      </c>
      <c r="I2821" s="258"/>
      <c r="J2821" s="255"/>
      <c r="K2821" s="255"/>
      <c r="L2821" s="259"/>
      <c r="M2821" s="260"/>
      <c r="N2821" s="261"/>
      <c r="O2821" s="261"/>
      <c r="P2821" s="261"/>
      <c r="Q2821" s="261"/>
      <c r="R2821" s="261"/>
      <c r="S2821" s="261"/>
      <c r="T2821" s="262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63" t="s">
        <v>205</v>
      </c>
      <c r="AU2821" s="263" t="s">
        <v>82</v>
      </c>
      <c r="AV2821" s="14" t="s">
        <v>79</v>
      </c>
      <c r="AW2821" s="14" t="s">
        <v>33</v>
      </c>
      <c r="AX2821" s="14" t="s">
        <v>72</v>
      </c>
      <c r="AY2821" s="263" t="s">
        <v>190</v>
      </c>
    </row>
    <row r="2822" s="13" customFormat="1">
      <c r="A2822" s="13"/>
      <c r="B2822" s="232"/>
      <c r="C2822" s="233"/>
      <c r="D2822" s="234" t="s">
        <v>205</v>
      </c>
      <c r="E2822" s="235" t="s">
        <v>19</v>
      </c>
      <c r="F2822" s="236" t="s">
        <v>3234</v>
      </c>
      <c r="G2822" s="233"/>
      <c r="H2822" s="237">
        <v>4.6500000000000004</v>
      </c>
      <c r="I2822" s="238"/>
      <c r="J2822" s="233"/>
      <c r="K2822" s="233"/>
      <c r="L2822" s="239"/>
      <c r="M2822" s="240"/>
      <c r="N2822" s="241"/>
      <c r="O2822" s="241"/>
      <c r="P2822" s="241"/>
      <c r="Q2822" s="241"/>
      <c r="R2822" s="241"/>
      <c r="S2822" s="241"/>
      <c r="T2822" s="242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3" t="s">
        <v>205</v>
      </c>
      <c r="AU2822" s="243" t="s">
        <v>82</v>
      </c>
      <c r="AV2822" s="13" t="s">
        <v>82</v>
      </c>
      <c r="AW2822" s="13" t="s">
        <v>33</v>
      </c>
      <c r="AX2822" s="13" t="s">
        <v>72</v>
      </c>
      <c r="AY2822" s="243" t="s">
        <v>190</v>
      </c>
    </row>
    <row r="2823" s="14" customFormat="1">
      <c r="A2823" s="14"/>
      <c r="B2823" s="254"/>
      <c r="C2823" s="255"/>
      <c r="D2823" s="234" t="s">
        <v>205</v>
      </c>
      <c r="E2823" s="256" t="s">
        <v>19</v>
      </c>
      <c r="F2823" s="257" t="s">
        <v>3235</v>
      </c>
      <c r="G2823" s="255"/>
      <c r="H2823" s="256" t="s">
        <v>19</v>
      </c>
      <c r="I2823" s="258"/>
      <c r="J2823" s="255"/>
      <c r="K2823" s="255"/>
      <c r="L2823" s="259"/>
      <c r="M2823" s="260"/>
      <c r="N2823" s="261"/>
      <c r="O2823" s="261"/>
      <c r="P2823" s="261"/>
      <c r="Q2823" s="261"/>
      <c r="R2823" s="261"/>
      <c r="S2823" s="261"/>
      <c r="T2823" s="262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63" t="s">
        <v>205</v>
      </c>
      <c r="AU2823" s="263" t="s">
        <v>82</v>
      </c>
      <c r="AV2823" s="14" t="s">
        <v>79</v>
      </c>
      <c r="AW2823" s="14" t="s">
        <v>33</v>
      </c>
      <c r="AX2823" s="14" t="s">
        <v>72</v>
      </c>
      <c r="AY2823" s="263" t="s">
        <v>190</v>
      </c>
    </row>
    <row r="2824" s="13" customFormat="1">
      <c r="A2824" s="13"/>
      <c r="B2824" s="232"/>
      <c r="C2824" s="233"/>
      <c r="D2824" s="234" t="s">
        <v>205</v>
      </c>
      <c r="E2824" s="235" t="s">
        <v>19</v>
      </c>
      <c r="F2824" s="236" t="s">
        <v>3234</v>
      </c>
      <c r="G2824" s="233"/>
      <c r="H2824" s="237">
        <v>4.6500000000000004</v>
      </c>
      <c r="I2824" s="238"/>
      <c r="J2824" s="233"/>
      <c r="K2824" s="233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205</v>
      </c>
      <c r="AU2824" s="243" t="s">
        <v>82</v>
      </c>
      <c r="AV2824" s="13" t="s">
        <v>82</v>
      </c>
      <c r="AW2824" s="13" t="s">
        <v>33</v>
      </c>
      <c r="AX2824" s="13" t="s">
        <v>72</v>
      </c>
      <c r="AY2824" s="243" t="s">
        <v>190</v>
      </c>
    </row>
    <row r="2825" s="14" customFormat="1">
      <c r="A2825" s="14"/>
      <c r="B2825" s="254"/>
      <c r="C2825" s="255"/>
      <c r="D2825" s="234" t="s">
        <v>205</v>
      </c>
      <c r="E2825" s="256" t="s">
        <v>19</v>
      </c>
      <c r="F2825" s="257" t="s">
        <v>3236</v>
      </c>
      <c r="G2825" s="255"/>
      <c r="H2825" s="256" t="s">
        <v>19</v>
      </c>
      <c r="I2825" s="258"/>
      <c r="J2825" s="255"/>
      <c r="K2825" s="255"/>
      <c r="L2825" s="259"/>
      <c r="M2825" s="260"/>
      <c r="N2825" s="261"/>
      <c r="O2825" s="261"/>
      <c r="P2825" s="261"/>
      <c r="Q2825" s="261"/>
      <c r="R2825" s="261"/>
      <c r="S2825" s="261"/>
      <c r="T2825" s="262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63" t="s">
        <v>205</v>
      </c>
      <c r="AU2825" s="263" t="s">
        <v>82</v>
      </c>
      <c r="AV2825" s="14" t="s">
        <v>79</v>
      </c>
      <c r="AW2825" s="14" t="s">
        <v>33</v>
      </c>
      <c r="AX2825" s="14" t="s">
        <v>72</v>
      </c>
      <c r="AY2825" s="263" t="s">
        <v>190</v>
      </c>
    </row>
    <row r="2826" s="13" customFormat="1">
      <c r="A2826" s="13"/>
      <c r="B2826" s="232"/>
      <c r="C2826" s="233"/>
      <c r="D2826" s="234" t="s">
        <v>205</v>
      </c>
      <c r="E2826" s="235" t="s">
        <v>19</v>
      </c>
      <c r="F2826" s="236" t="s">
        <v>3237</v>
      </c>
      <c r="G2826" s="233"/>
      <c r="H2826" s="237">
        <v>3.1499999999999999</v>
      </c>
      <c r="I2826" s="238"/>
      <c r="J2826" s="233"/>
      <c r="K2826" s="233"/>
      <c r="L2826" s="239"/>
      <c r="M2826" s="240"/>
      <c r="N2826" s="241"/>
      <c r="O2826" s="241"/>
      <c r="P2826" s="241"/>
      <c r="Q2826" s="241"/>
      <c r="R2826" s="241"/>
      <c r="S2826" s="241"/>
      <c r="T2826" s="242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3" t="s">
        <v>205</v>
      </c>
      <c r="AU2826" s="243" t="s">
        <v>82</v>
      </c>
      <c r="AV2826" s="13" t="s">
        <v>82</v>
      </c>
      <c r="AW2826" s="13" t="s">
        <v>33</v>
      </c>
      <c r="AX2826" s="13" t="s">
        <v>72</v>
      </c>
      <c r="AY2826" s="243" t="s">
        <v>190</v>
      </c>
    </row>
    <row r="2827" s="14" customFormat="1">
      <c r="A2827" s="14"/>
      <c r="B2827" s="254"/>
      <c r="C2827" s="255"/>
      <c r="D2827" s="234" t="s">
        <v>205</v>
      </c>
      <c r="E2827" s="256" t="s">
        <v>19</v>
      </c>
      <c r="F2827" s="257" t="s">
        <v>3238</v>
      </c>
      <c r="G2827" s="255"/>
      <c r="H2827" s="256" t="s">
        <v>19</v>
      </c>
      <c r="I2827" s="258"/>
      <c r="J2827" s="255"/>
      <c r="K2827" s="255"/>
      <c r="L2827" s="259"/>
      <c r="M2827" s="260"/>
      <c r="N2827" s="261"/>
      <c r="O2827" s="261"/>
      <c r="P2827" s="261"/>
      <c r="Q2827" s="261"/>
      <c r="R2827" s="261"/>
      <c r="S2827" s="261"/>
      <c r="T2827" s="262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63" t="s">
        <v>205</v>
      </c>
      <c r="AU2827" s="263" t="s">
        <v>82</v>
      </c>
      <c r="AV2827" s="14" t="s">
        <v>79</v>
      </c>
      <c r="AW2827" s="14" t="s">
        <v>33</v>
      </c>
      <c r="AX2827" s="14" t="s">
        <v>72</v>
      </c>
      <c r="AY2827" s="263" t="s">
        <v>190</v>
      </c>
    </row>
    <row r="2828" s="13" customFormat="1">
      <c r="A2828" s="13"/>
      <c r="B2828" s="232"/>
      <c r="C2828" s="233"/>
      <c r="D2828" s="234" t="s">
        <v>205</v>
      </c>
      <c r="E2828" s="235" t="s">
        <v>19</v>
      </c>
      <c r="F2828" s="236" t="s">
        <v>3234</v>
      </c>
      <c r="G2828" s="233"/>
      <c r="H2828" s="237">
        <v>4.6500000000000004</v>
      </c>
      <c r="I2828" s="238"/>
      <c r="J2828" s="233"/>
      <c r="K2828" s="233"/>
      <c r="L2828" s="239"/>
      <c r="M2828" s="240"/>
      <c r="N2828" s="241"/>
      <c r="O2828" s="241"/>
      <c r="P2828" s="241"/>
      <c r="Q2828" s="241"/>
      <c r="R2828" s="241"/>
      <c r="S2828" s="241"/>
      <c r="T2828" s="242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3" t="s">
        <v>205</v>
      </c>
      <c r="AU2828" s="243" t="s">
        <v>82</v>
      </c>
      <c r="AV2828" s="13" t="s">
        <v>82</v>
      </c>
      <c r="AW2828" s="13" t="s">
        <v>33</v>
      </c>
      <c r="AX2828" s="13" t="s">
        <v>72</v>
      </c>
      <c r="AY2828" s="243" t="s">
        <v>190</v>
      </c>
    </row>
    <row r="2829" s="14" customFormat="1">
      <c r="A2829" s="14"/>
      <c r="B2829" s="254"/>
      <c r="C2829" s="255"/>
      <c r="D2829" s="234" t="s">
        <v>205</v>
      </c>
      <c r="E2829" s="256" t="s">
        <v>19</v>
      </c>
      <c r="F2829" s="257" t="s">
        <v>3239</v>
      </c>
      <c r="G2829" s="255"/>
      <c r="H2829" s="256" t="s">
        <v>19</v>
      </c>
      <c r="I2829" s="258"/>
      <c r="J2829" s="255"/>
      <c r="K2829" s="255"/>
      <c r="L2829" s="259"/>
      <c r="M2829" s="260"/>
      <c r="N2829" s="261"/>
      <c r="O2829" s="261"/>
      <c r="P2829" s="261"/>
      <c r="Q2829" s="261"/>
      <c r="R2829" s="261"/>
      <c r="S2829" s="261"/>
      <c r="T2829" s="262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63" t="s">
        <v>205</v>
      </c>
      <c r="AU2829" s="263" t="s">
        <v>82</v>
      </c>
      <c r="AV2829" s="14" t="s">
        <v>79</v>
      </c>
      <c r="AW2829" s="14" t="s">
        <v>33</v>
      </c>
      <c r="AX2829" s="14" t="s">
        <v>72</v>
      </c>
      <c r="AY2829" s="263" t="s">
        <v>190</v>
      </c>
    </row>
    <row r="2830" s="13" customFormat="1">
      <c r="A2830" s="13"/>
      <c r="B2830" s="232"/>
      <c r="C2830" s="233"/>
      <c r="D2830" s="234" t="s">
        <v>205</v>
      </c>
      <c r="E2830" s="235" t="s">
        <v>19</v>
      </c>
      <c r="F2830" s="236" t="s">
        <v>3234</v>
      </c>
      <c r="G2830" s="233"/>
      <c r="H2830" s="237">
        <v>4.6500000000000004</v>
      </c>
      <c r="I2830" s="238"/>
      <c r="J2830" s="233"/>
      <c r="K2830" s="233"/>
      <c r="L2830" s="239"/>
      <c r="M2830" s="240"/>
      <c r="N2830" s="241"/>
      <c r="O2830" s="241"/>
      <c r="P2830" s="241"/>
      <c r="Q2830" s="241"/>
      <c r="R2830" s="241"/>
      <c r="S2830" s="241"/>
      <c r="T2830" s="242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3" t="s">
        <v>205</v>
      </c>
      <c r="AU2830" s="243" t="s">
        <v>82</v>
      </c>
      <c r="AV2830" s="13" t="s">
        <v>82</v>
      </c>
      <c r="AW2830" s="13" t="s">
        <v>33</v>
      </c>
      <c r="AX2830" s="13" t="s">
        <v>72</v>
      </c>
      <c r="AY2830" s="243" t="s">
        <v>190</v>
      </c>
    </row>
    <row r="2831" s="14" customFormat="1">
      <c r="A2831" s="14"/>
      <c r="B2831" s="254"/>
      <c r="C2831" s="255"/>
      <c r="D2831" s="234" t="s">
        <v>205</v>
      </c>
      <c r="E2831" s="256" t="s">
        <v>19</v>
      </c>
      <c r="F2831" s="257" t="s">
        <v>3240</v>
      </c>
      <c r="G2831" s="255"/>
      <c r="H2831" s="256" t="s">
        <v>19</v>
      </c>
      <c r="I2831" s="258"/>
      <c r="J2831" s="255"/>
      <c r="K2831" s="255"/>
      <c r="L2831" s="259"/>
      <c r="M2831" s="260"/>
      <c r="N2831" s="261"/>
      <c r="O2831" s="261"/>
      <c r="P2831" s="261"/>
      <c r="Q2831" s="261"/>
      <c r="R2831" s="261"/>
      <c r="S2831" s="261"/>
      <c r="T2831" s="262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63" t="s">
        <v>205</v>
      </c>
      <c r="AU2831" s="263" t="s">
        <v>82</v>
      </c>
      <c r="AV2831" s="14" t="s">
        <v>79</v>
      </c>
      <c r="AW2831" s="14" t="s">
        <v>33</v>
      </c>
      <c r="AX2831" s="14" t="s">
        <v>72</v>
      </c>
      <c r="AY2831" s="263" t="s">
        <v>190</v>
      </c>
    </row>
    <row r="2832" s="13" customFormat="1">
      <c r="A2832" s="13"/>
      <c r="B2832" s="232"/>
      <c r="C2832" s="233"/>
      <c r="D2832" s="234" t="s">
        <v>205</v>
      </c>
      <c r="E2832" s="235" t="s">
        <v>19</v>
      </c>
      <c r="F2832" s="236" t="s">
        <v>3182</v>
      </c>
      <c r="G2832" s="233"/>
      <c r="H2832" s="237">
        <v>1.1000000000000001</v>
      </c>
      <c r="I2832" s="238"/>
      <c r="J2832" s="233"/>
      <c r="K2832" s="233"/>
      <c r="L2832" s="239"/>
      <c r="M2832" s="240"/>
      <c r="N2832" s="241"/>
      <c r="O2832" s="241"/>
      <c r="P2832" s="241"/>
      <c r="Q2832" s="241"/>
      <c r="R2832" s="241"/>
      <c r="S2832" s="241"/>
      <c r="T2832" s="242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3" t="s">
        <v>205</v>
      </c>
      <c r="AU2832" s="243" t="s">
        <v>82</v>
      </c>
      <c r="AV2832" s="13" t="s">
        <v>82</v>
      </c>
      <c r="AW2832" s="13" t="s">
        <v>33</v>
      </c>
      <c r="AX2832" s="13" t="s">
        <v>72</v>
      </c>
      <c r="AY2832" s="243" t="s">
        <v>190</v>
      </c>
    </row>
    <row r="2833" s="14" customFormat="1">
      <c r="A2833" s="14"/>
      <c r="B2833" s="254"/>
      <c r="C2833" s="255"/>
      <c r="D2833" s="234" t="s">
        <v>205</v>
      </c>
      <c r="E2833" s="256" t="s">
        <v>19</v>
      </c>
      <c r="F2833" s="257" t="s">
        <v>3241</v>
      </c>
      <c r="G2833" s="255"/>
      <c r="H2833" s="256" t="s">
        <v>19</v>
      </c>
      <c r="I2833" s="258"/>
      <c r="J2833" s="255"/>
      <c r="K2833" s="255"/>
      <c r="L2833" s="259"/>
      <c r="M2833" s="260"/>
      <c r="N2833" s="261"/>
      <c r="O2833" s="261"/>
      <c r="P2833" s="261"/>
      <c r="Q2833" s="261"/>
      <c r="R2833" s="261"/>
      <c r="S2833" s="261"/>
      <c r="T2833" s="262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63" t="s">
        <v>205</v>
      </c>
      <c r="AU2833" s="263" t="s">
        <v>82</v>
      </c>
      <c r="AV2833" s="14" t="s">
        <v>79</v>
      </c>
      <c r="AW2833" s="14" t="s">
        <v>33</v>
      </c>
      <c r="AX2833" s="14" t="s">
        <v>72</v>
      </c>
      <c r="AY2833" s="263" t="s">
        <v>190</v>
      </c>
    </row>
    <row r="2834" s="13" customFormat="1">
      <c r="A2834" s="13"/>
      <c r="B2834" s="232"/>
      <c r="C2834" s="233"/>
      <c r="D2834" s="234" t="s">
        <v>205</v>
      </c>
      <c r="E2834" s="235" t="s">
        <v>19</v>
      </c>
      <c r="F2834" s="236" t="s">
        <v>3179</v>
      </c>
      <c r="G2834" s="233"/>
      <c r="H2834" s="237">
        <v>4.0999999999999996</v>
      </c>
      <c r="I2834" s="238"/>
      <c r="J2834" s="233"/>
      <c r="K2834" s="233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205</v>
      </c>
      <c r="AU2834" s="243" t="s">
        <v>82</v>
      </c>
      <c r="AV2834" s="13" t="s">
        <v>82</v>
      </c>
      <c r="AW2834" s="13" t="s">
        <v>33</v>
      </c>
      <c r="AX2834" s="13" t="s">
        <v>72</v>
      </c>
      <c r="AY2834" s="243" t="s">
        <v>190</v>
      </c>
    </row>
    <row r="2835" s="14" customFormat="1">
      <c r="A2835" s="14"/>
      <c r="B2835" s="254"/>
      <c r="C2835" s="255"/>
      <c r="D2835" s="234" t="s">
        <v>205</v>
      </c>
      <c r="E2835" s="256" t="s">
        <v>19</v>
      </c>
      <c r="F2835" s="257" t="s">
        <v>3242</v>
      </c>
      <c r="G2835" s="255"/>
      <c r="H2835" s="256" t="s">
        <v>19</v>
      </c>
      <c r="I2835" s="258"/>
      <c r="J2835" s="255"/>
      <c r="K2835" s="255"/>
      <c r="L2835" s="259"/>
      <c r="M2835" s="260"/>
      <c r="N2835" s="261"/>
      <c r="O2835" s="261"/>
      <c r="P2835" s="261"/>
      <c r="Q2835" s="261"/>
      <c r="R2835" s="261"/>
      <c r="S2835" s="261"/>
      <c r="T2835" s="262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63" t="s">
        <v>205</v>
      </c>
      <c r="AU2835" s="263" t="s">
        <v>82</v>
      </c>
      <c r="AV2835" s="14" t="s">
        <v>79</v>
      </c>
      <c r="AW2835" s="14" t="s">
        <v>33</v>
      </c>
      <c r="AX2835" s="14" t="s">
        <v>72</v>
      </c>
      <c r="AY2835" s="263" t="s">
        <v>190</v>
      </c>
    </row>
    <row r="2836" s="13" customFormat="1">
      <c r="A2836" s="13"/>
      <c r="B2836" s="232"/>
      <c r="C2836" s="233"/>
      <c r="D2836" s="234" t="s">
        <v>205</v>
      </c>
      <c r="E2836" s="235" t="s">
        <v>19</v>
      </c>
      <c r="F2836" s="236" t="s">
        <v>3182</v>
      </c>
      <c r="G2836" s="233"/>
      <c r="H2836" s="237">
        <v>1.1000000000000001</v>
      </c>
      <c r="I2836" s="238"/>
      <c r="J2836" s="233"/>
      <c r="K2836" s="233"/>
      <c r="L2836" s="239"/>
      <c r="M2836" s="240"/>
      <c r="N2836" s="241"/>
      <c r="O2836" s="241"/>
      <c r="P2836" s="241"/>
      <c r="Q2836" s="241"/>
      <c r="R2836" s="241"/>
      <c r="S2836" s="241"/>
      <c r="T2836" s="242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3" t="s">
        <v>205</v>
      </c>
      <c r="AU2836" s="243" t="s">
        <v>82</v>
      </c>
      <c r="AV2836" s="13" t="s">
        <v>82</v>
      </c>
      <c r="AW2836" s="13" t="s">
        <v>33</v>
      </c>
      <c r="AX2836" s="13" t="s">
        <v>72</v>
      </c>
      <c r="AY2836" s="243" t="s">
        <v>190</v>
      </c>
    </row>
    <row r="2837" s="14" customFormat="1">
      <c r="A2837" s="14"/>
      <c r="B2837" s="254"/>
      <c r="C2837" s="255"/>
      <c r="D2837" s="234" t="s">
        <v>205</v>
      </c>
      <c r="E2837" s="256" t="s">
        <v>19</v>
      </c>
      <c r="F2837" s="257" t="s">
        <v>3243</v>
      </c>
      <c r="G2837" s="255"/>
      <c r="H2837" s="256" t="s">
        <v>19</v>
      </c>
      <c r="I2837" s="258"/>
      <c r="J2837" s="255"/>
      <c r="K2837" s="255"/>
      <c r="L2837" s="259"/>
      <c r="M2837" s="260"/>
      <c r="N2837" s="261"/>
      <c r="O2837" s="261"/>
      <c r="P2837" s="261"/>
      <c r="Q2837" s="261"/>
      <c r="R2837" s="261"/>
      <c r="S2837" s="261"/>
      <c r="T2837" s="262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63" t="s">
        <v>205</v>
      </c>
      <c r="AU2837" s="263" t="s">
        <v>82</v>
      </c>
      <c r="AV2837" s="14" t="s">
        <v>79</v>
      </c>
      <c r="AW2837" s="14" t="s">
        <v>33</v>
      </c>
      <c r="AX2837" s="14" t="s">
        <v>72</v>
      </c>
      <c r="AY2837" s="263" t="s">
        <v>190</v>
      </c>
    </row>
    <row r="2838" s="13" customFormat="1">
      <c r="A2838" s="13"/>
      <c r="B2838" s="232"/>
      <c r="C2838" s="233"/>
      <c r="D2838" s="234" t="s">
        <v>205</v>
      </c>
      <c r="E2838" s="235" t="s">
        <v>19</v>
      </c>
      <c r="F2838" s="236" t="s">
        <v>3237</v>
      </c>
      <c r="G2838" s="233"/>
      <c r="H2838" s="237">
        <v>3.1499999999999999</v>
      </c>
      <c r="I2838" s="238"/>
      <c r="J2838" s="233"/>
      <c r="K2838" s="233"/>
      <c r="L2838" s="239"/>
      <c r="M2838" s="240"/>
      <c r="N2838" s="241"/>
      <c r="O2838" s="241"/>
      <c r="P2838" s="241"/>
      <c r="Q2838" s="241"/>
      <c r="R2838" s="241"/>
      <c r="S2838" s="241"/>
      <c r="T2838" s="242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3" t="s">
        <v>205</v>
      </c>
      <c r="AU2838" s="243" t="s">
        <v>82</v>
      </c>
      <c r="AV2838" s="13" t="s">
        <v>82</v>
      </c>
      <c r="AW2838" s="13" t="s">
        <v>33</v>
      </c>
      <c r="AX2838" s="13" t="s">
        <v>72</v>
      </c>
      <c r="AY2838" s="243" t="s">
        <v>190</v>
      </c>
    </row>
    <row r="2839" s="14" customFormat="1">
      <c r="A2839" s="14"/>
      <c r="B2839" s="254"/>
      <c r="C2839" s="255"/>
      <c r="D2839" s="234" t="s">
        <v>205</v>
      </c>
      <c r="E2839" s="256" t="s">
        <v>19</v>
      </c>
      <c r="F2839" s="257" t="s">
        <v>3244</v>
      </c>
      <c r="G2839" s="255"/>
      <c r="H2839" s="256" t="s">
        <v>19</v>
      </c>
      <c r="I2839" s="258"/>
      <c r="J2839" s="255"/>
      <c r="K2839" s="255"/>
      <c r="L2839" s="259"/>
      <c r="M2839" s="260"/>
      <c r="N2839" s="261"/>
      <c r="O2839" s="261"/>
      <c r="P2839" s="261"/>
      <c r="Q2839" s="261"/>
      <c r="R2839" s="261"/>
      <c r="S2839" s="261"/>
      <c r="T2839" s="262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63" t="s">
        <v>205</v>
      </c>
      <c r="AU2839" s="263" t="s">
        <v>82</v>
      </c>
      <c r="AV2839" s="14" t="s">
        <v>79</v>
      </c>
      <c r="AW2839" s="14" t="s">
        <v>33</v>
      </c>
      <c r="AX2839" s="14" t="s">
        <v>72</v>
      </c>
      <c r="AY2839" s="263" t="s">
        <v>190</v>
      </c>
    </row>
    <row r="2840" s="13" customFormat="1">
      <c r="A2840" s="13"/>
      <c r="B2840" s="232"/>
      <c r="C2840" s="233"/>
      <c r="D2840" s="234" t="s">
        <v>205</v>
      </c>
      <c r="E2840" s="235" t="s">
        <v>19</v>
      </c>
      <c r="F2840" s="236" t="s">
        <v>3237</v>
      </c>
      <c r="G2840" s="233"/>
      <c r="H2840" s="237">
        <v>3.1499999999999999</v>
      </c>
      <c r="I2840" s="238"/>
      <c r="J2840" s="233"/>
      <c r="K2840" s="233"/>
      <c r="L2840" s="239"/>
      <c r="M2840" s="240"/>
      <c r="N2840" s="241"/>
      <c r="O2840" s="241"/>
      <c r="P2840" s="241"/>
      <c r="Q2840" s="241"/>
      <c r="R2840" s="241"/>
      <c r="S2840" s="241"/>
      <c r="T2840" s="242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3" t="s">
        <v>205</v>
      </c>
      <c r="AU2840" s="243" t="s">
        <v>82</v>
      </c>
      <c r="AV2840" s="13" t="s">
        <v>82</v>
      </c>
      <c r="AW2840" s="13" t="s">
        <v>33</v>
      </c>
      <c r="AX2840" s="13" t="s">
        <v>72</v>
      </c>
      <c r="AY2840" s="243" t="s">
        <v>190</v>
      </c>
    </row>
    <row r="2841" s="14" customFormat="1">
      <c r="A2841" s="14"/>
      <c r="B2841" s="254"/>
      <c r="C2841" s="255"/>
      <c r="D2841" s="234" t="s">
        <v>205</v>
      </c>
      <c r="E2841" s="256" t="s">
        <v>19</v>
      </c>
      <c r="F2841" s="257" t="s">
        <v>3245</v>
      </c>
      <c r="G2841" s="255"/>
      <c r="H2841" s="256" t="s">
        <v>19</v>
      </c>
      <c r="I2841" s="258"/>
      <c r="J2841" s="255"/>
      <c r="K2841" s="255"/>
      <c r="L2841" s="259"/>
      <c r="M2841" s="260"/>
      <c r="N2841" s="261"/>
      <c r="O2841" s="261"/>
      <c r="P2841" s="261"/>
      <c r="Q2841" s="261"/>
      <c r="R2841" s="261"/>
      <c r="S2841" s="261"/>
      <c r="T2841" s="262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63" t="s">
        <v>205</v>
      </c>
      <c r="AU2841" s="263" t="s">
        <v>82</v>
      </c>
      <c r="AV2841" s="14" t="s">
        <v>79</v>
      </c>
      <c r="AW2841" s="14" t="s">
        <v>33</v>
      </c>
      <c r="AX2841" s="14" t="s">
        <v>72</v>
      </c>
      <c r="AY2841" s="263" t="s">
        <v>190</v>
      </c>
    </row>
    <row r="2842" s="13" customFormat="1">
      <c r="A2842" s="13"/>
      <c r="B2842" s="232"/>
      <c r="C2842" s="233"/>
      <c r="D2842" s="234" t="s">
        <v>205</v>
      </c>
      <c r="E2842" s="235" t="s">
        <v>19</v>
      </c>
      <c r="F2842" s="236" t="s">
        <v>3237</v>
      </c>
      <c r="G2842" s="233"/>
      <c r="H2842" s="237">
        <v>3.1499999999999999</v>
      </c>
      <c r="I2842" s="238"/>
      <c r="J2842" s="233"/>
      <c r="K2842" s="233"/>
      <c r="L2842" s="239"/>
      <c r="M2842" s="240"/>
      <c r="N2842" s="241"/>
      <c r="O2842" s="241"/>
      <c r="P2842" s="241"/>
      <c r="Q2842" s="241"/>
      <c r="R2842" s="241"/>
      <c r="S2842" s="241"/>
      <c r="T2842" s="242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3" t="s">
        <v>205</v>
      </c>
      <c r="AU2842" s="243" t="s">
        <v>82</v>
      </c>
      <c r="AV2842" s="13" t="s">
        <v>82</v>
      </c>
      <c r="AW2842" s="13" t="s">
        <v>33</v>
      </c>
      <c r="AX2842" s="13" t="s">
        <v>72</v>
      </c>
      <c r="AY2842" s="243" t="s">
        <v>190</v>
      </c>
    </row>
    <row r="2843" s="14" customFormat="1">
      <c r="A2843" s="14"/>
      <c r="B2843" s="254"/>
      <c r="C2843" s="255"/>
      <c r="D2843" s="234" t="s">
        <v>205</v>
      </c>
      <c r="E2843" s="256" t="s">
        <v>19</v>
      </c>
      <c r="F2843" s="257" t="s">
        <v>3246</v>
      </c>
      <c r="G2843" s="255"/>
      <c r="H2843" s="256" t="s">
        <v>19</v>
      </c>
      <c r="I2843" s="258"/>
      <c r="J2843" s="255"/>
      <c r="K2843" s="255"/>
      <c r="L2843" s="259"/>
      <c r="M2843" s="260"/>
      <c r="N2843" s="261"/>
      <c r="O2843" s="261"/>
      <c r="P2843" s="261"/>
      <c r="Q2843" s="261"/>
      <c r="R2843" s="261"/>
      <c r="S2843" s="261"/>
      <c r="T2843" s="262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63" t="s">
        <v>205</v>
      </c>
      <c r="AU2843" s="263" t="s">
        <v>82</v>
      </c>
      <c r="AV2843" s="14" t="s">
        <v>79</v>
      </c>
      <c r="AW2843" s="14" t="s">
        <v>33</v>
      </c>
      <c r="AX2843" s="14" t="s">
        <v>72</v>
      </c>
      <c r="AY2843" s="263" t="s">
        <v>190</v>
      </c>
    </row>
    <row r="2844" s="13" customFormat="1">
      <c r="A2844" s="13"/>
      <c r="B2844" s="232"/>
      <c r="C2844" s="233"/>
      <c r="D2844" s="234" t="s">
        <v>205</v>
      </c>
      <c r="E2844" s="235" t="s">
        <v>19</v>
      </c>
      <c r="F2844" s="236" t="s">
        <v>3247</v>
      </c>
      <c r="G2844" s="233"/>
      <c r="H2844" s="237">
        <v>2.25</v>
      </c>
      <c r="I2844" s="238"/>
      <c r="J2844" s="233"/>
      <c r="K2844" s="233"/>
      <c r="L2844" s="239"/>
      <c r="M2844" s="240"/>
      <c r="N2844" s="241"/>
      <c r="O2844" s="241"/>
      <c r="P2844" s="241"/>
      <c r="Q2844" s="241"/>
      <c r="R2844" s="241"/>
      <c r="S2844" s="241"/>
      <c r="T2844" s="242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3" t="s">
        <v>205</v>
      </c>
      <c r="AU2844" s="243" t="s">
        <v>82</v>
      </c>
      <c r="AV2844" s="13" t="s">
        <v>82</v>
      </c>
      <c r="AW2844" s="13" t="s">
        <v>33</v>
      </c>
      <c r="AX2844" s="13" t="s">
        <v>72</v>
      </c>
      <c r="AY2844" s="243" t="s">
        <v>190</v>
      </c>
    </row>
    <row r="2845" s="14" customFormat="1">
      <c r="A2845" s="14"/>
      <c r="B2845" s="254"/>
      <c r="C2845" s="255"/>
      <c r="D2845" s="234" t="s">
        <v>205</v>
      </c>
      <c r="E2845" s="256" t="s">
        <v>19</v>
      </c>
      <c r="F2845" s="257" t="s">
        <v>3248</v>
      </c>
      <c r="G2845" s="255"/>
      <c r="H2845" s="256" t="s">
        <v>19</v>
      </c>
      <c r="I2845" s="258"/>
      <c r="J2845" s="255"/>
      <c r="K2845" s="255"/>
      <c r="L2845" s="259"/>
      <c r="M2845" s="260"/>
      <c r="N2845" s="261"/>
      <c r="O2845" s="261"/>
      <c r="P2845" s="261"/>
      <c r="Q2845" s="261"/>
      <c r="R2845" s="261"/>
      <c r="S2845" s="261"/>
      <c r="T2845" s="262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63" t="s">
        <v>205</v>
      </c>
      <c r="AU2845" s="263" t="s">
        <v>82</v>
      </c>
      <c r="AV2845" s="14" t="s">
        <v>79</v>
      </c>
      <c r="AW2845" s="14" t="s">
        <v>33</v>
      </c>
      <c r="AX2845" s="14" t="s">
        <v>72</v>
      </c>
      <c r="AY2845" s="263" t="s">
        <v>190</v>
      </c>
    </row>
    <row r="2846" s="13" customFormat="1">
      <c r="A2846" s="13"/>
      <c r="B2846" s="232"/>
      <c r="C2846" s="233"/>
      <c r="D2846" s="234" t="s">
        <v>205</v>
      </c>
      <c r="E2846" s="235" t="s">
        <v>19</v>
      </c>
      <c r="F2846" s="236" t="s">
        <v>3249</v>
      </c>
      <c r="G2846" s="233"/>
      <c r="H2846" s="237">
        <v>3.0499999999999998</v>
      </c>
      <c r="I2846" s="238"/>
      <c r="J2846" s="233"/>
      <c r="K2846" s="233"/>
      <c r="L2846" s="239"/>
      <c r="M2846" s="240"/>
      <c r="N2846" s="241"/>
      <c r="O2846" s="241"/>
      <c r="P2846" s="241"/>
      <c r="Q2846" s="241"/>
      <c r="R2846" s="241"/>
      <c r="S2846" s="241"/>
      <c r="T2846" s="242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3" t="s">
        <v>205</v>
      </c>
      <c r="AU2846" s="243" t="s">
        <v>82</v>
      </c>
      <c r="AV2846" s="13" t="s">
        <v>82</v>
      </c>
      <c r="AW2846" s="13" t="s">
        <v>33</v>
      </c>
      <c r="AX2846" s="13" t="s">
        <v>72</v>
      </c>
      <c r="AY2846" s="243" t="s">
        <v>190</v>
      </c>
    </row>
    <row r="2847" s="14" customFormat="1">
      <c r="A2847" s="14"/>
      <c r="B2847" s="254"/>
      <c r="C2847" s="255"/>
      <c r="D2847" s="234" t="s">
        <v>205</v>
      </c>
      <c r="E2847" s="256" t="s">
        <v>19</v>
      </c>
      <c r="F2847" s="257" t="s">
        <v>3250</v>
      </c>
      <c r="G2847" s="255"/>
      <c r="H2847" s="256" t="s">
        <v>19</v>
      </c>
      <c r="I2847" s="258"/>
      <c r="J2847" s="255"/>
      <c r="K2847" s="255"/>
      <c r="L2847" s="259"/>
      <c r="M2847" s="260"/>
      <c r="N2847" s="261"/>
      <c r="O2847" s="261"/>
      <c r="P2847" s="261"/>
      <c r="Q2847" s="261"/>
      <c r="R2847" s="261"/>
      <c r="S2847" s="261"/>
      <c r="T2847" s="262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63" t="s">
        <v>205</v>
      </c>
      <c r="AU2847" s="263" t="s">
        <v>82</v>
      </c>
      <c r="AV2847" s="14" t="s">
        <v>79</v>
      </c>
      <c r="AW2847" s="14" t="s">
        <v>33</v>
      </c>
      <c r="AX2847" s="14" t="s">
        <v>72</v>
      </c>
      <c r="AY2847" s="263" t="s">
        <v>190</v>
      </c>
    </row>
    <row r="2848" s="13" customFormat="1">
      <c r="A2848" s="13"/>
      <c r="B2848" s="232"/>
      <c r="C2848" s="233"/>
      <c r="D2848" s="234" t="s">
        <v>205</v>
      </c>
      <c r="E2848" s="235" t="s">
        <v>19</v>
      </c>
      <c r="F2848" s="236" t="s">
        <v>3251</v>
      </c>
      <c r="G2848" s="233"/>
      <c r="H2848" s="237">
        <v>1.95</v>
      </c>
      <c r="I2848" s="238"/>
      <c r="J2848" s="233"/>
      <c r="K2848" s="233"/>
      <c r="L2848" s="239"/>
      <c r="M2848" s="240"/>
      <c r="N2848" s="241"/>
      <c r="O2848" s="241"/>
      <c r="P2848" s="241"/>
      <c r="Q2848" s="241"/>
      <c r="R2848" s="241"/>
      <c r="S2848" s="241"/>
      <c r="T2848" s="242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3" t="s">
        <v>205</v>
      </c>
      <c r="AU2848" s="243" t="s">
        <v>82</v>
      </c>
      <c r="AV2848" s="13" t="s">
        <v>82</v>
      </c>
      <c r="AW2848" s="13" t="s">
        <v>33</v>
      </c>
      <c r="AX2848" s="13" t="s">
        <v>72</v>
      </c>
      <c r="AY2848" s="243" t="s">
        <v>190</v>
      </c>
    </row>
    <row r="2849" s="14" customFormat="1">
      <c r="A2849" s="14"/>
      <c r="B2849" s="254"/>
      <c r="C2849" s="255"/>
      <c r="D2849" s="234" t="s">
        <v>205</v>
      </c>
      <c r="E2849" s="256" t="s">
        <v>19</v>
      </c>
      <c r="F2849" s="257" t="s">
        <v>3252</v>
      </c>
      <c r="G2849" s="255"/>
      <c r="H2849" s="256" t="s">
        <v>19</v>
      </c>
      <c r="I2849" s="258"/>
      <c r="J2849" s="255"/>
      <c r="K2849" s="255"/>
      <c r="L2849" s="259"/>
      <c r="M2849" s="260"/>
      <c r="N2849" s="261"/>
      <c r="O2849" s="261"/>
      <c r="P2849" s="261"/>
      <c r="Q2849" s="261"/>
      <c r="R2849" s="261"/>
      <c r="S2849" s="261"/>
      <c r="T2849" s="262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63" t="s">
        <v>205</v>
      </c>
      <c r="AU2849" s="263" t="s">
        <v>82</v>
      </c>
      <c r="AV2849" s="14" t="s">
        <v>79</v>
      </c>
      <c r="AW2849" s="14" t="s">
        <v>33</v>
      </c>
      <c r="AX2849" s="14" t="s">
        <v>72</v>
      </c>
      <c r="AY2849" s="263" t="s">
        <v>190</v>
      </c>
    </row>
    <row r="2850" s="13" customFormat="1">
      <c r="A2850" s="13"/>
      <c r="B2850" s="232"/>
      <c r="C2850" s="233"/>
      <c r="D2850" s="234" t="s">
        <v>205</v>
      </c>
      <c r="E2850" s="235" t="s">
        <v>19</v>
      </c>
      <c r="F2850" s="236" t="s">
        <v>3203</v>
      </c>
      <c r="G2850" s="233"/>
      <c r="H2850" s="237">
        <v>4.5999999999999996</v>
      </c>
      <c r="I2850" s="238"/>
      <c r="J2850" s="233"/>
      <c r="K2850" s="233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205</v>
      </c>
      <c r="AU2850" s="243" t="s">
        <v>82</v>
      </c>
      <c r="AV2850" s="13" t="s">
        <v>82</v>
      </c>
      <c r="AW2850" s="13" t="s">
        <v>33</v>
      </c>
      <c r="AX2850" s="13" t="s">
        <v>72</v>
      </c>
      <c r="AY2850" s="243" t="s">
        <v>190</v>
      </c>
    </row>
    <row r="2851" s="14" customFormat="1">
      <c r="A2851" s="14"/>
      <c r="B2851" s="254"/>
      <c r="C2851" s="255"/>
      <c r="D2851" s="234" t="s">
        <v>205</v>
      </c>
      <c r="E2851" s="256" t="s">
        <v>19</v>
      </c>
      <c r="F2851" s="257" t="s">
        <v>3253</v>
      </c>
      <c r="G2851" s="255"/>
      <c r="H2851" s="256" t="s">
        <v>19</v>
      </c>
      <c r="I2851" s="258"/>
      <c r="J2851" s="255"/>
      <c r="K2851" s="255"/>
      <c r="L2851" s="259"/>
      <c r="M2851" s="260"/>
      <c r="N2851" s="261"/>
      <c r="O2851" s="261"/>
      <c r="P2851" s="261"/>
      <c r="Q2851" s="261"/>
      <c r="R2851" s="261"/>
      <c r="S2851" s="261"/>
      <c r="T2851" s="26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63" t="s">
        <v>205</v>
      </c>
      <c r="AU2851" s="263" t="s">
        <v>82</v>
      </c>
      <c r="AV2851" s="14" t="s">
        <v>79</v>
      </c>
      <c r="AW2851" s="14" t="s">
        <v>33</v>
      </c>
      <c r="AX2851" s="14" t="s">
        <v>72</v>
      </c>
      <c r="AY2851" s="263" t="s">
        <v>190</v>
      </c>
    </row>
    <row r="2852" s="13" customFormat="1">
      <c r="A2852" s="13"/>
      <c r="B2852" s="232"/>
      <c r="C2852" s="233"/>
      <c r="D2852" s="234" t="s">
        <v>205</v>
      </c>
      <c r="E2852" s="235" t="s">
        <v>19</v>
      </c>
      <c r="F2852" s="236" t="s">
        <v>3221</v>
      </c>
      <c r="G2852" s="233"/>
      <c r="H2852" s="237">
        <v>5.0999999999999996</v>
      </c>
      <c r="I2852" s="238"/>
      <c r="J2852" s="233"/>
      <c r="K2852" s="233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205</v>
      </c>
      <c r="AU2852" s="243" t="s">
        <v>82</v>
      </c>
      <c r="AV2852" s="13" t="s">
        <v>82</v>
      </c>
      <c r="AW2852" s="13" t="s">
        <v>33</v>
      </c>
      <c r="AX2852" s="13" t="s">
        <v>72</v>
      </c>
      <c r="AY2852" s="243" t="s">
        <v>190</v>
      </c>
    </row>
    <row r="2853" s="14" customFormat="1">
      <c r="A2853" s="14"/>
      <c r="B2853" s="254"/>
      <c r="C2853" s="255"/>
      <c r="D2853" s="234" t="s">
        <v>205</v>
      </c>
      <c r="E2853" s="256" t="s">
        <v>19</v>
      </c>
      <c r="F2853" s="257" t="s">
        <v>3254</v>
      </c>
      <c r="G2853" s="255"/>
      <c r="H2853" s="256" t="s">
        <v>19</v>
      </c>
      <c r="I2853" s="258"/>
      <c r="J2853" s="255"/>
      <c r="K2853" s="255"/>
      <c r="L2853" s="259"/>
      <c r="M2853" s="260"/>
      <c r="N2853" s="261"/>
      <c r="O2853" s="261"/>
      <c r="P2853" s="261"/>
      <c r="Q2853" s="261"/>
      <c r="R2853" s="261"/>
      <c r="S2853" s="261"/>
      <c r="T2853" s="262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63" t="s">
        <v>205</v>
      </c>
      <c r="AU2853" s="263" t="s">
        <v>82</v>
      </c>
      <c r="AV2853" s="14" t="s">
        <v>79</v>
      </c>
      <c r="AW2853" s="14" t="s">
        <v>33</v>
      </c>
      <c r="AX2853" s="14" t="s">
        <v>72</v>
      </c>
      <c r="AY2853" s="263" t="s">
        <v>190</v>
      </c>
    </row>
    <row r="2854" s="13" customFormat="1">
      <c r="A2854" s="13"/>
      <c r="B2854" s="232"/>
      <c r="C2854" s="233"/>
      <c r="D2854" s="234" t="s">
        <v>205</v>
      </c>
      <c r="E2854" s="235" t="s">
        <v>19</v>
      </c>
      <c r="F2854" s="236" t="s">
        <v>3179</v>
      </c>
      <c r="G2854" s="233"/>
      <c r="H2854" s="237">
        <v>4.0999999999999996</v>
      </c>
      <c r="I2854" s="238"/>
      <c r="J2854" s="233"/>
      <c r="K2854" s="233"/>
      <c r="L2854" s="239"/>
      <c r="M2854" s="240"/>
      <c r="N2854" s="241"/>
      <c r="O2854" s="241"/>
      <c r="P2854" s="241"/>
      <c r="Q2854" s="241"/>
      <c r="R2854" s="241"/>
      <c r="S2854" s="241"/>
      <c r="T2854" s="242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3" t="s">
        <v>205</v>
      </c>
      <c r="AU2854" s="243" t="s">
        <v>82</v>
      </c>
      <c r="AV2854" s="13" t="s">
        <v>82</v>
      </c>
      <c r="AW2854" s="13" t="s">
        <v>33</v>
      </c>
      <c r="AX2854" s="13" t="s">
        <v>72</v>
      </c>
      <c r="AY2854" s="243" t="s">
        <v>190</v>
      </c>
    </row>
    <row r="2855" s="14" customFormat="1">
      <c r="A2855" s="14"/>
      <c r="B2855" s="254"/>
      <c r="C2855" s="255"/>
      <c r="D2855" s="234" t="s">
        <v>205</v>
      </c>
      <c r="E2855" s="256" t="s">
        <v>19</v>
      </c>
      <c r="F2855" s="257" t="s">
        <v>3255</v>
      </c>
      <c r="G2855" s="255"/>
      <c r="H2855" s="256" t="s">
        <v>19</v>
      </c>
      <c r="I2855" s="258"/>
      <c r="J2855" s="255"/>
      <c r="K2855" s="255"/>
      <c r="L2855" s="259"/>
      <c r="M2855" s="260"/>
      <c r="N2855" s="261"/>
      <c r="O2855" s="261"/>
      <c r="P2855" s="261"/>
      <c r="Q2855" s="261"/>
      <c r="R2855" s="261"/>
      <c r="S2855" s="261"/>
      <c r="T2855" s="262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63" t="s">
        <v>205</v>
      </c>
      <c r="AU2855" s="263" t="s">
        <v>82</v>
      </c>
      <c r="AV2855" s="14" t="s">
        <v>79</v>
      </c>
      <c r="AW2855" s="14" t="s">
        <v>33</v>
      </c>
      <c r="AX2855" s="14" t="s">
        <v>72</v>
      </c>
      <c r="AY2855" s="263" t="s">
        <v>190</v>
      </c>
    </row>
    <row r="2856" s="13" customFormat="1">
      <c r="A2856" s="13"/>
      <c r="B2856" s="232"/>
      <c r="C2856" s="233"/>
      <c r="D2856" s="234" t="s">
        <v>205</v>
      </c>
      <c r="E2856" s="235" t="s">
        <v>19</v>
      </c>
      <c r="F2856" s="236" t="s">
        <v>3184</v>
      </c>
      <c r="G2856" s="233"/>
      <c r="H2856" s="237">
        <v>2.6000000000000001</v>
      </c>
      <c r="I2856" s="238"/>
      <c r="J2856" s="233"/>
      <c r="K2856" s="233"/>
      <c r="L2856" s="239"/>
      <c r="M2856" s="240"/>
      <c r="N2856" s="241"/>
      <c r="O2856" s="241"/>
      <c r="P2856" s="241"/>
      <c r="Q2856" s="241"/>
      <c r="R2856" s="241"/>
      <c r="S2856" s="241"/>
      <c r="T2856" s="242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3" t="s">
        <v>205</v>
      </c>
      <c r="AU2856" s="243" t="s">
        <v>82</v>
      </c>
      <c r="AV2856" s="13" t="s">
        <v>82</v>
      </c>
      <c r="AW2856" s="13" t="s">
        <v>33</v>
      </c>
      <c r="AX2856" s="13" t="s">
        <v>72</v>
      </c>
      <c r="AY2856" s="243" t="s">
        <v>190</v>
      </c>
    </row>
    <row r="2857" s="14" customFormat="1">
      <c r="A2857" s="14"/>
      <c r="B2857" s="254"/>
      <c r="C2857" s="255"/>
      <c r="D2857" s="234" t="s">
        <v>205</v>
      </c>
      <c r="E2857" s="256" t="s">
        <v>19</v>
      </c>
      <c r="F2857" s="257" t="s">
        <v>3256</v>
      </c>
      <c r="G2857" s="255"/>
      <c r="H2857" s="256" t="s">
        <v>19</v>
      </c>
      <c r="I2857" s="258"/>
      <c r="J2857" s="255"/>
      <c r="K2857" s="255"/>
      <c r="L2857" s="259"/>
      <c r="M2857" s="260"/>
      <c r="N2857" s="261"/>
      <c r="O2857" s="261"/>
      <c r="P2857" s="261"/>
      <c r="Q2857" s="261"/>
      <c r="R2857" s="261"/>
      <c r="S2857" s="261"/>
      <c r="T2857" s="262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63" t="s">
        <v>205</v>
      </c>
      <c r="AU2857" s="263" t="s">
        <v>82</v>
      </c>
      <c r="AV2857" s="14" t="s">
        <v>79</v>
      </c>
      <c r="AW2857" s="14" t="s">
        <v>33</v>
      </c>
      <c r="AX2857" s="14" t="s">
        <v>72</v>
      </c>
      <c r="AY2857" s="263" t="s">
        <v>190</v>
      </c>
    </row>
    <row r="2858" s="13" customFormat="1">
      <c r="A2858" s="13"/>
      <c r="B2858" s="232"/>
      <c r="C2858" s="233"/>
      <c r="D2858" s="234" t="s">
        <v>205</v>
      </c>
      <c r="E2858" s="235" t="s">
        <v>19</v>
      </c>
      <c r="F2858" s="236" t="s">
        <v>3184</v>
      </c>
      <c r="G2858" s="233"/>
      <c r="H2858" s="237">
        <v>2.6000000000000001</v>
      </c>
      <c r="I2858" s="238"/>
      <c r="J2858" s="233"/>
      <c r="K2858" s="233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205</v>
      </c>
      <c r="AU2858" s="243" t="s">
        <v>82</v>
      </c>
      <c r="AV2858" s="13" t="s">
        <v>82</v>
      </c>
      <c r="AW2858" s="13" t="s">
        <v>33</v>
      </c>
      <c r="AX2858" s="13" t="s">
        <v>72</v>
      </c>
      <c r="AY2858" s="243" t="s">
        <v>190</v>
      </c>
    </row>
    <row r="2859" s="14" customFormat="1">
      <c r="A2859" s="14"/>
      <c r="B2859" s="254"/>
      <c r="C2859" s="255"/>
      <c r="D2859" s="234" t="s">
        <v>205</v>
      </c>
      <c r="E2859" s="256" t="s">
        <v>19</v>
      </c>
      <c r="F2859" s="257" t="s">
        <v>3257</v>
      </c>
      <c r="G2859" s="255"/>
      <c r="H2859" s="256" t="s">
        <v>19</v>
      </c>
      <c r="I2859" s="258"/>
      <c r="J2859" s="255"/>
      <c r="K2859" s="255"/>
      <c r="L2859" s="259"/>
      <c r="M2859" s="260"/>
      <c r="N2859" s="261"/>
      <c r="O2859" s="261"/>
      <c r="P2859" s="261"/>
      <c r="Q2859" s="261"/>
      <c r="R2859" s="261"/>
      <c r="S2859" s="261"/>
      <c r="T2859" s="262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63" t="s">
        <v>205</v>
      </c>
      <c r="AU2859" s="263" t="s">
        <v>82</v>
      </c>
      <c r="AV2859" s="14" t="s">
        <v>79</v>
      </c>
      <c r="AW2859" s="14" t="s">
        <v>33</v>
      </c>
      <c r="AX2859" s="14" t="s">
        <v>72</v>
      </c>
      <c r="AY2859" s="263" t="s">
        <v>190</v>
      </c>
    </row>
    <row r="2860" s="13" customFormat="1">
      <c r="A2860" s="13"/>
      <c r="B2860" s="232"/>
      <c r="C2860" s="233"/>
      <c r="D2860" s="234" t="s">
        <v>205</v>
      </c>
      <c r="E2860" s="235" t="s">
        <v>19</v>
      </c>
      <c r="F2860" s="236" t="s">
        <v>3203</v>
      </c>
      <c r="G2860" s="233"/>
      <c r="H2860" s="237">
        <v>4.5999999999999996</v>
      </c>
      <c r="I2860" s="238"/>
      <c r="J2860" s="233"/>
      <c r="K2860" s="233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205</v>
      </c>
      <c r="AU2860" s="243" t="s">
        <v>82</v>
      </c>
      <c r="AV2860" s="13" t="s">
        <v>82</v>
      </c>
      <c r="AW2860" s="13" t="s">
        <v>33</v>
      </c>
      <c r="AX2860" s="13" t="s">
        <v>72</v>
      </c>
      <c r="AY2860" s="243" t="s">
        <v>190</v>
      </c>
    </row>
    <row r="2861" s="14" customFormat="1">
      <c r="A2861" s="14"/>
      <c r="B2861" s="254"/>
      <c r="C2861" s="255"/>
      <c r="D2861" s="234" t="s">
        <v>205</v>
      </c>
      <c r="E2861" s="256" t="s">
        <v>19</v>
      </c>
      <c r="F2861" s="257" t="s">
        <v>3258</v>
      </c>
      <c r="G2861" s="255"/>
      <c r="H2861" s="256" t="s">
        <v>19</v>
      </c>
      <c r="I2861" s="258"/>
      <c r="J2861" s="255"/>
      <c r="K2861" s="255"/>
      <c r="L2861" s="259"/>
      <c r="M2861" s="260"/>
      <c r="N2861" s="261"/>
      <c r="O2861" s="261"/>
      <c r="P2861" s="261"/>
      <c r="Q2861" s="261"/>
      <c r="R2861" s="261"/>
      <c r="S2861" s="261"/>
      <c r="T2861" s="262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63" t="s">
        <v>205</v>
      </c>
      <c r="AU2861" s="263" t="s">
        <v>82</v>
      </c>
      <c r="AV2861" s="14" t="s">
        <v>79</v>
      </c>
      <c r="AW2861" s="14" t="s">
        <v>33</v>
      </c>
      <c r="AX2861" s="14" t="s">
        <v>72</v>
      </c>
      <c r="AY2861" s="263" t="s">
        <v>190</v>
      </c>
    </row>
    <row r="2862" s="13" customFormat="1">
      <c r="A2862" s="13"/>
      <c r="B2862" s="232"/>
      <c r="C2862" s="233"/>
      <c r="D2862" s="234" t="s">
        <v>205</v>
      </c>
      <c r="E2862" s="235" t="s">
        <v>19</v>
      </c>
      <c r="F2862" s="236" t="s">
        <v>3179</v>
      </c>
      <c r="G2862" s="233"/>
      <c r="H2862" s="237">
        <v>4.0999999999999996</v>
      </c>
      <c r="I2862" s="238"/>
      <c r="J2862" s="233"/>
      <c r="K2862" s="233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205</v>
      </c>
      <c r="AU2862" s="243" t="s">
        <v>82</v>
      </c>
      <c r="AV2862" s="13" t="s">
        <v>82</v>
      </c>
      <c r="AW2862" s="13" t="s">
        <v>33</v>
      </c>
      <c r="AX2862" s="13" t="s">
        <v>72</v>
      </c>
      <c r="AY2862" s="243" t="s">
        <v>190</v>
      </c>
    </row>
    <row r="2863" s="14" customFormat="1">
      <c r="A2863" s="14"/>
      <c r="B2863" s="254"/>
      <c r="C2863" s="255"/>
      <c r="D2863" s="234" t="s">
        <v>205</v>
      </c>
      <c r="E2863" s="256" t="s">
        <v>19</v>
      </c>
      <c r="F2863" s="257" t="s">
        <v>3259</v>
      </c>
      <c r="G2863" s="255"/>
      <c r="H2863" s="256" t="s">
        <v>19</v>
      </c>
      <c r="I2863" s="258"/>
      <c r="J2863" s="255"/>
      <c r="K2863" s="255"/>
      <c r="L2863" s="259"/>
      <c r="M2863" s="260"/>
      <c r="N2863" s="261"/>
      <c r="O2863" s="261"/>
      <c r="P2863" s="261"/>
      <c r="Q2863" s="261"/>
      <c r="R2863" s="261"/>
      <c r="S2863" s="261"/>
      <c r="T2863" s="262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63" t="s">
        <v>205</v>
      </c>
      <c r="AU2863" s="263" t="s">
        <v>82</v>
      </c>
      <c r="AV2863" s="14" t="s">
        <v>79</v>
      </c>
      <c r="AW2863" s="14" t="s">
        <v>33</v>
      </c>
      <c r="AX2863" s="14" t="s">
        <v>72</v>
      </c>
      <c r="AY2863" s="263" t="s">
        <v>190</v>
      </c>
    </row>
    <row r="2864" s="13" customFormat="1">
      <c r="A2864" s="13"/>
      <c r="B2864" s="232"/>
      <c r="C2864" s="233"/>
      <c r="D2864" s="234" t="s">
        <v>205</v>
      </c>
      <c r="E2864" s="235" t="s">
        <v>19</v>
      </c>
      <c r="F2864" s="236" t="s">
        <v>3203</v>
      </c>
      <c r="G2864" s="233"/>
      <c r="H2864" s="237">
        <v>4.5999999999999996</v>
      </c>
      <c r="I2864" s="238"/>
      <c r="J2864" s="233"/>
      <c r="K2864" s="233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205</v>
      </c>
      <c r="AU2864" s="243" t="s">
        <v>82</v>
      </c>
      <c r="AV2864" s="13" t="s">
        <v>82</v>
      </c>
      <c r="AW2864" s="13" t="s">
        <v>33</v>
      </c>
      <c r="AX2864" s="13" t="s">
        <v>72</v>
      </c>
      <c r="AY2864" s="243" t="s">
        <v>190</v>
      </c>
    </row>
    <row r="2865" s="14" customFormat="1">
      <c r="A2865" s="14"/>
      <c r="B2865" s="254"/>
      <c r="C2865" s="255"/>
      <c r="D2865" s="234" t="s">
        <v>205</v>
      </c>
      <c r="E2865" s="256" t="s">
        <v>19</v>
      </c>
      <c r="F2865" s="257" t="s">
        <v>3260</v>
      </c>
      <c r="G2865" s="255"/>
      <c r="H2865" s="256" t="s">
        <v>19</v>
      </c>
      <c r="I2865" s="258"/>
      <c r="J2865" s="255"/>
      <c r="K2865" s="255"/>
      <c r="L2865" s="259"/>
      <c r="M2865" s="260"/>
      <c r="N2865" s="261"/>
      <c r="O2865" s="261"/>
      <c r="P2865" s="261"/>
      <c r="Q2865" s="261"/>
      <c r="R2865" s="261"/>
      <c r="S2865" s="261"/>
      <c r="T2865" s="262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63" t="s">
        <v>205</v>
      </c>
      <c r="AU2865" s="263" t="s">
        <v>82</v>
      </c>
      <c r="AV2865" s="14" t="s">
        <v>79</v>
      </c>
      <c r="AW2865" s="14" t="s">
        <v>33</v>
      </c>
      <c r="AX2865" s="14" t="s">
        <v>72</v>
      </c>
      <c r="AY2865" s="263" t="s">
        <v>190</v>
      </c>
    </row>
    <row r="2866" s="13" customFormat="1">
      <c r="A2866" s="13"/>
      <c r="B2866" s="232"/>
      <c r="C2866" s="233"/>
      <c r="D2866" s="234" t="s">
        <v>205</v>
      </c>
      <c r="E2866" s="235" t="s">
        <v>19</v>
      </c>
      <c r="F2866" s="236" t="s">
        <v>3221</v>
      </c>
      <c r="G2866" s="233"/>
      <c r="H2866" s="237">
        <v>5.0999999999999996</v>
      </c>
      <c r="I2866" s="238"/>
      <c r="J2866" s="233"/>
      <c r="K2866" s="233"/>
      <c r="L2866" s="239"/>
      <c r="M2866" s="240"/>
      <c r="N2866" s="241"/>
      <c r="O2866" s="241"/>
      <c r="P2866" s="241"/>
      <c r="Q2866" s="241"/>
      <c r="R2866" s="241"/>
      <c r="S2866" s="241"/>
      <c r="T2866" s="242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3" t="s">
        <v>205</v>
      </c>
      <c r="AU2866" s="243" t="s">
        <v>82</v>
      </c>
      <c r="AV2866" s="13" t="s">
        <v>82</v>
      </c>
      <c r="AW2866" s="13" t="s">
        <v>33</v>
      </c>
      <c r="AX2866" s="13" t="s">
        <v>72</v>
      </c>
      <c r="AY2866" s="243" t="s">
        <v>190</v>
      </c>
    </row>
    <row r="2867" s="14" customFormat="1">
      <c r="A2867" s="14"/>
      <c r="B2867" s="254"/>
      <c r="C2867" s="255"/>
      <c r="D2867" s="234" t="s">
        <v>205</v>
      </c>
      <c r="E2867" s="256" t="s">
        <v>19</v>
      </c>
      <c r="F2867" s="257" t="s">
        <v>3261</v>
      </c>
      <c r="G2867" s="255"/>
      <c r="H2867" s="256" t="s">
        <v>19</v>
      </c>
      <c r="I2867" s="258"/>
      <c r="J2867" s="255"/>
      <c r="K2867" s="255"/>
      <c r="L2867" s="259"/>
      <c r="M2867" s="260"/>
      <c r="N2867" s="261"/>
      <c r="O2867" s="261"/>
      <c r="P2867" s="261"/>
      <c r="Q2867" s="261"/>
      <c r="R2867" s="261"/>
      <c r="S2867" s="261"/>
      <c r="T2867" s="262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63" t="s">
        <v>205</v>
      </c>
      <c r="AU2867" s="263" t="s">
        <v>82</v>
      </c>
      <c r="AV2867" s="14" t="s">
        <v>79</v>
      </c>
      <c r="AW2867" s="14" t="s">
        <v>33</v>
      </c>
      <c r="AX2867" s="14" t="s">
        <v>72</v>
      </c>
      <c r="AY2867" s="263" t="s">
        <v>190</v>
      </c>
    </row>
    <row r="2868" s="13" customFormat="1">
      <c r="A2868" s="13"/>
      <c r="B2868" s="232"/>
      <c r="C2868" s="233"/>
      <c r="D2868" s="234" t="s">
        <v>205</v>
      </c>
      <c r="E2868" s="235" t="s">
        <v>19</v>
      </c>
      <c r="F2868" s="236" t="s">
        <v>3221</v>
      </c>
      <c r="G2868" s="233"/>
      <c r="H2868" s="237">
        <v>5.0999999999999996</v>
      </c>
      <c r="I2868" s="238"/>
      <c r="J2868" s="233"/>
      <c r="K2868" s="233"/>
      <c r="L2868" s="239"/>
      <c r="M2868" s="240"/>
      <c r="N2868" s="241"/>
      <c r="O2868" s="241"/>
      <c r="P2868" s="241"/>
      <c r="Q2868" s="241"/>
      <c r="R2868" s="241"/>
      <c r="S2868" s="241"/>
      <c r="T2868" s="242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3" t="s">
        <v>205</v>
      </c>
      <c r="AU2868" s="243" t="s">
        <v>82</v>
      </c>
      <c r="AV2868" s="13" t="s">
        <v>82</v>
      </c>
      <c r="AW2868" s="13" t="s">
        <v>33</v>
      </c>
      <c r="AX2868" s="13" t="s">
        <v>72</v>
      </c>
      <c r="AY2868" s="243" t="s">
        <v>190</v>
      </c>
    </row>
    <row r="2869" s="14" customFormat="1">
      <c r="A2869" s="14"/>
      <c r="B2869" s="254"/>
      <c r="C2869" s="255"/>
      <c r="D2869" s="234" t="s">
        <v>205</v>
      </c>
      <c r="E2869" s="256" t="s">
        <v>19</v>
      </c>
      <c r="F2869" s="257" t="s">
        <v>3262</v>
      </c>
      <c r="G2869" s="255"/>
      <c r="H2869" s="256" t="s">
        <v>19</v>
      </c>
      <c r="I2869" s="258"/>
      <c r="J2869" s="255"/>
      <c r="K2869" s="255"/>
      <c r="L2869" s="259"/>
      <c r="M2869" s="260"/>
      <c r="N2869" s="261"/>
      <c r="O2869" s="261"/>
      <c r="P2869" s="261"/>
      <c r="Q2869" s="261"/>
      <c r="R2869" s="261"/>
      <c r="S2869" s="261"/>
      <c r="T2869" s="262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63" t="s">
        <v>205</v>
      </c>
      <c r="AU2869" s="263" t="s">
        <v>82</v>
      </c>
      <c r="AV2869" s="14" t="s">
        <v>79</v>
      </c>
      <c r="AW2869" s="14" t="s">
        <v>33</v>
      </c>
      <c r="AX2869" s="14" t="s">
        <v>72</v>
      </c>
      <c r="AY2869" s="263" t="s">
        <v>190</v>
      </c>
    </row>
    <row r="2870" s="13" customFormat="1">
      <c r="A2870" s="13"/>
      <c r="B2870" s="232"/>
      <c r="C2870" s="233"/>
      <c r="D2870" s="234" t="s">
        <v>205</v>
      </c>
      <c r="E2870" s="235" t="s">
        <v>19</v>
      </c>
      <c r="F2870" s="236" t="s">
        <v>3184</v>
      </c>
      <c r="G2870" s="233"/>
      <c r="H2870" s="237">
        <v>2.6000000000000001</v>
      </c>
      <c r="I2870" s="238"/>
      <c r="J2870" s="233"/>
      <c r="K2870" s="233"/>
      <c r="L2870" s="239"/>
      <c r="M2870" s="240"/>
      <c r="N2870" s="241"/>
      <c r="O2870" s="241"/>
      <c r="P2870" s="241"/>
      <c r="Q2870" s="241"/>
      <c r="R2870" s="241"/>
      <c r="S2870" s="241"/>
      <c r="T2870" s="242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3" t="s">
        <v>205</v>
      </c>
      <c r="AU2870" s="243" t="s">
        <v>82</v>
      </c>
      <c r="AV2870" s="13" t="s">
        <v>82</v>
      </c>
      <c r="AW2870" s="13" t="s">
        <v>33</v>
      </c>
      <c r="AX2870" s="13" t="s">
        <v>72</v>
      </c>
      <c r="AY2870" s="243" t="s">
        <v>190</v>
      </c>
    </row>
    <row r="2871" s="14" customFormat="1">
      <c r="A2871" s="14"/>
      <c r="B2871" s="254"/>
      <c r="C2871" s="255"/>
      <c r="D2871" s="234" t="s">
        <v>205</v>
      </c>
      <c r="E2871" s="256" t="s">
        <v>19</v>
      </c>
      <c r="F2871" s="257" t="s">
        <v>3263</v>
      </c>
      <c r="G2871" s="255"/>
      <c r="H2871" s="256" t="s">
        <v>19</v>
      </c>
      <c r="I2871" s="258"/>
      <c r="J2871" s="255"/>
      <c r="K2871" s="255"/>
      <c r="L2871" s="259"/>
      <c r="M2871" s="260"/>
      <c r="N2871" s="261"/>
      <c r="O2871" s="261"/>
      <c r="P2871" s="261"/>
      <c r="Q2871" s="261"/>
      <c r="R2871" s="261"/>
      <c r="S2871" s="261"/>
      <c r="T2871" s="262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63" t="s">
        <v>205</v>
      </c>
      <c r="AU2871" s="263" t="s">
        <v>82</v>
      </c>
      <c r="AV2871" s="14" t="s">
        <v>79</v>
      </c>
      <c r="AW2871" s="14" t="s">
        <v>33</v>
      </c>
      <c r="AX2871" s="14" t="s">
        <v>72</v>
      </c>
      <c r="AY2871" s="263" t="s">
        <v>190</v>
      </c>
    </row>
    <row r="2872" s="13" customFormat="1">
      <c r="A2872" s="13"/>
      <c r="B2872" s="232"/>
      <c r="C2872" s="233"/>
      <c r="D2872" s="234" t="s">
        <v>205</v>
      </c>
      <c r="E2872" s="235" t="s">
        <v>19</v>
      </c>
      <c r="F2872" s="236" t="s">
        <v>3184</v>
      </c>
      <c r="G2872" s="233"/>
      <c r="H2872" s="237">
        <v>2.6000000000000001</v>
      </c>
      <c r="I2872" s="238"/>
      <c r="J2872" s="233"/>
      <c r="K2872" s="233"/>
      <c r="L2872" s="239"/>
      <c r="M2872" s="240"/>
      <c r="N2872" s="241"/>
      <c r="O2872" s="241"/>
      <c r="P2872" s="241"/>
      <c r="Q2872" s="241"/>
      <c r="R2872" s="241"/>
      <c r="S2872" s="241"/>
      <c r="T2872" s="242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3" t="s">
        <v>205</v>
      </c>
      <c r="AU2872" s="243" t="s">
        <v>82</v>
      </c>
      <c r="AV2872" s="13" t="s">
        <v>82</v>
      </c>
      <c r="AW2872" s="13" t="s">
        <v>33</v>
      </c>
      <c r="AX2872" s="13" t="s">
        <v>72</v>
      </c>
      <c r="AY2872" s="243" t="s">
        <v>190</v>
      </c>
    </row>
    <row r="2873" s="14" customFormat="1">
      <c r="A2873" s="14"/>
      <c r="B2873" s="254"/>
      <c r="C2873" s="255"/>
      <c r="D2873" s="234" t="s">
        <v>205</v>
      </c>
      <c r="E2873" s="256" t="s">
        <v>19</v>
      </c>
      <c r="F2873" s="257" t="s">
        <v>3264</v>
      </c>
      <c r="G2873" s="255"/>
      <c r="H2873" s="256" t="s">
        <v>19</v>
      </c>
      <c r="I2873" s="258"/>
      <c r="J2873" s="255"/>
      <c r="K2873" s="255"/>
      <c r="L2873" s="259"/>
      <c r="M2873" s="260"/>
      <c r="N2873" s="261"/>
      <c r="O2873" s="261"/>
      <c r="P2873" s="261"/>
      <c r="Q2873" s="261"/>
      <c r="R2873" s="261"/>
      <c r="S2873" s="261"/>
      <c r="T2873" s="262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63" t="s">
        <v>205</v>
      </c>
      <c r="AU2873" s="263" t="s">
        <v>82</v>
      </c>
      <c r="AV2873" s="14" t="s">
        <v>79</v>
      </c>
      <c r="AW2873" s="14" t="s">
        <v>33</v>
      </c>
      <c r="AX2873" s="14" t="s">
        <v>72</v>
      </c>
      <c r="AY2873" s="263" t="s">
        <v>190</v>
      </c>
    </row>
    <row r="2874" s="13" customFormat="1">
      <c r="A2874" s="13"/>
      <c r="B2874" s="232"/>
      <c r="C2874" s="233"/>
      <c r="D2874" s="234" t="s">
        <v>205</v>
      </c>
      <c r="E2874" s="235" t="s">
        <v>19</v>
      </c>
      <c r="F2874" s="236" t="s">
        <v>3184</v>
      </c>
      <c r="G2874" s="233"/>
      <c r="H2874" s="237">
        <v>2.6000000000000001</v>
      </c>
      <c r="I2874" s="238"/>
      <c r="J2874" s="233"/>
      <c r="K2874" s="233"/>
      <c r="L2874" s="239"/>
      <c r="M2874" s="240"/>
      <c r="N2874" s="241"/>
      <c r="O2874" s="241"/>
      <c r="P2874" s="241"/>
      <c r="Q2874" s="241"/>
      <c r="R2874" s="241"/>
      <c r="S2874" s="241"/>
      <c r="T2874" s="242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3" t="s">
        <v>205</v>
      </c>
      <c r="AU2874" s="243" t="s">
        <v>82</v>
      </c>
      <c r="AV2874" s="13" t="s">
        <v>82</v>
      </c>
      <c r="AW2874" s="13" t="s">
        <v>33</v>
      </c>
      <c r="AX2874" s="13" t="s">
        <v>72</v>
      </c>
      <c r="AY2874" s="243" t="s">
        <v>190</v>
      </c>
    </row>
    <row r="2875" s="14" customFormat="1">
      <c r="A2875" s="14"/>
      <c r="B2875" s="254"/>
      <c r="C2875" s="255"/>
      <c r="D2875" s="234" t="s">
        <v>205</v>
      </c>
      <c r="E2875" s="256" t="s">
        <v>19</v>
      </c>
      <c r="F2875" s="257" t="s">
        <v>3265</v>
      </c>
      <c r="G2875" s="255"/>
      <c r="H2875" s="256" t="s">
        <v>19</v>
      </c>
      <c r="I2875" s="258"/>
      <c r="J2875" s="255"/>
      <c r="K2875" s="255"/>
      <c r="L2875" s="259"/>
      <c r="M2875" s="260"/>
      <c r="N2875" s="261"/>
      <c r="O2875" s="261"/>
      <c r="P2875" s="261"/>
      <c r="Q2875" s="261"/>
      <c r="R2875" s="261"/>
      <c r="S2875" s="261"/>
      <c r="T2875" s="262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63" t="s">
        <v>205</v>
      </c>
      <c r="AU2875" s="263" t="s">
        <v>82</v>
      </c>
      <c r="AV2875" s="14" t="s">
        <v>79</v>
      </c>
      <c r="AW2875" s="14" t="s">
        <v>33</v>
      </c>
      <c r="AX2875" s="14" t="s">
        <v>72</v>
      </c>
      <c r="AY2875" s="263" t="s">
        <v>190</v>
      </c>
    </row>
    <row r="2876" s="13" customFormat="1">
      <c r="A2876" s="13"/>
      <c r="B2876" s="232"/>
      <c r="C2876" s="233"/>
      <c r="D2876" s="234" t="s">
        <v>205</v>
      </c>
      <c r="E2876" s="235" t="s">
        <v>19</v>
      </c>
      <c r="F2876" s="236" t="s">
        <v>3203</v>
      </c>
      <c r="G2876" s="233"/>
      <c r="H2876" s="237">
        <v>4.5999999999999996</v>
      </c>
      <c r="I2876" s="238"/>
      <c r="J2876" s="233"/>
      <c r="K2876" s="233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205</v>
      </c>
      <c r="AU2876" s="243" t="s">
        <v>82</v>
      </c>
      <c r="AV2876" s="13" t="s">
        <v>82</v>
      </c>
      <c r="AW2876" s="13" t="s">
        <v>33</v>
      </c>
      <c r="AX2876" s="13" t="s">
        <v>72</v>
      </c>
      <c r="AY2876" s="243" t="s">
        <v>190</v>
      </c>
    </row>
    <row r="2877" s="14" customFormat="1">
      <c r="A2877" s="14"/>
      <c r="B2877" s="254"/>
      <c r="C2877" s="255"/>
      <c r="D2877" s="234" t="s">
        <v>205</v>
      </c>
      <c r="E2877" s="256" t="s">
        <v>19</v>
      </c>
      <c r="F2877" s="257" t="s">
        <v>3266</v>
      </c>
      <c r="G2877" s="255"/>
      <c r="H2877" s="256" t="s">
        <v>19</v>
      </c>
      <c r="I2877" s="258"/>
      <c r="J2877" s="255"/>
      <c r="K2877" s="255"/>
      <c r="L2877" s="259"/>
      <c r="M2877" s="260"/>
      <c r="N2877" s="261"/>
      <c r="O2877" s="261"/>
      <c r="P2877" s="261"/>
      <c r="Q2877" s="261"/>
      <c r="R2877" s="261"/>
      <c r="S2877" s="261"/>
      <c r="T2877" s="262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63" t="s">
        <v>205</v>
      </c>
      <c r="AU2877" s="263" t="s">
        <v>82</v>
      </c>
      <c r="AV2877" s="14" t="s">
        <v>79</v>
      </c>
      <c r="AW2877" s="14" t="s">
        <v>33</v>
      </c>
      <c r="AX2877" s="14" t="s">
        <v>72</v>
      </c>
      <c r="AY2877" s="263" t="s">
        <v>190</v>
      </c>
    </row>
    <row r="2878" s="13" customFormat="1">
      <c r="A2878" s="13"/>
      <c r="B2878" s="232"/>
      <c r="C2878" s="233"/>
      <c r="D2878" s="234" t="s">
        <v>205</v>
      </c>
      <c r="E2878" s="235" t="s">
        <v>19</v>
      </c>
      <c r="F2878" s="236" t="s">
        <v>3179</v>
      </c>
      <c r="G2878" s="233"/>
      <c r="H2878" s="237">
        <v>4.0999999999999996</v>
      </c>
      <c r="I2878" s="238"/>
      <c r="J2878" s="233"/>
      <c r="K2878" s="233"/>
      <c r="L2878" s="239"/>
      <c r="M2878" s="240"/>
      <c r="N2878" s="241"/>
      <c r="O2878" s="241"/>
      <c r="P2878" s="241"/>
      <c r="Q2878" s="241"/>
      <c r="R2878" s="241"/>
      <c r="S2878" s="241"/>
      <c r="T2878" s="242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3" t="s">
        <v>205</v>
      </c>
      <c r="AU2878" s="243" t="s">
        <v>82</v>
      </c>
      <c r="AV2878" s="13" t="s">
        <v>82</v>
      </c>
      <c r="AW2878" s="13" t="s">
        <v>33</v>
      </c>
      <c r="AX2878" s="13" t="s">
        <v>72</v>
      </c>
      <c r="AY2878" s="243" t="s">
        <v>190</v>
      </c>
    </row>
    <row r="2879" s="14" customFormat="1">
      <c r="A2879" s="14"/>
      <c r="B2879" s="254"/>
      <c r="C2879" s="255"/>
      <c r="D2879" s="234" t="s">
        <v>205</v>
      </c>
      <c r="E2879" s="256" t="s">
        <v>19</v>
      </c>
      <c r="F2879" s="257" t="s">
        <v>3267</v>
      </c>
      <c r="G2879" s="255"/>
      <c r="H2879" s="256" t="s">
        <v>19</v>
      </c>
      <c r="I2879" s="258"/>
      <c r="J2879" s="255"/>
      <c r="K2879" s="255"/>
      <c r="L2879" s="259"/>
      <c r="M2879" s="260"/>
      <c r="N2879" s="261"/>
      <c r="O2879" s="261"/>
      <c r="P2879" s="261"/>
      <c r="Q2879" s="261"/>
      <c r="R2879" s="261"/>
      <c r="S2879" s="261"/>
      <c r="T2879" s="262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63" t="s">
        <v>205</v>
      </c>
      <c r="AU2879" s="263" t="s">
        <v>82</v>
      </c>
      <c r="AV2879" s="14" t="s">
        <v>79</v>
      </c>
      <c r="AW2879" s="14" t="s">
        <v>33</v>
      </c>
      <c r="AX2879" s="14" t="s">
        <v>72</v>
      </c>
      <c r="AY2879" s="263" t="s">
        <v>190</v>
      </c>
    </row>
    <row r="2880" s="13" customFormat="1">
      <c r="A2880" s="13"/>
      <c r="B2880" s="232"/>
      <c r="C2880" s="233"/>
      <c r="D2880" s="234" t="s">
        <v>205</v>
      </c>
      <c r="E2880" s="235" t="s">
        <v>19</v>
      </c>
      <c r="F2880" s="236" t="s">
        <v>3184</v>
      </c>
      <c r="G2880" s="233"/>
      <c r="H2880" s="237">
        <v>2.6000000000000001</v>
      </c>
      <c r="I2880" s="238"/>
      <c r="J2880" s="233"/>
      <c r="K2880" s="233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205</v>
      </c>
      <c r="AU2880" s="243" t="s">
        <v>82</v>
      </c>
      <c r="AV2880" s="13" t="s">
        <v>82</v>
      </c>
      <c r="AW2880" s="13" t="s">
        <v>33</v>
      </c>
      <c r="AX2880" s="13" t="s">
        <v>72</v>
      </c>
      <c r="AY2880" s="243" t="s">
        <v>190</v>
      </c>
    </row>
    <row r="2881" s="14" customFormat="1">
      <c r="A2881" s="14"/>
      <c r="B2881" s="254"/>
      <c r="C2881" s="255"/>
      <c r="D2881" s="234" t="s">
        <v>205</v>
      </c>
      <c r="E2881" s="256" t="s">
        <v>19</v>
      </c>
      <c r="F2881" s="257" t="s">
        <v>3268</v>
      </c>
      <c r="G2881" s="255"/>
      <c r="H2881" s="256" t="s">
        <v>19</v>
      </c>
      <c r="I2881" s="258"/>
      <c r="J2881" s="255"/>
      <c r="K2881" s="255"/>
      <c r="L2881" s="259"/>
      <c r="M2881" s="260"/>
      <c r="N2881" s="261"/>
      <c r="O2881" s="261"/>
      <c r="P2881" s="261"/>
      <c r="Q2881" s="261"/>
      <c r="R2881" s="261"/>
      <c r="S2881" s="261"/>
      <c r="T2881" s="262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63" t="s">
        <v>205</v>
      </c>
      <c r="AU2881" s="263" t="s">
        <v>82</v>
      </c>
      <c r="AV2881" s="14" t="s">
        <v>79</v>
      </c>
      <c r="AW2881" s="14" t="s">
        <v>33</v>
      </c>
      <c r="AX2881" s="14" t="s">
        <v>72</v>
      </c>
      <c r="AY2881" s="263" t="s">
        <v>190</v>
      </c>
    </row>
    <row r="2882" s="13" customFormat="1">
      <c r="A2882" s="13"/>
      <c r="B2882" s="232"/>
      <c r="C2882" s="233"/>
      <c r="D2882" s="234" t="s">
        <v>205</v>
      </c>
      <c r="E2882" s="235" t="s">
        <v>19</v>
      </c>
      <c r="F2882" s="236" t="s">
        <v>3184</v>
      </c>
      <c r="G2882" s="233"/>
      <c r="H2882" s="237">
        <v>2.6000000000000001</v>
      </c>
      <c r="I2882" s="238"/>
      <c r="J2882" s="233"/>
      <c r="K2882" s="233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205</v>
      </c>
      <c r="AU2882" s="243" t="s">
        <v>82</v>
      </c>
      <c r="AV2882" s="13" t="s">
        <v>82</v>
      </c>
      <c r="AW2882" s="13" t="s">
        <v>33</v>
      </c>
      <c r="AX2882" s="13" t="s">
        <v>72</v>
      </c>
      <c r="AY2882" s="243" t="s">
        <v>190</v>
      </c>
    </row>
    <row r="2883" s="14" customFormat="1">
      <c r="A2883" s="14"/>
      <c r="B2883" s="254"/>
      <c r="C2883" s="255"/>
      <c r="D2883" s="234" t="s">
        <v>205</v>
      </c>
      <c r="E2883" s="256" t="s">
        <v>19</v>
      </c>
      <c r="F2883" s="257" t="s">
        <v>3269</v>
      </c>
      <c r="G2883" s="255"/>
      <c r="H2883" s="256" t="s">
        <v>19</v>
      </c>
      <c r="I2883" s="258"/>
      <c r="J2883" s="255"/>
      <c r="K2883" s="255"/>
      <c r="L2883" s="259"/>
      <c r="M2883" s="260"/>
      <c r="N2883" s="261"/>
      <c r="O2883" s="261"/>
      <c r="P2883" s="261"/>
      <c r="Q2883" s="261"/>
      <c r="R2883" s="261"/>
      <c r="S2883" s="261"/>
      <c r="T2883" s="262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63" t="s">
        <v>205</v>
      </c>
      <c r="AU2883" s="263" t="s">
        <v>82</v>
      </c>
      <c r="AV2883" s="14" t="s">
        <v>79</v>
      </c>
      <c r="AW2883" s="14" t="s">
        <v>33</v>
      </c>
      <c r="AX2883" s="14" t="s">
        <v>72</v>
      </c>
      <c r="AY2883" s="263" t="s">
        <v>190</v>
      </c>
    </row>
    <row r="2884" s="13" customFormat="1">
      <c r="A2884" s="13"/>
      <c r="B2884" s="232"/>
      <c r="C2884" s="233"/>
      <c r="D2884" s="234" t="s">
        <v>205</v>
      </c>
      <c r="E2884" s="235" t="s">
        <v>19</v>
      </c>
      <c r="F2884" s="236" t="s">
        <v>3230</v>
      </c>
      <c r="G2884" s="233"/>
      <c r="H2884" s="237">
        <v>3.6000000000000001</v>
      </c>
      <c r="I2884" s="238"/>
      <c r="J2884" s="233"/>
      <c r="K2884" s="233"/>
      <c r="L2884" s="239"/>
      <c r="M2884" s="240"/>
      <c r="N2884" s="241"/>
      <c r="O2884" s="241"/>
      <c r="P2884" s="241"/>
      <c r="Q2884" s="241"/>
      <c r="R2884" s="241"/>
      <c r="S2884" s="241"/>
      <c r="T2884" s="242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3" t="s">
        <v>205</v>
      </c>
      <c r="AU2884" s="243" t="s">
        <v>82</v>
      </c>
      <c r="AV2884" s="13" t="s">
        <v>82</v>
      </c>
      <c r="AW2884" s="13" t="s">
        <v>33</v>
      </c>
      <c r="AX2884" s="13" t="s">
        <v>72</v>
      </c>
      <c r="AY2884" s="243" t="s">
        <v>190</v>
      </c>
    </row>
    <row r="2885" s="14" customFormat="1">
      <c r="A2885" s="14"/>
      <c r="B2885" s="254"/>
      <c r="C2885" s="255"/>
      <c r="D2885" s="234" t="s">
        <v>205</v>
      </c>
      <c r="E2885" s="256" t="s">
        <v>19</v>
      </c>
      <c r="F2885" s="257" t="s">
        <v>3270</v>
      </c>
      <c r="G2885" s="255"/>
      <c r="H2885" s="256" t="s">
        <v>19</v>
      </c>
      <c r="I2885" s="258"/>
      <c r="J2885" s="255"/>
      <c r="K2885" s="255"/>
      <c r="L2885" s="259"/>
      <c r="M2885" s="260"/>
      <c r="N2885" s="261"/>
      <c r="O2885" s="261"/>
      <c r="P2885" s="261"/>
      <c r="Q2885" s="261"/>
      <c r="R2885" s="261"/>
      <c r="S2885" s="261"/>
      <c r="T2885" s="262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63" t="s">
        <v>205</v>
      </c>
      <c r="AU2885" s="263" t="s">
        <v>82</v>
      </c>
      <c r="AV2885" s="14" t="s">
        <v>79</v>
      </c>
      <c r="AW2885" s="14" t="s">
        <v>33</v>
      </c>
      <c r="AX2885" s="14" t="s">
        <v>72</v>
      </c>
      <c r="AY2885" s="263" t="s">
        <v>190</v>
      </c>
    </row>
    <row r="2886" s="13" customFormat="1">
      <c r="A2886" s="13"/>
      <c r="B2886" s="232"/>
      <c r="C2886" s="233"/>
      <c r="D2886" s="234" t="s">
        <v>205</v>
      </c>
      <c r="E2886" s="235" t="s">
        <v>19</v>
      </c>
      <c r="F2886" s="236" t="s">
        <v>3203</v>
      </c>
      <c r="G2886" s="233"/>
      <c r="H2886" s="237">
        <v>4.5999999999999996</v>
      </c>
      <c r="I2886" s="238"/>
      <c r="J2886" s="233"/>
      <c r="K2886" s="233"/>
      <c r="L2886" s="239"/>
      <c r="M2886" s="240"/>
      <c r="N2886" s="241"/>
      <c r="O2886" s="241"/>
      <c r="P2886" s="241"/>
      <c r="Q2886" s="241"/>
      <c r="R2886" s="241"/>
      <c r="S2886" s="241"/>
      <c r="T2886" s="242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3" t="s">
        <v>205</v>
      </c>
      <c r="AU2886" s="243" t="s">
        <v>82</v>
      </c>
      <c r="AV2886" s="13" t="s">
        <v>82</v>
      </c>
      <c r="AW2886" s="13" t="s">
        <v>33</v>
      </c>
      <c r="AX2886" s="13" t="s">
        <v>72</v>
      </c>
      <c r="AY2886" s="243" t="s">
        <v>190</v>
      </c>
    </row>
    <row r="2887" s="14" customFormat="1">
      <c r="A2887" s="14"/>
      <c r="B2887" s="254"/>
      <c r="C2887" s="255"/>
      <c r="D2887" s="234" t="s">
        <v>205</v>
      </c>
      <c r="E2887" s="256" t="s">
        <v>19</v>
      </c>
      <c r="F2887" s="257" t="s">
        <v>3271</v>
      </c>
      <c r="G2887" s="255"/>
      <c r="H2887" s="256" t="s">
        <v>19</v>
      </c>
      <c r="I2887" s="258"/>
      <c r="J2887" s="255"/>
      <c r="K2887" s="255"/>
      <c r="L2887" s="259"/>
      <c r="M2887" s="260"/>
      <c r="N2887" s="261"/>
      <c r="O2887" s="261"/>
      <c r="P2887" s="261"/>
      <c r="Q2887" s="261"/>
      <c r="R2887" s="261"/>
      <c r="S2887" s="261"/>
      <c r="T2887" s="262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63" t="s">
        <v>205</v>
      </c>
      <c r="AU2887" s="263" t="s">
        <v>82</v>
      </c>
      <c r="AV2887" s="14" t="s">
        <v>79</v>
      </c>
      <c r="AW2887" s="14" t="s">
        <v>33</v>
      </c>
      <c r="AX2887" s="14" t="s">
        <v>72</v>
      </c>
      <c r="AY2887" s="263" t="s">
        <v>190</v>
      </c>
    </row>
    <row r="2888" s="13" customFormat="1">
      <c r="A2888" s="13"/>
      <c r="B2888" s="232"/>
      <c r="C2888" s="233"/>
      <c r="D2888" s="234" t="s">
        <v>205</v>
      </c>
      <c r="E2888" s="235" t="s">
        <v>19</v>
      </c>
      <c r="F2888" s="236" t="s">
        <v>3230</v>
      </c>
      <c r="G2888" s="233"/>
      <c r="H2888" s="237">
        <v>3.6000000000000001</v>
      </c>
      <c r="I2888" s="238"/>
      <c r="J2888" s="233"/>
      <c r="K2888" s="233"/>
      <c r="L2888" s="239"/>
      <c r="M2888" s="240"/>
      <c r="N2888" s="241"/>
      <c r="O2888" s="241"/>
      <c r="P2888" s="241"/>
      <c r="Q2888" s="241"/>
      <c r="R2888" s="241"/>
      <c r="S2888" s="241"/>
      <c r="T2888" s="242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3" t="s">
        <v>205</v>
      </c>
      <c r="AU2888" s="243" t="s">
        <v>82</v>
      </c>
      <c r="AV2888" s="13" t="s">
        <v>82</v>
      </c>
      <c r="AW2888" s="13" t="s">
        <v>33</v>
      </c>
      <c r="AX2888" s="13" t="s">
        <v>72</v>
      </c>
      <c r="AY2888" s="243" t="s">
        <v>190</v>
      </c>
    </row>
    <row r="2889" s="14" customFormat="1">
      <c r="A2889" s="14"/>
      <c r="B2889" s="254"/>
      <c r="C2889" s="255"/>
      <c r="D2889" s="234" t="s">
        <v>205</v>
      </c>
      <c r="E2889" s="256" t="s">
        <v>19</v>
      </c>
      <c r="F2889" s="257" t="s">
        <v>3272</v>
      </c>
      <c r="G2889" s="255"/>
      <c r="H2889" s="256" t="s">
        <v>19</v>
      </c>
      <c r="I2889" s="258"/>
      <c r="J2889" s="255"/>
      <c r="K2889" s="255"/>
      <c r="L2889" s="259"/>
      <c r="M2889" s="260"/>
      <c r="N2889" s="261"/>
      <c r="O2889" s="261"/>
      <c r="P2889" s="261"/>
      <c r="Q2889" s="261"/>
      <c r="R2889" s="261"/>
      <c r="S2889" s="261"/>
      <c r="T2889" s="262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63" t="s">
        <v>205</v>
      </c>
      <c r="AU2889" s="263" t="s">
        <v>82</v>
      </c>
      <c r="AV2889" s="14" t="s">
        <v>79</v>
      </c>
      <c r="AW2889" s="14" t="s">
        <v>33</v>
      </c>
      <c r="AX2889" s="14" t="s">
        <v>72</v>
      </c>
      <c r="AY2889" s="263" t="s">
        <v>190</v>
      </c>
    </row>
    <row r="2890" s="13" customFormat="1">
      <c r="A2890" s="13"/>
      <c r="B2890" s="232"/>
      <c r="C2890" s="233"/>
      <c r="D2890" s="234" t="s">
        <v>205</v>
      </c>
      <c r="E2890" s="235" t="s">
        <v>19</v>
      </c>
      <c r="F2890" s="236" t="s">
        <v>3182</v>
      </c>
      <c r="G2890" s="233"/>
      <c r="H2890" s="237">
        <v>1.1000000000000001</v>
      </c>
      <c r="I2890" s="238"/>
      <c r="J2890" s="233"/>
      <c r="K2890" s="233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205</v>
      </c>
      <c r="AU2890" s="243" t="s">
        <v>82</v>
      </c>
      <c r="AV2890" s="13" t="s">
        <v>82</v>
      </c>
      <c r="AW2890" s="13" t="s">
        <v>33</v>
      </c>
      <c r="AX2890" s="13" t="s">
        <v>72</v>
      </c>
      <c r="AY2890" s="243" t="s">
        <v>190</v>
      </c>
    </row>
    <row r="2891" s="15" customFormat="1">
      <c r="A2891" s="15"/>
      <c r="B2891" s="264"/>
      <c r="C2891" s="265"/>
      <c r="D2891" s="234" t="s">
        <v>205</v>
      </c>
      <c r="E2891" s="266" t="s">
        <v>19</v>
      </c>
      <c r="F2891" s="267" t="s">
        <v>243</v>
      </c>
      <c r="G2891" s="265"/>
      <c r="H2891" s="268">
        <v>164.05000000000001</v>
      </c>
      <c r="I2891" s="269"/>
      <c r="J2891" s="265"/>
      <c r="K2891" s="265"/>
      <c r="L2891" s="270"/>
      <c r="M2891" s="271"/>
      <c r="N2891" s="272"/>
      <c r="O2891" s="272"/>
      <c r="P2891" s="272"/>
      <c r="Q2891" s="272"/>
      <c r="R2891" s="272"/>
      <c r="S2891" s="272"/>
      <c r="T2891" s="273"/>
      <c r="U2891" s="15"/>
      <c r="V2891" s="15"/>
      <c r="W2891" s="15"/>
      <c r="X2891" s="15"/>
      <c r="Y2891" s="15"/>
      <c r="Z2891" s="15"/>
      <c r="AA2891" s="15"/>
      <c r="AB2891" s="15"/>
      <c r="AC2891" s="15"/>
      <c r="AD2891" s="15"/>
      <c r="AE2891" s="15"/>
      <c r="AT2891" s="274" t="s">
        <v>205</v>
      </c>
      <c r="AU2891" s="274" t="s">
        <v>82</v>
      </c>
      <c r="AV2891" s="15" t="s">
        <v>197</v>
      </c>
      <c r="AW2891" s="15" t="s">
        <v>33</v>
      </c>
      <c r="AX2891" s="15" t="s">
        <v>79</v>
      </c>
      <c r="AY2891" s="274" t="s">
        <v>190</v>
      </c>
    </row>
    <row r="2892" s="2" customFormat="1" ht="16.5" customHeight="1">
      <c r="A2892" s="40"/>
      <c r="B2892" s="41"/>
      <c r="C2892" s="214" t="s">
        <v>3273</v>
      </c>
      <c r="D2892" s="214" t="s">
        <v>192</v>
      </c>
      <c r="E2892" s="215" t="s">
        <v>3171</v>
      </c>
      <c r="F2892" s="216" t="s">
        <v>3172</v>
      </c>
      <c r="G2892" s="217" t="s">
        <v>380</v>
      </c>
      <c r="H2892" s="218">
        <v>397.94999999999999</v>
      </c>
      <c r="I2892" s="219"/>
      <c r="J2892" s="220">
        <f>ROUND(I2892*H2892,2)</f>
        <v>0</v>
      </c>
      <c r="K2892" s="216" t="s">
        <v>196</v>
      </c>
      <c r="L2892" s="46"/>
      <c r="M2892" s="221" t="s">
        <v>19</v>
      </c>
      <c r="N2892" s="222" t="s">
        <v>43</v>
      </c>
      <c r="O2892" s="86"/>
      <c r="P2892" s="223">
        <f>O2892*H2892</f>
        <v>0</v>
      </c>
      <c r="Q2892" s="223">
        <v>0.00079000000000000001</v>
      </c>
      <c r="R2892" s="223">
        <f>Q2892*H2892</f>
        <v>0.31438050000000001</v>
      </c>
      <c r="S2892" s="223">
        <v>0</v>
      </c>
      <c r="T2892" s="224">
        <f>S2892*H2892</f>
        <v>0</v>
      </c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R2892" s="225" t="s">
        <v>307</v>
      </c>
      <c r="AT2892" s="225" t="s">
        <v>192</v>
      </c>
      <c r="AU2892" s="225" t="s">
        <v>82</v>
      </c>
      <c r="AY2892" s="19" t="s">
        <v>190</v>
      </c>
      <c r="BE2892" s="226">
        <f>IF(N2892="základní",J2892,0)</f>
        <v>0</v>
      </c>
      <c r="BF2892" s="226">
        <f>IF(N2892="snížená",J2892,0)</f>
        <v>0</v>
      </c>
      <c r="BG2892" s="226">
        <f>IF(N2892="zákl. přenesená",J2892,0)</f>
        <v>0</v>
      </c>
      <c r="BH2892" s="226">
        <f>IF(N2892="sníž. přenesená",J2892,0)</f>
        <v>0</v>
      </c>
      <c r="BI2892" s="226">
        <f>IF(N2892="nulová",J2892,0)</f>
        <v>0</v>
      </c>
      <c r="BJ2892" s="19" t="s">
        <v>79</v>
      </c>
      <c r="BK2892" s="226">
        <f>ROUND(I2892*H2892,2)</f>
        <v>0</v>
      </c>
      <c r="BL2892" s="19" t="s">
        <v>307</v>
      </c>
      <c r="BM2892" s="225" t="s">
        <v>3274</v>
      </c>
    </row>
    <row r="2893" s="2" customFormat="1">
      <c r="A2893" s="40"/>
      <c r="B2893" s="41"/>
      <c r="C2893" s="42"/>
      <c r="D2893" s="227" t="s">
        <v>199</v>
      </c>
      <c r="E2893" s="42"/>
      <c r="F2893" s="228" t="s">
        <v>3174</v>
      </c>
      <c r="G2893" s="42"/>
      <c r="H2893" s="42"/>
      <c r="I2893" s="229"/>
      <c r="J2893" s="42"/>
      <c r="K2893" s="42"/>
      <c r="L2893" s="46"/>
      <c r="M2893" s="230"/>
      <c r="N2893" s="231"/>
      <c r="O2893" s="86"/>
      <c r="P2893" s="86"/>
      <c r="Q2893" s="86"/>
      <c r="R2893" s="86"/>
      <c r="S2893" s="86"/>
      <c r="T2893" s="87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T2893" s="19" t="s">
        <v>199</v>
      </c>
      <c r="AU2893" s="19" t="s">
        <v>82</v>
      </c>
    </row>
    <row r="2894" s="14" customFormat="1">
      <c r="A2894" s="14"/>
      <c r="B2894" s="254"/>
      <c r="C2894" s="255"/>
      <c r="D2894" s="234" t="s">
        <v>205</v>
      </c>
      <c r="E2894" s="256" t="s">
        <v>19</v>
      </c>
      <c r="F2894" s="257" t="s">
        <v>3275</v>
      </c>
      <c r="G2894" s="255"/>
      <c r="H2894" s="256" t="s">
        <v>19</v>
      </c>
      <c r="I2894" s="258"/>
      <c r="J2894" s="255"/>
      <c r="K2894" s="255"/>
      <c r="L2894" s="259"/>
      <c r="M2894" s="260"/>
      <c r="N2894" s="261"/>
      <c r="O2894" s="261"/>
      <c r="P2894" s="261"/>
      <c r="Q2894" s="261"/>
      <c r="R2894" s="261"/>
      <c r="S2894" s="261"/>
      <c r="T2894" s="262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63" t="s">
        <v>205</v>
      </c>
      <c r="AU2894" s="263" t="s">
        <v>82</v>
      </c>
      <c r="AV2894" s="14" t="s">
        <v>79</v>
      </c>
      <c r="AW2894" s="14" t="s">
        <v>33</v>
      </c>
      <c r="AX2894" s="14" t="s">
        <v>72</v>
      </c>
      <c r="AY2894" s="263" t="s">
        <v>190</v>
      </c>
    </row>
    <row r="2895" s="14" customFormat="1">
      <c r="A2895" s="14"/>
      <c r="B2895" s="254"/>
      <c r="C2895" s="255"/>
      <c r="D2895" s="234" t="s">
        <v>205</v>
      </c>
      <c r="E2895" s="256" t="s">
        <v>19</v>
      </c>
      <c r="F2895" s="257" t="s">
        <v>3175</v>
      </c>
      <c r="G2895" s="255"/>
      <c r="H2895" s="256" t="s">
        <v>19</v>
      </c>
      <c r="I2895" s="258"/>
      <c r="J2895" s="255"/>
      <c r="K2895" s="255"/>
      <c r="L2895" s="259"/>
      <c r="M2895" s="260"/>
      <c r="N2895" s="261"/>
      <c r="O2895" s="261"/>
      <c r="P2895" s="261"/>
      <c r="Q2895" s="261"/>
      <c r="R2895" s="261"/>
      <c r="S2895" s="261"/>
      <c r="T2895" s="262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63" t="s">
        <v>205</v>
      </c>
      <c r="AU2895" s="263" t="s">
        <v>82</v>
      </c>
      <c r="AV2895" s="14" t="s">
        <v>79</v>
      </c>
      <c r="AW2895" s="14" t="s">
        <v>33</v>
      </c>
      <c r="AX2895" s="14" t="s">
        <v>72</v>
      </c>
      <c r="AY2895" s="263" t="s">
        <v>190</v>
      </c>
    </row>
    <row r="2896" s="14" customFormat="1">
      <c r="A2896" s="14"/>
      <c r="B2896" s="254"/>
      <c r="C2896" s="255"/>
      <c r="D2896" s="234" t="s">
        <v>205</v>
      </c>
      <c r="E2896" s="256" t="s">
        <v>19</v>
      </c>
      <c r="F2896" s="257" t="s">
        <v>3276</v>
      </c>
      <c r="G2896" s="255"/>
      <c r="H2896" s="256" t="s">
        <v>19</v>
      </c>
      <c r="I2896" s="258"/>
      <c r="J2896" s="255"/>
      <c r="K2896" s="255"/>
      <c r="L2896" s="259"/>
      <c r="M2896" s="260"/>
      <c r="N2896" s="261"/>
      <c r="O2896" s="261"/>
      <c r="P2896" s="261"/>
      <c r="Q2896" s="261"/>
      <c r="R2896" s="261"/>
      <c r="S2896" s="261"/>
      <c r="T2896" s="262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63" t="s">
        <v>205</v>
      </c>
      <c r="AU2896" s="263" t="s">
        <v>82</v>
      </c>
      <c r="AV2896" s="14" t="s">
        <v>79</v>
      </c>
      <c r="AW2896" s="14" t="s">
        <v>33</v>
      </c>
      <c r="AX2896" s="14" t="s">
        <v>72</v>
      </c>
      <c r="AY2896" s="263" t="s">
        <v>190</v>
      </c>
    </row>
    <row r="2897" s="13" customFormat="1">
      <c r="A2897" s="13"/>
      <c r="B2897" s="232"/>
      <c r="C2897" s="233"/>
      <c r="D2897" s="234" t="s">
        <v>205</v>
      </c>
      <c r="E2897" s="235" t="s">
        <v>19</v>
      </c>
      <c r="F2897" s="236" t="s">
        <v>3277</v>
      </c>
      <c r="G2897" s="233"/>
      <c r="H2897" s="237">
        <v>9</v>
      </c>
      <c r="I2897" s="238"/>
      <c r="J2897" s="233"/>
      <c r="K2897" s="233"/>
      <c r="L2897" s="239"/>
      <c r="M2897" s="240"/>
      <c r="N2897" s="241"/>
      <c r="O2897" s="241"/>
      <c r="P2897" s="241"/>
      <c r="Q2897" s="241"/>
      <c r="R2897" s="241"/>
      <c r="S2897" s="241"/>
      <c r="T2897" s="242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3" t="s">
        <v>205</v>
      </c>
      <c r="AU2897" s="243" t="s">
        <v>82</v>
      </c>
      <c r="AV2897" s="13" t="s">
        <v>82</v>
      </c>
      <c r="AW2897" s="13" t="s">
        <v>33</v>
      </c>
      <c r="AX2897" s="13" t="s">
        <v>72</v>
      </c>
      <c r="AY2897" s="243" t="s">
        <v>190</v>
      </c>
    </row>
    <row r="2898" s="14" customFormat="1">
      <c r="A2898" s="14"/>
      <c r="B2898" s="254"/>
      <c r="C2898" s="255"/>
      <c r="D2898" s="234" t="s">
        <v>205</v>
      </c>
      <c r="E2898" s="256" t="s">
        <v>19</v>
      </c>
      <c r="F2898" s="257" t="s">
        <v>3278</v>
      </c>
      <c r="G2898" s="255"/>
      <c r="H2898" s="256" t="s">
        <v>19</v>
      </c>
      <c r="I2898" s="258"/>
      <c r="J2898" s="255"/>
      <c r="K2898" s="255"/>
      <c r="L2898" s="259"/>
      <c r="M2898" s="260"/>
      <c r="N2898" s="261"/>
      <c r="O2898" s="261"/>
      <c r="P2898" s="261"/>
      <c r="Q2898" s="261"/>
      <c r="R2898" s="261"/>
      <c r="S2898" s="261"/>
      <c r="T2898" s="262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63" t="s">
        <v>205</v>
      </c>
      <c r="AU2898" s="263" t="s">
        <v>82</v>
      </c>
      <c r="AV2898" s="14" t="s">
        <v>79</v>
      </c>
      <c r="AW2898" s="14" t="s">
        <v>33</v>
      </c>
      <c r="AX2898" s="14" t="s">
        <v>72</v>
      </c>
      <c r="AY2898" s="263" t="s">
        <v>190</v>
      </c>
    </row>
    <row r="2899" s="13" customFormat="1">
      <c r="A2899" s="13"/>
      <c r="B2899" s="232"/>
      <c r="C2899" s="233"/>
      <c r="D2899" s="234" t="s">
        <v>205</v>
      </c>
      <c r="E2899" s="235" t="s">
        <v>19</v>
      </c>
      <c r="F2899" s="236" t="s">
        <v>3279</v>
      </c>
      <c r="G2899" s="233"/>
      <c r="H2899" s="237">
        <v>9.5500000000000007</v>
      </c>
      <c r="I2899" s="238"/>
      <c r="J2899" s="233"/>
      <c r="K2899" s="233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205</v>
      </c>
      <c r="AU2899" s="243" t="s">
        <v>82</v>
      </c>
      <c r="AV2899" s="13" t="s">
        <v>82</v>
      </c>
      <c r="AW2899" s="13" t="s">
        <v>33</v>
      </c>
      <c r="AX2899" s="13" t="s">
        <v>72</v>
      </c>
      <c r="AY2899" s="243" t="s">
        <v>190</v>
      </c>
    </row>
    <row r="2900" s="14" customFormat="1">
      <c r="A2900" s="14"/>
      <c r="B2900" s="254"/>
      <c r="C2900" s="255"/>
      <c r="D2900" s="234" t="s">
        <v>205</v>
      </c>
      <c r="E2900" s="256" t="s">
        <v>19</v>
      </c>
      <c r="F2900" s="257" t="s">
        <v>3280</v>
      </c>
      <c r="G2900" s="255"/>
      <c r="H2900" s="256" t="s">
        <v>19</v>
      </c>
      <c r="I2900" s="258"/>
      <c r="J2900" s="255"/>
      <c r="K2900" s="255"/>
      <c r="L2900" s="259"/>
      <c r="M2900" s="260"/>
      <c r="N2900" s="261"/>
      <c r="O2900" s="261"/>
      <c r="P2900" s="261"/>
      <c r="Q2900" s="261"/>
      <c r="R2900" s="261"/>
      <c r="S2900" s="261"/>
      <c r="T2900" s="262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63" t="s">
        <v>205</v>
      </c>
      <c r="AU2900" s="263" t="s">
        <v>82</v>
      </c>
      <c r="AV2900" s="14" t="s">
        <v>79</v>
      </c>
      <c r="AW2900" s="14" t="s">
        <v>33</v>
      </c>
      <c r="AX2900" s="14" t="s">
        <v>72</v>
      </c>
      <c r="AY2900" s="263" t="s">
        <v>190</v>
      </c>
    </row>
    <row r="2901" s="13" customFormat="1">
      <c r="A2901" s="13"/>
      <c r="B2901" s="232"/>
      <c r="C2901" s="233"/>
      <c r="D2901" s="234" t="s">
        <v>205</v>
      </c>
      <c r="E2901" s="235" t="s">
        <v>19</v>
      </c>
      <c r="F2901" s="236" t="s">
        <v>3281</v>
      </c>
      <c r="G2901" s="233"/>
      <c r="H2901" s="237">
        <v>7.4249999999999998</v>
      </c>
      <c r="I2901" s="238"/>
      <c r="J2901" s="233"/>
      <c r="K2901" s="233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205</v>
      </c>
      <c r="AU2901" s="243" t="s">
        <v>82</v>
      </c>
      <c r="AV2901" s="13" t="s">
        <v>82</v>
      </c>
      <c r="AW2901" s="13" t="s">
        <v>33</v>
      </c>
      <c r="AX2901" s="13" t="s">
        <v>72</v>
      </c>
      <c r="AY2901" s="243" t="s">
        <v>190</v>
      </c>
    </row>
    <row r="2902" s="14" customFormat="1">
      <c r="A2902" s="14"/>
      <c r="B2902" s="254"/>
      <c r="C2902" s="255"/>
      <c r="D2902" s="234" t="s">
        <v>205</v>
      </c>
      <c r="E2902" s="256" t="s">
        <v>19</v>
      </c>
      <c r="F2902" s="257" t="s">
        <v>3282</v>
      </c>
      <c r="G2902" s="255"/>
      <c r="H2902" s="256" t="s">
        <v>19</v>
      </c>
      <c r="I2902" s="258"/>
      <c r="J2902" s="255"/>
      <c r="K2902" s="255"/>
      <c r="L2902" s="259"/>
      <c r="M2902" s="260"/>
      <c r="N2902" s="261"/>
      <c r="O2902" s="261"/>
      <c r="P2902" s="261"/>
      <c r="Q2902" s="261"/>
      <c r="R2902" s="261"/>
      <c r="S2902" s="261"/>
      <c r="T2902" s="262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63" t="s">
        <v>205</v>
      </c>
      <c r="AU2902" s="263" t="s">
        <v>82</v>
      </c>
      <c r="AV2902" s="14" t="s">
        <v>79</v>
      </c>
      <c r="AW2902" s="14" t="s">
        <v>33</v>
      </c>
      <c r="AX2902" s="14" t="s">
        <v>72</v>
      </c>
      <c r="AY2902" s="263" t="s">
        <v>190</v>
      </c>
    </row>
    <row r="2903" s="13" customFormat="1">
      <c r="A2903" s="13"/>
      <c r="B2903" s="232"/>
      <c r="C2903" s="233"/>
      <c r="D2903" s="234" t="s">
        <v>205</v>
      </c>
      <c r="E2903" s="235" t="s">
        <v>19</v>
      </c>
      <c r="F2903" s="236" t="s">
        <v>3281</v>
      </c>
      <c r="G2903" s="233"/>
      <c r="H2903" s="237">
        <v>7.4249999999999998</v>
      </c>
      <c r="I2903" s="238"/>
      <c r="J2903" s="233"/>
      <c r="K2903" s="233"/>
      <c r="L2903" s="239"/>
      <c r="M2903" s="240"/>
      <c r="N2903" s="241"/>
      <c r="O2903" s="241"/>
      <c r="P2903" s="241"/>
      <c r="Q2903" s="241"/>
      <c r="R2903" s="241"/>
      <c r="S2903" s="241"/>
      <c r="T2903" s="242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3" t="s">
        <v>205</v>
      </c>
      <c r="AU2903" s="243" t="s">
        <v>82</v>
      </c>
      <c r="AV2903" s="13" t="s">
        <v>82</v>
      </c>
      <c r="AW2903" s="13" t="s">
        <v>33</v>
      </c>
      <c r="AX2903" s="13" t="s">
        <v>72</v>
      </c>
      <c r="AY2903" s="243" t="s">
        <v>190</v>
      </c>
    </row>
    <row r="2904" s="14" customFormat="1">
      <c r="A2904" s="14"/>
      <c r="B2904" s="254"/>
      <c r="C2904" s="255"/>
      <c r="D2904" s="234" t="s">
        <v>205</v>
      </c>
      <c r="E2904" s="256" t="s">
        <v>19</v>
      </c>
      <c r="F2904" s="257" t="s">
        <v>3219</v>
      </c>
      <c r="G2904" s="255"/>
      <c r="H2904" s="256" t="s">
        <v>19</v>
      </c>
      <c r="I2904" s="258"/>
      <c r="J2904" s="255"/>
      <c r="K2904" s="255"/>
      <c r="L2904" s="259"/>
      <c r="M2904" s="260"/>
      <c r="N2904" s="261"/>
      <c r="O2904" s="261"/>
      <c r="P2904" s="261"/>
      <c r="Q2904" s="261"/>
      <c r="R2904" s="261"/>
      <c r="S2904" s="261"/>
      <c r="T2904" s="262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63" t="s">
        <v>205</v>
      </c>
      <c r="AU2904" s="263" t="s">
        <v>82</v>
      </c>
      <c r="AV2904" s="14" t="s">
        <v>79</v>
      </c>
      <c r="AW2904" s="14" t="s">
        <v>33</v>
      </c>
      <c r="AX2904" s="14" t="s">
        <v>72</v>
      </c>
      <c r="AY2904" s="263" t="s">
        <v>190</v>
      </c>
    </row>
    <row r="2905" s="13" customFormat="1">
      <c r="A2905" s="13"/>
      <c r="B2905" s="232"/>
      <c r="C2905" s="233"/>
      <c r="D2905" s="234" t="s">
        <v>205</v>
      </c>
      <c r="E2905" s="235" t="s">
        <v>19</v>
      </c>
      <c r="F2905" s="236" t="s">
        <v>3283</v>
      </c>
      <c r="G2905" s="233"/>
      <c r="H2905" s="237">
        <v>7</v>
      </c>
      <c r="I2905" s="238"/>
      <c r="J2905" s="233"/>
      <c r="K2905" s="233"/>
      <c r="L2905" s="239"/>
      <c r="M2905" s="240"/>
      <c r="N2905" s="241"/>
      <c r="O2905" s="241"/>
      <c r="P2905" s="241"/>
      <c r="Q2905" s="241"/>
      <c r="R2905" s="241"/>
      <c r="S2905" s="241"/>
      <c r="T2905" s="242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3" t="s">
        <v>205</v>
      </c>
      <c r="AU2905" s="243" t="s">
        <v>82</v>
      </c>
      <c r="AV2905" s="13" t="s">
        <v>82</v>
      </c>
      <c r="AW2905" s="13" t="s">
        <v>33</v>
      </c>
      <c r="AX2905" s="13" t="s">
        <v>72</v>
      </c>
      <c r="AY2905" s="243" t="s">
        <v>190</v>
      </c>
    </row>
    <row r="2906" s="14" customFormat="1">
      <c r="A2906" s="14"/>
      <c r="B2906" s="254"/>
      <c r="C2906" s="255"/>
      <c r="D2906" s="234" t="s">
        <v>205</v>
      </c>
      <c r="E2906" s="256" t="s">
        <v>19</v>
      </c>
      <c r="F2906" s="257" t="s">
        <v>3220</v>
      </c>
      <c r="G2906" s="255"/>
      <c r="H2906" s="256" t="s">
        <v>19</v>
      </c>
      <c r="I2906" s="258"/>
      <c r="J2906" s="255"/>
      <c r="K2906" s="255"/>
      <c r="L2906" s="259"/>
      <c r="M2906" s="260"/>
      <c r="N2906" s="261"/>
      <c r="O2906" s="261"/>
      <c r="P2906" s="261"/>
      <c r="Q2906" s="261"/>
      <c r="R2906" s="261"/>
      <c r="S2906" s="261"/>
      <c r="T2906" s="262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63" t="s">
        <v>205</v>
      </c>
      <c r="AU2906" s="263" t="s">
        <v>82</v>
      </c>
      <c r="AV2906" s="14" t="s">
        <v>79</v>
      </c>
      <c r="AW2906" s="14" t="s">
        <v>33</v>
      </c>
      <c r="AX2906" s="14" t="s">
        <v>72</v>
      </c>
      <c r="AY2906" s="263" t="s">
        <v>190</v>
      </c>
    </row>
    <row r="2907" s="13" customFormat="1">
      <c r="A2907" s="13"/>
      <c r="B2907" s="232"/>
      <c r="C2907" s="233"/>
      <c r="D2907" s="234" t="s">
        <v>205</v>
      </c>
      <c r="E2907" s="235" t="s">
        <v>19</v>
      </c>
      <c r="F2907" s="236" t="s">
        <v>3284</v>
      </c>
      <c r="G2907" s="233"/>
      <c r="H2907" s="237">
        <v>9</v>
      </c>
      <c r="I2907" s="238"/>
      <c r="J2907" s="233"/>
      <c r="K2907" s="233"/>
      <c r="L2907" s="239"/>
      <c r="M2907" s="240"/>
      <c r="N2907" s="241"/>
      <c r="O2907" s="241"/>
      <c r="P2907" s="241"/>
      <c r="Q2907" s="241"/>
      <c r="R2907" s="241"/>
      <c r="S2907" s="241"/>
      <c r="T2907" s="242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3" t="s">
        <v>205</v>
      </c>
      <c r="AU2907" s="243" t="s">
        <v>82</v>
      </c>
      <c r="AV2907" s="13" t="s">
        <v>82</v>
      </c>
      <c r="AW2907" s="13" t="s">
        <v>33</v>
      </c>
      <c r="AX2907" s="13" t="s">
        <v>72</v>
      </c>
      <c r="AY2907" s="243" t="s">
        <v>190</v>
      </c>
    </row>
    <row r="2908" s="14" customFormat="1">
      <c r="A2908" s="14"/>
      <c r="B2908" s="254"/>
      <c r="C2908" s="255"/>
      <c r="D2908" s="234" t="s">
        <v>205</v>
      </c>
      <c r="E2908" s="256" t="s">
        <v>19</v>
      </c>
      <c r="F2908" s="257" t="s">
        <v>3222</v>
      </c>
      <c r="G2908" s="255"/>
      <c r="H2908" s="256" t="s">
        <v>19</v>
      </c>
      <c r="I2908" s="258"/>
      <c r="J2908" s="255"/>
      <c r="K2908" s="255"/>
      <c r="L2908" s="259"/>
      <c r="M2908" s="260"/>
      <c r="N2908" s="261"/>
      <c r="O2908" s="261"/>
      <c r="P2908" s="261"/>
      <c r="Q2908" s="261"/>
      <c r="R2908" s="261"/>
      <c r="S2908" s="261"/>
      <c r="T2908" s="262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63" t="s">
        <v>205</v>
      </c>
      <c r="AU2908" s="263" t="s">
        <v>82</v>
      </c>
      <c r="AV2908" s="14" t="s">
        <v>79</v>
      </c>
      <c r="AW2908" s="14" t="s">
        <v>33</v>
      </c>
      <c r="AX2908" s="14" t="s">
        <v>72</v>
      </c>
      <c r="AY2908" s="263" t="s">
        <v>190</v>
      </c>
    </row>
    <row r="2909" s="13" customFormat="1">
      <c r="A2909" s="13"/>
      <c r="B2909" s="232"/>
      <c r="C2909" s="233"/>
      <c r="D2909" s="234" t="s">
        <v>205</v>
      </c>
      <c r="E2909" s="235" t="s">
        <v>19</v>
      </c>
      <c r="F2909" s="236" t="s">
        <v>3285</v>
      </c>
      <c r="G2909" s="233"/>
      <c r="H2909" s="237">
        <v>8</v>
      </c>
      <c r="I2909" s="238"/>
      <c r="J2909" s="233"/>
      <c r="K2909" s="233"/>
      <c r="L2909" s="239"/>
      <c r="M2909" s="240"/>
      <c r="N2909" s="241"/>
      <c r="O2909" s="241"/>
      <c r="P2909" s="241"/>
      <c r="Q2909" s="241"/>
      <c r="R2909" s="241"/>
      <c r="S2909" s="241"/>
      <c r="T2909" s="242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3" t="s">
        <v>205</v>
      </c>
      <c r="AU2909" s="243" t="s">
        <v>82</v>
      </c>
      <c r="AV2909" s="13" t="s">
        <v>82</v>
      </c>
      <c r="AW2909" s="13" t="s">
        <v>33</v>
      </c>
      <c r="AX2909" s="13" t="s">
        <v>72</v>
      </c>
      <c r="AY2909" s="243" t="s">
        <v>190</v>
      </c>
    </row>
    <row r="2910" s="14" customFormat="1">
      <c r="A2910" s="14"/>
      <c r="B2910" s="254"/>
      <c r="C2910" s="255"/>
      <c r="D2910" s="234" t="s">
        <v>205</v>
      </c>
      <c r="E2910" s="256" t="s">
        <v>19</v>
      </c>
      <c r="F2910" s="257" t="s">
        <v>3223</v>
      </c>
      <c r="G2910" s="255"/>
      <c r="H2910" s="256" t="s">
        <v>19</v>
      </c>
      <c r="I2910" s="258"/>
      <c r="J2910" s="255"/>
      <c r="K2910" s="255"/>
      <c r="L2910" s="259"/>
      <c r="M2910" s="260"/>
      <c r="N2910" s="261"/>
      <c r="O2910" s="261"/>
      <c r="P2910" s="261"/>
      <c r="Q2910" s="261"/>
      <c r="R2910" s="261"/>
      <c r="S2910" s="261"/>
      <c r="T2910" s="262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63" t="s">
        <v>205</v>
      </c>
      <c r="AU2910" s="263" t="s">
        <v>82</v>
      </c>
      <c r="AV2910" s="14" t="s">
        <v>79</v>
      </c>
      <c r="AW2910" s="14" t="s">
        <v>33</v>
      </c>
      <c r="AX2910" s="14" t="s">
        <v>72</v>
      </c>
      <c r="AY2910" s="263" t="s">
        <v>190</v>
      </c>
    </row>
    <row r="2911" s="13" customFormat="1">
      <c r="A2911" s="13"/>
      <c r="B2911" s="232"/>
      <c r="C2911" s="233"/>
      <c r="D2911" s="234" t="s">
        <v>205</v>
      </c>
      <c r="E2911" s="235" t="s">
        <v>19</v>
      </c>
      <c r="F2911" s="236" t="s">
        <v>3286</v>
      </c>
      <c r="G2911" s="233"/>
      <c r="H2911" s="237">
        <v>6.5</v>
      </c>
      <c r="I2911" s="238"/>
      <c r="J2911" s="233"/>
      <c r="K2911" s="233"/>
      <c r="L2911" s="239"/>
      <c r="M2911" s="240"/>
      <c r="N2911" s="241"/>
      <c r="O2911" s="241"/>
      <c r="P2911" s="241"/>
      <c r="Q2911" s="241"/>
      <c r="R2911" s="241"/>
      <c r="S2911" s="241"/>
      <c r="T2911" s="242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3" t="s">
        <v>205</v>
      </c>
      <c r="AU2911" s="243" t="s">
        <v>82</v>
      </c>
      <c r="AV2911" s="13" t="s">
        <v>82</v>
      </c>
      <c r="AW2911" s="13" t="s">
        <v>33</v>
      </c>
      <c r="AX2911" s="13" t="s">
        <v>72</v>
      </c>
      <c r="AY2911" s="243" t="s">
        <v>190</v>
      </c>
    </row>
    <row r="2912" s="14" customFormat="1">
      <c r="A2912" s="14"/>
      <c r="B2912" s="254"/>
      <c r="C2912" s="255"/>
      <c r="D2912" s="234" t="s">
        <v>205</v>
      </c>
      <c r="E2912" s="256" t="s">
        <v>19</v>
      </c>
      <c r="F2912" s="257" t="s">
        <v>3224</v>
      </c>
      <c r="G2912" s="255"/>
      <c r="H2912" s="256" t="s">
        <v>19</v>
      </c>
      <c r="I2912" s="258"/>
      <c r="J2912" s="255"/>
      <c r="K2912" s="255"/>
      <c r="L2912" s="259"/>
      <c r="M2912" s="260"/>
      <c r="N2912" s="261"/>
      <c r="O2912" s="261"/>
      <c r="P2912" s="261"/>
      <c r="Q2912" s="261"/>
      <c r="R2912" s="261"/>
      <c r="S2912" s="261"/>
      <c r="T2912" s="262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63" t="s">
        <v>205</v>
      </c>
      <c r="AU2912" s="263" t="s">
        <v>82</v>
      </c>
      <c r="AV2912" s="14" t="s">
        <v>79</v>
      </c>
      <c r="AW2912" s="14" t="s">
        <v>33</v>
      </c>
      <c r="AX2912" s="14" t="s">
        <v>72</v>
      </c>
      <c r="AY2912" s="263" t="s">
        <v>190</v>
      </c>
    </row>
    <row r="2913" s="13" customFormat="1">
      <c r="A2913" s="13"/>
      <c r="B2913" s="232"/>
      <c r="C2913" s="233"/>
      <c r="D2913" s="234" t="s">
        <v>205</v>
      </c>
      <c r="E2913" s="235" t="s">
        <v>19</v>
      </c>
      <c r="F2913" s="236" t="s">
        <v>3286</v>
      </c>
      <c r="G2913" s="233"/>
      <c r="H2913" s="237">
        <v>6.5</v>
      </c>
      <c r="I2913" s="238"/>
      <c r="J2913" s="233"/>
      <c r="K2913" s="233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205</v>
      </c>
      <c r="AU2913" s="243" t="s">
        <v>82</v>
      </c>
      <c r="AV2913" s="13" t="s">
        <v>82</v>
      </c>
      <c r="AW2913" s="13" t="s">
        <v>33</v>
      </c>
      <c r="AX2913" s="13" t="s">
        <v>72</v>
      </c>
      <c r="AY2913" s="243" t="s">
        <v>190</v>
      </c>
    </row>
    <row r="2914" s="14" customFormat="1">
      <c r="A2914" s="14"/>
      <c r="B2914" s="254"/>
      <c r="C2914" s="255"/>
      <c r="D2914" s="234" t="s">
        <v>205</v>
      </c>
      <c r="E2914" s="256" t="s">
        <v>19</v>
      </c>
      <c r="F2914" s="257" t="s">
        <v>3225</v>
      </c>
      <c r="G2914" s="255"/>
      <c r="H2914" s="256" t="s">
        <v>19</v>
      </c>
      <c r="I2914" s="258"/>
      <c r="J2914" s="255"/>
      <c r="K2914" s="255"/>
      <c r="L2914" s="259"/>
      <c r="M2914" s="260"/>
      <c r="N2914" s="261"/>
      <c r="O2914" s="261"/>
      <c r="P2914" s="261"/>
      <c r="Q2914" s="261"/>
      <c r="R2914" s="261"/>
      <c r="S2914" s="261"/>
      <c r="T2914" s="262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63" t="s">
        <v>205</v>
      </c>
      <c r="AU2914" s="263" t="s">
        <v>82</v>
      </c>
      <c r="AV2914" s="14" t="s">
        <v>79</v>
      </c>
      <c r="AW2914" s="14" t="s">
        <v>33</v>
      </c>
      <c r="AX2914" s="14" t="s">
        <v>72</v>
      </c>
      <c r="AY2914" s="263" t="s">
        <v>190</v>
      </c>
    </row>
    <row r="2915" s="13" customFormat="1">
      <c r="A2915" s="13"/>
      <c r="B2915" s="232"/>
      <c r="C2915" s="233"/>
      <c r="D2915" s="234" t="s">
        <v>205</v>
      </c>
      <c r="E2915" s="235" t="s">
        <v>19</v>
      </c>
      <c r="F2915" s="236" t="s">
        <v>3287</v>
      </c>
      <c r="G2915" s="233"/>
      <c r="H2915" s="237">
        <v>8.5</v>
      </c>
      <c r="I2915" s="238"/>
      <c r="J2915" s="233"/>
      <c r="K2915" s="233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205</v>
      </c>
      <c r="AU2915" s="243" t="s">
        <v>82</v>
      </c>
      <c r="AV2915" s="13" t="s">
        <v>82</v>
      </c>
      <c r="AW2915" s="13" t="s">
        <v>33</v>
      </c>
      <c r="AX2915" s="13" t="s">
        <v>72</v>
      </c>
      <c r="AY2915" s="243" t="s">
        <v>190</v>
      </c>
    </row>
    <row r="2916" s="14" customFormat="1">
      <c r="A2916" s="14"/>
      <c r="B2916" s="254"/>
      <c r="C2916" s="255"/>
      <c r="D2916" s="234" t="s">
        <v>205</v>
      </c>
      <c r="E2916" s="256" t="s">
        <v>19</v>
      </c>
      <c r="F2916" s="257" t="s">
        <v>3226</v>
      </c>
      <c r="G2916" s="255"/>
      <c r="H2916" s="256" t="s">
        <v>19</v>
      </c>
      <c r="I2916" s="258"/>
      <c r="J2916" s="255"/>
      <c r="K2916" s="255"/>
      <c r="L2916" s="259"/>
      <c r="M2916" s="260"/>
      <c r="N2916" s="261"/>
      <c r="O2916" s="261"/>
      <c r="P2916" s="261"/>
      <c r="Q2916" s="261"/>
      <c r="R2916" s="261"/>
      <c r="S2916" s="261"/>
      <c r="T2916" s="262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63" t="s">
        <v>205</v>
      </c>
      <c r="AU2916" s="263" t="s">
        <v>82</v>
      </c>
      <c r="AV2916" s="14" t="s">
        <v>79</v>
      </c>
      <c r="AW2916" s="14" t="s">
        <v>33</v>
      </c>
      <c r="AX2916" s="14" t="s">
        <v>72</v>
      </c>
      <c r="AY2916" s="263" t="s">
        <v>190</v>
      </c>
    </row>
    <row r="2917" s="13" customFormat="1">
      <c r="A2917" s="13"/>
      <c r="B2917" s="232"/>
      <c r="C2917" s="233"/>
      <c r="D2917" s="234" t="s">
        <v>205</v>
      </c>
      <c r="E2917" s="235" t="s">
        <v>19</v>
      </c>
      <c r="F2917" s="236" t="s">
        <v>3287</v>
      </c>
      <c r="G2917" s="233"/>
      <c r="H2917" s="237">
        <v>8.5</v>
      </c>
      <c r="I2917" s="238"/>
      <c r="J2917" s="233"/>
      <c r="K2917" s="233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205</v>
      </c>
      <c r="AU2917" s="243" t="s">
        <v>82</v>
      </c>
      <c r="AV2917" s="13" t="s">
        <v>82</v>
      </c>
      <c r="AW2917" s="13" t="s">
        <v>33</v>
      </c>
      <c r="AX2917" s="13" t="s">
        <v>72</v>
      </c>
      <c r="AY2917" s="243" t="s">
        <v>190</v>
      </c>
    </row>
    <row r="2918" s="14" customFormat="1">
      <c r="A2918" s="14"/>
      <c r="B2918" s="254"/>
      <c r="C2918" s="255"/>
      <c r="D2918" s="234" t="s">
        <v>205</v>
      </c>
      <c r="E2918" s="256" t="s">
        <v>19</v>
      </c>
      <c r="F2918" s="257" t="s">
        <v>3227</v>
      </c>
      <c r="G2918" s="255"/>
      <c r="H2918" s="256" t="s">
        <v>19</v>
      </c>
      <c r="I2918" s="258"/>
      <c r="J2918" s="255"/>
      <c r="K2918" s="255"/>
      <c r="L2918" s="259"/>
      <c r="M2918" s="260"/>
      <c r="N2918" s="261"/>
      <c r="O2918" s="261"/>
      <c r="P2918" s="261"/>
      <c r="Q2918" s="261"/>
      <c r="R2918" s="261"/>
      <c r="S2918" s="261"/>
      <c r="T2918" s="262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63" t="s">
        <v>205</v>
      </c>
      <c r="AU2918" s="263" t="s">
        <v>82</v>
      </c>
      <c r="AV2918" s="14" t="s">
        <v>79</v>
      </c>
      <c r="AW2918" s="14" t="s">
        <v>33</v>
      </c>
      <c r="AX2918" s="14" t="s">
        <v>72</v>
      </c>
      <c r="AY2918" s="263" t="s">
        <v>190</v>
      </c>
    </row>
    <row r="2919" s="13" customFormat="1">
      <c r="A2919" s="13"/>
      <c r="B2919" s="232"/>
      <c r="C2919" s="233"/>
      <c r="D2919" s="234" t="s">
        <v>205</v>
      </c>
      <c r="E2919" s="235" t="s">
        <v>19</v>
      </c>
      <c r="F2919" s="236" t="s">
        <v>3284</v>
      </c>
      <c r="G2919" s="233"/>
      <c r="H2919" s="237">
        <v>9</v>
      </c>
      <c r="I2919" s="238"/>
      <c r="J2919" s="233"/>
      <c r="K2919" s="233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205</v>
      </c>
      <c r="AU2919" s="243" t="s">
        <v>82</v>
      </c>
      <c r="AV2919" s="13" t="s">
        <v>82</v>
      </c>
      <c r="AW2919" s="13" t="s">
        <v>33</v>
      </c>
      <c r="AX2919" s="13" t="s">
        <v>72</v>
      </c>
      <c r="AY2919" s="243" t="s">
        <v>190</v>
      </c>
    </row>
    <row r="2920" s="14" customFormat="1">
      <c r="A2920" s="14"/>
      <c r="B2920" s="254"/>
      <c r="C2920" s="255"/>
      <c r="D2920" s="234" t="s">
        <v>205</v>
      </c>
      <c r="E2920" s="256" t="s">
        <v>19</v>
      </c>
      <c r="F2920" s="257" t="s">
        <v>3228</v>
      </c>
      <c r="G2920" s="255"/>
      <c r="H2920" s="256" t="s">
        <v>19</v>
      </c>
      <c r="I2920" s="258"/>
      <c r="J2920" s="255"/>
      <c r="K2920" s="255"/>
      <c r="L2920" s="259"/>
      <c r="M2920" s="260"/>
      <c r="N2920" s="261"/>
      <c r="O2920" s="261"/>
      <c r="P2920" s="261"/>
      <c r="Q2920" s="261"/>
      <c r="R2920" s="261"/>
      <c r="S2920" s="261"/>
      <c r="T2920" s="262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63" t="s">
        <v>205</v>
      </c>
      <c r="AU2920" s="263" t="s">
        <v>82</v>
      </c>
      <c r="AV2920" s="14" t="s">
        <v>79</v>
      </c>
      <c r="AW2920" s="14" t="s">
        <v>33</v>
      </c>
      <c r="AX2920" s="14" t="s">
        <v>72</v>
      </c>
      <c r="AY2920" s="263" t="s">
        <v>190</v>
      </c>
    </row>
    <row r="2921" s="13" customFormat="1">
      <c r="A2921" s="13"/>
      <c r="B2921" s="232"/>
      <c r="C2921" s="233"/>
      <c r="D2921" s="234" t="s">
        <v>205</v>
      </c>
      <c r="E2921" s="235" t="s">
        <v>19</v>
      </c>
      <c r="F2921" s="236" t="s">
        <v>3288</v>
      </c>
      <c r="G2921" s="233"/>
      <c r="H2921" s="237">
        <v>5</v>
      </c>
      <c r="I2921" s="238"/>
      <c r="J2921" s="233"/>
      <c r="K2921" s="233"/>
      <c r="L2921" s="239"/>
      <c r="M2921" s="240"/>
      <c r="N2921" s="241"/>
      <c r="O2921" s="241"/>
      <c r="P2921" s="241"/>
      <c r="Q2921" s="241"/>
      <c r="R2921" s="241"/>
      <c r="S2921" s="241"/>
      <c r="T2921" s="242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3" t="s">
        <v>205</v>
      </c>
      <c r="AU2921" s="243" t="s">
        <v>82</v>
      </c>
      <c r="AV2921" s="13" t="s">
        <v>82</v>
      </c>
      <c r="AW2921" s="13" t="s">
        <v>33</v>
      </c>
      <c r="AX2921" s="13" t="s">
        <v>72</v>
      </c>
      <c r="AY2921" s="243" t="s">
        <v>190</v>
      </c>
    </row>
    <row r="2922" s="14" customFormat="1">
      <c r="A2922" s="14"/>
      <c r="B2922" s="254"/>
      <c r="C2922" s="255"/>
      <c r="D2922" s="234" t="s">
        <v>205</v>
      </c>
      <c r="E2922" s="256" t="s">
        <v>19</v>
      </c>
      <c r="F2922" s="257" t="s">
        <v>3229</v>
      </c>
      <c r="G2922" s="255"/>
      <c r="H2922" s="256" t="s">
        <v>19</v>
      </c>
      <c r="I2922" s="258"/>
      <c r="J2922" s="255"/>
      <c r="K2922" s="255"/>
      <c r="L2922" s="259"/>
      <c r="M2922" s="260"/>
      <c r="N2922" s="261"/>
      <c r="O2922" s="261"/>
      <c r="P2922" s="261"/>
      <c r="Q2922" s="261"/>
      <c r="R2922" s="261"/>
      <c r="S2922" s="261"/>
      <c r="T2922" s="262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63" t="s">
        <v>205</v>
      </c>
      <c r="AU2922" s="263" t="s">
        <v>82</v>
      </c>
      <c r="AV2922" s="14" t="s">
        <v>79</v>
      </c>
      <c r="AW2922" s="14" t="s">
        <v>33</v>
      </c>
      <c r="AX2922" s="14" t="s">
        <v>72</v>
      </c>
      <c r="AY2922" s="263" t="s">
        <v>190</v>
      </c>
    </row>
    <row r="2923" s="13" customFormat="1">
      <c r="A2923" s="13"/>
      <c r="B2923" s="232"/>
      <c r="C2923" s="233"/>
      <c r="D2923" s="234" t="s">
        <v>205</v>
      </c>
      <c r="E2923" s="235" t="s">
        <v>19</v>
      </c>
      <c r="F2923" s="236" t="s">
        <v>3289</v>
      </c>
      <c r="G2923" s="233"/>
      <c r="H2923" s="237">
        <v>7.5</v>
      </c>
      <c r="I2923" s="238"/>
      <c r="J2923" s="233"/>
      <c r="K2923" s="233"/>
      <c r="L2923" s="239"/>
      <c r="M2923" s="240"/>
      <c r="N2923" s="241"/>
      <c r="O2923" s="241"/>
      <c r="P2923" s="241"/>
      <c r="Q2923" s="241"/>
      <c r="R2923" s="241"/>
      <c r="S2923" s="241"/>
      <c r="T2923" s="242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3" t="s">
        <v>205</v>
      </c>
      <c r="AU2923" s="243" t="s">
        <v>82</v>
      </c>
      <c r="AV2923" s="13" t="s">
        <v>82</v>
      </c>
      <c r="AW2923" s="13" t="s">
        <v>33</v>
      </c>
      <c r="AX2923" s="13" t="s">
        <v>72</v>
      </c>
      <c r="AY2923" s="243" t="s">
        <v>190</v>
      </c>
    </row>
    <row r="2924" s="14" customFormat="1">
      <c r="A2924" s="14"/>
      <c r="B2924" s="254"/>
      <c r="C2924" s="255"/>
      <c r="D2924" s="234" t="s">
        <v>205</v>
      </c>
      <c r="E2924" s="256" t="s">
        <v>19</v>
      </c>
      <c r="F2924" s="257" t="s">
        <v>3231</v>
      </c>
      <c r="G2924" s="255"/>
      <c r="H2924" s="256" t="s">
        <v>19</v>
      </c>
      <c r="I2924" s="258"/>
      <c r="J2924" s="255"/>
      <c r="K2924" s="255"/>
      <c r="L2924" s="259"/>
      <c r="M2924" s="260"/>
      <c r="N2924" s="261"/>
      <c r="O2924" s="261"/>
      <c r="P2924" s="261"/>
      <c r="Q2924" s="261"/>
      <c r="R2924" s="261"/>
      <c r="S2924" s="261"/>
      <c r="T2924" s="262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63" t="s">
        <v>205</v>
      </c>
      <c r="AU2924" s="263" t="s">
        <v>82</v>
      </c>
      <c r="AV2924" s="14" t="s">
        <v>79</v>
      </c>
      <c r="AW2924" s="14" t="s">
        <v>33</v>
      </c>
      <c r="AX2924" s="14" t="s">
        <v>72</v>
      </c>
      <c r="AY2924" s="263" t="s">
        <v>190</v>
      </c>
    </row>
    <row r="2925" s="13" customFormat="1">
      <c r="A2925" s="13"/>
      <c r="B2925" s="232"/>
      <c r="C2925" s="233"/>
      <c r="D2925" s="234" t="s">
        <v>205</v>
      </c>
      <c r="E2925" s="235" t="s">
        <v>19</v>
      </c>
      <c r="F2925" s="236" t="s">
        <v>3288</v>
      </c>
      <c r="G2925" s="233"/>
      <c r="H2925" s="237">
        <v>5</v>
      </c>
      <c r="I2925" s="238"/>
      <c r="J2925" s="233"/>
      <c r="K2925" s="233"/>
      <c r="L2925" s="239"/>
      <c r="M2925" s="240"/>
      <c r="N2925" s="241"/>
      <c r="O2925" s="241"/>
      <c r="P2925" s="241"/>
      <c r="Q2925" s="241"/>
      <c r="R2925" s="241"/>
      <c r="S2925" s="241"/>
      <c r="T2925" s="242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3" t="s">
        <v>205</v>
      </c>
      <c r="AU2925" s="243" t="s">
        <v>82</v>
      </c>
      <c r="AV2925" s="13" t="s">
        <v>82</v>
      </c>
      <c r="AW2925" s="13" t="s">
        <v>33</v>
      </c>
      <c r="AX2925" s="13" t="s">
        <v>72</v>
      </c>
      <c r="AY2925" s="243" t="s">
        <v>190</v>
      </c>
    </row>
    <row r="2926" s="14" customFormat="1">
      <c r="A2926" s="14"/>
      <c r="B2926" s="254"/>
      <c r="C2926" s="255"/>
      <c r="D2926" s="234" t="s">
        <v>205</v>
      </c>
      <c r="E2926" s="256" t="s">
        <v>19</v>
      </c>
      <c r="F2926" s="257" t="s">
        <v>3232</v>
      </c>
      <c r="G2926" s="255"/>
      <c r="H2926" s="256" t="s">
        <v>19</v>
      </c>
      <c r="I2926" s="258"/>
      <c r="J2926" s="255"/>
      <c r="K2926" s="255"/>
      <c r="L2926" s="259"/>
      <c r="M2926" s="260"/>
      <c r="N2926" s="261"/>
      <c r="O2926" s="261"/>
      <c r="P2926" s="261"/>
      <c r="Q2926" s="261"/>
      <c r="R2926" s="261"/>
      <c r="S2926" s="261"/>
      <c r="T2926" s="262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63" t="s">
        <v>205</v>
      </c>
      <c r="AU2926" s="263" t="s">
        <v>82</v>
      </c>
      <c r="AV2926" s="14" t="s">
        <v>79</v>
      </c>
      <c r="AW2926" s="14" t="s">
        <v>33</v>
      </c>
      <c r="AX2926" s="14" t="s">
        <v>72</v>
      </c>
      <c r="AY2926" s="263" t="s">
        <v>190</v>
      </c>
    </row>
    <row r="2927" s="13" customFormat="1">
      <c r="A2927" s="13"/>
      <c r="B2927" s="232"/>
      <c r="C2927" s="233"/>
      <c r="D2927" s="234" t="s">
        <v>205</v>
      </c>
      <c r="E2927" s="235" t="s">
        <v>19</v>
      </c>
      <c r="F2927" s="236" t="s">
        <v>3290</v>
      </c>
      <c r="G2927" s="233"/>
      <c r="H2927" s="237">
        <v>9.5</v>
      </c>
      <c r="I2927" s="238"/>
      <c r="J2927" s="233"/>
      <c r="K2927" s="233"/>
      <c r="L2927" s="239"/>
      <c r="M2927" s="240"/>
      <c r="N2927" s="241"/>
      <c r="O2927" s="241"/>
      <c r="P2927" s="241"/>
      <c r="Q2927" s="241"/>
      <c r="R2927" s="241"/>
      <c r="S2927" s="241"/>
      <c r="T2927" s="242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3" t="s">
        <v>205</v>
      </c>
      <c r="AU2927" s="243" t="s">
        <v>82</v>
      </c>
      <c r="AV2927" s="13" t="s">
        <v>82</v>
      </c>
      <c r="AW2927" s="13" t="s">
        <v>33</v>
      </c>
      <c r="AX2927" s="13" t="s">
        <v>72</v>
      </c>
      <c r="AY2927" s="243" t="s">
        <v>190</v>
      </c>
    </row>
    <row r="2928" s="14" customFormat="1">
      <c r="A2928" s="14"/>
      <c r="B2928" s="254"/>
      <c r="C2928" s="255"/>
      <c r="D2928" s="234" t="s">
        <v>205</v>
      </c>
      <c r="E2928" s="256" t="s">
        <v>19</v>
      </c>
      <c r="F2928" s="257" t="s">
        <v>3233</v>
      </c>
      <c r="G2928" s="255"/>
      <c r="H2928" s="256" t="s">
        <v>19</v>
      </c>
      <c r="I2928" s="258"/>
      <c r="J2928" s="255"/>
      <c r="K2928" s="255"/>
      <c r="L2928" s="259"/>
      <c r="M2928" s="260"/>
      <c r="N2928" s="261"/>
      <c r="O2928" s="261"/>
      <c r="P2928" s="261"/>
      <c r="Q2928" s="261"/>
      <c r="R2928" s="261"/>
      <c r="S2928" s="261"/>
      <c r="T2928" s="262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63" t="s">
        <v>205</v>
      </c>
      <c r="AU2928" s="263" t="s">
        <v>82</v>
      </c>
      <c r="AV2928" s="14" t="s">
        <v>79</v>
      </c>
      <c r="AW2928" s="14" t="s">
        <v>33</v>
      </c>
      <c r="AX2928" s="14" t="s">
        <v>72</v>
      </c>
      <c r="AY2928" s="263" t="s">
        <v>190</v>
      </c>
    </row>
    <row r="2929" s="13" customFormat="1">
      <c r="A2929" s="13"/>
      <c r="B2929" s="232"/>
      <c r="C2929" s="233"/>
      <c r="D2929" s="234" t="s">
        <v>205</v>
      </c>
      <c r="E2929" s="235" t="s">
        <v>19</v>
      </c>
      <c r="F2929" s="236" t="s">
        <v>3291</v>
      </c>
      <c r="G2929" s="233"/>
      <c r="H2929" s="237">
        <v>9.5500000000000007</v>
      </c>
      <c r="I2929" s="238"/>
      <c r="J2929" s="233"/>
      <c r="K2929" s="233"/>
      <c r="L2929" s="239"/>
      <c r="M2929" s="240"/>
      <c r="N2929" s="241"/>
      <c r="O2929" s="241"/>
      <c r="P2929" s="241"/>
      <c r="Q2929" s="241"/>
      <c r="R2929" s="241"/>
      <c r="S2929" s="241"/>
      <c r="T2929" s="242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3" t="s">
        <v>205</v>
      </c>
      <c r="AU2929" s="243" t="s">
        <v>82</v>
      </c>
      <c r="AV2929" s="13" t="s">
        <v>82</v>
      </c>
      <c r="AW2929" s="13" t="s">
        <v>33</v>
      </c>
      <c r="AX2929" s="13" t="s">
        <v>72</v>
      </c>
      <c r="AY2929" s="243" t="s">
        <v>190</v>
      </c>
    </row>
    <row r="2930" s="14" customFormat="1">
      <c r="A2930" s="14"/>
      <c r="B2930" s="254"/>
      <c r="C2930" s="255"/>
      <c r="D2930" s="234" t="s">
        <v>205</v>
      </c>
      <c r="E2930" s="256" t="s">
        <v>19</v>
      </c>
      <c r="F2930" s="257" t="s">
        <v>3235</v>
      </c>
      <c r="G2930" s="255"/>
      <c r="H2930" s="256" t="s">
        <v>19</v>
      </c>
      <c r="I2930" s="258"/>
      <c r="J2930" s="255"/>
      <c r="K2930" s="255"/>
      <c r="L2930" s="259"/>
      <c r="M2930" s="260"/>
      <c r="N2930" s="261"/>
      <c r="O2930" s="261"/>
      <c r="P2930" s="261"/>
      <c r="Q2930" s="261"/>
      <c r="R2930" s="261"/>
      <c r="S2930" s="261"/>
      <c r="T2930" s="262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63" t="s">
        <v>205</v>
      </c>
      <c r="AU2930" s="263" t="s">
        <v>82</v>
      </c>
      <c r="AV2930" s="14" t="s">
        <v>79</v>
      </c>
      <c r="AW2930" s="14" t="s">
        <v>33</v>
      </c>
      <c r="AX2930" s="14" t="s">
        <v>72</v>
      </c>
      <c r="AY2930" s="263" t="s">
        <v>190</v>
      </c>
    </row>
    <row r="2931" s="13" customFormat="1">
      <c r="A2931" s="13"/>
      <c r="B2931" s="232"/>
      <c r="C2931" s="233"/>
      <c r="D2931" s="234" t="s">
        <v>205</v>
      </c>
      <c r="E2931" s="235" t="s">
        <v>19</v>
      </c>
      <c r="F2931" s="236" t="s">
        <v>3291</v>
      </c>
      <c r="G2931" s="233"/>
      <c r="H2931" s="237">
        <v>9.5500000000000007</v>
      </c>
      <c r="I2931" s="238"/>
      <c r="J2931" s="233"/>
      <c r="K2931" s="233"/>
      <c r="L2931" s="239"/>
      <c r="M2931" s="240"/>
      <c r="N2931" s="241"/>
      <c r="O2931" s="241"/>
      <c r="P2931" s="241"/>
      <c r="Q2931" s="241"/>
      <c r="R2931" s="241"/>
      <c r="S2931" s="241"/>
      <c r="T2931" s="242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3" t="s">
        <v>205</v>
      </c>
      <c r="AU2931" s="243" t="s">
        <v>82</v>
      </c>
      <c r="AV2931" s="13" t="s">
        <v>82</v>
      </c>
      <c r="AW2931" s="13" t="s">
        <v>33</v>
      </c>
      <c r="AX2931" s="13" t="s">
        <v>72</v>
      </c>
      <c r="AY2931" s="243" t="s">
        <v>190</v>
      </c>
    </row>
    <row r="2932" s="14" customFormat="1">
      <c r="A2932" s="14"/>
      <c r="B2932" s="254"/>
      <c r="C2932" s="255"/>
      <c r="D2932" s="234" t="s">
        <v>205</v>
      </c>
      <c r="E2932" s="256" t="s">
        <v>19</v>
      </c>
      <c r="F2932" s="257" t="s">
        <v>3236</v>
      </c>
      <c r="G2932" s="255"/>
      <c r="H2932" s="256" t="s">
        <v>19</v>
      </c>
      <c r="I2932" s="258"/>
      <c r="J2932" s="255"/>
      <c r="K2932" s="255"/>
      <c r="L2932" s="259"/>
      <c r="M2932" s="260"/>
      <c r="N2932" s="261"/>
      <c r="O2932" s="261"/>
      <c r="P2932" s="261"/>
      <c r="Q2932" s="261"/>
      <c r="R2932" s="261"/>
      <c r="S2932" s="261"/>
      <c r="T2932" s="262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63" t="s">
        <v>205</v>
      </c>
      <c r="AU2932" s="263" t="s">
        <v>82</v>
      </c>
      <c r="AV2932" s="14" t="s">
        <v>79</v>
      </c>
      <c r="AW2932" s="14" t="s">
        <v>33</v>
      </c>
      <c r="AX2932" s="14" t="s">
        <v>72</v>
      </c>
      <c r="AY2932" s="263" t="s">
        <v>190</v>
      </c>
    </row>
    <row r="2933" s="13" customFormat="1">
      <c r="A2933" s="13"/>
      <c r="B2933" s="232"/>
      <c r="C2933" s="233"/>
      <c r="D2933" s="234" t="s">
        <v>205</v>
      </c>
      <c r="E2933" s="235" t="s">
        <v>19</v>
      </c>
      <c r="F2933" s="236" t="s">
        <v>3292</v>
      </c>
      <c r="G2933" s="233"/>
      <c r="H2933" s="237">
        <v>8.0500000000000007</v>
      </c>
      <c r="I2933" s="238"/>
      <c r="J2933" s="233"/>
      <c r="K2933" s="233"/>
      <c r="L2933" s="239"/>
      <c r="M2933" s="240"/>
      <c r="N2933" s="241"/>
      <c r="O2933" s="241"/>
      <c r="P2933" s="241"/>
      <c r="Q2933" s="241"/>
      <c r="R2933" s="241"/>
      <c r="S2933" s="241"/>
      <c r="T2933" s="242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3" t="s">
        <v>205</v>
      </c>
      <c r="AU2933" s="243" t="s">
        <v>82</v>
      </c>
      <c r="AV2933" s="13" t="s">
        <v>82</v>
      </c>
      <c r="AW2933" s="13" t="s">
        <v>33</v>
      </c>
      <c r="AX2933" s="13" t="s">
        <v>72</v>
      </c>
      <c r="AY2933" s="243" t="s">
        <v>190</v>
      </c>
    </row>
    <row r="2934" s="14" customFormat="1">
      <c r="A2934" s="14"/>
      <c r="B2934" s="254"/>
      <c r="C2934" s="255"/>
      <c r="D2934" s="234" t="s">
        <v>205</v>
      </c>
      <c r="E2934" s="256" t="s">
        <v>19</v>
      </c>
      <c r="F2934" s="257" t="s">
        <v>3238</v>
      </c>
      <c r="G2934" s="255"/>
      <c r="H2934" s="256" t="s">
        <v>19</v>
      </c>
      <c r="I2934" s="258"/>
      <c r="J2934" s="255"/>
      <c r="K2934" s="255"/>
      <c r="L2934" s="259"/>
      <c r="M2934" s="260"/>
      <c r="N2934" s="261"/>
      <c r="O2934" s="261"/>
      <c r="P2934" s="261"/>
      <c r="Q2934" s="261"/>
      <c r="R2934" s="261"/>
      <c r="S2934" s="261"/>
      <c r="T2934" s="262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63" t="s">
        <v>205</v>
      </c>
      <c r="AU2934" s="263" t="s">
        <v>82</v>
      </c>
      <c r="AV2934" s="14" t="s">
        <v>79</v>
      </c>
      <c r="AW2934" s="14" t="s">
        <v>33</v>
      </c>
      <c r="AX2934" s="14" t="s">
        <v>72</v>
      </c>
      <c r="AY2934" s="263" t="s">
        <v>190</v>
      </c>
    </row>
    <row r="2935" s="13" customFormat="1">
      <c r="A2935" s="13"/>
      <c r="B2935" s="232"/>
      <c r="C2935" s="233"/>
      <c r="D2935" s="234" t="s">
        <v>205</v>
      </c>
      <c r="E2935" s="235" t="s">
        <v>19</v>
      </c>
      <c r="F2935" s="236" t="s">
        <v>3291</v>
      </c>
      <c r="G2935" s="233"/>
      <c r="H2935" s="237">
        <v>9.5500000000000007</v>
      </c>
      <c r="I2935" s="238"/>
      <c r="J2935" s="233"/>
      <c r="K2935" s="233"/>
      <c r="L2935" s="239"/>
      <c r="M2935" s="240"/>
      <c r="N2935" s="241"/>
      <c r="O2935" s="241"/>
      <c r="P2935" s="241"/>
      <c r="Q2935" s="241"/>
      <c r="R2935" s="241"/>
      <c r="S2935" s="241"/>
      <c r="T2935" s="242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3" t="s">
        <v>205</v>
      </c>
      <c r="AU2935" s="243" t="s">
        <v>82</v>
      </c>
      <c r="AV2935" s="13" t="s">
        <v>82</v>
      </c>
      <c r="AW2935" s="13" t="s">
        <v>33</v>
      </c>
      <c r="AX2935" s="13" t="s">
        <v>72</v>
      </c>
      <c r="AY2935" s="243" t="s">
        <v>190</v>
      </c>
    </row>
    <row r="2936" s="14" customFormat="1">
      <c r="A2936" s="14"/>
      <c r="B2936" s="254"/>
      <c r="C2936" s="255"/>
      <c r="D2936" s="234" t="s">
        <v>205</v>
      </c>
      <c r="E2936" s="256" t="s">
        <v>19</v>
      </c>
      <c r="F2936" s="257" t="s">
        <v>3239</v>
      </c>
      <c r="G2936" s="255"/>
      <c r="H2936" s="256" t="s">
        <v>19</v>
      </c>
      <c r="I2936" s="258"/>
      <c r="J2936" s="255"/>
      <c r="K2936" s="255"/>
      <c r="L2936" s="259"/>
      <c r="M2936" s="260"/>
      <c r="N2936" s="261"/>
      <c r="O2936" s="261"/>
      <c r="P2936" s="261"/>
      <c r="Q2936" s="261"/>
      <c r="R2936" s="261"/>
      <c r="S2936" s="261"/>
      <c r="T2936" s="262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63" t="s">
        <v>205</v>
      </c>
      <c r="AU2936" s="263" t="s">
        <v>82</v>
      </c>
      <c r="AV2936" s="14" t="s">
        <v>79</v>
      </c>
      <c r="AW2936" s="14" t="s">
        <v>33</v>
      </c>
      <c r="AX2936" s="14" t="s">
        <v>72</v>
      </c>
      <c r="AY2936" s="263" t="s">
        <v>190</v>
      </c>
    </row>
    <row r="2937" s="13" customFormat="1">
      <c r="A2937" s="13"/>
      <c r="B2937" s="232"/>
      <c r="C2937" s="233"/>
      <c r="D2937" s="234" t="s">
        <v>205</v>
      </c>
      <c r="E2937" s="235" t="s">
        <v>19</v>
      </c>
      <c r="F2937" s="236" t="s">
        <v>3291</v>
      </c>
      <c r="G2937" s="233"/>
      <c r="H2937" s="237">
        <v>9.5500000000000007</v>
      </c>
      <c r="I2937" s="238"/>
      <c r="J2937" s="233"/>
      <c r="K2937" s="233"/>
      <c r="L2937" s="239"/>
      <c r="M2937" s="240"/>
      <c r="N2937" s="241"/>
      <c r="O2937" s="241"/>
      <c r="P2937" s="241"/>
      <c r="Q2937" s="241"/>
      <c r="R2937" s="241"/>
      <c r="S2937" s="241"/>
      <c r="T2937" s="242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3" t="s">
        <v>205</v>
      </c>
      <c r="AU2937" s="243" t="s">
        <v>82</v>
      </c>
      <c r="AV2937" s="13" t="s">
        <v>82</v>
      </c>
      <c r="AW2937" s="13" t="s">
        <v>33</v>
      </c>
      <c r="AX2937" s="13" t="s">
        <v>72</v>
      </c>
      <c r="AY2937" s="243" t="s">
        <v>190</v>
      </c>
    </row>
    <row r="2938" s="14" customFormat="1">
      <c r="A2938" s="14"/>
      <c r="B2938" s="254"/>
      <c r="C2938" s="255"/>
      <c r="D2938" s="234" t="s">
        <v>205</v>
      </c>
      <c r="E2938" s="256" t="s">
        <v>19</v>
      </c>
      <c r="F2938" s="257" t="s">
        <v>3240</v>
      </c>
      <c r="G2938" s="255"/>
      <c r="H2938" s="256" t="s">
        <v>19</v>
      </c>
      <c r="I2938" s="258"/>
      <c r="J2938" s="255"/>
      <c r="K2938" s="255"/>
      <c r="L2938" s="259"/>
      <c r="M2938" s="260"/>
      <c r="N2938" s="261"/>
      <c r="O2938" s="261"/>
      <c r="P2938" s="261"/>
      <c r="Q2938" s="261"/>
      <c r="R2938" s="261"/>
      <c r="S2938" s="261"/>
      <c r="T2938" s="262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63" t="s">
        <v>205</v>
      </c>
      <c r="AU2938" s="263" t="s">
        <v>82</v>
      </c>
      <c r="AV2938" s="14" t="s">
        <v>79</v>
      </c>
      <c r="AW2938" s="14" t="s">
        <v>33</v>
      </c>
      <c r="AX2938" s="14" t="s">
        <v>72</v>
      </c>
      <c r="AY2938" s="263" t="s">
        <v>190</v>
      </c>
    </row>
    <row r="2939" s="13" customFormat="1">
      <c r="A2939" s="13"/>
      <c r="B2939" s="232"/>
      <c r="C2939" s="233"/>
      <c r="D2939" s="234" t="s">
        <v>205</v>
      </c>
      <c r="E2939" s="235" t="s">
        <v>19</v>
      </c>
      <c r="F2939" s="236" t="s">
        <v>3293</v>
      </c>
      <c r="G2939" s="233"/>
      <c r="H2939" s="237">
        <v>6</v>
      </c>
      <c r="I2939" s="238"/>
      <c r="J2939" s="233"/>
      <c r="K2939" s="233"/>
      <c r="L2939" s="239"/>
      <c r="M2939" s="240"/>
      <c r="N2939" s="241"/>
      <c r="O2939" s="241"/>
      <c r="P2939" s="241"/>
      <c r="Q2939" s="241"/>
      <c r="R2939" s="241"/>
      <c r="S2939" s="241"/>
      <c r="T2939" s="242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3" t="s">
        <v>205</v>
      </c>
      <c r="AU2939" s="243" t="s">
        <v>82</v>
      </c>
      <c r="AV2939" s="13" t="s">
        <v>82</v>
      </c>
      <c r="AW2939" s="13" t="s">
        <v>33</v>
      </c>
      <c r="AX2939" s="13" t="s">
        <v>72</v>
      </c>
      <c r="AY2939" s="243" t="s">
        <v>190</v>
      </c>
    </row>
    <row r="2940" s="14" customFormat="1">
      <c r="A2940" s="14"/>
      <c r="B2940" s="254"/>
      <c r="C2940" s="255"/>
      <c r="D2940" s="234" t="s">
        <v>205</v>
      </c>
      <c r="E2940" s="256" t="s">
        <v>19</v>
      </c>
      <c r="F2940" s="257" t="s">
        <v>3241</v>
      </c>
      <c r="G2940" s="255"/>
      <c r="H2940" s="256" t="s">
        <v>19</v>
      </c>
      <c r="I2940" s="258"/>
      <c r="J2940" s="255"/>
      <c r="K2940" s="255"/>
      <c r="L2940" s="259"/>
      <c r="M2940" s="260"/>
      <c r="N2940" s="261"/>
      <c r="O2940" s="261"/>
      <c r="P2940" s="261"/>
      <c r="Q2940" s="261"/>
      <c r="R2940" s="261"/>
      <c r="S2940" s="261"/>
      <c r="T2940" s="262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63" t="s">
        <v>205</v>
      </c>
      <c r="AU2940" s="263" t="s">
        <v>82</v>
      </c>
      <c r="AV2940" s="14" t="s">
        <v>79</v>
      </c>
      <c r="AW2940" s="14" t="s">
        <v>33</v>
      </c>
      <c r="AX2940" s="14" t="s">
        <v>72</v>
      </c>
      <c r="AY2940" s="263" t="s">
        <v>190</v>
      </c>
    </row>
    <row r="2941" s="13" customFormat="1">
      <c r="A2941" s="13"/>
      <c r="B2941" s="232"/>
      <c r="C2941" s="233"/>
      <c r="D2941" s="234" t="s">
        <v>205</v>
      </c>
      <c r="E2941" s="235" t="s">
        <v>19</v>
      </c>
      <c r="F2941" s="236" t="s">
        <v>3294</v>
      </c>
      <c r="G2941" s="233"/>
      <c r="H2941" s="237">
        <v>9</v>
      </c>
      <c r="I2941" s="238"/>
      <c r="J2941" s="233"/>
      <c r="K2941" s="233"/>
      <c r="L2941" s="239"/>
      <c r="M2941" s="240"/>
      <c r="N2941" s="241"/>
      <c r="O2941" s="241"/>
      <c r="P2941" s="241"/>
      <c r="Q2941" s="241"/>
      <c r="R2941" s="241"/>
      <c r="S2941" s="241"/>
      <c r="T2941" s="242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3" t="s">
        <v>205</v>
      </c>
      <c r="AU2941" s="243" t="s">
        <v>82</v>
      </c>
      <c r="AV2941" s="13" t="s">
        <v>82</v>
      </c>
      <c r="AW2941" s="13" t="s">
        <v>33</v>
      </c>
      <c r="AX2941" s="13" t="s">
        <v>72</v>
      </c>
      <c r="AY2941" s="243" t="s">
        <v>190</v>
      </c>
    </row>
    <row r="2942" s="14" customFormat="1">
      <c r="A2942" s="14"/>
      <c r="B2942" s="254"/>
      <c r="C2942" s="255"/>
      <c r="D2942" s="234" t="s">
        <v>205</v>
      </c>
      <c r="E2942" s="256" t="s">
        <v>19</v>
      </c>
      <c r="F2942" s="257" t="s">
        <v>3242</v>
      </c>
      <c r="G2942" s="255"/>
      <c r="H2942" s="256" t="s">
        <v>19</v>
      </c>
      <c r="I2942" s="258"/>
      <c r="J2942" s="255"/>
      <c r="K2942" s="255"/>
      <c r="L2942" s="259"/>
      <c r="M2942" s="260"/>
      <c r="N2942" s="261"/>
      <c r="O2942" s="261"/>
      <c r="P2942" s="261"/>
      <c r="Q2942" s="261"/>
      <c r="R2942" s="261"/>
      <c r="S2942" s="261"/>
      <c r="T2942" s="262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63" t="s">
        <v>205</v>
      </c>
      <c r="AU2942" s="263" t="s">
        <v>82</v>
      </c>
      <c r="AV2942" s="14" t="s">
        <v>79</v>
      </c>
      <c r="AW2942" s="14" t="s">
        <v>33</v>
      </c>
      <c r="AX2942" s="14" t="s">
        <v>72</v>
      </c>
      <c r="AY2942" s="263" t="s">
        <v>190</v>
      </c>
    </row>
    <row r="2943" s="13" customFormat="1">
      <c r="A2943" s="13"/>
      <c r="B2943" s="232"/>
      <c r="C2943" s="233"/>
      <c r="D2943" s="234" t="s">
        <v>205</v>
      </c>
      <c r="E2943" s="235" t="s">
        <v>19</v>
      </c>
      <c r="F2943" s="236" t="s">
        <v>3293</v>
      </c>
      <c r="G2943" s="233"/>
      <c r="H2943" s="237">
        <v>6</v>
      </c>
      <c r="I2943" s="238"/>
      <c r="J2943" s="233"/>
      <c r="K2943" s="233"/>
      <c r="L2943" s="239"/>
      <c r="M2943" s="240"/>
      <c r="N2943" s="241"/>
      <c r="O2943" s="241"/>
      <c r="P2943" s="241"/>
      <c r="Q2943" s="241"/>
      <c r="R2943" s="241"/>
      <c r="S2943" s="241"/>
      <c r="T2943" s="242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3" t="s">
        <v>205</v>
      </c>
      <c r="AU2943" s="243" t="s">
        <v>82</v>
      </c>
      <c r="AV2943" s="13" t="s">
        <v>82</v>
      </c>
      <c r="AW2943" s="13" t="s">
        <v>33</v>
      </c>
      <c r="AX2943" s="13" t="s">
        <v>72</v>
      </c>
      <c r="AY2943" s="243" t="s">
        <v>190</v>
      </c>
    </row>
    <row r="2944" s="14" customFormat="1">
      <c r="A2944" s="14"/>
      <c r="B2944" s="254"/>
      <c r="C2944" s="255"/>
      <c r="D2944" s="234" t="s">
        <v>205</v>
      </c>
      <c r="E2944" s="256" t="s">
        <v>19</v>
      </c>
      <c r="F2944" s="257" t="s">
        <v>3243</v>
      </c>
      <c r="G2944" s="255"/>
      <c r="H2944" s="256" t="s">
        <v>19</v>
      </c>
      <c r="I2944" s="258"/>
      <c r="J2944" s="255"/>
      <c r="K2944" s="255"/>
      <c r="L2944" s="259"/>
      <c r="M2944" s="260"/>
      <c r="N2944" s="261"/>
      <c r="O2944" s="261"/>
      <c r="P2944" s="261"/>
      <c r="Q2944" s="261"/>
      <c r="R2944" s="261"/>
      <c r="S2944" s="261"/>
      <c r="T2944" s="262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63" t="s">
        <v>205</v>
      </c>
      <c r="AU2944" s="263" t="s">
        <v>82</v>
      </c>
      <c r="AV2944" s="14" t="s">
        <v>79</v>
      </c>
      <c r="AW2944" s="14" t="s">
        <v>33</v>
      </c>
      <c r="AX2944" s="14" t="s">
        <v>72</v>
      </c>
      <c r="AY2944" s="263" t="s">
        <v>190</v>
      </c>
    </row>
    <row r="2945" s="13" customFormat="1">
      <c r="A2945" s="13"/>
      <c r="B2945" s="232"/>
      <c r="C2945" s="233"/>
      <c r="D2945" s="234" t="s">
        <v>205</v>
      </c>
      <c r="E2945" s="235" t="s">
        <v>19</v>
      </c>
      <c r="F2945" s="236" t="s">
        <v>3292</v>
      </c>
      <c r="G2945" s="233"/>
      <c r="H2945" s="237">
        <v>8.0500000000000007</v>
      </c>
      <c r="I2945" s="238"/>
      <c r="J2945" s="233"/>
      <c r="K2945" s="233"/>
      <c r="L2945" s="239"/>
      <c r="M2945" s="240"/>
      <c r="N2945" s="241"/>
      <c r="O2945" s="241"/>
      <c r="P2945" s="241"/>
      <c r="Q2945" s="241"/>
      <c r="R2945" s="241"/>
      <c r="S2945" s="241"/>
      <c r="T2945" s="242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3" t="s">
        <v>205</v>
      </c>
      <c r="AU2945" s="243" t="s">
        <v>82</v>
      </c>
      <c r="AV2945" s="13" t="s">
        <v>82</v>
      </c>
      <c r="AW2945" s="13" t="s">
        <v>33</v>
      </c>
      <c r="AX2945" s="13" t="s">
        <v>72</v>
      </c>
      <c r="AY2945" s="243" t="s">
        <v>190</v>
      </c>
    </row>
    <row r="2946" s="14" customFormat="1">
      <c r="A2946" s="14"/>
      <c r="B2946" s="254"/>
      <c r="C2946" s="255"/>
      <c r="D2946" s="234" t="s">
        <v>205</v>
      </c>
      <c r="E2946" s="256" t="s">
        <v>19</v>
      </c>
      <c r="F2946" s="257" t="s">
        <v>3244</v>
      </c>
      <c r="G2946" s="255"/>
      <c r="H2946" s="256" t="s">
        <v>19</v>
      </c>
      <c r="I2946" s="258"/>
      <c r="J2946" s="255"/>
      <c r="K2946" s="255"/>
      <c r="L2946" s="259"/>
      <c r="M2946" s="260"/>
      <c r="N2946" s="261"/>
      <c r="O2946" s="261"/>
      <c r="P2946" s="261"/>
      <c r="Q2946" s="261"/>
      <c r="R2946" s="261"/>
      <c r="S2946" s="261"/>
      <c r="T2946" s="262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63" t="s">
        <v>205</v>
      </c>
      <c r="AU2946" s="263" t="s">
        <v>82</v>
      </c>
      <c r="AV2946" s="14" t="s">
        <v>79</v>
      </c>
      <c r="AW2946" s="14" t="s">
        <v>33</v>
      </c>
      <c r="AX2946" s="14" t="s">
        <v>72</v>
      </c>
      <c r="AY2946" s="263" t="s">
        <v>190</v>
      </c>
    </row>
    <row r="2947" s="13" customFormat="1">
      <c r="A2947" s="13"/>
      <c r="B2947" s="232"/>
      <c r="C2947" s="233"/>
      <c r="D2947" s="234" t="s">
        <v>205</v>
      </c>
      <c r="E2947" s="235" t="s">
        <v>19</v>
      </c>
      <c r="F2947" s="236" t="s">
        <v>3292</v>
      </c>
      <c r="G2947" s="233"/>
      <c r="H2947" s="237">
        <v>8.0500000000000007</v>
      </c>
      <c r="I2947" s="238"/>
      <c r="J2947" s="233"/>
      <c r="K2947" s="233"/>
      <c r="L2947" s="239"/>
      <c r="M2947" s="240"/>
      <c r="N2947" s="241"/>
      <c r="O2947" s="241"/>
      <c r="P2947" s="241"/>
      <c r="Q2947" s="241"/>
      <c r="R2947" s="241"/>
      <c r="S2947" s="241"/>
      <c r="T2947" s="242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43" t="s">
        <v>205</v>
      </c>
      <c r="AU2947" s="243" t="s">
        <v>82</v>
      </c>
      <c r="AV2947" s="13" t="s">
        <v>82</v>
      </c>
      <c r="AW2947" s="13" t="s">
        <v>33</v>
      </c>
      <c r="AX2947" s="13" t="s">
        <v>72</v>
      </c>
      <c r="AY2947" s="243" t="s">
        <v>190</v>
      </c>
    </row>
    <row r="2948" s="14" customFormat="1">
      <c r="A2948" s="14"/>
      <c r="B2948" s="254"/>
      <c r="C2948" s="255"/>
      <c r="D2948" s="234" t="s">
        <v>205</v>
      </c>
      <c r="E2948" s="256" t="s">
        <v>19</v>
      </c>
      <c r="F2948" s="257" t="s">
        <v>3245</v>
      </c>
      <c r="G2948" s="255"/>
      <c r="H2948" s="256" t="s">
        <v>19</v>
      </c>
      <c r="I2948" s="258"/>
      <c r="J2948" s="255"/>
      <c r="K2948" s="255"/>
      <c r="L2948" s="259"/>
      <c r="M2948" s="260"/>
      <c r="N2948" s="261"/>
      <c r="O2948" s="261"/>
      <c r="P2948" s="261"/>
      <c r="Q2948" s="261"/>
      <c r="R2948" s="261"/>
      <c r="S2948" s="261"/>
      <c r="T2948" s="262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63" t="s">
        <v>205</v>
      </c>
      <c r="AU2948" s="263" t="s">
        <v>82</v>
      </c>
      <c r="AV2948" s="14" t="s">
        <v>79</v>
      </c>
      <c r="AW2948" s="14" t="s">
        <v>33</v>
      </c>
      <c r="AX2948" s="14" t="s">
        <v>72</v>
      </c>
      <c r="AY2948" s="263" t="s">
        <v>190</v>
      </c>
    </row>
    <row r="2949" s="13" customFormat="1">
      <c r="A2949" s="13"/>
      <c r="B2949" s="232"/>
      <c r="C2949" s="233"/>
      <c r="D2949" s="234" t="s">
        <v>205</v>
      </c>
      <c r="E2949" s="235" t="s">
        <v>19</v>
      </c>
      <c r="F2949" s="236" t="s">
        <v>3292</v>
      </c>
      <c r="G2949" s="233"/>
      <c r="H2949" s="237">
        <v>8.0500000000000007</v>
      </c>
      <c r="I2949" s="238"/>
      <c r="J2949" s="233"/>
      <c r="K2949" s="233"/>
      <c r="L2949" s="239"/>
      <c r="M2949" s="240"/>
      <c r="N2949" s="241"/>
      <c r="O2949" s="241"/>
      <c r="P2949" s="241"/>
      <c r="Q2949" s="241"/>
      <c r="R2949" s="241"/>
      <c r="S2949" s="241"/>
      <c r="T2949" s="242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3" t="s">
        <v>205</v>
      </c>
      <c r="AU2949" s="243" t="s">
        <v>82</v>
      </c>
      <c r="AV2949" s="13" t="s">
        <v>82</v>
      </c>
      <c r="AW2949" s="13" t="s">
        <v>33</v>
      </c>
      <c r="AX2949" s="13" t="s">
        <v>72</v>
      </c>
      <c r="AY2949" s="243" t="s">
        <v>190</v>
      </c>
    </row>
    <row r="2950" s="14" customFormat="1">
      <c r="A2950" s="14"/>
      <c r="B2950" s="254"/>
      <c r="C2950" s="255"/>
      <c r="D2950" s="234" t="s">
        <v>205</v>
      </c>
      <c r="E2950" s="256" t="s">
        <v>19</v>
      </c>
      <c r="F2950" s="257" t="s">
        <v>3246</v>
      </c>
      <c r="G2950" s="255"/>
      <c r="H2950" s="256" t="s">
        <v>19</v>
      </c>
      <c r="I2950" s="258"/>
      <c r="J2950" s="255"/>
      <c r="K2950" s="255"/>
      <c r="L2950" s="259"/>
      <c r="M2950" s="260"/>
      <c r="N2950" s="261"/>
      <c r="O2950" s="261"/>
      <c r="P2950" s="261"/>
      <c r="Q2950" s="261"/>
      <c r="R2950" s="261"/>
      <c r="S2950" s="261"/>
      <c r="T2950" s="262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63" t="s">
        <v>205</v>
      </c>
      <c r="AU2950" s="263" t="s">
        <v>82</v>
      </c>
      <c r="AV2950" s="14" t="s">
        <v>79</v>
      </c>
      <c r="AW2950" s="14" t="s">
        <v>33</v>
      </c>
      <c r="AX2950" s="14" t="s">
        <v>72</v>
      </c>
      <c r="AY2950" s="263" t="s">
        <v>190</v>
      </c>
    </row>
    <row r="2951" s="13" customFormat="1">
      <c r="A2951" s="13"/>
      <c r="B2951" s="232"/>
      <c r="C2951" s="233"/>
      <c r="D2951" s="234" t="s">
        <v>205</v>
      </c>
      <c r="E2951" s="235" t="s">
        <v>19</v>
      </c>
      <c r="F2951" s="236" t="s">
        <v>3295</v>
      </c>
      <c r="G2951" s="233"/>
      <c r="H2951" s="237">
        <v>7.1500000000000004</v>
      </c>
      <c r="I2951" s="238"/>
      <c r="J2951" s="233"/>
      <c r="K2951" s="233"/>
      <c r="L2951" s="239"/>
      <c r="M2951" s="240"/>
      <c r="N2951" s="241"/>
      <c r="O2951" s="241"/>
      <c r="P2951" s="241"/>
      <c r="Q2951" s="241"/>
      <c r="R2951" s="241"/>
      <c r="S2951" s="241"/>
      <c r="T2951" s="242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3" t="s">
        <v>205</v>
      </c>
      <c r="AU2951" s="243" t="s">
        <v>82</v>
      </c>
      <c r="AV2951" s="13" t="s">
        <v>82</v>
      </c>
      <c r="AW2951" s="13" t="s">
        <v>33</v>
      </c>
      <c r="AX2951" s="13" t="s">
        <v>72</v>
      </c>
      <c r="AY2951" s="243" t="s">
        <v>190</v>
      </c>
    </row>
    <row r="2952" s="14" customFormat="1">
      <c r="A2952" s="14"/>
      <c r="B2952" s="254"/>
      <c r="C2952" s="255"/>
      <c r="D2952" s="234" t="s">
        <v>205</v>
      </c>
      <c r="E2952" s="256" t="s">
        <v>19</v>
      </c>
      <c r="F2952" s="257" t="s">
        <v>3296</v>
      </c>
      <c r="G2952" s="255"/>
      <c r="H2952" s="256" t="s">
        <v>19</v>
      </c>
      <c r="I2952" s="258"/>
      <c r="J2952" s="255"/>
      <c r="K2952" s="255"/>
      <c r="L2952" s="259"/>
      <c r="M2952" s="260"/>
      <c r="N2952" s="261"/>
      <c r="O2952" s="261"/>
      <c r="P2952" s="261"/>
      <c r="Q2952" s="261"/>
      <c r="R2952" s="261"/>
      <c r="S2952" s="261"/>
      <c r="T2952" s="262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63" t="s">
        <v>205</v>
      </c>
      <c r="AU2952" s="263" t="s">
        <v>82</v>
      </c>
      <c r="AV2952" s="14" t="s">
        <v>79</v>
      </c>
      <c r="AW2952" s="14" t="s">
        <v>33</v>
      </c>
      <c r="AX2952" s="14" t="s">
        <v>72</v>
      </c>
      <c r="AY2952" s="263" t="s">
        <v>190</v>
      </c>
    </row>
    <row r="2953" s="13" customFormat="1">
      <c r="A2953" s="13"/>
      <c r="B2953" s="232"/>
      <c r="C2953" s="233"/>
      <c r="D2953" s="234" t="s">
        <v>205</v>
      </c>
      <c r="E2953" s="235" t="s">
        <v>19</v>
      </c>
      <c r="F2953" s="236" t="s">
        <v>3297</v>
      </c>
      <c r="G2953" s="233"/>
      <c r="H2953" s="237">
        <v>9.0500000000000007</v>
      </c>
      <c r="I2953" s="238"/>
      <c r="J2953" s="233"/>
      <c r="K2953" s="233"/>
      <c r="L2953" s="239"/>
      <c r="M2953" s="240"/>
      <c r="N2953" s="241"/>
      <c r="O2953" s="241"/>
      <c r="P2953" s="241"/>
      <c r="Q2953" s="241"/>
      <c r="R2953" s="241"/>
      <c r="S2953" s="241"/>
      <c r="T2953" s="242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43" t="s">
        <v>205</v>
      </c>
      <c r="AU2953" s="243" t="s">
        <v>82</v>
      </c>
      <c r="AV2953" s="13" t="s">
        <v>82</v>
      </c>
      <c r="AW2953" s="13" t="s">
        <v>33</v>
      </c>
      <c r="AX2953" s="13" t="s">
        <v>72</v>
      </c>
      <c r="AY2953" s="243" t="s">
        <v>190</v>
      </c>
    </row>
    <row r="2954" s="14" customFormat="1">
      <c r="A2954" s="14"/>
      <c r="B2954" s="254"/>
      <c r="C2954" s="255"/>
      <c r="D2954" s="234" t="s">
        <v>205</v>
      </c>
      <c r="E2954" s="256" t="s">
        <v>19</v>
      </c>
      <c r="F2954" s="257" t="s">
        <v>3298</v>
      </c>
      <c r="G2954" s="255"/>
      <c r="H2954" s="256" t="s">
        <v>19</v>
      </c>
      <c r="I2954" s="258"/>
      <c r="J2954" s="255"/>
      <c r="K2954" s="255"/>
      <c r="L2954" s="259"/>
      <c r="M2954" s="260"/>
      <c r="N2954" s="261"/>
      <c r="O2954" s="261"/>
      <c r="P2954" s="261"/>
      <c r="Q2954" s="261"/>
      <c r="R2954" s="261"/>
      <c r="S2954" s="261"/>
      <c r="T2954" s="262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63" t="s">
        <v>205</v>
      </c>
      <c r="AU2954" s="263" t="s">
        <v>82</v>
      </c>
      <c r="AV2954" s="14" t="s">
        <v>79</v>
      </c>
      <c r="AW2954" s="14" t="s">
        <v>33</v>
      </c>
      <c r="AX2954" s="14" t="s">
        <v>72</v>
      </c>
      <c r="AY2954" s="263" t="s">
        <v>190</v>
      </c>
    </row>
    <row r="2955" s="13" customFormat="1">
      <c r="A2955" s="13"/>
      <c r="B2955" s="232"/>
      <c r="C2955" s="233"/>
      <c r="D2955" s="234" t="s">
        <v>205</v>
      </c>
      <c r="E2955" s="235" t="s">
        <v>19</v>
      </c>
      <c r="F2955" s="236" t="s">
        <v>3299</v>
      </c>
      <c r="G2955" s="233"/>
      <c r="H2955" s="237">
        <v>7.9500000000000002</v>
      </c>
      <c r="I2955" s="238"/>
      <c r="J2955" s="233"/>
      <c r="K2955" s="233"/>
      <c r="L2955" s="239"/>
      <c r="M2955" s="240"/>
      <c r="N2955" s="241"/>
      <c r="O2955" s="241"/>
      <c r="P2955" s="241"/>
      <c r="Q2955" s="241"/>
      <c r="R2955" s="241"/>
      <c r="S2955" s="241"/>
      <c r="T2955" s="242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43" t="s">
        <v>205</v>
      </c>
      <c r="AU2955" s="243" t="s">
        <v>82</v>
      </c>
      <c r="AV2955" s="13" t="s">
        <v>82</v>
      </c>
      <c r="AW2955" s="13" t="s">
        <v>33</v>
      </c>
      <c r="AX2955" s="13" t="s">
        <v>72</v>
      </c>
      <c r="AY2955" s="243" t="s">
        <v>190</v>
      </c>
    </row>
    <row r="2956" s="14" customFormat="1">
      <c r="A2956" s="14"/>
      <c r="B2956" s="254"/>
      <c r="C2956" s="255"/>
      <c r="D2956" s="234" t="s">
        <v>205</v>
      </c>
      <c r="E2956" s="256" t="s">
        <v>19</v>
      </c>
      <c r="F2956" s="257" t="s">
        <v>3252</v>
      </c>
      <c r="G2956" s="255"/>
      <c r="H2956" s="256" t="s">
        <v>19</v>
      </c>
      <c r="I2956" s="258"/>
      <c r="J2956" s="255"/>
      <c r="K2956" s="255"/>
      <c r="L2956" s="259"/>
      <c r="M2956" s="260"/>
      <c r="N2956" s="261"/>
      <c r="O2956" s="261"/>
      <c r="P2956" s="261"/>
      <c r="Q2956" s="261"/>
      <c r="R2956" s="261"/>
      <c r="S2956" s="261"/>
      <c r="T2956" s="262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63" t="s">
        <v>205</v>
      </c>
      <c r="AU2956" s="263" t="s">
        <v>82</v>
      </c>
      <c r="AV2956" s="14" t="s">
        <v>79</v>
      </c>
      <c r="AW2956" s="14" t="s">
        <v>33</v>
      </c>
      <c r="AX2956" s="14" t="s">
        <v>72</v>
      </c>
      <c r="AY2956" s="263" t="s">
        <v>190</v>
      </c>
    </row>
    <row r="2957" s="13" customFormat="1">
      <c r="A2957" s="13"/>
      <c r="B2957" s="232"/>
      <c r="C2957" s="233"/>
      <c r="D2957" s="234" t="s">
        <v>205</v>
      </c>
      <c r="E2957" s="235" t="s">
        <v>19</v>
      </c>
      <c r="F2957" s="236" t="s">
        <v>3287</v>
      </c>
      <c r="G2957" s="233"/>
      <c r="H2957" s="237">
        <v>8.5</v>
      </c>
      <c r="I2957" s="238"/>
      <c r="J2957" s="233"/>
      <c r="K2957" s="233"/>
      <c r="L2957" s="239"/>
      <c r="M2957" s="240"/>
      <c r="N2957" s="241"/>
      <c r="O2957" s="241"/>
      <c r="P2957" s="241"/>
      <c r="Q2957" s="241"/>
      <c r="R2957" s="241"/>
      <c r="S2957" s="241"/>
      <c r="T2957" s="242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3" t="s">
        <v>205</v>
      </c>
      <c r="AU2957" s="243" t="s">
        <v>82</v>
      </c>
      <c r="AV2957" s="13" t="s">
        <v>82</v>
      </c>
      <c r="AW2957" s="13" t="s">
        <v>33</v>
      </c>
      <c r="AX2957" s="13" t="s">
        <v>72</v>
      </c>
      <c r="AY2957" s="243" t="s">
        <v>190</v>
      </c>
    </row>
    <row r="2958" s="14" customFormat="1">
      <c r="A2958" s="14"/>
      <c r="B2958" s="254"/>
      <c r="C2958" s="255"/>
      <c r="D2958" s="234" t="s">
        <v>205</v>
      </c>
      <c r="E2958" s="256" t="s">
        <v>19</v>
      </c>
      <c r="F2958" s="257" t="s">
        <v>3253</v>
      </c>
      <c r="G2958" s="255"/>
      <c r="H2958" s="256" t="s">
        <v>19</v>
      </c>
      <c r="I2958" s="258"/>
      <c r="J2958" s="255"/>
      <c r="K2958" s="255"/>
      <c r="L2958" s="259"/>
      <c r="M2958" s="260"/>
      <c r="N2958" s="261"/>
      <c r="O2958" s="261"/>
      <c r="P2958" s="261"/>
      <c r="Q2958" s="261"/>
      <c r="R2958" s="261"/>
      <c r="S2958" s="261"/>
      <c r="T2958" s="262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63" t="s">
        <v>205</v>
      </c>
      <c r="AU2958" s="263" t="s">
        <v>82</v>
      </c>
      <c r="AV2958" s="14" t="s">
        <v>79</v>
      </c>
      <c r="AW2958" s="14" t="s">
        <v>33</v>
      </c>
      <c r="AX2958" s="14" t="s">
        <v>72</v>
      </c>
      <c r="AY2958" s="263" t="s">
        <v>190</v>
      </c>
    </row>
    <row r="2959" s="13" customFormat="1">
      <c r="A2959" s="13"/>
      <c r="B2959" s="232"/>
      <c r="C2959" s="233"/>
      <c r="D2959" s="234" t="s">
        <v>205</v>
      </c>
      <c r="E2959" s="235" t="s">
        <v>19</v>
      </c>
      <c r="F2959" s="236" t="s">
        <v>3284</v>
      </c>
      <c r="G2959" s="233"/>
      <c r="H2959" s="237">
        <v>9</v>
      </c>
      <c r="I2959" s="238"/>
      <c r="J2959" s="233"/>
      <c r="K2959" s="233"/>
      <c r="L2959" s="239"/>
      <c r="M2959" s="240"/>
      <c r="N2959" s="241"/>
      <c r="O2959" s="241"/>
      <c r="P2959" s="241"/>
      <c r="Q2959" s="241"/>
      <c r="R2959" s="241"/>
      <c r="S2959" s="241"/>
      <c r="T2959" s="242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3" t="s">
        <v>205</v>
      </c>
      <c r="AU2959" s="243" t="s">
        <v>82</v>
      </c>
      <c r="AV2959" s="13" t="s">
        <v>82</v>
      </c>
      <c r="AW2959" s="13" t="s">
        <v>33</v>
      </c>
      <c r="AX2959" s="13" t="s">
        <v>72</v>
      </c>
      <c r="AY2959" s="243" t="s">
        <v>190</v>
      </c>
    </row>
    <row r="2960" s="14" customFormat="1">
      <c r="A2960" s="14"/>
      <c r="B2960" s="254"/>
      <c r="C2960" s="255"/>
      <c r="D2960" s="234" t="s">
        <v>205</v>
      </c>
      <c r="E2960" s="256" t="s">
        <v>19</v>
      </c>
      <c r="F2960" s="257" t="s">
        <v>3254</v>
      </c>
      <c r="G2960" s="255"/>
      <c r="H2960" s="256" t="s">
        <v>19</v>
      </c>
      <c r="I2960" s="258"/>
      <c r="J2960" s="255"/>
      <c r="K2960" s="255"/>
      <c r="L2960" s="259"/>
      <c r="M2960" s="260"/>
      <c r="N2960" s="261"/>
      <c r="O2960" s="261"/>
      <c r="P2960" s="261"/>
      <c r="Q2960" s="261"/>
      <c r="R2960" s="261"/>
      <c r="S2960" s="261"/>
      <c r="T2960" s="262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63" t="s">
        <v>205</v>
      </c>
      <c r="AU2960" s="263" t="s">
        <v>82</v>
      </c>
      <c r="AV2960" s="14" t="s">
        <v>79</v>
      </c>
      <c r="AW2960" s="14" t="s">
        <v>33</v>
      </c>
      <c r="AX2960" s="14" t="s">
        <v>72</v>
      </c>
      <c r="AY2960" s="263" t="s">
        <v>190</v>
      </c>
    </row>
    <row r="2961" s="13" customFormat="1">
      <c r="A2961" s="13"/>
      <c r="B2961" s="232"/>
      <c r="C2961" s="233"/>
      <c r="D2961" s="234" t="s">
        <v>205</v>
      </c>
      <c r="E2961" s="235" t="s">
        <v>19</v>
      </c>
      <c r="F2961" s="236" t="s">
        <v>3285</v>
      </c>
      <c r="G2961" s="233"/>
      <c r="H2961" s="237">
        <v>8</v>
      </c>
      <c r="I2961" s="238"/>
      <c r="J2961" s="233"/>
      <c r="K2961" s="233"/>
      <c r="L2961" s="239"/>
      <c r="M2961" s="240"/>
      <c r="N2961" s="241"/>
      <c r="O2961" s="241"/>
      <c r="P2961" s="241"/>
      <c r="Q2961" s="241"/>
      <c r="R2961" s="241"/>
      <c r="S2961" s="241"/>
      <c r="T2961" s="242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3" t="s">
        <v>205</v>
      </c>
      <c r="AU2961" s="243" t="s">
        <v>82</v>
      </c>
      <c r="AV2961" s="13" t="s">
        <v>82</v>
      </c>
      <c r="AW2961" s="13" t="s">
        <v>33</v>
      </c>
      <c r="AX2961" s="13" t="s">
        <v>72</v>
      </c>
      <c r="AY2961" s="243" t="s">
        <v>190</v>
      </c>
    </row>
    <row r="2962" s="14" customFormat="1">
      <c r="A2962" s="14"/>
      <c r="B2962" s="254"/>
      <c r="C2962" s="255"/>
      <c r="D2962" s="234" t="s">
        <v>205</v>
      </c>
      <c r="E2962" s="256" t="s">
        <v>19</v>
      </c>
      <c r="F2962" s="257" t="s">
        <v>3255</v>
      </c>
      <c r="G2962" s="255"/>
      <c r="H2962" s="256" t="s">
        <v>19</v>
      </c>
      <c r="I2962" s="258"/>
      <c r="J2962" s="255"/>
      <c r="K2962" s="255"/>
      <c r="L2962" s="259"/>
      <c r="M2962" s="260"/>
      <c r="N2962" s="261"/>
      <c r="O2962" s="261"/>
      <c r="P2962" s="261"/>
      <c r="Q2962" s="261"/>
      <c r="R2962" s="261"/>
      <c r="S2962" s="261"/>
      <c r="T2962" s="262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63" t="s">
        <v>205</v>
      </c>
      <c r="AU2962" s="263" t="s">
        <v>82</v>
      </c>
      <c r="AV2962" s="14" t="s">
        <v>79</v>
      </c>
      <c r="AW2962" s="14" t="s">
        <v>33</v>
      </c>
      <c r="AX2962" s="14" t="s">
        <v>72</v>
      </c>
      <c r="AY2962" s="263" t="s">
        <v>190</v>
      </c>
    </row>
    <row r="2963" s="13" customFormat="1">
      <c r="A2963" s="13"/>
      <c r="B2963" s="232"/>
      <c r="C2963" s="233"/>
      <c r="D2963" s="234" t="s">
        <v>205</v>
      </c>
      <c r="E2963" s="235" t="s">
        <v>19</v>
      </c>
      <c r="F2963" s="236" t="s">
        <v>3286</v>
      </c>
      <c r="G2963" s="233"/>
      <c r="H2963" s="237">
        <v>6.5</v>
      </c>
      <c r="I2963" s="238"/>
      <c r="J2963" s="233"/>
      <c r="K2963" s="233"/>
      <c r="L2963" s="239"/>
      <c r="M2963" s="240"/>
      <c r="N2963" s="241"/>
      <c r="O2963" s="241"/>
      <c r="P2963" s="241"/>
      <c r="Q2963" s="241"/>
      <c r="R2963" s="241"/>
      <c r="S2963" s="241"/>
      <c r="T2963" s="242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43" t="s">
        <v>205</v>
      </c>
      <c r="AU2963" s="243" t="s">
        <v>82</v>
      </c>
      <c r="AV2963" s="13" t="s">
        <v>82</v>
      </c>
      <c r="AW2963" s="13" t="s">
        <v>33</v>
      </c>
      <c r="AX2963" s="13" t="s">
        <v>72</v>
      </c>
      <c r="AY2963" s="243" t="s">
        <v>190</v>
      </c>
    </row>
    <row r="2964" s="14" customFormat="1">
      <c r="A2964" s="14"/>
      <c r="B2964" s="254"/>
      <c r="C2964" s="255"/>
      <c r="D2964" s="234" t="s">
        <v>205</v>
      </c>
      <c r="E2964" s="256" t="s">
        <v>19</v>
      </c>
      <c r="F2964" s="257" t="s">
        <v>3256</v>
      </c>
      <c r="G2964" s="255"/>
      <c r="H2964" s="256" t="s">
        <v>19</v>
      </c>
      <c r="I2964" s="258"/>
      <c r="J2964" s="255"/>
      <c r="K2964" s="255"/>
      <c r="L2964" s="259"/>
      <c r="M2964" s="260"/>
      <c r="N2964" s="261"/>
      <c r="O2964" s="261"/>
      <c r="P2964" s="261"/>
      <c r="Q2964" s="261"/>
      <c r="R2964" s="261"/>
      <c r="S2964" s="261"/>
      <c r="T2964" s="262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63" t="s">
        <v>205</v>
      </c>
      <c r="AU2964" s="263" t="s">
        <v>82</v>
      </c>
      <c r="AV2964" s="14" t="s">
        <v>79</v>
      </c>
      <c r="AW2964" s="14" t="s">
        <v>33</v>
      </c>
      <c r="AX2964" s="14" t="s">
        <v>72</v>
      </c>
      <c r="AY2964" s="263" t="s">
        <v>190</v>
      </c>
    </row>
    <row r="2965" s="13" customFormat="1">
      <c r="A2965" s="13"/>
      <c r="B2965" s="232"/>
      <c r="C2965" s="233"/>
      <c r="D2965" s="234" t="s">
        <v>205</v>
      </c>
      <c r="E2965" s="235" t="s">
        <v>19</v>
      </c>
      <c r="F2965" s="236" t="s">
        <v>3286</v>
      </c>
      <c r="G2965" s="233"/>
      <c r="H2965" s="237">
        <v>6.5</v>
      </c>
      <c r="I2965" s="238"/>
      <c r="J2965" s="233"/>
      <c r="K2965" s="233"/>
      <c r="L2965" s="239"/>
      <c r="M2965" s="240"/>
      <c r="N2965" s="241"/>
      <c r="O2965" s="241"/>
      <c r="P2965" s="241"/>
      <c r="Q2965" s="241"/>
      <c r="R2965" s="241"/>
      <c r="S2965" s="241"/>
      <c r="T2965" s="242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43" t="s">
        <v>205</v>
      </c>
      <c r="AU2965" s="243" t="s">
        <v>82</v>
      </c>
      <c r="AV2965" s="13" t="s">
        <v>82</v>
      </c>
      <c r="AW2965" s="13" t="s">
        <v>33</v>
      </c>
      <c r="AX2965" s="13" t="s">
        <v>72</v>
      </c>
      <c r="AY2965" s="243" t="s">
        <v>190</v>
      </c>
    </row>
    <row r="2966" s="14" customFormat="1">
      <c r="A2966" s="14"/>
      <c r="B2966" s="254"/>
      <c r="C2966" s="255"/>
      <c r="D2966" s="234" t="s">
        <v>205</v>
      </c>
      <c r="E2966" s="256" t="s">
        <v>19</v>
      </c>
      <c r="F2966" s="257" t="s">
        <v>3257</v>
      </c>
      <c r="G2966" s="255"/>
      <c r="H2966" s="256" t="s">
        <v>19</v>
      </c>
      <c r="I2966" s="258"/>
      <c r="J2966" s="255"/>
      <c r="K2966" s="255"/>
      <c r="L2966" s="259"/>
      <c r="M2966" s="260"/>
      <c r="N2966" s="261"/>
      <c r="O2966" s="261"/>
      <c r="P2966" s="261"/>
      <c r="Q2966" s="261"/>
      <c r="R2966" s="261"/>
      <c r="S2966" s="261"/>
      <c r="T2966" s="262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63" t="s">
        <v>205</v>
      </c>
      <c r="AU2966" s="263" t="s">
        <v>82</v>
      </c>
      <c r="AV2966" s="14" t="s">
        <v>79</v>
      </c>
      <c r="AW2966" s="14" t="s">
        <v>33</v>
      </c>
      <c r="AX2966" s="14" t="s">
        <v>72</v>
      </c>
      <c r="AY2966" s="263" t="s">
        <v>190</v>
      </c>
    </row>
    <row r="2967" s="13" customFormat="1">
      <c r="A2967" s="13"/>
      <c r="B2967" s="232"/>
      <c r="C2967" s="233"/>
      <c r="D2967" s="234" t="s">
        <v>205</v>
      </c>
      <c r="E2967" s="235" t="s">
        <v>19</v>
      </c>
      <c r="F2967" s="236" t="s">
        <v>3287</v>
      </c>
      <c r="G2967" s="233"/>
      <c r="H2967" s="237">
        <v>8.5</v>
      </c>
      <c r="I2967" s="238"/>
      <c r="J2967" s="233"/>
      <c r="K2967" s="233"/>
      <c r="L2967" s="239"/>
      <c r="M2967" s="240"/>
      <c r="N2967" s="241"/>
      <c r="O2967" s="241"/>
      <c r="P2967" s="241"/>
      <c r="Q2967" s="241"/>
      <c r="R2967" s="241"/>
      <c r="S2967" s="241"/>
      <c r="T2967" s="242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3" t="s">
        <v>205</v>
      </c>
      <c r="AU2967" s="243" t="s">
        <v>82</v>
      </c>
      <c r="AV2967" s="13" t="s">
        <v>82</v>
      </c>
      <c r="AW2967" s="13" t="s">
        <v>33</v>
      </c>
      <c r="AX2967" s="13" t="s">
        <v>72</v>
      </c>
      <c r="AY2967" s="243" t="s">
        <v>190</v>
      </c>
    </row>
    <row r="2968" s="14" customFormat="1">
      <c r="A2968" s="14"/>
      <c r="B2968" s="254"/>
      <c r="C2968" s="255"/>
      <c r="D2968" s="234" t="s">
        <v>205</v>
      </c>
      <c r="E2968" s="256" t="s">
        <v>19</v>
      </c>
      <c r="F2968" s="257" t="s">
        <v>3258</v>
      </c>
      <c r="G2968" s="255"/>
      <c r="H2968" s="256" t="s">
        <v>19</v>
      </c>
      <c r="I2968" s="258"/>
      <c r="J2968" s="255"/>
      <c r="K2968" s="255"/>
      <c r="L2968" s="259"/>
      <c r="M2968" s="260"/>
      <c r="N2968" s="261"/>
      <c r="O2968" s="261"/>
      <c r="P2968" s="261"/>
      <c r="Q2968" s="261"/>
      <c r="R2968" s="261"/>
      <c r="S2968" s="261"/>
      <c r="T2968" s="262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63" t="s">
        <v>205</v>
      </c>
      <c r="AU2968" s="263" t="s">
        <v>82</v>
      </c>
      <c r="AV2968" s="14" t="s">
        <v>79</v>
      </c>
      <c r="AW2968" s="14" t="s">
        <v>33</v>
      </c>
      <c r="AX2968" s="14" t="s">
        <v>72</v>
      </c>
      <c r="AY2968" s="263" t="s">
        <v>190</v>
      </c>
    </row>
    <row r="2969" s="13" customFormat="1">
      <c r="A2969" s="13"/>
      <c r="B2969" s="232"/>
      <c r="C2969" s="233"/>
      <c r="D2969" s="234" t="s">
        <v>205</v>
      </c>
      <c r="E2969" s="235" t="s">
        <v>19</v>
      </c>
      <c r="F2969" s="236" t="s">
        <v>3285</v>
      </c>
      <c r="G2969" s="233"/>
      <c r="H2969" s="237">
        <v>8</v>
      </c>
      <c r="I2969" s="238"/>
      <c r="J2969" s="233"/>
      <c r="K2969" s="233"/>
      <c r="L2969" s="239"/>
      <c r="M2969" s="240"/>
      <c r="N2969" s="241"/>
      <c r="O2969" s="241"/>
      <c r="P2969" s="241"/>
      <c r="Q2969" s="241"/>
      <c r="R2969" s="241"/>
      <c r="S2969" s="241"/>
      <c r="T2969" s="242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3" t="s">
        <v>205</v>
      </c>
      <c r="AU2969" s="243" t="s">
        <v>82</v>
      </c>
      <c r="AV2969" s="13" t="s">
        <v>82</v>
      </c>
      <c r="AW2969" s="13" t="s">
        <v>33</v>
      </c>
      <c r="AX2969" s="13" t="s">
        <v>72</v>
      </c>
      <c r="AY2969" s="243" t="s">
        <v>190</v>
      </c>
    </row>
    <row r="2970" s="14" customFormat="1">
      <c r="A2970" s="14"/>
      <c r="B2970" s="254"/>
      <c r="C2970" s="255"/>
      <c r="D2970" s="234" t="s">
        <v>205</v>
      </c>
      <c r="E2970" s="256" t="s">
        <v>19</v>
      </c>
      <c r="F2970" s="257" t="s">
        <v>3259</v>
      </c>
      <c r="G2970" s="255"/>
      <c r="H2970" s="256" t="s">
        <v>19</v>
      </c>
      <c r="I2970" s="258"/>
      <c r="J2970" s="255"/>
      <c r="K2970" s="255"/>
      <c r="L2970" s="259"/>
      <c r="M2970" s="260"/>
      <c r="N2970" s="261"/>
      <c r="O2970" s="261"/>
      <c r="P2970" s="261"/>
      <c r="Q2970" s="261"/>
      <c r="R2970" s="261"/>
      <c r="S2970" s="261"/>
      <c r="T2970" s="262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63" t="s">
        <v>205</v>
      </c>
      <c r="AU2970" s="263" t="s">
        <v>82</v>
      </c>
      <c r="AV2970" s="14" t="s">
        <v>79</v>
      </c>
      <c r="AW2970" s="14" t="s">
        <v>33</v>
      </c>
      <c r="AX2970" s="14" t="s">
        <v>72</v>
      </c>
      <c r="AY2970" s="263" t="s">
        <v>190</v>
      </c>
    </row>
    <row r="2971" s="13" customFormat="1">
      <c r="A2971" s="13"/>
      <c r="B2971" s="232"/>
      <c r="C2971" s="233"/>
      <c r="D2971" s="234" t="s">
        <v>205</v>
      </c>
      <c r="E2971" s="235" t="s">
        <v>19</v>
      </c>
      <c r="F2971" s="236" t="s">
        <v>3287</v>
      </c>
      <c r="G2971" s="233"/>
      <c r="H2971" s="237">
        <v>8.5</v>
      </c>
      <c r="I2971" s="238"/>
      <c r="J2971" s="233"/>
      <c r="K2971" s="233"/>
      <c r="L2971" s="239"/>
      <c r="M2971" s="240"/>
      <c r="N2971" s="241"/>
      <c r="O2971" s="241"/>
      <c r="P2971" s="241"/>
      <c r="Q2971" s="241"/>
      <c r="R2971" s="241"/>
      <c r="S2971" s="241"/>
      <c r="T2971" s="242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3" t="s">
        <v>205</v>
      </c>
      <c r="AU2971" s="243" t="s">
        <v>82</v>
      </c>
      <c r="AV2971" s="13" t="s">
        <v>82</v>
      </c>
      <c r="AW2971" s="13" t="s">
        <v>33</v>
      </c>
      <c r="AX2971" s="13" t="s">
        <v>72</v>
      </c>
      <c r="AY2971" s="243" t="s">
        <v>190</v>
      </c>
    </row>
    <row r="2972" s="14" customFormat="1">
      <c r="A2972" s="14"/>
      <c r="B2972" s="254"/>
      <c r="C2972" s="255"/>
      <c r="D2972" s="234" t="s">
        <v>205</v>
      </c>
      <c r="E2972" s="256" t="s">
        <v>19</v>
      </c>
      <c r="F2972" s="257" t="s">
        <v>3260</v>
      </c>
      <c r="G2972" s="255"/>
      <c r="H2972" s="256" t="s">
        <v>19</v>
      </c>
      <c r="I2972" s="258"/>
      <c r="J2972" s="255"/>
      <c r="K2972" s="255"/>
      <c r="L2972" s="259"/>
      <c r="M2972" s="260"/>
      <c r="N2972" s="261"/>
      <c r="O2972" s="261"/>
      <c r="P2972" s="261"/>
      <c r="Q2972" s="261"/>
      <c r="R2972" s="261"/>
      <c r="S2972" s="261"/>
      <c r="T2972" s="262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63" t="s">
        <v>205</v>
      </c>
      <c r="AU2972" s="263" t="s">
        <v>82</v>
      </c>
      <c r="AV2972" s="14" t="s">
        <v>79</v>
      </c>
      <c r="AW2972" s="14" t="s">
        <v>33</v>
      </c>
      <c r="AX2972" s="14" t="s">
        <v>72</v>
      </c>
      <c r="AY2972" s="263" t="s">
        <v>190</v>
      </c>
    </row>
    <row r="2973" s="13" customFormat="1">
      <c r="A2973" s="13"/>
      <c r="B2973" s="232"/>
      <c r="C2973" s="233"/>
      <c r="D2973" s="234" t="s">
        <v>205</v>
      </c>
      <c r="E2973" s="235" t="s">
        <v>19</v>
      </c>
      <c r="F2973" s="236" t="s">
        <v>3284</v>
      </c>
      <c r="G2973" s="233"/>
      <c r="H2973" s="237">
        <v>9</v>
      </c>
      <c r="I2973" s="238"/>
      <c r="J2973" s="233"/>
      <c r="K2973" s="233"/>
      <c r="L2973" s="239"/>
      <c r="M2973" s="240"/>
      <c r="N2973" s="241"/>
      <c r="O2973" s="241"/>
      <c r="P2973" s="241"/>
      <c r="Q2973" s="241"/>
      <c r="R2973" s="241"/>
      <c r="S2973" s="241"/>
      <c r="T2973" s="242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3" t="s">
        <v>205</v>
      </c>
      <c r="AU2973" s="243" t="s">
        <v>82</v>
      </c>
      <c r="AV2973" s="13" t="s">
        <v>82</v>
      </c>
      <c r="AW2973" s="13" t="s">
        <v>33</v>
      </c>
      <c r="AX2973" s="13" t="s">
        <v>72</v>
      </c>
      <c r="AY2973" s="243" t="s">
        <v>190</v>
      </c>
    </row>
    <row r="2974" s="14" customFormat="1">
      <c r="A2974" s="14"/>
      <c r="B2974" s="254"/>
      <c r="C2974" s="255"/>
      <c r="D2974" s="234" t="s">
        <v>205</v>
      </c>
      <c r="E2974" s="256" t="s">
        <v>19</v>
      </c>
      <c r="F2974" s="257" t="s">
        <v>3261</v>
      </c>
      <c r="G2974" s="255"/>
      <c r="H2974" s="256" t="s">
        <v>19</v>
      </c>
      <c r="I2974" s="258"/>
      <c r="J2974" s="255"/>
      <c r="K2974" s="255"/>
      <c r="L2974" s="259"/>
      <c r="M2974" s="260"/>
      <c r="N2974" s="261"/>
      <c r="O2974" s="261"/>
      <c r="P2974" s="261"/>
      <c r="Q2974" s="261"/>
      <c r="R2974" s="261"/>
      <c r="S2974" s="261"/>
      <c r="T2974" s="262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63" t="s">
        <v>205</v>
      </c>
      <c r="AU2974" s="263" t="s">
        <v>82</v>
      </c>
      <c r="AV2974" s="14" t="s">
        <v>79</v>
      </c>
      <c r="AW2974" s="14" t="s">
        <v>33</v>
      </c>
      <c r="AX2974" s="14" t="s">
        <v>72</v>
      </c>
      <c r="AY2974" s="263" t="s">
        <v>190</v>
      </c>
    </row>
    <row r="2975" s="13" customFormat="1">
      <c r="A2975" s="13"/>
      <c r="B2975" s="232"/>
      <c r="C2975" s="233"/>
      <c r="D2975" s="234" t="s">
        <v>205</v>
      </c>
      <c r="E2975" s="235" t="s">
        <v>19</v>
      </c>
      <c r="F2975" s="236" t="s">
        <v>3284</v>
      </c>
      <c r="G2975" s="233"/>
      <c r="H2975" s="237">
        <v>9</v>
      </c>
      <c r="I2975" s="238"/>
      <c r="J2975" s="233"/>
      <c r="K2975" s="233"/>
      <c r="L2975" s="239"/>
      <c r="M2975" s="240"/>
      <c r="N2975" s="241"/>
      <c r="O2975" s="241"/>
      <c r="P2975" s="241"/>
      <c r="Q2975" s="241"/>
      <c r="R2975" s="241"/>
      <c r="S2975" s="241"/>
      <c r="T2975" s="242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3" t="s">
        <v>205</v>
      </c>
      <c r="AU2975" s="243" t="s">
        <v>82</v>
      </c>
      <c r="AV2975" s="13" t="s">
        <v>82</v>
      </c>
      <c r="AW2975" s="13" t="s">
        <v>33</v>
      </c>
      <c r="AX2975" s="13" t="s">
        <v>72</v>
      </c>
      <c r="AY2975" s="243" t="s">
        <v>190</v>
      </c>
    </row>
    <row r="2976" s="14" customFormat="1">
      <c r="A2976" s="14"/>
      <c r="B2976" s="254"/>
      <c r="C2976" s="255"/>
      <c r="D2976" s="234" t="s">
        <v>205</v>
      </c>
      <c r="E2976" s="256" t="s">
        <v>19</v>
      </c>
      <c r="F2976" s="257" t="s">
        <v>3262</v>
      </c>
      <c r="G2976" s="255"/>
      <c r="H2976" s="256" t="s">
        <v>19</v>
      </c>
      <c r="I2976" s="258"/>
      <c r="J2976" s="255"/>
      <c r="K2976" s="255"/>
      <c r="L2976" s="259"/>
      <c r="M2976" s="260"/>
      <c r="N2976" s="261"/>
      <c r="O2976" s="261"/>
      <c r="P2976" s="261"/>
      <c r="Q2976" s="261"/>
      <c r="R2976" s="261"/>
      <c r="S2976" s="261"/>
      <c r="T2976" s="262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63" t="s">
        <v>205</v>
      </c>
      <c r="AU2976" s="263" t="s">
        <v>82</v>
      </c>
      <c r="AV2976" s="14" t="s">
        <v>79</v>
      </c>
      <c r="AW2976" s="14" t="s">
        <v>33</v>
      </c>
      <c r="AX2976" s="14" t="s">
        <v>72</v>
      </c>
      <c r="AY2976" s="263" t="s">
        <v>190</v>
      </c>
    </row>
    <row r="2977" s="13" customFormat="1">
      <c r="A2977" s="13"/>
      <c r="B2977" s="232"/>
      <c r="C2977" s="233"/>
      <c r="D2977" s="234" t="s">
        <v>205</v>
      </c>
      <c r="E2977" s="235" t="s">
        <v>19</v>
      </c>
      <c r="F2977" s="236" t="s">
        <v>3286</v>
      </c>
      <c r="G2977" s="233"/>
      <c r="H2977" s="237">
        <v>6.5</v>
      </c>
      <c r="I2977" s="238"/>
      <c r="J2977" s="233"/>
      <c r="K2977" s="233"/>
      <c r="L2977" s="239"/>
      <c r="M2977" s="240"/>
      <c r="N2977" s="241"/>
      <c r="O2977" s="241"/>
      <c r="P2977" s="241"/>
      <c r="Q2977" s="241"/>
      <c r="R2977" s="241"/>
      <c r="S2977" s="241"/>
      <c r="T2977" s="242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3" t="s">
        <v>205</v>
      </c>
      <c r="AU2977" s="243" t="s">
        <v>82</v>
      </c>
      <c r="AV2977" s="13" t="s">
        <v>82</v>
      </c>
      <c r="AW2977" s="13" t="s">
        <v>33</v>
      </c>
      <c r="AX2977" s="13" t="s">
        <v>72</v>
      </c>
      <c r="AY2977" s="243" t="s">
        <v>190</v>
      </c>
    </row>
    <row r="2978" s="14" customFormat="1">
      <c r="A2978" s="14"/>
      <c r="B2978" s="254"/>
      <c r="C2978" s="255"/>
      <c r="D2978" s="234" t="s">
        <v>205</v>
      </c>
      <c r="E2978" s="256" t="s">
        <v>19</v>
      </c>
      <c r="F2978" s="257" t="s">
        <v>3263</v>
      </c>
      <c r="G2978" s="255"/>
      <c r="H2978" s="256" t="s">
        <v>19</v>
      </c>
      <c r="I2978" s="258"/>
      <c r="J2978" s="255"/>
      <c r="K2978" s="255"/>
      <c r="L2978" s="259"/>
      <c r="M2978" s="260"/>
      <c r="N2978" s="261"/>
      <c r="O2978" s="261"/>
      <c r="P2978" s="261"/>
      <c r="Q2978" s="261"/>
      <c r="R2978" s="261"/>
      <c r="S2978" s="261"/>
      <c r="T2978" s="262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63" t="s">
        <v>205</v>
      </c>
      <c r="AU2978" s="263" t="s">
        <v>82</v>
      </c>
      <c r="AV2978" s="14" t="s">
        <v>79</v>
      </c>
      <c r="AW2978" s="14" t="s">
        <v>33</v>
      </c>
      <c r="AX2978" s="14" t="s">
        <v>72</v>
      </c>
      <c r="AY2978" s="263" t="s">
        <v>190</v>
      </c>
    </row>
    <row r="2979" s="13" customFormat="1">
      <c r="A2979" s="13"/>
      <c r="B2979" s="232"/>
      <c r="C2979" s="233"/>
      <c r="D2979" s="234" t="s">
        <v>205</v>
      </c>
      <c r="E2979" s="235" t="s">
        <v>19</v>
      </c>
      <c r="F2979" s="236" t="s">
        <v>3286</v>
      </c>
      <c r="G2979" s="233"/>
      <c r="H2979" s="237">
        <v>6.5</v>
      </c>
      <c r="I2979" s="238"/>
      <c r="J2979" s="233"/>
      <c r="K2979" s="233"/>
      <c r="L2979" s="239"/>
      <c r="M2979" s="240"/>
      <c r="N2979" s="241"/>
      <c r="O2979" s="241"/>
      <c r="P2979" s="241"/>
      <c r="Q2979" s="241"/>
      <c r="R2979" s="241"/>
      <c r="S2979" s="241"/>
      <c r="T2979" s="242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3" t="s">
        <v>205</v>
      </c>
      <c r="AU2979" s="243" t="s">
        <v>82</v>
      </c>
      <c r="AV2979" s="13" t="s">
        <v>82</v>
      </c>
      <c r="AW2979" s="13" t="s">
        <v>33</v>
      </c>
      <c r="AX2979" s="13" t="s">
        <v>72</v>
      </c>
      <c r="AY2979" s="243" t="s">
        <v>190</v>
      </c>
    </row>
    <row r="2980" s="14" customFormat="1">
      <c r="A2980" s="14"/>
      <c r="B2980" s="254"/>
      <c r="C2980" s="255"/>
      <c r="D2980" s="234" t="s">
        <v>205</v>
      </c>
      <c r="E2980" s="256" t="s">
        <v>19</v>
      </c>
      <c r="F2980" s="257" t="s">
        <v>3264</v>
      </c>
      <c r="G2980" s="255"/>
      <c r="H2980" s="256" t="s">
        <v>19</v>
      </c>
      <c r="I2980" s="258"/>
      <c r="J2980" s="255"/>
      <c r="K2980" s="255"/>
      <c r="L2980" s="259"/>
      <c r="M2980" s="260"/>
      <c r="N2980" s="261"/>
      <c r="O2980" s="261"/>
      <c r="P2980" s="261"/>
      <c r="Q2980" s="261"/>
      <c r="R2980" s="261"/>
      <c r="S2980" s="261"/>
      <c r="T2980" s="262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63" t="s">
        <v>205</v>
      </c>
      <c r="AU2980" s="263" t="s">
        <v>82</v>
      </c>
      <c r="AV2980" s="14" t="s">
        <v>79</v>
      </c>
      <c r="AW2980" s="14" t="s">
        <v>33</v>
      </c>
      <c r="AX2980" s="14" t="s">
        <v>72</v>
      </c>
      <c r="AY2980" s="263" t="s">
        <v>190</v>
      </c>
    </row>
    <row r="2981" s="13" customFormat="1">
      <c r="A2981" s="13"/>
      <c r="B2981" s="232"/>
      <c r="C2981" s="233"/>
      <c r="D2981" s="234" t="s">
        <v>205</v>
      </c>
      <c r="E2981" s="235" t="s">
        <v>19</v>
      </c>
      <c r="F2981" s="236" t="s">
        <v>3286</v>
      </c>
      <c r="G2981" s="233"/>
      <c r="H2981" s="237">
        <v>6.5</v>
      </c>
      <c r="I2981" s="238"/>
      <c r="J2981" s="233"/>
      <c r="K2981" s="233"/>
      <c r="L2981" s="239"/>
      <c r="M2981" s="240"/>
      <c r="N2981" s="241"/>
      <c r="O2981" s="241"/>
      <c r="P2981" s="241"/>
      <c r="Q2981" s="241"/>
      <c r="R2981" s="241"/>
      <c r="S2981" s="241"/>
      <c r="T2981" s="242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3" t="s">
        <v>205</v>
      </c>
      <c r="AU2981" s="243" t="s">
        <v>82</v>
      </c>
      <c r="AV2981" s="13" t="s">
        <v>82</v>
      </c>
      <c r="AW2981" s="13" t="s">
        <v>33</v>
      </c>
      <c r="AX2981" s="13" t="s">
        <v>72</v>
      </c>
      <c r="AY2981" s="243" t="s">
        <v>190</v>
      </c>
    </row>
    <row r="2982" s="14" customFormat="1">
      <c r="A2982" s="14"/>
      <c r="B2982" s="254"/>
      <c r="C2982" s="255"/>
      <c r="D2982" s="234" t="s">
        <v>205</v>
      </c>
      <c r="E2982" s="256" t="s">
        <v>19</v>
      </c>
      <c r="F2982" s="257" t="s">
        <v>3265</v>
      </c>
      <c r="G2982" s="255"/>
      <c r="H2982" s="256" t="s">
        <v>19</v>
      </c>
      <c r="I2982" s="258"/>
      <c r="J2982" s="255"/>
      <c r="K2982" s="255"/>
      <c r="L2982" s="259"/>
      <c r="M2982" s="260"/>
      <c r="N2982" s="261"/>
      <c r="O2982" s="261"/>
      <c r="P2982" s="261"/>
      <c r="Q2982" s="261"/>
      <c r="R2982" s="261"/>
      <c r="S2982" s="261"/>
      <c r="T2982" s="262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63" t="s">
        <v>205</v>
      </c>
      <c r="AU2982" s="263" t="s">
        <v>82</v>
      </c>
      <c r="AV2982" s="14" t="s">
        <v>79</v>
      </c>
      <c r="AW2982" s="14" t="s">
        <v>33</v>
      </c>
      <c r="AX2982" s="14" t="s">
        <v>72</v>
      </c>
      <c r="AY2982" s="263" t="s">
        <v>190</v>
      </c>
    </row>
    <row r="2983" s="13" customFormat="1">
      <c r="A2983" s="13"/>
      <c r="B2983" s="232"/>
      <c r="C2983" s="233"/>
      <c r="D2983" s="234" t="s">
        <v>205</v>
      </c>
      <c r="E2983" s="235" t="s">
        <v>19</v>
      </c>
      <c r="F2983" s="236" t="s">
        <v>3287</v>
      </c>
      <c r="G2983" s="233"/>
      <c r="H2983" s="237">
        <v>8.5</v>
      </c>
      <c r="I2983" s="238"/>
      <c r="J2983" s="233"/>
      <c r="K2983" s="233"/>
      <c r="L2983" s="239"/>
      <c r="M2983" s="240"/>
      <c r="N2983" s="241"/>
      <c r="O2983" s="241"/>
      <c r="P2983" s="241"/>
      <c r="Q2983" s="241"/>
      <c r="R2983" s="241"/>
      <c r="S2983" s="241"/>
      <c r="T2983" s="242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3" t="s">
        <v>205</v>
      </c>
      <c r="AU2983" s="243" t="s">
        <v>82</v>
      </c>
      <c r="AV2983" s="13" t="s">
        <v>82</v>
      </c>
      <c r="AW2983" s="13" t="s">
        <v>33</v>
      </c>
      <c r="AX2983" s="13" t="s">
        <v>72</v>
      </c>
      <c r="AY2983" s="243" t="s">
        <v>190</v>
      </c>
    </row>
    <row r="2984" s="14" customFormat="1">
      <c r="A2984" s="14"/>
      <c r="B2984" s="254"/>
      <c r="C2984" s="255"/>
      <c r="D2984" s="234" t="s">
        <v>205</v>
      </c>
      <c r="E2984" s="256" t="s">
        <v>19</v>
      </c>
      <c r="F2984" s="257" t="s">
        <v>3266</v>
      </c>
      <c r="G2984" s="255"/>
      <c r="H2984" s="256" t="s">
        <v>19</v>
      </c>
      <c r="I2984" s="258"/>
      <c r="J2984" s="255"/>
      <c r="K2984" s="255"/>
      <c r="L2984" s="259"/>
      <c r="M2984" s="260"/>
      <c r="N2984" s="261"/>
      <c r="O2984" s="261"/>
      <c r="P2984" s="261"/>
      <c r="Q2984" s="261"/>
      <c r="R2984" s="261"/>
      <c r="S2984" s="261"/>
      <c r="T2984" s="262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63" t="s">
        <v>205</v>
      </c>
      <c r="AU2984" s="263" t="s">
        <v>82</v>
      </c>
      <c r="AV2984" s="14" t="s">
        <v>79</v>
      </c>
      <c r="AW2984" s="14" t="s">
        <v>33</v>
      </c>
      <c r="AX2984" s="14" t="s">
        <v>72</v>
      </c>
      <c r="AY2984" s="263" t="s">
        <v>190</v>
      </c>
    </row>
    <row r="2985" s="13" customFormat="1">
      <c r="A2985" s="13"/>
      <c r="B2985" s="232"/>
      <c r="C2985" s="233"/>
      <c r="D2985" s="234" t="s">
        <v>205</v>
      </c>
      <c r="E2985" s="235" t="s">
        <v>19</v>
      </c>
      <c r="F2985" s="236" t="s">
        <v>3285</v>
      </c>
      <c r="G2985" s="233"/>
      <c r="H2985" s="237">
        <v>8</v>
      </c>
      <c r="I2985" s="238"/>
      <c r="J2985" s="233"/>
      <c r="K2985" s="233"/>
      <c r="L2985" s="239"/>
      <c r="M2985" s="240"/>
      <c r="N2985" s="241"/>
      <c r="O2985" s="241"/>
      <c r="P2985" s="241"/>
      <c r="Q2985" s="241"/>
      <c r="R2985" s="241"/>
      <c r="S2985" s="241"/>
      <c r="T2985" s="242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3" t="s">
        <v>205</v>
      </c>
      <c r="AU2985" s="243" t="s">
        <v>82</v>
      </c>
      <c r="AV2985" s="13" t="s">
        <v>82</v>
      </c>
      <c r="AW2985" s="13" t="s">
        <v>33</v>
      </c>
      <c r="AX2985" s="13" t="s">
        <v>72</v>
      </c>
      <c r="AY2985" s="243" t="s">
        <v>190</v>
      </c>
    </row>
    <row r="2986" s="14" customFormat="1">
      <c r="A2986" s="14"/>
      <c r="B2986" s="254"/>
      <c r="C2986" s="255"/>
      <c r="D2986" s="234" t="s">
        <v>205</v>
      </c>
      <c r="E2986" s="256" t="s">
        <v>19</v>
      </c>
      <c r="F2986" s="257" t="s">
        <v>3267</v>
      </c>
      <c r="G2986" s="255"/>
      <c r="H2986" s="256" t="s">
        <v>19</v>
      </c>
      <c r="I2986" s="258"/>
      <c r="J2986" s="255"/>
      <c r="K2986" s="255"/>
      <c r="L2986" s="259"/>
      <c r="M2986" s="260"/>
      <c r="N2986" s="261"/>
      <c r="O2986" s="261"/>
      <c r="P2986" s="261"/>
      <c r="Q2986" s="261"/>
      <c r="R2986" s="261"/>
      <c r="S2986" s="261"/>
      <c r="T2986" s="262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63" t="s">
        <v>205</v>
      </c>
      <c r="AU2986" s="263" t="s">
        <v>82</v>
      </c>
      <c r="AV2986" s="14" t="s">
        <v>79</v>
      </c>
      <c r="AW2986" s="14" t="s">
        <v>33</v>
      </c>
      <c r="AX2986" s="14" t="s">
        <v>72</v>
      </c>
      <c r="AY2986" s="263" t="s">
        <v>190</v>
      </c>
    </row>
    <row r="2987" s="13" customFormat="1">
      <c r="A2987" s="13"/>
      <c r="B2987" s="232"/>
      <c r="C2987" s="233"/>
      <c r="D2987" s="234" t="s">
        <v>205</v>
      </c>
      <c r="E2987" s="235" t="s">
        <v>19</v>
      </c>
      <c r="F2987" s="236" t="s">
        <v>3286</v>
      </c>
      <c r="G2987" s="233"/>
      <c r="H2987" s="237">
        <v>6.5</v>
      </c>
      <c r="I2987" s="238"/>
      <c r="J2987" s="233"/>
      <c r="K2987" s="233"/>
      <c r="L2987" s="239"/>
      <c r="M2987" s="240"/>
      <c r="N2987" s="241"/>
      <c r="O2987" s="241"/>
      <c r="P2987" s="241"/>
      <c r="Q2987" s="241"/>
      <c r="R2987" s="241"/>
      <c r="S2987" s="241"/>
      <c r="T2987" s="242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3" t="s">
        <v>205</v>
      </c>
      <c r="AU2987" s="243" t="s">
        <v>82</v>
      </c>
      <c r="AV2987" s="13" t="s">
        <v>82</v>
      </c>
      <c r="AW2987" s="13" t="s">
        <v>33</v>
      </c>
      <c r="AX2987" s="13" t="s">
        <v>72</v>
      </c>
      <c r="AY2987" s="243" t="s">
        <v>190</v>
      </c>
    </row>
    <row r="2988" s="14" customFormat="1">
      <c r="A2988" s="14"/>
      <c r="B2988" s="254"/>
      <c r="C2988" s="255"/>
      <c r="D2988" s="234" t="s">
        <v>205</v>
      </c>
      <c r="E2988" s="256" t="s">
        <v>19</v>
      </c>
      <c r="F2988" s="257" t="s">
        <v>3268</v>
      </c>
      <c r="G2988" s="255"/>
      <c r="H2988" s="256" t="s">
        <v>19</v>
      </c>
      <c r="I2988" s="258"/>
      <c r="J2988" s="255"/>
      <c r="K2988" s="255"/>
      <c r="L2988" s="259"/>
      <c r="M2988" s="260"/>
      <c r="N2988" s="261"/>
      <c r="O2988" s="261"/>
      <c r="P2988" s="261"/>
      <c r="Q2988" s="261"/>
      <c r="R2988" s="261"/>
      <c r="S2988" s="261"/>
      <c r="T2988" s="262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63" t="s">
        <v>205</v>
      </c>
      <c r="AU2988" s="263" t="s">
        <v>82</v>
      </c>
      <c r="AV2988" s="14" t="s">
        <v>79</v>
      </c>
      <c r="AW2988" s="14" t="s">
        <v>33</v>
      </c>
      <c r="AX2988" s="14" t="s">
        <v>72</v>
      </c>
      <c r="AY2988" s="263" t="s">
        <v>190</v>
      </c>
    </row>
    <row r="2989" s="13" customFormat="1">
      <c r="A2989" s="13"/>
      <c r="B2989" s="232"/>
      <c r="C2989" s="233"/>
      <c r="D2989" s="234" t="s">
        <v>205</v>
      </c>
      <c r="E2989" s="235" t="s">
        <v>19</v>
      </c>
      <c r="F2989" s="236" t="s">
        <v>3286</v>
      </c>
      <c r="G2989" s="233"/>
      <c r="H2989" s="237">
        <v>6.5</v>
      </c>
      <c r="I2989" s="238"/>
      <c r="J2989" s="233"/>
      <c r="K2989" s="233"/>
      <c r="L2989" s="239"/>
      <c r="M2989" s="240"/>
      <c r="N2989" s="241"/>
      <c r="O2989" s="241"/>
      <c r="P2989" s="241"/>
      <c r="Q2989" s="241"/>
      <c r="R2989" s="241"/>
      <c r="S2989" s="241"/>
      <c r="T2989" s="242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3" t="s">
        <v>205</v>
      </c>
      <c r="AU2989" s="243" t="s">
        <v>82</v>
      </c>
      <c r="AV2989" s="13" t="s">
        <v>82</v>
      </c>
      <c r="AW2989" s="13" t="s">
        <v>33</v>
      </c>
      <c r="AX2989" s="13" t="s">
        <v>72</v>
      </c>
      <c r="AY2989" s="243" t="s">
        <v>190</v>
      </c>
    </row>
    <row r="2990" s="14" customFormat="1">
      <c r="A2990" s="14"/>
      <c r="B2990" s="254"/>
      <c r="C2990" s="255"/>
      <c r="D2990" s="234" t="s">
        <v>205</v>
      </c>
      <c r="E2990" s="256" t="s">
        <v>19</v>
      </c>
      <c r="F2990" s="257" t="s">
        <v>3269</v>
      </c>
      <c r="G2990" s="255"/>
      <c r="H2990" s="256" t="s">
        <v>19</v>
      </c>
      <c r="I2990" s="258"/>
      <c r="J2990" s="255"/>
      <c r="K2990" s="255"/>
      <c r="L2990" s="259"/>
      <c r="M2990" s="260"/>
      <c r="N2990" s="261"/>
      <c r="O2990" s="261"/>
      <c r="P2990" s="261"/>
      <c r="Q2990" s="261"/>
      <c r="R2990" s="261"/>
      <c r="S2990" s="261"/>
      <c r="T2990" s="262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63" t="s">
        <v>205</v>
      </c>
      <c r="AU2990" s="263" t="s">
        <v>82</v>
      </c>
      <c r="AV2990" s="14" t="s">
        <v>79</v>
      </c>
      <c r="AW2990" s="14" t="s">
        <v>33</v>
      </c>
      <c r="AX2990" s="14" t="s">
        <v>72</v>
      </c>
      <c r="AY2990" s="263" t="s">
        <v>190</v>
      </c>
    </row>
    <row r="2991" s="13" customFormat="1">
      <c r="A2991" s="13"/>
      <c r="B2991" s="232"/>
      <c r="C2991" s="233"/>
      <c r="D2991" s="234" t="s">
        <v>205</v>
      </c>
      <c r="E2991" s="235" t="s">
        <v>19</v>
      </c>
      <c r="F2991" s="236" t="s">
        <v>3289</v>
      </c>
      <c r="G2991" s="233"/>
      <c r="H2991" s="237">
        <v>7.5</v>
      </c>
      <c r="I2991" s="238"/>
      <c r="J2991" s="233"/>
      <c r="K2991" s="233"/>
      <c r="L2991" s="239"/>
      <c r="M2991" s="240"/>
      <c r="N2991" s="241"/>
      <c r="O2991" s="241"/>
      <c r="P2991" s="241"/>
      <c r="Q2991" s="241"/>
      <c r="R2991" s="241"/>
      <c r="S2991" s="241"/>
      <c r="T2991" s="242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3" t="s">
        <v>205</v>
      </c>
      <c r="AU2991" s="243" t="s">
        <v>82</v>
      </c>
      <c r="AV2991" s="13" t="s">
        <v>82</v>
      </c>
      <c r="AW2991" s="13" t="s">
        <v>33</v>
      </c>
      <c r="AX2991" s="13" t="s">
        <v>72</v>
      </c>
      <c r="AY2991" s="243" t="s">
        <v>190</v>
      </c>
    </row>
    <row r="2992" s="14" customFormat="1">
      <c r="A2992" s="14"/>
      <c r="B2992" s="254"/>
      <c r="C2992" s="255"/>
      <c r="D2992" s="234" t="s">
        <v>205</v>
      </c>
      <c r="E2992" s="256" t="s">
        <v>19</v>
      </c>
      <c r="F2992" s="257" t="s">
        <v>3270</v>
      </c>
      <c r="G2992" s="255"/>
      <c r="H2992" s="256" t="s">
        <v>19</v>
      </c>
      <c r="I2992" s="258"/>
      <c r="J2992" s="255"/>
      <c r="K2992" s="255"/>
      <c r="L2992" s="259"/>
      <c r="M2992" s="260"/>
      <c r="N2992" s="261"/>
      <c r="O2992" s="261"/>
      <c r="P2992" s="261"/>
      <c r="Q2992" s="261"/>
      <c r="R2992" s="261"/>
      <c r="S2992" s="261"/>
      <c r="T2992" s="262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63" t="s">
        <v>205</v>
      </c>
      <c r="AU2992" s="263" t="s">
        <v>82</v>
      </c>
      <c r="AV2992" s="14" t="s">
        <v>79</v>
      </c>
      <c r="AW2992" s="14" t="s">
        <v>33</v>
      </c>
      <c r="AX2992" s="14" t="s">
        <v>72</v>
      </c>
      <c r="AY2992" s="263" t="s">
        <v>190</v>
      </c>
    </row>
    <row r="2993" s="13" customFormat="1">
      <c r="A2993" s="13"/>
      <c r="B2993" s="232"/>
      <c r="C2993" s="233"/>
      <c r="D2993" s="234" t="s">
        <v>205</v>
      </c>
      <c r="E2993" s="235" t="s">
        <v>19</v>
      </c>
      <c r="F2993" s="236" t="s">
        <v>3287</v>
      </c>
      <c r="G2993" s="233"/>
      <c r="H2993" s="237">
        <v>8.5</v>
      </c>
      <c r="I2993" s="238"/>
      <c r="J2993" s="233"/>
      <c r="K2993" s="233"/>
      <c r="L2993" s="239"/>
      <c r="M2993" s="240"/>
      <c r="N2993" s="241"/>
      <c r="O2993" s="241"/>
      <c r="P2993" s="241"/>
      <c r="Q2993" s="241"/>
      <c r="R2993" s="241"/>
      <c r="S2993" s="241"/>
      <c r="T2993" s="242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3" t="s">
        <v>205</v>
      </c>
      <c r="AU2993" s="243" t="s">
        <v>82</v>
      </c>
      <c r="AV2993" s="13" t="s">
        <v>82</v>
      </c>
      <c r="AW2993" s="13" t="s">
        <v>33</v>
      </c>
      <c r="AX2993" s="13" t="s">
        <v>72</v>
      </c>
      <c r="AY2993" s="243" t="s">
        <v>190</v>
      </c>
    </row>
    <row r="2994" s="14" customFormat="1">
      <c r="A2994" s="14"/>
      <c r="B2994" s="254"/>
      <c r="C2994" s="255"/>
      <c r="D2994" s="234" t="s">
        <v>205</v>
      </c>
      <c r="E2994" s="256" t="s">
        <v>19</v>
      </c>
      <c r="F2994" s="257" t="s">
        <v>3271</v>
      </c>
      <c r="G2994" s="255"/>
      <c r="H2994" s="256" t="s">
        <v>19</v>
      </c>
      <c r="I2994" s="258"/>
      <c r="J2994" s="255"/>
      <c r="K2994" s="255"/>
      <c r="L2994" s="259"/>
      <c r="M2994" s="260"/>
      <c r="N2994" s="261"/>
      <c r="O2994" s="261"/>
      <c r="P2994" s="261"/>
      <c r="Q2994" s="261"/>
      <c r="R2994" s="261"/>
      <c r="S2994" s="261"/>
      <c r="T2994" s="262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63" t="s">
        <v>205</v>
      </c>
      <c r="AU2994" s="263" t="s">
        <v>82</v>
      </c>
      <c r="AV2994" s="14" t="s">
        <v>79</v>
      </c>
      <c r="AW2994" s="14" t="s">
        <v>33</v>
      </c>
      <c r="AX2994" s="14" t="s">
        <v>72</v>
      </c>
      <c r="AY2994" s="263" t="s">
        <v>190</v>
      </c>
    </row>
    <row r="2995" s="13" customFormat="1">
      <c r="A2995" s="13"/>
      <c r="B2995" s="232"/>
      <c r="C2995" s="233"/>
      <c r="D2995" s="234" t="s">
        <v>205</v>
      </c>
      <c r="E2995" s="235" t="s">
        <v>19</v>
      </c>
      <c r="F2995" s="236" t="s">
        <v>3289</v>
      </c>
      <c r="G2995" s="233"/>
      <c r="H2995" s="237">
        <v>7.5</v>
      </c>
      <c r="I2995" s="238"/>
      <c r="J2995" s="233"/>
      <c r="K2995" s="233"/>
      <c r="L2995" s="239"/>
      <c r="M2995" s="240"/>
      <c r="N2995" s="241"/>
      <c r="O2995" s="241"/>
      <c r="P2995" s="241"/>
      <c r="Q2995" s="241"/>
      <c r="R2995" s="241"/>
      <c r="S2995" s="241"/>
      <c r="T2995" s="242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3" t="s">
        <v>205</v>
      </c>
      <c r="AU2995" s="243" t="s">
        <v>82</v>
      </c>
      <c r="AV2995" s="13" t="s">
        <v>82</v>
      </c>
      <c r="AW2995" s="13" t="s">
        <v>33</v>
      </c>
      <c r="AX2995" s="13" t="s">
        <v>72</v>
      </c>
      <c r="AY2995" s="243" t="s">
        <v>190</v>
      </c>
    </row>
    <row r="2996" s="14" customFormat="1">
      <c r="A2996" s="14"/>
      <c r="B2996" s="254"/>
      <c r="C2996" s="255"/>
      <c r="D2996" s="234" t="s">
        <v>205</v>
      </c>
      <c r="E2996" s="256" t="s">
        <v>19</v>
      </c>
      <c r="F2996" s="257" t="s">
        <v>3272</v>
      </c>
      <c r="G2996" s="255"/>
      <c r="H2996" s="256" t="s">
        <v>19</v>
      </c>
      <c r="I2996" s="258"/>
      <c r="J2996" s="255"/>
      <c r="K2996" s="255"/>
      <c r="L2996" s="259"/>
      <c r="M2996" s="260"/>
      <c r="N2996" s="261"/>
      <c r="O2996" s="261"/>
      <c r="P2996" s="261"/>
      <c r="Q2996" s="261"/>
      <c r="R2996" s="261"/>
      <c r="S2996" s="261"/>
      <c r="T2996" s="262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63" t="s">
        <v>205</v>
      </c>
      <c r="AU2996" s="263" t="s">
        <v>82</v>
      </c>
      <c r="AV2996" s="14" t="s">
        <v>79</v>
      </c>
      <c r="AW2996" s="14" t="s">
        <v>33</v>
      </c>
      <c r="AX2996" s="14" t="s">
        <v>72</v>
      </c>
      <c r="AY2996" s="263" t="s">
        <v>190</v>
      </c>
    </row>
    <row r="2997" s="13" customFormat="1">
      <c r="A2997" s="13"/>
      <c r="B2997" s="232"/>
      <c r="C2997" s="233"/>
      <c r="D2997" s="234" t="s">
        <v>205</v>
      </c>
      <c r="E2997" s="235" t="s">
        <v>19</v>
      </c>
      <c r="F2997" s="236" t="s">
        <v>3288</v>
      </c>
      <c r="G2997" s="233"/>
      <c r="H2997" s="237">
        <v>5</v>
      </c>
      <c r="I2997" s="238"/>
      <c r="J2997" s="233"/>
      <c r="K2997" s="233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205</v>
      </c>
      <c r="AU2997" s="243" t="s">
        <v>82</v>
      </c>
      <c r="AV2997" s="13" t="s">
        <v>82</v>
      </c>
      <c r="AW2997" s="13" t="s">
        <v>33</v>
      </c>
      <c r="AX2997" s="13" t="s">
        <v>72</v>
      </c>
      <c r="AY2997" s="243" t="s">
        <v>190</v>
      </c>
    </row>
    <row r="2998" s="15" customFormat="1">
      <c r="A2998" s="15"/>
      <c r="B2998" s="264"/>
      <c r="C2998" s="265"/>
      <c r="D2998" s="234" t="s">
        <v>205</v>
      </c>
      <c r="E2998" s="266" t="s">
        <v>19</v>
      </c>
      <c r="F2998" s="267" t="s">
        <v>243</v>
      </c>
      <c r="G2998" s="265"/>
      <c r="H2998" s="268">
        <v>397.94999999999999</v>
      </c>
      <c r="I2998" s="269"/>
      <c r="J2998" s="265"/>
      <c r="K2998" s="265"/>
      <c r="L2998" s="270"/>
      <c r="M2998" s="271"/>
      <c r="N2998" s="272"/>
      <c r="O2998" s="272"/>
      <c r="P2998" s="272"/>
      <c r="Q2998" s="272"/>
      <c r="R2998" s="272"/>
      <c r="S2998" s="272"/>
      <c r="T2998" s="273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74" t="s">
        <v>205</v>
      </c>
      <c r="AU2998" s="274" t="s">
        <v>82</v>
      </c>
      <c r="AV2998" s="15" t="s">
        <v>197</v>
      </c>
      <c r="AW2998" s="15" t="s">
        <v>33</v>
      </c>
      <c r="AX2998" s="15" t="s">
        <v>79</v>
      </c>
      <c r="AY2998" s="274" t="s">
        <v>190</v>
      </c>
    </row>
    <row r="2999" s="2" customFormat="1" ht="24.15" customHeight="1">
      <c r="A2999" s="40"/>
      <c r="B2999" s="41"/>
      <c r="C2999" s="214" t="s">
        <v>3300</v>
      </c>
      <c r="D2999" s="214" t="s">
        <v>192</v>
      </c>
      <c r="E2999" s="215" t="s">
        <v>3301</v>
      </c>
      <c r="F2999" s="216" t="s">
        <v>3302</v>
      </c>
      <c r="G2999" s="217" t="s">
        <v>659</v>
      </c>
      <c r="H2999" s="218">
        <v>38.299999999999997</v>
      </c>
      <c r="I2999" s="219"/>
      <c r="J2999" s="220">
        <f>ROUND(I2999*H2999,2)</f>
        <v>0</v>
      </c>
      <c r="K2999" s="216" t="s">
        <v>19</v>
      </c>
      <c r="L2999" s="46"/>
      <c r="M2999" s="221" t="s">
        <v>19</v>
      </c>
      <c r="N2999" s="222" t="s">
        <v>43</v>
      </c>
      <c r="O2999" s="86"/>
      <c r="P2999" s="223">
        <f>O2999*H2999</f>
        <v>0</v>
      </c>
      <c r="Q2999" s="223">
        <v>0.002</v>
      </c>
      <c r="R2999" s="223">
        <f>Q2999*H2999</f>
        <v>0.076600000000000001</v>
      </c>
      <c r="S2999" s="223">
        <v>0</v>
      </c>
      <c r="T2999" s="224">
        <f>S2999*H2999</f>
        <v>0</v>
      </c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R2999" s="225" t="s">
        <v>307</v>
      </c>
      <c r="AT2999" s="225" t="s">
        <v>192</v>
      </c>
      <c r="AU2999" s="225" t="s">
        <v>82</v>
      </c>
      <c r="AY2999" s="19" t="s">
        <v>190</v>
      </c>
      <c r="BE2999" s="226">
        <f>IF(N2999="základní",J2999,0)</f>
        <v>0</v>
      </c>
      <c r="BF2999" s="226">
        <f>IF(N2999="snížená",J2999,0)</f>
        <v>0</v>
      </c>
      <c r="BG2999" s="226">
        <f>IF(N2999="zákl. přenesená",J2999,0)</f>
        <v>0</v>
      </c>
      <c r="BH2999" s="226">
        <f>IF(N2999="sníž. přenesená",J2999,0)</f>
        <v>0</v>
      </c>
      <c r="BI2999" s="226">
        <f>IF(N2999="nulová",J2999,0)</f>
        <v>0</v>
      </c>
      <c r="BJ2999" s="19" t="s">
        <v>79</v>
      </c>
      <c r="BK2999" s="226">
        <f>ROUND(I2999*H2999,2)</f>
        <v>0</v>
      </c>
      <c r="BL2999" s="19" t="s">
        <v>307</v>
      </c>
      <c r="BM2999" s="225" t="s">
        <v>3303</v>
      </c>
    </row>
    <row r="3000" s="2" customFormat="1" ht="24.15" customHeight="1">
      <c r="A3000" s="40"/>
      <c r="B3000" s="41"/>
      <c r="C3000" s="214" t="s">
        <v>3304</v>
      </c>
      <c r="D3000" s="214" t="s">
        <v>192</v>
      </c>
      <c r="E3000" s="215" t="s">
        <v>3305</v>
      </c>
      <c r="F3000" s="216" t="s">
        <v>3306</v>
      </c>
      <c r="G3000" s="217" t="s">
        <v>222</v>
      </c>
      <c r="H3000" s="218">
        <v>0.61099999999999999</v>
      </c>
      <c r="I3000" s="219"/>
      <c r="J3000" s="220">
        <f>ROUND(I3000*H3000,2)</f>
        <v>0</v>
      </c>
      <c r="K3000" s="216" t="s">
        <v>196</v>
      </c>
      <c r="L3000" s="46"/>
      <c r="M3000" s="221" t="s">
        <v>19</v>
      </c>
      <c r="N3000" s="222" t="s">
        <v>43</v>
      </c>
      <c r="O3000" s="86"/>
      <c r="P3000" s="223">
        <f>O3000*H3000</f>
        <v>0</v>
      </c>
      <c r="Q3000" s="223">
        <v>0</v>
      </c>
      <c r="R3000" s="223">
        <f>Q3000*H3000</f>
        <v>0</v>
      </c>
      <c r="S3000" s="223">
        <v>0</v>
      </c>
      <c r="T3000" s="224">
        <f>S3000*H3000</f>
        <v>0</v>
      </c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R3000" s="225" t="s">
        <v>307</v>
      </c>
      <c r="AT3000" s="225" t="s">
        <v>192</v>
      </c>
      <c r="AU3000" s="225" t="s">
        <v>82</v>
      </c>
      <c r="AY3000" s="19" t="s">
        <v>190</v>
      </c>
      <c r="BE3000" s="226">
        <f>IF(N3000="základní",J3000,0)</f>
        <v>0</v>
      </c>
      <c r="BF3000" s="226">
        <f>IF(N3000="snížená",J3000,0)</f>
        <v>0</v>
      </c>
      <c r="BG3000" s="226">
        <f>IF(N3000="zákl. přenesená",J3000,0)</f>
        <v>0</v>
      </c>
      <c r="BH3000" s="226">
        <f>IF(N3000="sníž. přenesená",J3000,0)</f>
        <v>0</v>
      </c>
      <c r="BI3000" s="226">
        <f>IF(N3000="nulová",J3000,0)</f>
        <v>0</v>
      </c>
      <c r="BJ3000" s="19" t="s">
        <v>79</v>
      </c>
      <c r="BK3000" s="226">
        <f>ROUND(I3000*H3000,2)</f>
        <v>0</v>
      </c>
      <c r="BL3000" s="19" t="s">
        <v>307</v>
      </c>
      <c r="BM3000" s="225" t="s">
        <v>3307</v>
      </c>
    </row>
    <row r="3001" s="2" customFormat="1">
      <c r="A3001" s="40"/>
      <c r="B3001" s="41"/>
      <c r="C3001" s="42"/>
      <c r="D3001" s="227" t="s">
        <v>199</v>
      </c>
      <c r="E3001" s="42"/>
      <c r="F3001" s="228" t="s">
        <v>3308</v>
      </c>
      <c r="G3001" s="42"/>
      <c r="H3001" s="42"/>
      <c r="I3001" s="229"/>
      <c r="J3001" s="42"/>
      <c r="K3001" s="42"/>
      <c r="L3001" s="46"/>
      <c r="M3001" s="230"/>
      <c r="N3001" s="231"/>
      <c r="O3001" s="86"/>
      <c r="P3001" s="86"/>
      <c r="Q3001" s="86"/>
      <c r="R3001" s="86"/>
      <c r="S3001" s="86"/>
      <c r="T3001" s="87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T3001" s="19" t="s">
        <v>199</v>
      </c>
      <c r="AU3001" s="19" t="s">
        <v>82</v>
      </c>
    </row>
    <row r="3002" s="12" customFormat="1" ht="22.8" customHeight="1">
      <c r="A3002" s="12"/>
      <c r="B3002" s="198"/>
      <c r="C3002" s="199"/>
      <c r="D3002" s="200" t="s">
        <v>71</v>
      </c>
      <c r="E3002" s="212" t="s">
        <v>3309</v>
      </c>
      <c r="F3002" s="212" t="s">
        <v>3310</v>
      </c>
      <c r="G3002" s="199"/>
      <c r="H3002" s="199"/>
      <c r="I3002" s="202"/>
      <c r="J3002" s="213">
        <f>BK3002</f>
        <v>0</v>
      </c>
      <c r="K3002" s="199"/>
      <c r="L3002" s="204"/>
      <c r="M3002" s="205"/>
      <c r="N3002" s="206"/>
      <c r="O3002" s="206"/>
      <c r="P3002" s="207">
        <f>SUM(P3003:P3212)</f>
        <v>0</v>
      </c>
      <c r="Q3002" s="206"/>
      <c r="R3002" s="207">
        <f>SUM(R3003:R3212)</f>
        <v>3.9420400000000004</v>
      </c>
      <c r="S3002" s="206"/>
      <c r="T3002" s="208">
        <f>SUM(T3003:T3212)</f>
        <v>0</v>
      </c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R3002" s="209" t="s">
        <v>82</v>
      </c>
      <c r="AT3002" s="210" t="s">
        <v>71</v>
      </c>
      <c r="AU3002" s="210" t="s">
        <v>79</v>
      </c>
      <c r="AY3002" s="209" t="s">
        <v>190</v>
      </c>
      <c r="BK3002" s="211">
        <f>SUM(BK3003:BK3212)</f>
        <v>0</v>
      </c>
    </row>
    <row r="3003" s="2" customFormat="1" ht="24.15" customHeight="1">
      <c r="A3003" s="40"/>
      <c r="B3003" s="41"/>
      <c r="C3003" s="214" t="s">
        <v>3311</v>
      </c>
      <c r="D3003" s="214" t="s">
        <v>192</v>
      </c>
      <c r="E3003" s="215" t="s">
        <v>3312</v>
      </c>
      <c r="F3003" s="216" t="s">
        <v>3313</v>
      </c>
      <c r="G3003" s="217" t="s">
        <v>214</v>
      </c>
      <c r="H3003" s="218">
        <v>142.53100000000001</v>
      </c>
      <c r="I3003" s="219"/>
      <c r="J3003" s="220">
        <f>ROUND(I3003*H3003,2)</f>
        <v>0</v>
      </c>
      <c r="K3003" s="216" t="s">
        <v>19</v>
      </c>
      <c r="L3003" s="46"/>
      <c r="M3003" s="221" t="s">
        <v>19</v>
      </c>
      <c r="N3003" s="222" t="s">
        <v>43</v>
      </c>
      <c r="O3003" s="86"/>
      <c r="P3003" s="223">
        <f>O3003*H3003</f>
        <v>0</v>
      </c>
      <c r="Q3003" s="223">
        <v>0.02</v>
      </c>
      <c r="R3003" s="223">
        <f>Q3003*H3003</f>
        <v>2.8506200000000002</v>
      </c>
      <c r="S3003" s="223">
        <v>0</v>
      </c>
      <c r="T3003" s="224">
        <f>S3003*H3003</f>
        <v>0</v>
      </c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R3003" s="225" t="s">
        <v>307</v>
      </c>
      <c r="AT3003" s="225" t="s">
        <v>192</v>
      </c>
      <c r="AU3003" s="225" t="s">
        <v>82</v>
      </c>
      <c r="AY3003" s="19" t="s">
        <v>190</v>
      </c>
      <c r="BE3003" s="226">
        <f>IF(N3003="základní",J3003,0)</f>
        <v>0</v>
      </c>
      <c r="BF3003" s="226">
        <f>IF(N3003="snížená",J3003,0)</f>
        <v>0</v>
      </c>
      <c r="BG3003" s="226">
        <f>IF(N3003="zákl. přenesená",J3003,0)</f>
        <v>0</v>
      </c>
      <c r="BH3003" s="226">
        <f>IF(N3003="sníž. přenesená",J3003,0)</f>
        <v>0</v>
      </c>
      <c r="BI3003" s="226">
        <f>IF(N3003="nulová",J3003,0)</f>
        <v>0</v>
      </c>
      <c r="BJ3003" s="19" t="s">
        <v>79</v>
      </c>
      <c r="BK3003" s="226">
        <f>ROUND(I3003*H3003,2)</f>
        <v>0</v>
      </c>
      <c r="BL3003" s="19" t="s">
        <v>307</v>
      </c>
      <c r="BM3003" s="225" t="s">
        <v>3314</v>
      </c>
    </row>
    <row r="3004" s="14" customFormat="1">
      <c r="A3004" s="14"/>
      <c r="B3004" s="254"/>
      <c r="C3004" s="255"/>
      <c r="D3004" s="234" t="s">
        <v>205</v>
      </c>
      <c r="E3004" s="256" t="s">
        <v>19</v>
      </c>
      <c r="F3004" s="257" t="s">
        <v>3315</v>
      </c>
      <c r="G3004" s="255"/>
      <c r="H3004" s="256" t="s">
        <v>19</v>
      </c>
      <c r="I3004" s="258"/>
      <c r="J3004" s="255"/>
      <c r="K3004" s="255"/>
      <c r="L3004" s="259"/>
      <c r="M3004" s="260"/>
      <c r="N3004" s="261"/>
      <c r="O3004" s="261"/>
      <c r="P3004" s="261"/>
      <c r="Q3004" s="261"/>
      <c r="R3004" s="261"/>
      <c r="S3004" s="261"/>
      <c r="T3004" s="262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63" t="s">
        <v>205</v>
      </c>
      <c r="AU3004" s="263" t="s">
        <v>82</v>
      </c>
      <c r="AV3004" s="14" t="s">
        <v>79</v>
      </c>
      <c r="AW3004" s="14" t="s">
        <v>33</v>
      </c>
      <c r="AX3004" s="14" t="s">
        <v>72</v>
      </c>
      <c r="AY3004" s="263" t="s">
        <v>190</v>
      </c>
    </row>
    <row r="3005" s="14" customFormat="1">
      <c r="A3005" s="14"/>
      <c r="B3005" s="254"/>
      <c r="C3005" s="255"/>
      <c r="D3005" s="234" t="s">
        <v>205</v>
      </c>
      <c r="E3005" s="256" t="s">
        <v>19</v>
      </c>
      <c r="F3005" s="257" t="s">
        <v>3316</v>
      </c>
      <c r="G3005" s="255"/>
      <c r="H3005" s="256" t="s">
        <v>19</v>
      </c>
      <c r="I3005" s="258"/>
      <c r="J3005" s="255"/>
      <c r="K3005" s="255"/>
      <c r="L3005" s="259"/>
      <c r="M3005" s="260"/>
      <c r="N3005" s="261"/>
      <c r="O3005" s="261"/>
      <c r="P3005" s="261"/>
      <c r="Q3005" s="261"/>
      <c r="R3005" s="261"/>
      <c r="S3005" s="261"/>
      <c r="T3005" s="262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63" t="s">
        <v>205</v>
      </c>
      <c r="AU3005" s="263" t="s">
        <v>82</v>
      </c>
      <c r="AV3005" s="14" t="s">
        <v>79</v>
      </c>
      <c r="AW3005" s="14" t="s">
        <v>33</v>
      </c>
      <c r="AX3005" s="14" t="s">
        <v>72</v>
      </c>
      <c r="AY3005" s="263" t="s">
        <v>190</v>
      </c>
    </row>
    <row r="3006" s="14" customFormat="1">
      <c r="A3006" s="14"/>
      <c r="B3006" s="254"/>
      <c r="C3006" s="255"/>
      <c r="D3006" s="234" t="s">
        <v>205</v>
      </c>
      <c r="E3006" s="256" t="s">
        <v>19</v>
      </c>
      <c r="F3006" s="257" t="s">
        <v>3317</v>
      </c>
      <c r="G3006" s="255"/>
      <c r="H3006" s="256" t="s">
        <v>19</v>
      </c>
      <c r="I3006" s="258"/>
      <c r="J3006" s="255"/>
      <c r="K3006" s="255"/>
      <c r="L3006" s="259"/>
      <c r="M3006" s="260"/>
      <c r="N3006" s="261"/>
      <c r="O3006" s="261"/>
      <c r="P3006" s="261"/>
      <c r="Q3006" s="261"/>
      <c r="R3006" s="261"/>
      <c r="S3006" s="261"/>
      <c r="T3006" s="262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63" t="s">
        <v>205</v>
      </c>
      <c r="AU3006" s="263" t="s">
        <v>82</v>
      </c>
      <c r="AV3006" s="14" t="s">
        <v>79</v>
      </c>
      <c r="AW3006" s="14" t="s">
        <v>33</v>
      </c>
      <c r="AX3006" s="14" t="s">
        <v>72</v>
      </c>
      <c r="AY3006" s="263" t="s">
        <v>190</v>
      </c>
    </row>
    <row r="3007" s="13" customFormat="1">
      <c r="A3007" s="13"/>
      <c r="B3007" s="232"/>
      <c r="C3007" s="233"/>
      <c r="D3007" s="234" t="s">
        <v>205</v>
      </c>
      <c r="E3007" s="235" t="s">
        <v>19</v>
      </c>
      <c r="F3007" s="236" t="s">
        <v>3318</v>
      </c>
      <c r="G3007" s="233"/>
      <c r="H3007" s="237">
        <v>40.149999999999999</v>
      </c>
      <c r="I3007" s="238"/>
      <c r="J3007" s="233"/>
      <c r="K3007" s="233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205</v>
      </c>
      <c r="AU3007" s="243" t="s">
        <v>82</v>
      </c>
      <c r="AV3007" s="13" t="s">
        <v>82</v>
      </c>
      <c r="AW3007" s="13" t="s">
        <v>33</v>
      </c>
      <c r="AX3007" s="13" t="s">
        <v>72</v>
      </c>
      <c r="AY3007" s="243" t="s">
        <v>190</v>
      </c>
    </row>
    <row r="3008" s="13" customFormat="1">
      <c r="A3008" s="13"/>
      <c r="B3008" s="232"/>
      <c r="C3008" s="233"/>
      <c r="D3008" s="234" t="s">
        <v>205</v>
      </c>
      <c r="E3008" s="235" t="s">
        <v>19</v>
      </c>
      <c r="F3008" s="236" t="s">
        <v>1868</v>
      </c>
      <c r="G3008" s="233"/>
      <c r="H3008" s="237">
        <v>-2.681</v>
      </c>
      <c r="I3008" s="238"/>
      <c r="J3008" s="233"/>
      <c r="K3008" s="233"/>
      <c r="L3008" s="239"/>
      <c r="M3008" s="240"/>
      <c r="N3008" s="241"/>
      <c r="O3008" s="241"/>
      <c r="P3008" s="241"/>
      <c r="Q3008" s="241"/>
      <c r="R3008" s="241"/>
      <c r="S3008" s="241"/>
      <c r="T3008" s="242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3" t="s">
        <v>205</v>
      </c>
      <c r="AU3008" s="243" t="s">
        <v>82</v>
      </c>
      <c r="AV3008" s="13" t="s">
        <v>82</v>
      </c>
      <c r="AW3008" s="13" t="s">
        <v>33</v>
      </c>
      <c r="AX3008" s="13" t="s">
        <v>72</v>
      </c>
      <c r="AY3008" s="243" t="s">
        <v>190</v>
      </c>
    </row>
    <row r="3009" s="13" customFormat="1">
      <c r="A3009" s="13"/>
      <c r="B3009" s="232"/>
      <c r="C3009" s="233"/>
      <c r="D3009" s="234" t="s">
        <v>205</v>
      </c>
      <c r="E3009" s="235" t="s">
        <v>19</v>
      </c>
      <c r="F3009" s="236" t="s">
        <v>3319</v>
      </c>
      <c r="G3009" s="233"/>
      <c r="H3009" s="237">
        <v>-3.8330000000000002</v>
      </c>
      <c r="I3009" s="238"/>
      <c r="J3009" s="233"/>
      <c r="K3009" s="233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205</v>
      </c>
      <c r="AU3009" s="243" t="s">
        <v>82</v>
      </c>
      <c r="AV3009" s="13" t="s">
        <v>82</v>
      </c>
      <c r="AW3009" s="13" t="s">
        <v>33</v>
      </c>
      <c r="AX3009" s="13" t="s">
        <v>72</v>
      </c>
      <c r="AY3009" s="243" t="s">
        <v>190</v>
      </c>
    </row>
    <row r="3010" s="13" customFormat="1">
      <c r="A3010" s="13"/>
      <c r="B3010" s="232"/>
      <c r="C3010" s="233"/>
      <c r="D3010" s="234" t="s">
        <v>205</v>
      </c>
      <c r="E3010" s="235" t="s">
        <v>19</v>
      </c>
      <c r="F3010" s="236" t="s">
        <v>3320</v>
      </c>
      <c r="G3010" s="233"/>
      <c r="H3010" s="237">
        <v>0.55300000000000005</v>
      </c>
      <c r="I3010" s="238"/>
      <c r="J3010" s="233"/>
      <c r="K3010" s="233"/>
      <c r="L3010" s="239"/>
      <c r="M3010" s="240"/>
      <c r="N3010" s="241"/>
      <c r="O3010" s="241"/>
      <c r="P3010" s="241"/>
      <c r="Q3010" s="241"/>
      <c r="R3010" s="241"/>
      <c r="S3010" s="241"/>
      <c r="T3010" s="242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3" t="s">
        <v>205</v>
      </c>
      <c r="AU3010" s="243" t="s">
        <v>82</v>
      </c>
      <c r="AV3010" s="13" t="s">
        <v>82</v>
      </c>
      <c r="AW3010" s="13" t="s">
        <v>33</v>
      </c>
      <c r="AX3010" s="13" t="s">
        <v>72</v>
      </c>
      <c r="AY3010" s="243" t="s">
        <v>190</v>
      </c>
    </row>
    <row r="3011" s="14" customFormat="1">
      <c r="A3011" s="14"/>
      <c r="B3011" s="254"/>
      <c r="C3011" s="255"/>
      <c r="D3011" s="234" t="s">
        <v>205</v>
      </c>
      <c r="E3011" s="256" t="s">
        <v>19</v>
      </c>
      <c r="F3011" s="257" t="s">
        <v>1352</v>
      </c>
      <c r="G3011" s="255"/>
      <c r="H3011" s="256" t="s">
        <v>19</v>
      </c>
      <c r="I3011" s="258"/>
      <c r="J3011" s="255"/>
      <c r="K3011" s="255"/>
      <c r="L3011" s="259"/>
      <c r="M3011" s="260"/>
      <c r="N3011" s="261"/>
      <c r="O3011" s="261"/>
      <c r="P3011" s="261"/>
      <c r="Q3011" s="261"/>
      <c r="R3011" s="261"/>
      <c r="S3011" s="261"/>
      <c r="T3011" s="262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63" t="s">
        <v>205</v>
      </c>
      <c r="AU3011" s="263" t="s">
        <v>82</v>
      </c>
      <c r="AV3011" s="14" t="s">
        <v>79</v>
      </c>
      <c r="AW3011" s="14" t="s">
        <v>33</v>
      </c>
      <c r="AX3011" s="14" t="s">
        <v>72</v>
      </c>
      <c r="AY3011" s="263" t="s">
        <v>190</v>
      </c>
    </row>
    <row r="3012" s="14" customFormat="1">
      <c r="A3012" s="14"/>
      <c r="B3012" s="254"/>
      <c r="C3012" s="255"/>
      <c r="D3012" s="234" t="s">
        <v>205</v>
      </c>
      <c r="E3012" s="256" t="s">
        <v>19</v>
      </c>
      <c r="F3012" s="257" t="s">
        <v>3321</v>
      </c>
      <c r="G3012" s="255"/>
      <c r="H3012" s="256" t="s">
        <v>19</v>
      </c>
      <c r="I3012" s="258"/>
      <c r="J3012" s="255"/>
      <c r="K3012" s="255"/>
      <c r="L3012" s="259"/>
      <c r="M3012" s="260"/>
      <c r="N3012" s="261"/>
      <c r="O3012" s="261"/>
      <c r="P3012" s="261"/>
      <c r="Q3012" s="261"/>
      <c r="R3012" s="261"/>
      <c r="S3012" s="261"/>
      <c r="T3012" s="262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63" t="s">
        <v>205</v>
      </c>
      <c r="AU3012" s="263" t="s">
        <v>82</v>
      </c>
      <c r="AV3012" s="14" t="s">
        <v>79</v>
      </c>
      <c r="AW3012" s="14" t="s">
        <v>33</v>
      </c>
      <c r="AX3012" s="14" t="s">
        <v>72</v>
      </c>
      <c r="AY3012" s="263" t="s">
        <v>190</v>
      </c>
    </row>
    <row r="3013" s="13" customFormat="1">
      <c r="A3013" s="13"/>
      <c r="B3013" s="232"/>
      <c r="C3013" s="233"/>
      <c r="D3013" s="234" t="s">
        <v>205</v>
      </c>
      <c r="E3013" s="235" t="s">
        <v>19</v>
      </c>
      <c r="F3013" s="236" t="s">
        <v>3322</v>
      </c>
      <c r="G3013" s="233"/>
      <c r="H3013" s="237">
        <v>105.84999999999999</v>
      </c>
      <c r="I3013" s="238"/>
      <c r="J3013" s="233"/>
      <c r="K3013" s="233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205</v>
      </c>
      <c r="AU3013" s="243" t="s">
        <v>82</v>
      </c>
      <c r="AV3013" s="13" t="s">
        <v>82</v>
      </c>
      <c r="AW3013" s="13" t="s">
        <v>33</v>
      </c>
      <c r="AX3013" s="13" t="s">
        <v>72</v>
      </c>
      <c r="AY3013" s="243" t="s">
        <v>190</v>
      </c>
    </row>
    <row r="3014" s="13" customFormat="1">
      <c r="A3014" s="13"/>
      <c r="B3014" s="232"/>
      <c r="C3014" s="233"/>
      <c r="D3014" s="234" t="s">
        <v>205</v>
      </c>
      <c r="E3014" s="235" t="s">
        <v>19</v>
      </c>
      <c r="F3014" s="236" t="s">
        <v>1101</v>
      </c>
      <c r="G3014" s="233"/>
      <c r="H3014" s="237">
        <v>-5.1130000000000004</v>
      </c>
      <c r="I3014" s="238"/>
      <c r="J3014" s="233"/>
      <c r="K3014" s="233"/>
      <c r="L3014" s="239"/>
      <c r="M3014" s="240"/>
      <c r="N3014" s="241"/>
      <c r="O3014" s="241"/>
      <c r="P3014" s="241"/>
      <c r="Q3014" s="241"/>
      <c r="R3014" s="241"/>
      <c r="S3014" s="241"/>
      <c r="T3014" s="242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3" t="s">
        <v>205</v>
      </c>
      <c r="AU3014" s="243" t="s">
        <v>82</v>
      </c>
      <c r="AV3014" s="13" t="s">
        <v>82</v>
      </c>
      <c r="AW3014" s="13" t="s">
        <v>33</v>
      </c>
      <c r="AX3014" s="13" t="s">
        <v>72</v>
      </c>
      <c r="AY3014" s="243" t="s">
        <v>190</v>
      </c>
    </row>
    <row r="3015" s="13" customFormat="1">
      <c r="A3015" s="13"/>
      <c r="B3015" s="232"/>
      <c r="C3015" s="233"/>
      <c r="D3015" s="234" t="s">
        <v>205</v>
      </c>
      <c r="E3015" s="235" t="s">
        <v>19</v>
      </c>
      <c r="F3015" s="236" t="s">
        <v>1967</v>
      </c>
      <c r="G3015" s="233"/>
      <c r="H3015" s="237">
        <v>-3.4129999999999998</v>
      </c>
      <c r="I3015" s="238"/>
      <c r="J3015" s="233"/>
      <c r="K3015" s="233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205</v>
      </c>
      <c r="AU3015" s="243" t="s">
        <v>82</v>
      </c>
      <c r="AV3015" s="13" t="s">
        <v>82</v>
      </c>
      <c r="AW3015" s="13" t="s">
        <v>33</v>
      </c>
      <c r="AX3015" s="13" t="s">
        <v>72</v>
      </c>
      <c r="AY3015" s="243" t="s">
        <v>190</v>
      </c>
    </row>
    <row r="3016" s="13" customFormat="1">
      <c r="A3016" s="13"/>
      <c r="B3016" s="232"/>
      <c r="C3016" s="233"/>
      <c r="D3016" s="234" t="s">
        <v>205</v>
      </c>
      <c r="E3016" s="235" t="s">
        <v>19</v>
      </c>
      <c r="F3016" s="236" t="s">
        <v>1966</v>
      </c>
      <c r="G3016" s="233"/>
      <c r="H3016" s="237">
        <v>-2.6160000000000001</v>
      </c>
      <c r="I3016" s="238"/>
      <c r="J3016" s="233"/>
      <c r="K3016" s="233"/>
      <c r="L3016" s="239"/>
      <c r="M3016" s="240"/>
      <c r="N3016" s="241"/>
      <c r="O3016" s="241"/>
      <c r="P3016" s="241"/>
      <c r="Q3016" s="241"/>
      <c r="R3016" s="241"/>
      <c r="S3016" s="241"/>
      <c r="T3016" s="242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3" t="s">
        <v>205</v>
      </c>
      <c r="AU3016" s="243" t="s">
        <v>82</v>
      </c>
      <c r="AV3016" s="13" t="s">
        <v>82</v>
      </c>
      <c r="AW3016" s="13" t="s">
        <v>33</v>
      </c>
      <c r="AX3016" s="13" t="s">
        <v>72</v>
      </c>
      <c r="AY3016" s="243" t="s">
        <v>190</v>
      </c>
    </row>
    <row r="3017" s="13" customFormat="1">
      <c r="A3017" s="13"/>
      <c r="B3017" s="232"/>
      <c r="C3017" s="233"/>
      <c r="D3017" s="234" t="s">
        <v>205</v>
      </c>
      <c r="E3017" s="235" t="s">
        <v>19</v>
      </c>
      <c r="F3017" s="236" t="s">
        <v>1485</v>
      </c>
      <c r="G3017" s="233"/>
      <c r="H3017" s="237">
        <v>-5.2329999999999997</v>
      </c>
      <c r="I3017" s="238"/>
      <c r="J3017" s="233"/>
      <c r="K3017" s="233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205</v>
      </c>
      <c r="AU3017" s="243" t="s">
        <v>82</v>
      </c>
      <c r="AV3017" s="13" t="s">
        <v>82</v>
      </c>
      <c r="AW3017" s="13" t="s">
        <v>33</v>
      </c>
      <c r="AX3017" s="13" t="s">
        <v>72</v>
      </c>
      <c r="AY3017" s="243" t="s">
        <v>190</v>
      </c>
    </row>
    <row r="3018" s="13" customFormat="1">
      <c r="A3018" s="13"/>
      <c r="B3018" s="232"/>
      <c r="C3018" s="233"/>
      <c r="D3018" s="234" t="s">
        <v>205</v>
      </c>
      <c r="E3018" s="235" t="s">
        <v>19</v>
      </c>
      <c r="F3018" s="236" t="s">
        <v>3323</v>
      </c>
      <c r="G3018" s="233"/>
      <c r="H3018" s="237">
        <v>-6.7530000000000001</v>
      </c>
      <c r="I3018" s="238"/>
      <c r="J3018" s="233"/>
      <c r="K3018" s="233"/>
      <c r="L3018" s="239"/>
      <c r="M3018" s="240"/>
      <c r="N3018" s="241"/>
      <c r="O3018" s="241"/>
      <c r="P3018" s="241"/>
      <c r="Q3018" s="241"/>
      <c r="R3018" s="241"/>
      <c r="S3018" s="241"/>
      <c r="T3018" s="242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3" t="s">
        <v>205</v>
      </c>
      <c r="AU3018" s="243" t="s">
        <v>82</v>
      </c>
      <c r="AV3018" s="13" t="s">
        <v>82</v>
      </c>
      <c r="AW3018" s="13" t="s">
        <v>33</v>
      </c>
      <c r="AX3018" s="13" t="s">
        <v>72</v>
      </c>
      <c r="AY3018" s="243" t="s">
        <v>190</v>
      </c>
    </row>
    <row r="3019" s="13" customFormat="1">
      <c r="A3019" s="13"/>
      <c r="B3019" s="232"/>
      <c r="C3019" s="233"/>
      <c r="D3019" s="234" t="s">
        <v>205</v>
      </c>
      <c r="E3019" s="235" t="s">
        <v>19</v>
      </c>
      <c r="F3019" s="236" t="s">
        <v>3324</v>
      </c>
      <c r="G3019" s="233"/>
      <c r="H3019" s="237">
        <v>0.65900000000000003</v>
      </c>
      <c r="I3019" s="238"/>
      <c r="J3019" s="233"/>
      <c r="K3019" s="233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205</v>
      </c>
      <c r="AU3019" s="243" t="s">
        <v>82</v>
      </c>
      <c r="AV3019" s="13" t="s">
        <v>82</v>
      </c>
      <c r="AW3019" s="13" t="s">
        <v>33</v>
      </c>
      <c r="AX3019" s="13" t="s">
        <v>72</v>
      </c>
      <c r="AY3019" s="243" t="s">
        <v>190</v>
      </c>
    </row>
    <row r="3020" s="13" customFormat="1">
      <c r="A3020" s="13"/>
      <c r="B3020" s="232"/>
      <c r="C3020" s="233"/>
      <c r="D3020" s="234" t="s">
        <v>205</v>
      </c>
      <c r="E3020" s="235" t="s">
        <v>19</v>
      </c>
      <c r="F3020" s="236" t="s">
        <v>3325</v>
      </c>
      <c r="G3020" s="233"/>
      <c r="H3020" s="237">
        <v>0.55600000000000005</v>
      </c>
      <c r="I3020" s="238"/>
      <c r="J3020" s="233"/>
      <c r="K3020" s="233"/>
      <c r="L3020" s="239"/>
      <c r="M3020" s="240"/>
      <c r="N3020" s="241"/>
      <c r="O3020" s="241"/>
      <c r="P3020" s="241"/>
      <c r="Q3020" s="241"/>
      <c r="R3020" s="241"/>
      <c r="S3020" s="241"/>
      <c r="T3020" s="242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3" t="s">
        <v>205</v>
      </c>
      <c r="AU3020" s="243" t="s">
        <v>82</v>
      </c>
      <c r="AV3020" s="13" t="s">
        <v>82</v>
      </c>
      <c r="AW3020" s="13" t="s">
        <v>33</v>
      </c>
      <c r="AX3020" s="13" t="s">
        <v>72</v>
      </c>
      <c r="AY3020" s="243" t="s">
        <v>190</v>
      </c>
    </row>
    <row r="3021" s="13" customFormat="1">
      <c r="A3021" s="13"/>
      <c r="B3021" s="232"/>
      <c r="C3021" s="233"/>
      <c r="D3021" s="234" t="s">
        <v>205</v>
      </c>
      <c r="E3021" s="235" t="s">
        <v>19</v>
      </c>
      <c r="F3021" s="236" t="s">
        <v>3326</v>
      </c>
      <c r="G3021" s="233"/>
      <c r="H3021" s="237">
        <v>1.464</v>
      </c>
      <c r="I3021" s="238"/>
      <c r="J3021" s="233"/>
      <c r="K3021" s="233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205</v>
      </c>
      <c r="AU3021" s="243" t="s">
        <v>82</v>
      </c>
      <c r="AV3021" s="13" t="s">
        <v>82</v>
      </c>
      <c r="AW3021" s="13" t="s">
        <v>33</v>
      </c>
      <c r="AX3021" s="13" t="s">
        <v>72</v>
      </c>
      <c r="AY3021" s="243" t="s">
        <v>190</v>
      </c>
    </row>
    <row r="3022" s="13" customFormat="1">
      <c r="A3022" s="13"/>
      <c r="B3022" s="232"/>
      <c r="C3022" s="233"/>
      <c r="D3022" s="234" t="s">
        <v>205</v>
      </c>
      <c r="E3022" s="235" t="s">
        <v>19</v>
      </c>
      <c r="F3022" s="236" t="s">
        <v>3327</v>
      </c>
      <c r="G3022" s="233"/>
      <c r="H3022" s="237">
        <v>0.72999999999999998</v>
      </c>
      <c r="I3022" s="238"/>
      <c r="J3022" s="233"/>
      <c r="K3022" s="233"/>
      <c r="L3022" s="239"/>
      <c r="M3022" s="240"/>
      <c r="N3022" s="241"/>
      <c r="O3022" s="241"/>
      <c r="P3022" s="241"/>
      <c r="Q3022" s="241"/>
      <c r="R3022" s="241"/>
      <c r="S3022" s="241"/>
      <c r="T3022" s="242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3" t="s">
        <v>205</v>
      </c>
      <c r="AU3022" s="243" t="s">
        <v>82</v>
      </c>
      <c r="AV3022" s="13" t="s">
        <v>82</v>
      </c>
      <c r="AW3022" s="13" t="s">
        <v>33</v>
      </c>
      <c r="AX3022" s="13" t="s">
        <v>72</v>
      </c>
      <c r="AY3022" s="243" t="s">
        <v>190</v>
      </c>
    </row>
    <row r="3023" s="14" customFormat="1">
      <c r="A3023" s="14"/>
      <c r="B3023" s="254"/>
      <c r="C3023" s="255"/>
      <c r="D3023" s="234" t="s">
        <v>205</v>
      </c>
      <c r="E3023" s="256" t="s">
        <v>19</v>
      </c>
      <c r="F3023" s="257" t="s">
        <v>1514</v>
      </c>
      <c r="G3023" s="255"/>
      <c r="H3023" s="256" t="s">
        <v>19</v>
      </c>
      <c r="I3023" s="258"/>
      <c r="J3023" s="255"/>
      <c r="K3023" s="255"/>
      <c r="L3023" s="259"/>
      <c r="M3023" s="260"/>
      <c r="N3023" s="261"/>
      <c r="O3023" s="261"/>
      <c r="P3023" s="261"/>
      <c r="Q3023" s="261"/>
      <c r="R3023" s="261"/>
      <c r="S3023" s="261"/>
      <c r="T3023" s="262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63" t="s">
        <v>205</v>
      </c>
      <c r="AU3023" s="263" t="s">
        <v>82</v>
      </c>
      <c r="AV3023" s="14" t="s">
        <v>79</v>
      </c>
      <c r="AW3023" s="14" t="s">
        <v>33</v>
      </c>
      <c r="AX3023" s="14" t="s">
        <v>72</v>
      </c>
      <c r="AY3023" s="263" t="s">
        <v>190</v>
      </c>
    </row>
    <row r="3024" s="14" customFormat="1">
      <c r="A3024" s="14"/>
      <c r="B3024" s="254"/>
      <c r="C3024" s="255"/>
      <c r="D3024" s="234" t="s">
        <v>205</v>
      </c>
      <c r="E3024" s="256" t="s">
        <v>19</v>
      </c>
      <c r="F3024" s="257" t="s">
        <v>3328</v>
      </c>
      <c r="G3024" s="255"/>
      <c r="H3024" s="256" t="s">
        <v>19</v>
      </c>
      <c r="I3024" s="258"/>
      <c r="J3024" s="255"/>
      <c r="K3024" s="255"/>
      <c r="L3024" s="259"/>
      <c r="M3024" s="260"/>
      <c r="N3024" s="261"/>
      <c r="O3024" s="261"/>
      <c r="P3024" s="261"/>
      <c r="Q3024" s="261"/>
      <c r="R3024" s="261"/>
      <c r="S3024" s="261"/>
      <c r="T3024" s="262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63" t="s">
        <v>205</v>
      </c>
      <c r="AU3024" s="263" t="s">
        <v>82</v>
      </c>
      <c r="AV3024" s="14" t="s">
        <v>79</v>
      </c>
      <c r="AW3024" s="14" t="s">
        <v>33</v>
      </c>
      <c r="AX3024" s="14" t="s">
        <v>72</v>
      </c>
      <c r="AY3024" s="263" t="s">
        <v>190</v>
      </c>
    </row>
    <row r="3025" s="13" customFormat="1">
      <c r="A3025" s="13"/>
      <c r="B3025" s="232"/>
      <c r="C3025" s="233"/>
      <c r="D3025" s="234" t="s">
        <v>205</v>
      </c>
      <c r="E3025" s="235" t="s">
        <v>19</v>
      </c>
      <c r="F3025" s="236" t="s">
        <v>3329</v>
      </c>
      <c r="G3025" s="233"/>
      <c r="H3025" s="237">
        <v>38.689999999999998</v>
      </c>
      <c r="I3025" s="238"/>
      <c r="J3025" s="233"/>
      <c r="K3025" s="233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205</v>
      </c>
      <c r="AU3025" s="243" t="s">
        <v>82</v>
      </c>
      <c r="AV3025" s="13" t="s">
        <v>82</v>
      </c>
      <c r="AW3025" s="13" t="s">
        <v>33</v>
      </c>
      <c r="AX3025" s="13" t="s">
        <v>72</v>
      </c>
      <c r="AY3025" s="243" t="s">
        <v>190</v>
      </c>
    </row>
    <row r="3026" s="13" customFormat="1">
      <c r="A3026" s="13"/>
      <c r="B3026" s="232"/>
      <c r="C3026" s="233"/>
      <c r="D3026" s="234" t="s">
        <v>205</v>
      </c>
      <c r="E3026" s="235" t="s">
        <v>19</v>
      </c>
      <c r="F3026" s="236" t="s">
        <v>2025</v>
      </c>
      <c r="G3026" s="233"/>
      <c r="H3026" s="237">
        <v>-14.039999999999999</v>
      </c>
      <c r="I3026" s="238"/>
      <c r="J3026" s="233"/>
      <c r="K3026" s="233"/>
      <c r="L3026" s="239"/>
      <c r="M3026" s="240"/>
      <c r="N3026" s="241"/>
      <c r="O3026" s="241"/>
      <c r="P3026" s="241"/>
      <c r="Q3026" s="241"/>
      <c r="R3026" s="241"/>
      <c r="S3026" s="241"/>
      <c r="T3026" s="242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3" t="s">
        <v>205</v>
      </c>
      <c r="AU3026" s="243" t="s">
        <v>82</v>
      </c>
      <c r="AV3026" s="13" t="s">
        <v>82</v>
      </c>
      <c r="AW3026" s="13" t="s">
        <v>33</v>
      </c>
      <c r="AX3026" s="13" t="s">
        <v>72</v>
      </c>
      <c r="AY3026" s="243" t="s">
        <v>190</v>
      </c>
    </row>
    <row r="3027" s="13" customFormat="1">
      <c r="A3027" s="13"/>
      <c r="B3027" s="232"/>
      <c r="C3027" s="233"/>
      <c r="D3027" s="234" t="s">
        <v>205</v>
      </c>
      <c r="E3027" s="235" t="s">
        <v>19</v>
      </c>
      <c r="F3027" s="236" t="s">
        <v>1966</v>
      </c>
      <c r="G3027" s="233"/>
      <c r="H3027" s="237">
        <v>-2.6160000000000001</v>
      </c>
      <c r="I3027" s="238"/>
      <c r="J3027" s="233"/>
      <c r="K3027" s="233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205</v>
      </c>
      <c r="AU3027" s="243" t="s">
        <v>82</v>
      </c>
      <c r="AV3027" s="13" t="s">
        <v>82</v>
      </c>
      <c r="AW3027" s="13" t="s">
        <v>33</v>
      </c>
      <c r="AX3027" s="13" t="s">
        <v>72</v>
      </c>
      <c r="AY3027" s="243" t="s">
        <v>190</v>
      </c>
    </row>
    <row r="3028" s="13" customFormat="1">
      <c r="A3028" s="13"/>
      <c r="B3028" s="232"/>
      <c r="C3028" s="233"/>
      <c r="D3028" s="234" t="s">
        <v>205</v>
      </c>
      <c r="E3028" s="235" t="s">
        <v>19</v>
      </c>
      <c r="F3028" s="236" t="s">
        <v>1476</v>
      </c>
      <c r="G3028" s="233"/>
      <c r="H3028" s="237">
        <v>-1.9450000000000001</v>
      </c>
      <c r="I3028" s="238"/>
      <c r="J3028" s="233"/>
      <c r="K3028" s="233"/>
      <c r="L3028" s="239"/>
      <c r="M3028" s="240"/>
      <c r="N3028" s="241"/>
      <c r="O3028" s="241"/>
      <c r="P3028" s="241"/>
      <c r="Q3028" s="241"/>
      <c r="R3028" s="241"/>
      <c r="S3028" s="241"/>
      <c r="T3028" s="242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3" t="s">
        <v>205</v>
      </c>
      <c r="AU3028" s="243" t="s">
        <v>82</v>
      </c>
      <c r="AV3028" s="13" t="s">
        <v>82</v>
      </c>
      <c r="AW3028" s="13" t="s">
        <v>33</v>
      </c>
      <c r="AX3028" s="13" t="s">
        <v>72</v>
      </c>
      <c r="AY3028" s="243" t="s">
        <v>190</v>
      </c>
    </row>
    <row r="3029" s="13" customFormat="1">
      <c r="A3029" s="13"/>
      <c r="B3029" s="232"/>
      <c r="C3029" s="233"/>
      <c r="D3029" s="234" t="s">
        <v>205</v>
      </c>
      <c r="E3029" s="235" t="s">
        <v>19</v>
      </c>
      <c r="F3029" s="236" t="s">
        <v>3330</v>
      </c>
      <c r="G3029" s="233"/>
      <c r="H3029" s="237">
        <v>1.0680000000000001</v>
      </c>
      <c r="I3029" s="238"/>
      <c r="J3029" s="233"/>
      <c r="K3029" s="233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205</v>
      </c>
      <c r="AU3029" s="243" t="s">
        <v>82</v>
      </c>
      <c r="AV3029" s="13" t="s">
        <v>82</v>
      </c>
      <c r="AW3029" s="13" t="s">
        <v>33</v>
      </c>
      <c r="AX3029" s="13" t="s">
        <v>72</v>
      </c>
      <c r="AY3029" s="243" t="s">
        <v>190</v>
      </c>
    </row>
    <row r="3030" s="13" customFormat="1">
      <c r="A3030" s="13"/>
      <c r="B3030" s="232"/>
      <c r="C3030" s="233"/>
      <c r="D3030" s="234" t="s">
        <v>205</v>
      </c>
      <c r="E3030" s="235" t="s">
        <v>19</v>
      </c>
      <c r="F3030" s="236" t="s">
        <v>3325</v>
      </c>
      <c r="G3030" s="233"/>
      <c r="H3030" s="237">
        <v>0.55600000000000005</v>
      </c>
      <c r="I3030" s="238"/>
      <c r="J3030" s="233"/>
      <c r="K3030" s="233"/>
      <c r="L3030" s="239"/>
      <c r="M3030" s="240"/>
      <c r="N3030" s="241"/>
      <c r="O3030" s="241"/>
      <c r="P3030" s="241"/>
      <c r="Q3030" s="241"/>
      <c r="R3030" s="241"/>
      <c r="S3030" s="241"/>
      <c r="T3030" s="242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3" t="s">
        <v>205</v>
      </c>
      <c r="AU3030" s="243" t="s">
        <v>82</v>
      </c>
      <c r="AV3030" s="13" t="s">
        <v>82</v>
      </c>
      <c r="AW3030" s="13" t="s">
        <v>33</v>
      </c>
      <c r="AX3030" s="13" t="s">
        <v>72</v>
      </c>
      <c r="AY3030" s="243" t="s">
        <v>190</v>
      </c>
    </row>
    <row r="3031" s="13" customFormat="1">
      <c r="A3031" s="13"/>
      <c r="B3031" s="232"/>
      <c r="C3031" s="233"/>
      <c r="D3031" s="234" t="s">
        <v>205</v>
      </c>
      <c r="E3031" s="235" t="s">
        <v>19</v>
      </c>
      <c r="F3031" s="236" t="s">
        <v>3331</v>
      </c>
      <c r="G3031" s="233"/>
      <c r="H3031" s="237">
        <v>0.498</v>
      </c>
      <c r="I3031" s="238"/>
      <c r="J3031" s="233"/>
      <c r="K3031" s="233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205</v>
      </c>
      <c r="AU3031" s="243" t="s">
        <v>82</v>
      </c>
      <c r="AV3031" s="13" t="s">
        <v>82</v>
      </c>
      <c r="AW3031" s="13" t="s">
        <v>33</v>
      </c>
      <c r="AX3031" s="13" t="s">
        <v>72</v>
      </c>
      <c r="AY3031" s="243" t="s">
        <v>190</v>
      </c>
    </row>
    <row r="3032" s="15" customFormat="1">
      <c r="A3032" s="15"/>
      <c r="B3032" s="264"/>
      <c r="C3032" s="265"/>
      <c r="D3032" s="234" t="s">
        <v>205</v>
      </c>
      <c r="E3032" s="266" t="s">
        <v>19</v>
      </c>
      <c r="F3032" s="267" t="s">
        <v>243</v>
      </c>
      <c r="G3032" s="265"/>
      <c r="H3032" s="268">
        <v>142.53100000000001</v>
      </c>
      <c r="I3032" s="269"/>
      <c r="J3032" s="265"/>
      <c r="K3032" s="265"/>
      <c r="L3032" s="270"/>
      <c r="M3032" s="271"/>
      <c r="N3032" s="272"/>
      <c r="O3032" s="272"/>
      <c r="P3032" s="272"/>
      <c r="Q3032" s="272"/>
      <c r="R3032" s="272"/>
      <c r="S3032" s="272"/>
      <c r="T3032" s="273"/>
      <c r="U3032" s="15"/>
      <c r="V3032" s="15"/>
      <c r="W3032" s="15"/>
      <c r="X3032" s="15"/>
      <c r="Y3032" s="15"/>
      <c r="Z3032" s="15"/>
      <c r="AA3032" s="15"/>
      <c r="AB3032" s="15"/>
      <c r="AC3032" s="15"/>
      <c r="AD3032" s="15"/>
      <c r="AE3032" s="15"/>
      <c r="AT3032" s="274" t="s">
        <v>205</v>
      </c>
      <c r="AU3032" s="274" t="s">
        <v>82</v>
      </c>
      <c r="AV3032" s="15" t="s">
        <v>197</v>
      </c>
      <c r="AW3032" s="15" t="s">
        <v>33</v>
      </c>
      <c r="AX3032" s="15" t="s">
        <v>79</v>
      </c>
      <c r="AY3032" s="274" t="s">
        <v>190</v>
      </c>
    </row>
    <row r="3033" s="2" customFormat="1" ht="21.75" customHeight="1">
      <c r="A3033" s="40"/>
      <c r="B3033" s="41"/>
      <c r="C3033" s="214" t="s">
        <v>3332</v>
      </c>
      <c r="D3033" s="214" t="s">
        <v>192</v>
      </c>
      <c r="E3033" s="215" t="s">
        <v>3333</v>
      </c>
      <c r="F3033" s="216" t="s">
        <v>3334</v>
      </c>
      <c r="G3033" s="217" t="s">
        <v>380</v>
      </c>
      <c r="H3033" s="218">
        <v>248.05000000000001</v>
      </c>
      <c r="I3033" s="219"/>
      <c r="J3033" s="220">
        <f>ROUND(I3033*H3033,2)</f>
        <v>0</v>
      </c>
      <c r="K3033" s="216" t="s">
        <v>196</v>
      </c>
      <c r="L3033" s="46"/>
      <c r="M3033" s="221" t="s">
        <v>19</v>
      </c>
      <c r="N3033" s="222" t="s">
        <v>43</v>
      </c>
      <c r="O3033" s="86"/>
      <c r="P3033" s="223">
        <f>O3033*H3033</f>
        <v>0</v>
      </c>
      <c r="Q3033" s="223">
        <v>0</v>
      </c>
      <c r="R3033" s="223">
        <f>Q3033*H3033</f>
        <v>0</v>
      </c>
      <c r="S3033" s="223">
        <v>0</v>
      </c>
      <c r="T3033" s="224">
        <f>S3033*H3033</f>
        <v>0</v>
      </c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R3033" s="225" t="s">
        <v>307</v>
      </c>
      <c r="AT3033" s="225" t="s">
        <v>192</v>
      </c>
      <c r="AU3033" s="225" t="s">
        <v>82</v>
      </c>
      <c r="AY3033" s="19" t="s">
        <v>190</v>
      </c>
      <c r="BE3033" s="226">
        <f>IF(N3033="základní",J3033,0)</f>
        <v>0</v>
      </c>
      <c r="BF3033" s="226">
        <f>IF(N3033="snížená",J3033,0)</f>
        <v>0</v>
      </c>
      <c r="BG3033" s="226">
        <f>IF(N3033="zákl. přenesená",J3033,0)</f>
        <v>0</v>
      </c>
      <c r="BH3033" s="226">
        <f>IF(N3033="sníž. přenesená",J3033,0)</f>
        <v>0</v>
      </c>
      <c r="BI3033" s="226">
        <f>IF(N3033="nulová",J3033,0)</f>
        <v>0</v>
      </c>
      <c r="BJ3033" s="19" t="s">
        <v>79</v>
      </c>
      <c r="BK3033" s="226">
        <f>ROUND(I3033*H3033,2)</f>
        <v>0</v>
      </c>
      <c r="BL3033" s="19" t="s">
        <v>307</v>
      </c>
      <c r="BM3033" s="225" t="s">
        <v>3335</v>
      </c>
    </row>
    <row r="3034" s="2" customFormat="1">
      <c r="A3034" s="40"/>
      <c r="B3034" s="41"/>
      <c r="C3034" s="42"/>
      <c r="D3034" s="227" t="s">
        <v>199</v>
      </c>
      <c r="E3034" s="42"/>
      <c r="F3034" s="228" t="s">
        <v>3336</v>
      </c>
      <c r="G3034" s="42"/>
      <c r="H3034" s="42"/>
      <c r="I3034" s="229"/>
      <c r="J3034" s="42"/>
      <c r="K3034" s="42"/>
      <c r="L3034" s="46"/>
      <c r="M3034" s="230"/>
      <c r="N3034" s="231"/>
      <c r="O3034" s="86"/>
      <c r="P3034" s="86"/>
      <c r="Q3034" s="86"/>
      <c r="R3034" s="86"/>
      <c r="S3034" s="86"/>
      <c r="T3034" s="87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T3034" s="19" t="s">
        <v>199</v>
      </c>
      <c r="AU3034" s="19" t="s">
        <v>82</v>
      </c>
    </row>
    <row r="3035" s="14" customFormat="1">
      <c r="A3035" s="14"/>
      <c r="B3035" s="254"/>
      <c r="C3035" s="255"/>
      <c r="D3035" s="234" t="s">
        <v>205</v>
      </c>
      <c r="E3035" s="256" t="s">
        <v>19</v>
      </c>
      <c r="F3035" s="257" t="s">
        <v>3337</v>
      </c>
      <c r="G3035" s="255"/>
      <c r="H3035" s="256" t="s">
        <v>19</v>
      </c>
      <c r="I3035" s="258"/>
      <c r="J3035" s="255"/>
      <c r="K3035" s="255"/>
      <c r="L3035" s="259"/>
      <c r="M3035" s="260"/>
      <c r="N3035" s="261"/>
      <c r="O3035" s="261"/>
      <c r="P3035" s="261"/>
      <c r="Q3035" s="261"/>
      <c r="R3035" s="261"/>
      <c r="S3035" s="261"/>
      <c r="T3035" s="262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63" t="s">
        <v>205</v>
      </c>
      <c r="AU3035" s="263" t="s">
        <v>82</v>
      </c>
      <c r="AV3035" s="14" t="s">
        <v>79</v>
      </c>
      <c r="AW3035" s="14" t="s">
        <v>33</v>
      </c>
      <c r="AX3035" s="14" t="s">
        <v>72</v>
      </c>
      <c r="AY3035" s="263" t="s">
        <v>190</v>
      </c>
    </row>
    <row r="3036" s="14" customFormat="1">
      <c r="A3036" s="14"/>
      <c r="B3036" s="254"/>
      <c r="C3036" s="255"/>
      <c r="D3036" s="234" t="s">
        <v>205</v>
      </c>
      <c r="E3036" s="256" t="s">
        <v>19</v>
      </c>
      <c r="F3036" s="257" t="s">
        <v>3338</v>
      </c>
      <c r="G3036" s="255"/>
      <c r="H3036" s="256" t="s">
        <v>19</v>
      </c>
      <c r="I3036" s="258"/>
      <c r="J3036" s="255"/>
      <c r="K3036" s="255"/>
      <c r="L3036" s="259"/>
      <c r="M3036" s="260"/>
      <c r="N3036" s="261"/>
      <c r="O3036" s="261"/>
      <c r="P3036" s="261"/>
      <c r="Q3036" s="261"/>
      <c r="R3036" s="261"/>
      <c r="S3036" s="261"/>
      <c r="T3036" s="262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63" t="s">
        <v>205</v>
      </c>
      <c r="AU3036" s="263" t="s">
        <v>82</v>
      </c>
      <c r="AV3036" s="14" t="s">
        <v>79</v>
      </c>
      <c r="AW3036" s="14" t="s">
        <v>33</v>
      </c>
      <c r="AX3036" s="14" t="s">
        <v>72</v>
      </c>
      <c r="AY3036" s="263" t="s">
        <v>190</v>
      </c>
    </row>
    <row r="3037" s="13" customFormat="1">
      <c r="A3037" s="13"/>
      <c r="B3037" s="232"/>
      <c r="C3037" s="233"/>
      <c r="D3037" s="234" t="s">
        <v>205</v>
      </c>
      <c r="E3037" s="235" t="s">
        <v>19</v>
      </c>
      <c r="F3037" s="236" t="s">
        <v>3339</v>
      </c>
      <c r="G3037" s="233"/>
      <c r="H3037" s="237">
        <v>1.5</v>
      </c>
      <c r="I3037" s="238"/>
      <c r="J3037" s="233"/>
      <c r="K3037" s="233"/>
      <c r="L3037" s="239"/>
      <c r="M3037" s="240"/>
      <c r="N3037" s="241"/>
      <c r="O3037" s="241"/>
      <c r="P3037" s="241"/>
      <c r="Q3037" s="241"/>
      <c r="R3037" s="241"/>
      <c r="S3037" s="241"/>
      <c r="T3037" s="242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3" t="s">
        <v>205</v>
      </c>
      <c r="AU3037" s="243" t="s">
        <v>82</v>
      </c>
      <c r="AV3037" s="13" t="s">
        <v>82</v>
      </c>
      <c r="AW3037" s="13" t="s">
        <v>33</v>
      </c>
      <c r="AX3037" s="13" t="s">
        <v>72</v>
      </c>
      <c r="AY3037" s="243" t="s">
        <v>190</v>
      </c>
    </row>
    <row r="3038" s="14" customFormat="1">
      <c r="A3038" s="14"/>
      <c r="B3038" s="254"/>
      <c r="C3038" s="255"/>
      <c r="D3038" s="234" t="s">
        <v>205</v>
      </c>
      <c r="E3038" s="256" t="s">
        <v>19</v>
      </c>
      <c r="F3038" s="257" t="s">
        <v>3340</v>
      </c>
      <c r="G3038" s="255"/>
      <c r="H3038" s="256" t="s">
        <v>19</v>
      </c>
      <c r="I3038" s="258"/>
      <c r="J3038" s="255"/>
      <c r="K3038" s="255"/>
      <c r="L3038" s="259"/>
      <c r="M3038" s="260"/>
      <c r="N3038" s="261"/>
      <c r="O3038" s="261"/>
      <c r="P3038" s="261"/>
      <c r="Q3038" s="261"/>
      <c r="R3038" s="261"/>
      <c r="S3038" s="261"/>
      <c r="T3038" s="262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63" t="s">
        <v>205</v>
      </c>
      <c r="AU3038" s="263" t="s">
        <v>82</v>
      </c>
      <c r="AV3038" s="14" t="s">
        <v>79</v>
      </c>
      <c r="AW3038" s="14" t="s">
        <v>33</v>
      </c>
      <c r="AX3038" s="14" t="s">
        <v>72</v>
      </c>
      <c r="AY3038" s="263" t="s">
        <v>190</v>
      </c>
    </row>
    <row r="3039" s="13" customFormat="1">
      <c r="A3039" s="13"/>
      <c r="B3039" s="232"/>
      <c r="C3039" s="233"/>
      <c r="D3039" s="234" t="s">
        <v>205</v>
      </c>
      <c r="E3039" s="235" t="s">
        <v>19</v>
      </c>
      <c r="F3039" s="236" t="s">
        <v>3339</v>
      </c>
      <c r="G3039" s="233"/>
      <c r="H3039" s="237">
        <v>1.5</v>
      </c>
      <c r="I3039" s="238"/>
      <c r="J3039" s="233"/>
      <c r="K3039" s="233"/>
      <c r="L3039" s="239"/>
      <c r="M3039" s="240"/>
      <c r="N3039" s="241"/>
      <c r="O3039" s="241"/>
      <c r="P3039" s="241"/>
      <c r="Q3039" s="241"/>
      <c r="R3039" s="241"/>
      <c r="S3039" s="241"/>
      <c r="T3039" s="242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3" t="s">
        <v>205</v>
      </c>
      <c r="AU3039" s="243" t="s">
        <v>82</v>
      </c>
      <c r="AV3039" s="13" t="s">
        <v>82</v>
      </c>
      <c r="AW3039" s="13" t="s">
        <v>33</v>
      </c>
      <c r="AX3039" s="13" t="s">
        <v>72</v>
      </c>
      <c r="AY3039" s="243" t="s">
        <v>190</v>
      </c>
    </row>
    <row r="3040" s="14" customFormat="1">
      <c r="A3040" s="14"/>
      <c r="B3040" s="254"/>
      <c r="C3040" s="255"/>
      <c r="D3040" s="234" t="s">
        <v>205</v>
      </c>
      <c r="E3040" s="256" t="s">
        <v>19</v>
      </c>
      <c r="F3040" s="257" t="s">
        <v>3341</v>
      </c>
      <c r="G3040" s="255"/>
      <c r="H3040" s="256" t="s">
        <v>19</v>
      </c>
      <c r="I3040" s="258"/>
      <c r="J3040" s="255"/>
      <c r="K3040" s="255"/>
      <c r="L3040" s="259"/>
      <c r="M3040" s="260"/>
      <c r="N3040" s="261"/>
      <c r="O3040" s="261"/>
      <c r="P3040" s="261"/>
      <c r="Q3040" s="261"/>
      <c r="R3040" s="261"/>
      <c r="S3040" s="261"/>
      <c r="T3040" s="262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63" t="s">
        <v>205</v>
      </c>
      <c r="AU3040" s="263" t="s">
        <v>82</v>
      </c>
      <c r="AV3040" s="14" t="s">
        <v>79</v>
      </c>
      <c r="AW3040" s="14" t="s">
        <v>33</v>
      </c>
      <c r="AX3040" s="14" t="s">
        <v>72</v>
      </c>
      <c r="AY3040" s="263" t="s">
        <v>190</v>
      </c>
    </row>
    <row r="3041" s="13" customFormat="1">
      <c r="A3041" s="13"/>
      <c r="B3041" s="232"/>
      <c r="C3041" s="233"/>
      <c r="D3041" s="234" t="s">
        <v>205</v>
      </c>
      <c r="E3041" s="235" t="s">
        <v>19</v>
      </c>
      <c r="F3041" s="236" t="s">
        <v>3339</v>
      </c>
      <c r="G3041" s="233"/>
      <c r="H3041" s="237">
        <v>1.5</v>
      </c>
      <c r="I3041" s="238"/>
      <c r="J3041" s="233"/>
      <c r="K3041" s="233"/>
      <c r="L3041" s="239"/>
      <c r="M3041" s="240"/>
      <c r="N3041" s="241"/>
      <c r="O3041" s="241"/>
      <c r="P3041" s="241"/>
      <c r="Q3041" s="241"/>
      <c r="R3041" s="241"/>
      <c r="S3041" s="241"/>
      <c r="T3041" s="242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3" t="s">
        <v>205</v>
      </c>
      <c r="AU3041" s="243" t="s">
        <v>82</v>
      </c>
      <c r="AV3041" s="13" t="s">
        <v>82</v>
      </c>
      <c r="AW3041" s="13" t="s">
        <v>33</v>
      </c>
      <c r="AX3041" s="13" t="s">
        <v>72</v>
      </c>
      <c r="AY3041" s="243" t="s">
        <v>190</v>
      </c>
    </row>
    <row r="3042" s="14" customFormat="1">
      <c r="A3042" s="14"/>
      <c r="B3042" s="254"/>
      <c r="C3042" s="255"/>
      <c r="D3042" s="234" t="s">
        <v>205</v>
      </c>
      <c r="E3042" s="256" t="s">
        <v>19</v>
      </c>
      <c r="F3042" s="257" t="s">
        <v>3342</v>
      </c>
      <c r="G3042" s="255"/>
      <c r="H3042" s="256" t="s">
        <v>19</v>
      </c>
      <c r="I3042" s="258"/>
      <c r="J3042" s="255"/>
      <c r="K3042" s="255"/>
      <c r="L3042" s="259"/>
      <c r="M3042" s="260"/>
      <c r="N3042" s="261"/>
      <c r="O3042" s="261"/>
      <c r="P3042" s="261"/>
      <c r="Q3042" s="261"/>
      <c r="R3042" s="261"/>
      <c r="S3042" s="261"/>
      <c r="T3042" s="262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63" t="s">
        <v>205</v>
      </c>
      <c r="AU3042" s="263" t="s">
        <v>82</v>
      </c>
      <c r="AV3042" s="14" t="s">
        <v>79</v>
      </c>
      <c r="AW3042" s="14" t="s">
        <v>33</v>
      </c>
      <c r="AX3042" s="14" t="s">
        <v>72</v>
      </c>
      <c r="AY3042" s="263" t="s">
        <v>190</v>
      </c>
    </row>
    <row r="3043" s="13" customFormat="1">
      <c r="A3043" s="13"/>
      <c r="B3043" s="232"/>
      <c r="C3043" s="233"/>
      <c r="D3043" s="234" t="s">
        <v>205</v>
      </c>
      <c r="E3043" s="235" t="s">
        <v>19</v>
      </c>
      <c r="F3043" s="236" t="s">
        <v>3339</v>
      </c>
      <c r="G3043" s="233"/>
      <c r="H3043" s="237">
        <v>1.5</v>
      </c>
      <c r="I3043" s="238"/>
      <c r="J3043" s="233"/>
      <c r="K3043" s="233"/>
      <c r="L3043" s="239"/>
      <c r="M3043" s="240"/>
      <c r="N3043" s="241"/>
      <c r="O3043" s="241"/>
      <c r="P3043" s="241"/>
      <c r="Q3043" s="241"/>
      <c r="R3043" s="241"/>
      <c r="S3043" s="241"/>
      <c r="T3043" s="242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3" t="s">
        <v>205</v>
      </c>
      <c r="AU3043" s="243" t="s">
        <v>82</v>
      </c>
      <c r="AV3043" s="13" t="s">
        <v>82</v>
      </c>
      <c r="AW3043" s="13" t="s">
        <v>33</v>
      </c>
      <c r="AX3043" s="13" t="s">
        <v>72</v>
      </c>
      <c r="AY3043" s="243" t="s">
        <v>190</v>
      </c>
    </row>
    <row r="3044" s="14" customFormat="1">
      <c r="A3044" s="14"/>
      <c r="B3044" s="254"/>
      <c r="C3044" s="255"/>
      <c r="D3044" s="234" t="s">
        <v>205</v>
      </c>
      <c r="E3044" s="256" t="s">
        <v>19</v>
      </c>
      <c r="F3044" s="257" t="s">
        <v>3343</v>
      </c>
      <c r="G3044" s="255"/>
      <c r="H3044" s="256" t="s">
        <v>19</v>
      </c>
      <c r="I3044" s="258"/>
      <c r="J3044" s="255"/>
      <c r="K3044" s="255"/>
      <c r="L3044" s="259"/>
      <c r="M3044" s="260"/>
      <c r="N3044" s="261"/>
      <c r="O3044" s="261"/>
      <c r="P3044" s="261"/>
      <c r="Q3044" s="261"/>
      <c r="R3044" s="261"/>
      <c r="S3044" s="261"/>
      <c r="T3044" s="262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63" t="s">
        <v>205</v>
      </c>
      <c r="AU3044" s="263" t="s">
        <v>82</v>
      </c>
      <c r="AV3044" s="14" t="s">
        <v>79</v>
      </c>
      <c r="AW3044" s="14" t="s">
        <v>33</v>
      </c>
      <c r="AX3044" s="14" t="s">
        <v>72</v>
      </c>
      <c r="AY3044" s="263" t="s">
        <v>190</v>
      </c>
    </row>
    <row r="3045" s="13" customFormat="1">
      <c r="A3045" s="13"/>
      <c r="B3045" s="232"/>
      <c r="C3045" s="233"/>
      <c r="D3045" s="234" t="s">
        <v>205</v>
      </c>
      <c r="E3045" s="235" t="s">
        <v>19</v>
      </c>
      <c r="F3045" s="236" t="s">
        <v>3339</v>
      </c>
      <c r="G3045" s="233"/>
      <c r="H3045" s="237">
        <v>1.5</v>
      </c>
      <c r="I3045" s="238"/>
      <c r="J3045" s="233"/>
      <c r="K3045" s="233"/>
      <c r="L3045" s="239"/>
      <c r="M3045" s="240"/>
      <c r="N3045" s="241"/>
      <c r="O3045" s="241"/>
      <c r="P3045" s="241"/>
      <c r="Q3045" s="241"/>
      <c r="R3045" s="241"/>
      <c r="S3045" s="241"/>
      <c r="T3045" s="242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3" t="s">
        <v>205</v>
      </c>
      <c r="AU3045" s="243" t="s">
        <v>82</v>
      </c>
      <c r="AV3045" s="13" t="s">
        <v>82</v>
      </c>
      <c r="AW3045" s="13" t="s">
        <v>33</v>
      </c>
      <c r="AX3045" s="13" t="s">
        <v>72</v>
      </c>
      <c r="AY3045" s="243" t="s">
        <v>190</v>
      </c>
    </row>
    <row r="3046" s="14" customFormat="1">
      <c r="A3046" s="14"/>
      <c r="B3046" s="254"/>
      <c r="C3046" s="255"/>
      <c r="D3046" s="234" t="s">
        <v>205</v>
      </c>
      <c r="E3046" s="256" t="s">
        <v>19</v>
      </c>
      <c r="F3046" s="257" t="s">
        <v>3344</v>
      </c>
      <c r="G3046" s="255"/>
      <c r="H3046" s="256" t="s">
        <v>19</v>
      </c>
      <c r="I3046" s="258"/>
      <c r="J3046" s="255"/>
      <c r="K3046" s="255"/>
      <c r="L3046" s="259"/>
      <c r="M3046" s="260"/>
      <c r="N3046" s="261"/>
      <c r="O3046" s="261"/>
      <c r="P3046" s="261"/>
      <c r="Q3046" s="261"/>
      <c r="R3046" s="261"/>
      <c r="S3046" s="261"/>
      <c r="T3046" s="262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63" t="s">
        <v>205</v>
      </c>
      <c r="AU3046" s="263" t="s">
        <v>82</v>
      </c>
      <c r="AV3046" s="14" t="s">
        <v>79</v>
      </c>
      <c r="AW3046" s="14" t="s">
        <v>33</v>
      </c>
      <c r="AX3046" s="14" t="s">
        <v>72</v>
      </c>
      <c r="AY3046" s="263" t="s">
        <v>190</v>
      </c>
    </row>
    <row r="3047" s="13" customFormat="1">
      <c r="A3047" s="13"/>
      <c r="B3047" s="232"/>
      <c r="C3047" s="233"/>
      <c r="D3047" s="234" t="s">
        <v>205</v>
      </c>
      <c r="E3047" s="235" t="s">
        <v>19</v>
      </c>
      <c r="F3047" s="236" t="s">
        <v>3339</v>
      </c>
      <c r="G3047" s="233"/>
      <c r="H3047" s="237">
        <v>1.5</v>
      </c>
      <c r="I3047" s="238"/>
      <c r="J3047" s="233"/>
      <c r="K3047" s="233"/>
      <c r="L3047" s="239"/>
      <c r="M3047" s="240"/>
      <c r="N3047" s="241"/>
      <c r="O3047" s="241"/>
      <c r="P3047" s="241"/>
      <c r="Q3047" s="241"/>
      <c r="R3047" s="241"/>
      <c r="S3047" s="241"/>
      <c r="T3047" s="242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3" t="s">
        <v>205</v>
      </c>
      <c r="AU3047" s="243" t="s">
        <v>82</v>
      </c>
      <c r="AV3047" s="13" t="s">
        <v>82</v>
      </c>
      <c r="AW3047" s="13" t="s">
        <v>33</v>
      </c>
      <c r="AX3047" s="13" t="s">
        <v>72</v>
      </c>
      <c r="AY3047" s="243" t="s">
        <v>190</v>
      </c>
    </row>
    <row r="3048" s="14" customFormat="1">
      <c r="A3048" s="14"/>
      <c r="B3048" s="254"/>
      <c r="C3048" s="255"/>
      <c r="D3048" s="234" t="s">
        <v>205</v>
      </c>
      <c r="E3048" s="256" t="s">
        <v>19</v>
      </c>
      <c r="F3048" s="257" t="s">
        <v>3345</v>
      </c>
      <c r="G3048" s="255"/>
      <c r="H3048" s="256" t="s">
        <v>19</v>
      </c>
      <c r="I3048" s="258"/>
      <c r="J3048" s="255"/>
      <c r="K3048" s="255"/>
      <c r="L3048" s="259"/>
      <c r="M3048" s="260"/>
      <c r="N3048" s="261"/>
      <c r="O3048" s="261"/>
      <c r="P3048" s="261"/>
      <c r="Q3048" s="261"/>
      <c r="R3048" s="261"/>
      <c r="S3048" s="261"/>
      <c r="T3048" s="262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63" t="s">
        <v>205</v>
      </c>
      <c r="AU3048" s="263" t="s">
        <v>82</v>
      </c>
      <c r="AV3048" s="14" t="s">
        <v>79</v>
      </c>
      <c r="AW3048" s="14" t="s">
        <v>33</v>
      </c>
      <c r="AX3048" s="14" t="s">
        <v>72</v>
      </c>
      <c r="AY3048" s="263" t="s">
        <v>190</v>
      </c>
    </row>
    <row r="3049" s="13" customFormat="1">
      <c r="A3049" s="13"/>
      <c r="B3049" s="232"/>
      <c r="C3049" s="233"/>
      <c r="D3049" s="234" t="s">
        <v>205</v>
      </c>
      <c r="E3049" s="235" t="s">
        <v>19</v>
      </c>
      <c r="F3049" s="236" t="s">
        <v>3339</v>
      </c>
      <c r="G3049" s="233"/>
      <c r="H3049" s="237">
        <v>1.5</v>
      </c>
      <c r="I3049" s="238"/>
      <c r="J3049" s="233"/>
      <c r="K3049" s="233"/>
      <c r="L3049" s="239"/>
      <c r="M3049" s="240"/>
      <c r="N3049" s="241"/>
      <c r="O3049" s="241"/>
      <c r="P3049" s="241"/>
      <c r="Q3049" s="241"/>
      <c r="R3049" s="241"/>
      <c r="S3049" s="241"/>
      <c r="T3049" s="242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3" t="s">
        <v>205</v>
      </c>
      <c r="AU3049" s="243" t="s">
        <v>82</v>
      </c>
      <c r="AV3049" s="13" t="s">
        <v>82</v>
      </c>
      <c r="AW3049" s="13" t="s">
        <v>33</v>
      </c>
      <c r="AX3049" s="13" t="s">
        <v>72</v>
      </c>
      <c r="AY3049" s="243" t="s">
        <v>190</v>
      </c>
    </row>
    <row r="3050" s="14" customFormat="1">
      <c r="A3050" s="14"/>
      <c r="B3050" s="254"/>
      <c r="C3050" s="255"/>
      <c r="D3050" s="234" t="s">
        <v>205</v>
      </c>
      <c r="E3050" s="256" t="s">
        <v>19</v>
      </c>
      <c r="F3050" s="257" t="s">
        <v>3219</v>
      </c>
      <c r="G3050" s="255"/>
      <c r="H3050" s="256" t="s">
        <v>19</v>
      </c>
      <c r="I3050" s="258"/>
      <c r="J3050" s="255"/>
      <c r="K3050" s="255"/>
      <c r="L3050" s="259"/>
      <c r="M3050" s="260"/>
      <c r="N3050" s="261"/>
      <c r="O3050" s="261"/>
      <c r="P3050" s="261"/>
      <c r="Q3050" s="261"/>
      <c r="R3050" s="261"/>
      <c r="S3050" s="261"/>
      <c r="T3050" s="262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63" t="s">
        <v>205</v>
      </c>
      <c r="AU3050" s="263" t="s">
        <v>82</v>
      </c>
      <c r="AV3050" s="14" t="s">
        <v>79</v>
      </c>
      <c r="AW3050" s="14" t="s">
        <v>33</v>
      </c>
      <c r="AX3050" s="14" t="s">
        <v>72</v>
      </c>
      <c r="AY3050" s="263" t="s">
        <v>190</v>
      </c>
    </row>
    <row r="3051" s="13" customFormat="1">
      <c r="A3051" s="13"/>
      <c r="B3051" s="232"/>
      <c r="C3051" s="233"/>
      <c r="D3051" s="234" t="s">
        <v>205</v>
      </c>
      <c r="E3051" s="235" t="s">
        <v>19</v>
      </c>
      <c r="F3051" s="236" t="s">
        <v>3346</v>
      </c>
      <c r="G3051" s="233"/>
      <c r="H3051" s="237">
        <v>3</v>
      </c>
      <c r="I3051" s="238"/>
      <c r="J3051" s="233"/>
      <c r="K3051" s="233"/>
      <c r="L3051" s="239"/>
      <c r="M3051" s="240"/>
      <c r="N3051" s="241"/>
      <c r="O3051" s="241"/>
      <c r="P3051" s="241"/>
      <c r="Q3051" s="241"/>
      <c r="R3051" s="241"/>
      <c r="S3051" s="241"/>
      <c r="T3051" s="242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3" t="s">
        <v>205</v>
      </c>
      <c r="AU3051" s="243" t="s">
        <v>82</v>
      </c>
      <c r="AV3051" s="13" t="s">
        <v>82</v>
      </c>
      <c r="AW3051" s="13" t="s">
        <v>33</v>
      </c>
      <c r="AX3051" s="13" t="s">
        <v>72</v>
      </c>
      <c r="AY3051" s="243" t="s">
        <v>190</v>
      </c>
    </row>
    <row r="3052" s="14" customFormat="1">
      <c r="A3052" s="14"/>
      <c r="B3052" s="254"/>
      <c r="C3052" s="255"/>
      <c r="D3052" s="234" t="s">
        <v>205</v>
      </c>
      <c r="E3052" s="256" t="s">
        <v>19</v>
      </c>
      <c r="F3052" s="257" t="s">
        <v>3220</v>
      </c>
      <c r="G3052" s="255"/>
      <c r="H3052" s="256" t="s">
        <v>19</v>
      </c>
      <c r="I3052" s="258"/>
      <c r="J3052" s="255"/>
      <c r="K3052" s="255"/>
      <c r="L3052" s="259"/>
      <c r="M3052" s="260"/>
      <c r="N3052" s="261"/>
      <c r="O3052" s="261"/>
      <c r="P3052" s="261"/>
      <c r="Q3052" s="261"/>
      <c r="R3052" s="261"/>
      <c r="S3052" s="261"/>
      <c r="T3052" s="262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63" t="s">
        <v>205</v>
      </c>
      <c r="AU3052" s="263" t="s">
        <v>82</v>
      </c>
      <c r="AV3052" s="14" t="s">
        <v>79</v>
      </c>
      <c r="AW3052" s="14" t="s">
        <v>33</v>
      </c>
      <c r="AX3052" s="14" t="s">
        <v>72</v>
      </c>
      <c r="AY3052" s="263" t="s">
        <v>190</v>
      </c>
    </row>
    <row r="3053" s="13" customFormat="1">
      <c r="A3053" s="13"/>
      <c r="B3053" s="232"/>
      <c r="C3053" s="233"/>
      <c r="D3053" s="234" t="s">
        <v>205</v>
      </c>
      <c r="E3053" s="235" t="s">
        <v>19</v>
      </c>
      <c r="F3053" s="236" t="s">
        <v>3347</v>
      </c>
      <c r="G3053" s="233"/>
      <c r="H3053" s="237">
        <v>5</v>
      </c>
      <c r="I3053" s="238"/>
      <c r="J3053" s="233"/>
      <c r="K3053" s="233"/>
      <c r="L3053" s="239"/>
      <c r="M3053" s="240"/>
      <c r="N3053" s="241"/>
      <c r="O3053" s="241"/>
      <c r="P3053" s="241"/>
      <c r="Q3053" s="241"/>
      <c r="R3053" s="241"/>
      <c r="S3053" s="241"/>
      <c r="T3053" s="242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3" t="s">
        <v>205</v>
      </c>
      <c r="AU3053" s="243" t="s">
        <v>82</v>
      </c>
      <c r="AV3053" s="13" t="s">
        <v>82</v>
      </c>
      <c r="AW3053" s="13" t="s">
        <v>33</v>
      </c>
      <c r="AX3053" s="13" t="s">
        <v>72</v>
      </c>
      <c r="AY3053" s="243" t="s">
        <v>190</v>
      </c>
    </row>
    <row r="3054" s="14" customFormat="1">
      <c r="A3054" s="14"/>
      <c r="B3054" s="254"/>
      <c r="C3054" s="255"/>
      <c r="D3054" s="234" t="s">
        <v>205</v>
      </c>
      <c r="E3054" s="256" t="s">
        <v>19</v>
      </c>
      <c r="F3054" s="257" t="s">
        <v>3222</v>
      </c>
      <c r="G3054" s="255"/>
      <c r="H3054" s="256" t="s">
        <v>19</v>
      </c>
      <c r="I3054" s="258"/>
      <c r="J3054" s="255"/>
      <c r="K3054" s="255"/>
      <c r="L3054" s="259"/>
      <c r="M3054" s="260"/>
      <c r="N3054" s="261"/>
      <c r="O3054" s="261"/>
      <c r="P3054" s="261"/>
      <c r="Q3054" s="261"/>
      <c r="R3054" s="261"/>
      <c r="S3054" s="261"/>
      <c r="T3054" s="262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63" t="s">
        <v>205</v>
      </c>
      <c r="AU3054" s="263" t="s">
        <v>82</v>
      </c>
      <c r="AV3054" s="14" t="s">
        <v>79</v>
      </c>
      <c r="AW3054" s="14" t="s">
        <v>33</v>
      </c>
      <c r="AX3054" s="14" t="s">
        <v>72</v>
      </c>
      <c r="AY3054" s="263" t="s">
        <v>190</v>
      </c>
    </row>
    <row r="3055" s="13" customFormat="1">
      <c r="A3055" s="13"/>
      <c r="B3055" s="232"/>
      <c r="C3055" s="233"/>
      <c r="D3055" s="234" t="s">
        <v>205</v>
      </c>
      <c r="E3055" s="235" t="s">
        <v>19</v>
      </c>
      <c r="F3055" s="236" t="s">
        <v>3348</v>
      </c>
      <c r="G3055" s="233"/>
      <c r="H3055" s="237">
        <v>4</v>
      </c>
      <c r="I3055" s="238"/>
      <c r="J3055" s="233"/>
      <c r="K3055" s="233"/>
      <c r="L3055" s="239"/>
      <c r="M3055" s="240"/>
      <c r="N3055" s="241"/>
      <c r="O3055" s="241"/>
      <c r="P3055" s="241"/>
      <c r="Q3055" s="241"/>
      <c r="R3055" s="241"/>
      <c r="S3055" s="241"/>
      <c r="T3055" s="242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3" t="s">
        <v>205</v>
      </c>
      <c r="AU3055" s="243" t="s">
        <v>82</v>
      </c>
      <c r="AV3055" s="13" t="s">
        <v>82</v>
      </c>
      <c r="AW3055" s="13" t="s">
        <v>33</v>
      </c>
      <c r="AX3055" s="13" t="s">
        <v>72</v>
      </c>
      <c r="AY3055" s="243" t="s">
        <v>190</v>
      </c>
    </row>
    <row r="3056" s="14" customFormat="1">
      <c r="A3056" s="14"/>
      <c r="B3056" s="254"/>
      <c r="C3056" s="255"/>
      <c r="D3056" s="234" t="s">
        <v>205</v>
      </c>
      <c r="E3056" s="256" t="s">
        <v>19</v>
      </c>
      <c r="F3056" s="257" t="s">
        <v>3223</v>
      </c>
      <c r="G3056" s="255"/>
      <c r="H3056" s="256" t="s">
        <v>19</v>
      </c>
      <c r="I3056" s="258"/>
      <c r="J3056" s="255"/>
      <c r="K3056" s="255"/>
      <c r="L3056" s="259"/>
      <c r="M3056" s="260"/>
      <c r="N3056" s="261"/>
      <c r="O3056" s="261"/>
      <c r="P3056" s="261"/>
      <c r="Q3056" s="261"/>
      <c r="R3056" s="261"/>
      <c r="S3056" s="261"/>
      <c r="T3056" s="262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63" t="s">
        <v>205</v>
      </c>
      <c r="AU3056" s="263" t="s">
        <v>82</v>
      </c>
      <c r="AV3056" s="14" t="s">
        <v>79</v>
      </c>
      <c r="AW3056" s="14" t="s">
        <v>33</v>
      </c>
      <c r="AX3056" s="14" t="s">
        <v>72</v>
      </c>
      <c r="AY3056" s="263" t="s">
        <v>190</v>
      </c>
    </row>
    <row r="3057" s="13" customFormat="1">
      <c r="A3057" s="13"/>
      <c r="B3057" s="232"/>
      <c r="C3057" s="233"/>
      <c r="D3057" s="234" t="s">
        <v>205</v>
      </c>
      <c r="E3057" s="235" t="s">
        <v>19</v>
      </c>
      <c r="F3057" s="236" t="s">
        <v>3349</v>
      </c>
      <c r="G3057" s="233"/>
      <c r="H3057" s="237">
        <v>2.5</v>
      </c>
      <c r="I3057" s="238"/>
      <c r="J3057" s="233"/>
      <c r="K3057" s="233"/>
      <c r="L3057" s="239"/>
      <c r="M3057" s="240"/>
      <c r="N3057" s="241"/>
      <c r="O3057" s="241"/>
      <c r="P3057" s="241"/>
      <c r="Q3057" s="241"/>
      <c r="R3057" s="241"/>
      <c r="S3057" s="241"/>
      <c r="T3057" s="242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43" t="s">
        <v>205</v>
      </c>
      <c r="AU3057" s="243" t="s">
        <v>82</v>
      </c>
      <c r="AV3057" s="13" t="s">
        <v>82</v>
      </c>
      <c r="AW3057" s="13" t="s">
        <v>33</v>
      </c>
      <c r="AX3057" s="13" t="s">
        <v>72</v>
      </c>
      <c r="AY3057" s="243" t="s">
        <v>190</v>
      </c>
    </row>
    <row r="3058" s="14" customFormat="1">
      <c r="A3058" s="14"/>
      <c r="B3058" s="254"/>
      <c r="C3058" s="255"/>
      <c r="D3058" s="234" t="s">
        <v>205</v>
      </c>
      <c r="E3058" s="256" t="s">
        <v>19</v>
      </c>
      <c r="F3058" s="257" t="s">
        <v>3224</v>
      </c>
      <c r="G3058" s="255"/>
      <c r="H3058" s="256" t="s">
        <v>19</v>
      </c>
      <c r="I3058" s="258"/>
      <c r="J3058" s="255"/>
      <c r="K3058" s="255"/>
      <c r="L3058" s="259"/>
      <c r="M3058" s="260"/>
      <c r="N3058" s="261"/>
      <c r="O3058" s="261"/>
      <c r="P3058" s="261"/>
      <c r="Q3058" s="261"/>
      <c r="R3058" s="261"/>
      <c r="S3058" s="261"/>
      <c r="T3058" s="262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63" t="s">
        <v>205</v>
      </c>
      <c r="AU3058" s="263" t="s">
        <v>82</v>
      </c>
      <c r="AV3058" s="14" t="s">
        <v>79</v>
      </c>
      <c r="AW3058" s="14" t="s">
        <v>33</v>
      </c>
      <c r="AX3058" s="14" t="s">
        <v>72</v>
      </c>
      <c r="AY3058" s="263" t="s">
        <v>190</v>
      </c>
    </row>
    <row r="3059" s="13" customFormat="1">
      <c r="A3059" s="13"/>
      <c r="B3059" s="232"/>
      <c r="C3059" s="233"/>
      <c r="D3059" s="234" t="s">
        <v>205</v>
      </c>
      <c r="E3059" s="235" t="s">
        <v>19</v>
      </c>
      <c r="F3059" s="236" t="s">
        <v>3349</v>
      </c>
      <c r="G3059" s="233"/>
      <c r="H3059" s="237">
        <v>2.5</v>
      </c>
      <c r="I3059" s="238"/>
      <c r="J3059" s="233"/>
      <c r="K3059" s="233"/>
      <c r="L3059" s="239"/>
      <c r="M3059" s="240"/>
      <c r="N3059" s="241"/>
      <c r="O3059" s="241"/>
      <c r="P3059" s="241"/>
      <c r="Q3059" s="241"/>
      <c r="R3059" s="241"/>
      <c r="S3059" s="241"/>
      <c r="T3059" s="242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3" t="s">
        <v>205</v>
      </c>
      <c r="AU3059" s="243" t="s">
        <v>82</v>
      </c>
      <c r="AV3059" s="13" t="s">
        <v>82</v>
      </c>
      <c r="AW3059" s="13" t="s">
        <v>33</v>
      </c>
      <c r="AX3059" s="13" t="s">
        <v>72</v>
      </c>
      <c r="AY3059" s="243" t="s">
        <v>190</v>
      </c>
    </row>
    <row r="3060" s="14" customFormat="1">
      <c r="A3060" s="14"/>
      <c r="B3060" s="254"/>
      <c r="C3060" s="255"/>
      <c r="D3060" s="234" t="s">
        <v>205</v>
      </c>
      <c r="E3060" s="256" t="s">
        <v>19</v>
      </c>
      <c r="F3060" s="257" t="s">
        <v>3225</v>
      </c>
      <c r="G3060" s="255"/>
      <c r="H3060" s="256" t="s">
        <v>19</v>
      </c>
      <c r="I3060" s="258"/>
      <c r="J3060" s="255"/>
      <c r="K3060" s="255"/>
      <c r="L3060" s="259"/>
      <c r="M3060" s="260"/>
      <c r="N3060" s="261"/>
      <c r="O3060" s="261"/>
      <c r="P3060" s="261"/>
      <c r="Q3060" s="261"/>
      <c r="R3060" s="261"/>
      <c r="S3060" s="261"/>
      <c r="T3060" s="262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63" t="s">
        <v>205</v>
      </c>
      <c r="AU3060" s="263" t="s">
        <v>82</v>
      </c>
      <c r="AV3060" s="14" t="s">
        <v>79</v>
      </c>
      <c r="AW3060" s="14" t="s">
        <v>33</v>
      </c>
      <c r="AX3060" s="14" t="s">
        <v>72</v>
      </c>
      <c r="AY3060" s="263" t="s">
        <v>190</v>
      </c>
    </row>
    <row r="3061" s="13" customFormat="1">
      <c r="A3061" s="13"/>
      <c r="B3061" s="232"/>
      <c r="C3061" s="233"/>
      <c r="D3061" s="234" t="s">
        <v>205</v>
      </c>
      <c r="E3061" s="235" t="s">
        <v>19</v>
      </c>
      <c r="F3061" s="236" t="s">
        <v>3350</v>
      </c>
      <c r="G3061" s="233"/>
      <c r="H3061" s="237">
        <v>4.5</v>
      </c>
      <c r="I3061" s="238"/>
      <c r="J3061" s="233"/>
      <c r="K3061" s="233"/>
      <c r="L3061" s="239"/>
      <c r="M3061" s="240"/>
      <c r="N3061" s="241"/>
      <c r="O3061" s="241"/>
      <c r="P3061" s="241"/>
      <c r="Q3061" s="241"/>
      <c r="R3061" s="241"/>
      <c r="S3061" s="241"/>
      <c r="T3061" s="242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3" t="s">
        <v>205</v>
      </c>
      <c r="AU3061" s="243" t="s">
        <v>82</v>
      </c>
      <c r="AV3061" s="13" t="s">
        <v>82</v>
      </c>
      <c r="AW3061" s="13" t="s">
        <v>33</v>
      </c>
      <c r="AX3061" s="13" t="s">
        <v>72</v>
      </c>
      <c r="AY3061" s="243" t="s">
        <v>190</v>
      </c>
    </row>
    <row r="3062" s="14" customFormat="1">
      <c r="A3062" s="14"/>
      <c r="B3062" s="254"/>
      <c r="C3062" s="255"/>
      <c r="D3062" s="234" t="s">
        <v>205</v>
      </c>
      <c r="E3062" s="256" t="s">
        <v>19</v>
      </c>
      <c r="F3062" s="257" t="s">
        <v>3226</v>
      </c>
      <c r="G3062" s="255"/>
      <c r="H3062" s="256" t="s">
        <v>19</v>
      </c>
      <c r="I3062" s="258"/>
      <c r="J3062" s="255"/>
      <c r="K3062" s="255"/>
      <c r="L3062" s="259"/>
      <c r="M3062" s="260"/>
      <c r="N3062" s="261"/>
      <c r="O3062" s="261"/>
      <c r="P3062" s="261"/>
      <c r="Q3062" s="261"/>
      <c r="R3062" s="261"/>
      <c r="S3062" s="261"/>
      <c r="T3062" s="262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63" t="s">
        <v>205</v>
      </c>
      <c r="AU3062" s="263" t="s">
        <v>82</v>
      </c>
      <c r="AV3062" s="14" t="s">
        <v>79</v>
      </c>
      <c r="AW3062" s="14" t="s">
        <v>33</v>
      </c>
      <c r="AX3062" s="14" t="s">
        <v>72</v>
      </c>
      <c r="AY3062" s="263" t="s">
        <v>190</v>
      </c>
    </row>
    <row r="3063" s="13" customFormat="1">
      <c r="A3063" s="13"/>
      <c r="B3063" s="232"/>
      <c r="C3063" s="233"/>
      <c r="D3063" s="234" t="s">
        <v>205</v>
      </c>
      <c r="E3063" s="235" t="s">
        <v>19</v>
      </c>
      <c r="F3063" s="236" t="s">
        <v>3350</v>
      </c>
      <c r="G3063" s="233"/>
      <c r="H3063" s="237">
        <v>4.5</v>
      </c>
      <c r="I3063" s="238"/>
      <c r="J3063" s="233"/>
      <c r="K3063" s="233"/>
      <c r="L3063" s="239"/>
      <c r="M3063" s="240"/>
      <c r="N3063" s="241"/>
      <c r="O3063" s="241"/>
      <c r="P3063" s="241"/>
      <c r="Q3063" s="241"/>
      <c r="R3063" s="241"/>
      <c r="S3063" s="241"/>
      <c r="T3063" s="242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3" t="s">
        <v>205</v>
      </c>
      <c r="AU3063" s="243" t="s">
        <v>82</v>
      </c>
      <c r="AV3063" s="13" t="s">
        <v>82</v>
      </c>
      <c r="AW3063" s="13" t="s">
        <v>33</v>
      </c>
      <c r="AX3063" s="13" t="s">
        <v>72</v>
      </c>
      <c r="AY3063" s="243" t="s">
        <v>190</v>
      </c>
    </row>
    <row r="3064" s="14" customFormat="1">
      <c r="A3064" s="14"/>
      <c r="B3064" s="254"/>
      <c r="C3064" s="255"/>
      <c r="D3064" s="234" t="s">
        <v>205</v>
      </c>
      <c r="E3064" s="256" t="s">
        <v>19</v>
      </c>
      <c r="F3064" s="257" t="s">
        <v>3227</v>
      </c>
      <c r="G3064" s="255"/>
      <c r="H3064" s="256" t="s">
        <v>19</v>
      </c>
      <c r="I3064" s="258"/>
      <c r="J3064" s="255"/>
      <c r="K3064" s="255"/>
      <c r="L3064" s="259"/>
      <c r="M3064" s="260"/>
      <c r="N3064" s="261"/>
      <c r="O3064" s="261"/>
      <c r="P3064" s="261"/>
      <c r="Q3064" s="261"/>
      <c r="R3064" s="261"/>
      <c r="S3064" s="261"/>
      <c r="T3064" s="262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63" t="s">
        <v>205</v>
      </c>
      <c r="AU3064" s="263" t="s">
        <v>82</v>
      </c>
      <c r="AV3064" s="14" t="s">
        <v>79</v>
      </c>
      <c r="AW3064" s="14" t="s">
        <v>33</v>
      </c>
      <c r="AX3064" s="14" t="s">
        <v>72</v>
      </c>
      <c r="AY3064" s="263" t="s">
        <v>190</v>
      </c>
    </row>
    <row r="3065" s="13" customFormat="1">
      <c r="A3065" s="13"/>
      <c r="B3065" s="232"/>
      <c r="C3065" s="233"/>
      <c r="D3065" s="234" t="s">
        <v>205</v>
      </c>
      <c r="E3065" s="235" t="s">
        <v>19</v>
      </c>
      <c r="F3065" s="236" t="s">
        <v>3347</v>
      </c>
      <c r="G3065" s="233"/>
      <c r="H3065" s="237">
        <v>5</v>
      </c>
      <c r="I3065" s="238"/>
      <c r="J3065" s="233"/>
      <c r="K3065" s="233"/>
      <c r="L3065" s="239"/>
      <c r="M3065" s="240"/>
      <c r="N3065" s="241"/>
      <c r="O3065" s="241"/>
      <c r="P3065" s="241"/>
      <c r="Q3065" s="241"/>
      <c r="R3065" s="241"/>
      <c r="S3065" s="241"/>
      <c r="T3065" s="242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3" t="s">
        <v>205</v>
      </c>
      <c r="AU3065" s="243" t="s">
        <v>82</v>
      </c>
      <c r="AV3065" s="13" t="s">
        <v>82</v>
      </c>
      <c r="AW3065" s="13" t="s">
        <v>33</v>
      </c>
      <c r="AX3065" s="13" t="s">
        <v>72</v>
      </c>
      <c r="AY3065" s="243" t="s">
        <v>190</v>
      </c>
    </row>
    <row r="3066" s="14" customFormat="1">
      <c r="A3066" s="14"/>
      <c r="B3066" s="254"/>
      <c r="C3066" s="255"/>
      <c r="D3066" s="234" t="s">
        <v>205</v>
      </c>
      <c r="E3066" s="256" t="s">
        <v>19</v>
      </c>
      <c r="F3066" s="257" t="s">
        <v>3228</v>
      </c>
      <c r="G3066" s="255"/>
      <c r="H3066" s="256" t="s">
        <v>19</v>
      </c>
      <c r="I3066" s="258"/>
      <c r="J3066" s="255"/>
      <c r="K3066" s="255"/>
      <c r="L3066" s="259"/>
      <c r="M3066" s="260"/>
      <c r="N3066" s="261"/>
      <c r="O3066" s="261"/>
      <c r="P3066" s="261"/>
      <c r="Q3066" s="261"/>
      <c r="R3066" s="261"/>
      <c r="S3066" s="261"/>
      <c r="T3066" s="262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63" t="s">
        <v>205</v>
      </c>
      <c r="AU3066" s="263" t="s">
        <v>82</v>
      </c>
      <c r="AV3066" s="14" t="s">
        <v>79</v>
      </c>
      <c r="AW3066" s="14" t="s">
        <v>33</v>
      </c>
      <c r="AX3066" s="14" t="s">
        <v>72</v>
      </c>
      <c r="AY3066" s="263" t="s">
        <v>190</v>
      </c>
    </row>
    <row r="3067" s="13" customFormat="1">
      <c r="A3067" s="13"/>
      <c r="B3067" s="232"/>
      <c r="C3067" s="233"/>
      <c r="D3067" s="234" t="s">
        <v>205</v>
      </c>
      <c r="E3067" s="235" t="s">
        <v>19</v>
      </c>
      <c r="F3067" s="236" t="s">
        <v>3351</v>
      </c>
      <c r="G3067" s="233"/>
      <c r="H3067" s="237">
        <v>1</v>
      </c>
      <c r="I3067" s="238"/>
      <c r="J3067" s="233"/>
      <c r="K3067" s="233"/>
      <c r="L3067" s="239"/>
      <c r="M3067" s="240"/>
      <c r="N3067" s="241"/>
      <c r="O3067" s="241"/>
      <c r="P3067" s="241"/>
      <c r="Q3067" s="241"/>
      <c r="R3067" s="241"/>
      <c r="S3067" s="241"/>
      <c r="T3067" s="242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3" t="s">
        <v>205</v>
      </c>
      <c r="AU3067" s="243" t="s">
        <v>82</v>
      </c>
      <c r="AV3067" s="13" t="s">
        <v>82</v>
      </c>
      <c r="AW3067" s="13" t="s">
        <v>33</v>
      </c>
      <c r="AX3067" s="13" t="s">
        <v>72</v>
      </c>
      <c r="AY3067" s="243" t="s">
        <v>190</v>
      </c>
    </row>
    <row r="3068" s="14" customFormat="1">
      <c r="A3068" s="14"/>
      <c r="B3068" s="254"/>
      <c r="C3068" s="255"/>
      <c r="D3068" s="234" t="s">
        <v>205</v>
      </c>
      <c r="E3068" s="256" t="s">
        <v>19</v>
      </c>
      <c r="F3068" s="257" t="s">
        <v>3229</v>
      </c>
      <c r="G3068" s="255"/>
      <c r="H3068" s="256" t="s">
        <v>19</v>
      </c>
      <c r="I3068" s="258"/>
      <c r="J3068" s="255"/>
      <c r="K3068" s="255"/>
      <c r="L3068" s="259"/>
      <c r="M3068" s="260"/>
      <c r="N3068" s="261"/>
      <c r="O3068" s="261"/>
      <c r="P3068" s="261"/>
      <c r="Q3068" s="261"/>
      <c r="R3068" s="261"/>
      <c r="S3068" s="261"/>
      <c r="T3068" s="262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63" t="s">
        <v>205</v>
      </c>
      <c r="AU3068" s="263" t="s">
        <v>82</v>
      </c>
      <c r="AV3068" s="14" t="s">
        <v>79</v>
      </c>
      <c r="AW3068" s="14" t="s">
        <v>33</v>
      </c>
      <c r="AX3068" s="14" t="s">
        <v>72</v>
      </c>
      <c r="AY3068" s="263" t="s">
        <v>190</v>
      </c>
    </row>
    <row r="3069" s="13" customFormat="1">
      <c r="A3069" s="13"/>
      <c r="B3069" s="232"/>
      <c r="C3069" s="233"/>
      <c r="D3069" s="234" t="s">
        <v>205</v>
      </c>
      <c r="E3069" s="235" t="s">
        <v>19</v>
      </c>
      <c r="F3069" s="236" t="s">
        <v>3352</v>
      </c>
      <c r="G3069" s="233"/>
      <c r="H3069" s="237">
        <v>3.5</v>
      </c>
      <c r="I3069" s="238"/>
      <c r="J3069" s="233"/>
      <c r="K3069" s="233"/>
      <c r="L3069" s="239"/>
      <c r="M3069" s="240"/>
      <c r="N3069" s="241"/>
      <c r="O3069" s="241"/>
      <c r="P3069" s="241"/>
      <c r="Q3069" s="241"/>
      <c r="R3069" s="241"/>
      <c r="S3069" s="241"/>
      <c r="T3069" s="242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3" t="s">
        <v>205</v>
      </c>
      <c r="AU3069" s="243" t="s">
        <v>82</v>
      </c>
      <c r="AV3069" s="13" t="s">
        <v>82</v>
      </c>
      <c r="AW3069" s="13" t="s">
        <v>33</v>
      </c>
      <c r="AX3069" s="13" t="s">
        <v>72</v>
      </c>
      <c r="AY3069" s="243" t="s">
        <v>190</v>
      </c>
    </row>
    <row r="3070" s="14" customFormat="1">
      <c r="A3070" s="14"/>
      <c r="B3070" s="254"/>
      <c r="C3070" s="255"/>
      <c r="D3070" s="234" t="s">
        <v>205</v>
      </c>
      <c r="E3070" s="256" t="s">
        <v>19</v>
      </c>
      <c r="F3070" s="257" t="s">
        <v>3231</v>
      </c>
      <c r="G3070" s="255"/>
      <c r="H3070" s="256" t="s">
        <v>19</v>
      </c>
      <c r="I3070" s="258"/>
      <c r="J3070" s="255"/>
      <c r="K3070" s="255"/>
      <c r="L3070" s="259"/>
      <c r="M3070" s="260"/>
      <c r="N3070" s="261"/>
      <c r="O3070" s="261"/>
      <c r="P3070" s="261"/>
      <c r="Q3070" s="261"/>
      <c r="R3070" s="261"/>
      <c r="S3070" s="261"/>
      <c r="T3070" s="262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63" t="s">
        <v>205</v>
      </c>
      <c r="AU3070" s="263" t="s">
        <v>82</v>
      </c>
      <c r="AV3070" s="14" t="s">
        <v>79</v>
      </c>
      <c r="AW3070" s="14" t="s">
        <v>33</v>
      </c>
      <c r="AX3070" s="14" t="s">
        <v>72</v>
      </c>
      <c r="AY3070" s="263" t="s">
        <v>190</v>
      </c>
    </row>
    <row r="3071" s="13" customFormat="1">
      <c r="A3071" s="13"/>
      <c r="B3071" s="232"/>
      <c r="C3071" s="233"/>
      <c r="D3071" s="234" t="s">
        <v>205</v>
      </c>
      <c r="E3071" s="235" t="s">
        <v>19</v>
      </c>
      <c r="F3071" s="236" t="s">
        <v>3351</v>
      </c>
      <c r="G3071" s="233"/>
      <c r="H3071" s="237">
        <v>1</v>
      </c>
      <c r="I3071" s="238"/>
      <c r="J3071" s="233"/>
      <c r="K3071" s="233"/>
      <c r="L3071" s="239"/>
      <c r="M3071" s="240"/>
      <c r="N3071" s="241"/>
      <c r="O3071" s="241"/>
      <c r="P3071" s="241"/>
      <c r="Q3071" s="241"/>
      <c r="R3071" s="241"/>
      <c r="S3071" s="241"/>
      <c r="T3071" s="242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3" t="s">
        <v>205</v>
      </c>
      <c r="AU3071" s="243" t="s">
        <v>82</v>
      </c>
      <c r="AV3071" s="13" t="s">
        <v>82</v>
      </c>
      <c r="AW3071" s="13" t="s">
        <v>33</v>
      </c>
      <c r="AX3071" s="13" t="s">
        <v>72</v>
      </c>
      <c r="AY3071" s="243" t="s">
        <v>190</v>
      </c>
    </row>
    <row r="3072" s="14" customFormat="1">
      <c r="A3072" s="14"/>
      <c r="B3072" s="254"/>
      <c r="C3072" s="255"/>
      <c r="D3072" s="234" t="s">
        <v>205</v>
      </c>
      <c r="E3072" s="256" t="s">
        <v>19</v>
      </c>
      <c r="F3072" s="257" t="s">
        <v>3232</v>
      </c>
      <c r="G3072" s="255"/>
      <c r="H3072" s="256" t="s">
        <v>19</v>
      </c>
      <c r="I3072" s="258"/>
      <c r="J3072" s="255"/>
      <c r="K3072" s="255"/>
      <c r="L3072" s="259"/>
      <c r="M3072" s="260"/>
      <c r="N3072" s="261"/>
      <c r="O3072" s="261"/>
      <c r="P3072" s="261"/>
      <c r="Q3072" s="261"/>
      <c r="R3072" s="261"/>
      <c r="S3072" s="261"/>
      <c r="T3072" s="262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63" t="s">
        <v>205</v>
      </c>
      <c r="AU3072" s="263" t="s">
        <v>82</v>
      </c>
      <c r="AV3072" s="14" t="s">
        <v>79</v>
      </c>
      <c r="AW3072" s="14" t="s">
        <v>33</v>
      </c>
      <c r="AX3072" s="14" t="s">
        <v>72</v>
      </c>
      <c r="AY3072" s="263" t="s">
        <v>190</v>
      </c>
    </row>
    <row r="3073" s="13" customFormat="1">
      <c r="A3073" s="13"/>
      <c r="B3073" s="232"/>
      <c r="C3073" s="233"/>
      <c r="D3073" s="234" t="s">
        <v>205</v>
      </c>
      <c r="E3073" s="235" t="s">
        <v>19</v>
      </c>
      <c r="F3073" s="236" t="s">
        <v>3350</v>
      </c>
      <c r="G3073" s="233"/>
      <c r="H3073" s="237">
        <v>4.5</v>
      </c>
      <c r="I3073" s="238"/>
      <c r="J3073" s="233"/>
      <c r="K3073" s="233"/>
      <c r="L3073" s="239"/>
      <c r="M3073" s="240"/>
      <c r="N3073" s="241"/>
      <c r="O3073" s="241"/>
      <c r="P3073" s="241"/>
      <c r="Q3073" s="241"/>
      <c r="R3073" s="241"/>
      <c r="S3073" s="241"/>
      <c r="T3073" s="242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3" t="s">
        <v>205</v>
      </c>
      <c r="AU3073" s="243" t="s">
        <v>82</v>
      </c>
      <c r="AV3073" s="13" t="s">
        <v>82</v>
      </c>
      <c r="AW3073" s="13" t="s">
        <v>33</v>
      </c>
      <c r="AX3073" s="13" t="s">
        <v>72</v>
      </c>
      <c r="AY3073" s="243" t="s">
        <v>190</v>
      </c>
    </row>
    <row r="3074" s="14" customFormat="1">
      <c r="A3074" s="14"/>
      <c r="B3074" s="254"/>
      <c r="C3074" s="255"/>
      <c r="D3074" s="234" t="s">
        <v>205</v>
      </c>
      <c r="E3074" s="256" t="s">
        <v>19</v>
      </c>
      <c r="F3074" s="257" t="s">
        <v>3233</v>
      </c>
      <c r="G3074" s="255"/>
      <c r="H3074" s="256" t="s">
        <v>19</v>
      </c>
      <c r="I3074" s="258"/>
      <c r="J3074" s="255"/>
      <c r="K3074" s="255"/>
      <c r="L3074" s="259"/>
      <c r="M3074" s="260"/>
      <c r="N3074" s="261"/>
      <c r="O3074" s="261"/>
      <c r="P3074" s="261"/>
      <c r="Q3074" s="261"/>
      <c r="R3074" s="261"/>
      <c r="S3074" s="261"/>
      <c r="T3074" s="262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63" t="s">
        <v>205</v>
      </c>
      <c r="AU3074" s="263" t="s">
        <v>82</v>
      </c>
      <c r="AV3074" s="14" t="s">
        <v>79</v>
      </c>
      <c r="AW3074" s="14" t="s">
        <v>33</v>
      </c>
      <c r="AX3074" s="14" t="s">
        <v>72</v>
      </c>
      <c r="AY3074" s="263" t="s">
        <v>190</v>
      </c>
    </row>
    <row r="3075" s="13" customFormat="1">
      <c r="A3075" s="13"/>
      <c r="B3075" s="232"/>
      <c r="C3075" s="233"/>
      <c r="D3075" s="234" t="s">
        <v>205</v>
      </c>
      <c r="E3075" s="235" t="s">
        <v>19</v>
      </c>
      <c r="F3075" s="236" t="s">
        <v>3353</v>
      </c>
      <c r="G3075" s="233"/>
      <c r="H3075" s="237">
        <v>4.5499999999999998</v>
      </c>
      <c r="I3075" s="238"/>
      <c r="J3075" s="233"/>
      <c r="K3075" s="233"/>
      <c r="L3075" s="239"/>
      <c r="M3075" s="240"/>
      <c r="N3075" s="241"/>
      <c r="O3075" s="241"/>
      <c r="P3075" s="241"/>
      <c r="Q3075" s="241"/>
      <c r="R3075" s="241"/>
      <c r="S3075" s="241"/>
      <c r="T3075" s="242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3" t="s">
        <v>205</v>
      </c>
      <c r="AU3075" s="243" t="s">
        <v>82</v>
      </c>
      <c r="AV3075" s="13" t="s">
        <v>82</v>
      </c>
      <c r="AW3075" s="13" t="s">
        <v>33</v>
      </c>
      <c r="AX3075" s="13" t="s">
        <v>72</v>
      </c>
      <c r="AY3075" s="243" t="s">
        <v>190</v>
      </c>
    </row>
    <row r="3076" s="14" customFormat="1">
      <c r="A3076" s="14"/>
      <c r="B3076" s="254"/>
      <c r="C3076" s="255"/>
      <c r="D3076" s="234" t="s">
        <v>205</v>
      </c>
      <c r="E3076" s="256" t="s">
        <v>19</v>
      </c>
      <c r="F3076" s="257" t="s">
        <v>3235</v>
      </c>
      <c r="G3076" s="255"/>
      <c r="H3076" s="256" t="s">
        <v>19</v>
      </c>
      <c r="I3076" s="258"/>
      <c r="J3076" s="255"/>
      <c r="K3076" s="255"/>
      <c r="L3076" s="259"/>
      <c r="M3076" s="260"/>
      <c r="N3076" s="261"/>
      <c r="O3076" s="261"/>
      <c r="P3076" s="261"/>
      <c r="Q3076" s="261"/>
      <c r="R3076" s="261"/>
      <c r="S3076" s="261"/>
      <c r="T3076" s="262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63" t="s">
        <v>205</v>
      </c>
      <c r="AU3076" s="263" t="s">
        <v>82</v>
      </c>
      <c r="AV3076" s="14" t="s">
        <v>79</v>
      </c>
      <c r="AW3076" s="14" t="s">
        <v>33</v>
      </c>
      <c r="AX3076" s="14" t="s">
        <v>72</v>
      </c>
      <c r="AY3076" s="263" t="s">
        <v>190</v>
      </c>
    </row>
    <row r="3077" s="13" customFormat="1">
      <c r="A3077" s="13"/>
      <c r="B3077" s="232"/>
      <c r="C3077" s="233"/>
      <c r="D3077" s="234" t="s">
        <v>205</v>
      </c>
      <c r="E3077" s="235" t="s">
        <v>19</v>
      </c>
      <c r="F3077" s="236" t="s">
        <v>3353</v>
      </c>
      <c r="G3077" s="233"/>
      <c r="H3077" s="237">
        <v>4.5499999999999998</v>
      </c>
      <c r="I3077" s="238"/>
      <c r="J3077" s="233"/>
      <c r="K3077" s="233"/>
      <c r="L3077" s="239"/>
      <c r="M3077" s="240"/>
      <c r="N3077" s="241"/>
      <c r="O3077" s="241"/>
      <c r="P3077" s="241"/>
      <c r="Q3077" s="241"/>
      <c r="R3077" s="241"/>
      <c r="S3077" s="241"/>
      <c r="T3077" s="242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3" t="s">
        <v>205</v>
      </c>
      <c r="AU3077" s="243" t="s">
        <v>82</v>
      </c>
      <c r="AV3077" s="13" t="s">
        <v>82</v>
      </c>
      <c r="AW3077" s="13" t="s">
        <v>33</v>
      </c>
      <c r="AX3077" s="13" t="s">
        <v>72</v>
      </c>
      <c r="AY3077" s="243" t="s">
        <v>190</v>
      </c>
    </row>
    <row r="3078" s="14" customFormat="1">
      <c r="A3078" s="14"/>
      <c r="B3078" s="254"/>
      <c r="C3078" s="255"/>
      <c r="D3078" s="234" t="s">
        <v>205</v>
      </c>
      <c r="E3078" s="256" t="s">
        <v>19</v>
      </c>
      <c r="F3078" s="257" t="s">
        <v>3236</v>
      </c>
      <c r="G3078" s="255"/>
      <c r="H3078" s="256" t="s">
        <v>19</v>
      </c>
      <c r="I3078" s="258"/>
      <c r="J3078" s="255"/>
      <c r="K3078" s="255"/>
      <c r="L3078" s="259"/>
      <c r="M3078" s="260"/>
      <c r="N3078" s="261"/>
      <c r="O3078" s="261"/>
      <c r="P3078" s="261"/>
      <c r="Q3078" s="261"/>
      <c r="R3078" s="261"/>
      <c r="S3078" s="261"/>
      <c r="T3078" s="262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63" t="s">
        <v>205</v>
      </c>
      <c r="AU3078" s="263" t="s">
        <v>82</v>
      </c>
      <c r="AV3078" s="14" t="s">
        <v>79</v>
      </c>
      <c r="AW3078" s="14" t="s">
        <v>33</v>
      </c>
      <c r="AX3078" s="14" t="s">
        <v>72</v>
      </c>
      <c r="AY3078" s="263" t="s">
        <v>190</v>
      </c>
    </row>
    <row r="3079" s="13" customFormat="1">
      <c r="A3079" s="13"/>
      <c r="B3079" s="232"/>
      <c r="C3079" s="233"/>
      <c r="D3079" s="234" t="s">
        <v>205</v>
      </c>
      <c r="E3079" s="235" t="s">
        <v>19</v>
      </c>
      <c r="F3079" s="236" t="s">
        <v>3249</v>
      </c>
      <c r="G3079" s="233"/>
      <c r="H3079" s="237">
        <v>3.0499999999999998</v>
      </c>
      <c r="I3079" s="238"/>
      <c r="J3079" s="233"/>
      <c r="K3079" s="233"/>
      <c r="L3079" s="239"/>
      <c r="M3079" s="240"/>
      <c r="N3079" s="241"/>
      <c r="O3079" s="241"/>
      <c r="P3079" s="241"/>
      <c r="Q3079" s="241"/>
      <c r="R3079" s="241"/>
      <c r="S3079" s="241"/>
      <c r="T3079" s="242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3" t="s">
        <v>205</v>
      </c>
      <c r="AU3079" s="243" t="s">
        <v>82</v>
      </c>
      <c r="AV3079" s="13" t="s">
        <v>82</v>
      </c>
      <c r="AW3079" s="13" t="s">
        <v>33</v>
      </c>
      <c r="AX3079" s="13" t="s">
        <v>72</v>
      </c>
      <c r="AY3079" s="243" t="s">
        <v>190</v>
      </c>
    </row>
    <row r="3080" s="14" customFormat="1">
      <c r="A3080" s="14"/>
      <c r="B3080" s="254"/>
      <c r="C3080" s="255"/>
      <c r="D3080" s="234" t="s">
        <v>205</v>
      </c>
      <c r="E3080" s="256" t="s">
        <v>19</v>
      </c>
      <c r="F3080" s="257" t="s">
        <v>3238</v>
      </c>
      <c r="G3080" s="255"/>
      <c r="H3080" s="256" t="s">
        <v>19</v>
      </c>
      <c r="I3080" s="258"/>
      <c r="J3080" s="255"/>
      <c r="K3080" s="255"/>
      <c r="L3080" s="259"/>
      <c r="M3080" s="260"/>
      <c r="N3080" s="261"/>
      <c r="O3080" s="261"/>
      <c r="P3080" s="261"/>
      <c r="Q3080" s="261"/>
      <c r="R3080" s="261"/>
      <c r="S3080" s="261"/>
      <c r="T3080" s="262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63" t="s">
        <v>205</v>
      </c>
      <c r="AU3080" s="263" t="s">
        <v>82</v>
      </c>
      <c r="AV3080" s="14" t="s">
        <v>79</v>
      </c>
      <c r="AW3080" s="14" t="s">
        <v>33</v>
      </c>
      <c r="AX3080" s="14" t="s">
        <v>72</v>
      </c>
      <c r="AY3080" s="263" t="s">
        <v>190</v>
      </c>
    </row>
    <row r="3081" s="13" customFormat="1">
      <c r="A3081" s="13"/>
      <c r="B3081" s="232"/>
      <c r="C3081" s="233"/>
      <c r="D3081" s="234" t="s">
        <v>205</v>
      </c>
      <c r="E3081" s="235" t="s">
        <v>19</v>
      </c>
      <c r="F3081" s="236" t="s">
        <v>3353</v>
      </c>
      <c r="G3081" s="233"/>
      <c r="H3081" s="237">
        <v>4.5499999999999998</v>
      </c>
      <c r="I3081" s="238"/>
      <c r="J3081" s="233"/>
      <c r="K3081" s="233"/>
      <c r="L3081" s="239"/>
      <c r="M3081" s="240"/>
      <c r="N3081" s="241"/>
      <c r="O3081" s="241"/>
      <c r="P3081" s="241"/>
      <c r="Q3081" s="241"/>
      <c r="R3081" s="241"/>
      <c r="S3081" s="241"/>
      <c r="T3081" s="242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3" t="s">
        <v>205</v>
      </c>
      <c r="AU3081" s="243" t="s">
        <v>82</v>
      </c>
      <c r="AV3081" s="13" t="s">
        <v>82</v>
      </c>
      <c r="AW3081" s="13" t="s">
        <v>33</v>
      </c>
      <c r="AX3081" s="13" t="s">
        <v>72</v>
      </c>
      <c r="AY3081" s="243" t="s">
        <v>190</v>
      </c>
    </row>
    <row r="3082" s="14" customFormat="1">
      <c r="A3082" s="14"/>
      <c r="B3082" s="254"/>
      <c r="C3082" s="255"/>
      <c r="D3082" s="234" t="s">
        <v>205</v>
      </c>
      <c r="E3082" s="256" t="s">
        <v>19</v>
      </c>
      <c r="F3082" s="257" t="s">
        <v>3239</v>
      </c>
      <c r="G3082" s="255"/>
      <c r="H3082" s="256" t="s">
        <v>19</v>
      </c>
      <c r="I3082" s="258"/>
      <c r="J3082" s="255"/>
      <c r="K3082" s="255"/>
      <c r="L3082" s="259"/>
      <c r="M3082" s="260"/>
      <c r="N3082" s="261"/>
      <c r="O3082" s="261"/>
      <c r="P3082" s="261"/>
      <c r="Q3082" s="261"/>
      <c r="R3082" s="261"/>
      <c r="S3082" s="261"/>
      <c r="T3082" s="262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63" t="s">
        <v>205</v>
      </c>
      <c r="AU3082" s="263" t="s">
        <v>82</v>
      </c>
      <c r="AV3082" s="14" t="s">
        <v>79</v>
      </c>
      <c r="AW3082" s="14" t="s">
        <v>33</v>
      </c>
      <c r="AX3082" s="14" t="s">
        <v>72</v>
      </c>
      <c r="AY3082" s="263" t="s">
        <v>190</v>
      </c>
    </row>
    <row r="3083" s="13" customFormat="1">
      <c r="A3083" s="13"/>
      <c r="B3083" s="232"/>
      <c r="C3083" s="233"/>
      <c r="D3083" s="234" t="s">
        <v>205</v>
      </c>
      <c r="E3083" s="235" t="s">
        <v>19</v>
      </c>
      <c r="F3083" s="236" t="s">
        <v>3353</v>
      </c>
      <c r="G3083" s="233"/>
      <c r="H3083" s="237">
        <v>4.5499999999999998</v>
      </c>
      <c r="I3083" s="238"/>
      <c r="J3083" s="233"/>
      <c r="K3083" s="233"/>
      <c r="L3083" s="239"/>
      <c r="M3083" s="240"/>
      <c r="N3083" s="241"/>
      <c r="O3083" s="241"/>
      <c r="P3083" s="241"/>
      <c r="Q3083" s="241"/>
      <c r="R3083" s="241"/>
      <c r="S3083" s="241"/>
      <c r="T3083" s="242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3" t="s">
        <v>205</v>
      </c>
      <c r="AU3083" s="243" t="s">
        <v>82</v>
      </c>
      <c r="AV3083" s="13" t="s">
        <v>82</v>
      </c>
      <c r="AW3083" s="13" t="s">
        <v>33</v>
      </c>
      <c r="AX3083" s="13" t="s">
        <v>72</v>
      </c>
      <c r="AY3083" s="243" t="s">
        <v>190</v>
      </c>
    </row>
    <row r="3084" s="14" customFormat="1">
      <c r="A3084" s="14"/>
      <c r="B3084" s="254"/>
      <c r="C3084" s="255"/>
      <c r="D3084" s="234" t="s">
        <v>205</v>
      </c>
      <c r="E3084" s="256" t="s">
        <v>19</v>
      </c>
      <c r="F3084" s="257" t="s">
        <v>3240</v>
      </c>
      <c r="G3084" s="255"/>
      <c r="H3084" s="256" t="s">
        <v>19</v>
      </c>
      <c r="I3084" s="258"/>
      <c r="J3084" s="255"/>
      <c r="K3084" s="255"/>
      <c r="L3084" s="259"/>
      <c r="M3084" s="260"/>
      <c r="N3084" s="261"/>
      <c r="O3084" s="261"/>
      <c r="P3084" s="261"/>
      <c r="Q3084" s="261"/>
      <c r="R3084" s="261"/>
      <c r="S3084" s="261"/>
      <c r="T3084" s="262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63" t="s">
        <v>205</v>
      </c>
      <c r="AU3084" s="263" t="s">
        <v>82</v>
      </c>
      <c r="AV3084" s="14" t="s">
        <v>79</v>
      </c>
      <c r="AW3084" s="14" t="s">
        <v>33</v>
      </c>
      <c r="AX3084" s="14" t="s">
        <v>72</v>
      </c>
      <c r="AY3084" s="263" t="s">
        <v>190</v>
      </c>
    </row>
    <row r="3085" s="13" customFormat="1">
      <c r="A3085" s="13"/>
      <c r="B3085" s="232"/>
      <c r="C3085" s="233"/>
      <c r="D3085" s="234" t="s">
        <v>205</v>
      </c>
      <c r="E3085" s="235" t="s">
        <v>19</v>
      </c>
      <c r="F3085" s="236" t="s">
        <v>3351</v>
      </c>
      <c r="G3085" s="233"/>
      <c r="H3085" s="237">
        <v>1</v>
      </c>
      <c r="I3085" s="238"/>
      <c r="J3085" s="233"/>
      <c r="K3085" s="233"/>
      <c r="L3085" s="239"/>
      <c r="M3085" s="240"/>
      <c r="N3085" s="241"/>
      <c r="O3085" s="241"/>
      <c r="P3085" s="241"/>
      <c r="Q3085" s="241"/>
      <c r="R3085" s="241"/>
      <c r="S3085" s="241"/>
      <c r="T3085" s="242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3" t="s">
        <v>205</v>
      </c>
      <c r="AU3085" s="243" t="s">
        <v>82</v>
      </c>
      <c r="AV3085" s="13" t="s">
        <v>82</v>
      </c>
      <c r="AW3085" s="13" t="s">
        <v>33</v>
      </c>
      <c r="AX3085" s="13" t="s">
        <v>72</v>
      </c>
      <c r="AY3085" s="243" t="s">
        <v>190</v>
      </c>
    </row>
    <row r="3086" s="14" customFormat="1">
      <c r="A3086" s="14"/>
      <c r="B3086" s="254"/>
      <c r="C3086" s="255"/>
      <c r="D3086" s="234" t="s">
        <v>205</v>
      </c>
      <c r="E3086" s="256" t="s">
        <v>19</v>
      </c>
      <c r="F3086" s="257" t="s">
        <v>3241</v>
      </c>
      <c r="G3086" s="255"/>
      <c r="H3086" s="256" t="s">
        <v>19</v>
      </c>
      <c r="I3086" s="258"/>
      <c r="J3086" s="255"/>
      <c r="K3086" s="255"/>
      <c r="L3086" s="259"/>
      <c r="M3086" s="260"/>
      <c r="N3086" s="261"/>
      <c r="O3086" s="261"/>
      <c r="P3086" s="261"/>
      <c r="Q3086" s="261"/>
      <c r="R3086" s="261"/>
      <c r="S3086" s="261"/>
      <c r="T3086" s="262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63" t="s">
        <v>205</v>
      </c>
      <c r="AU3086" s="263" t="s">
        <v>82</v>
      </c>
      <c r="AV3086" s="14" t="s">
        <v>79</v>
      </c>
      <c r="AW3086" s="14" t="s">
        <v>33</v>
      </c>
      <c r="AX3086" s="14" t="s">
        <v>72</v>
      </c>
      <c r="AY3086" s="263" t="s">
        <v>190</v>
      </c>
    </row>
    <row r="3087" s="13" customFormat="1">
      <c r="A3087" s="13"/>
      <c r="B3087" s="232"/>
      <c r="C3087" s="233"/>
      <c r="D3087" s="234" t="s">
        <v>205</v>
      </c>
      <c r="E3087" s="235" t="s">
        <v>19</v>
      </c>
      <c r="F3087" s="236" t="s">
        <v>3348</v>
      </c>
      <c r="G3087" s="233"/>
      <c r="H3087" s="237">
        <v>4</v>
      </c>
      <c r="I3087" s="238"/>
      <c r="J3087" s="233"/>
      <c r="K3087" s="233"/>
      <c r="L3087" s="239"/>
      <c r="M3087" s="240"/>
      <c r="N3087" s="241"/>
      <c r="O3087" s="241"/>
      <c r="P3087" s="241"/>
      <c r="Q3087" s="241"/>
      <c r="R3087" s="241"/>
      <c r="S3087" s="241"/>
      <c r="T3087" s="242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3" t="s">
        <v>205</v>
      </c>
      <c r="AU3087" s="243" t="s">
        <v>82</v>
      </c>
      <c r="AV3087" s="13" t="s">
        <v>82</v>
      </c>
      <c r="AW3087" s="13" t="s">
        <v>33</v>
      </c>
      <c r="AX3087" s="13" t="s">
        <v>72</v>
      </c>
      <c r="AY3087" s="243" t="s">
        <v>190</v>
      </c>
    </row>
    <row r="3088" s="14" customFormat="1">
      <c r="A3088" s="14"/>
      <c r="B3088" s="254"/>
      <c r="C3088" s="255"/>
      <c r="D3088" s="234" t="s">
        <v>205</v>
      </c>
      <c r="E3088" s="256" t="s">
        <v>19</v>
      </c>
      <c r="F3088" s="257" t="s">
        <v>3242</v>
      </c>
      <c r="G3088" s="255"/>
      <c r="H3088" s="256" t="s">
        <v>19</v>
      </c>
      <c r="I3088" s="258"/>
      <c r="J3088" s="255"/>
      <c r="K3088" s="255"/>
      <c r="L3088" s="259"/>
      <c r="M3088" s="260"/>
      <c r="N3088" s="261"/>
      <c r="O3088" s="261"/>
      <c r="P3088" s="261"/>
      <c r="Q3088" s="261"/>
      <c r="R3088" s="261"/>
      <c r="S3088" s="261"/>
      <c r="T3088" s="262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63" t="s">
        <v>205</v>
      </c>
      <c r="AU3088" s="263" t="s">
        <v>82</v>
      </c>
      <c r="AV3088" s="14" t="s">
        <v>79</v>
      </c>
      <c r="AW3088" s="14" t="s">
        <v>33</v>
      </c>
      <c r="AX3088" s="14" t="s">
        <v>72</v>
      </c>
      <c r="AY3088" s="263" t="s">
        <v>190</v>
      </c>
    </row>
    <row r="3089" s="13" customFormat="1">
      <c r="A3089" s="13"/>
      <c r="B3089" s="232"/>
      <c r="C3089" s="233"/>
      <c r="D3089" s="234" t="s">
        <v>205</v>
      </c>
      <c r="E3089" s="235" t="s">
        <v>19</v>
      </c>
      <c r="F3089" s="236" t="s">
        <v>3351</v>
      </c>
      <c r="G3089" s="233"/>
      <c r="H3089" s="237">
        <v>1</v>
      </c>
      <c r="I3089" s="238"/>
      <c r="J3089" s="233"/>
      <c r="K3089" s="233"/>
      <c r="L3089" s="239"/>
      <c r="M3089" s="240"/>
      <c r="N3089" s="241"/>
      <c r="O3089" s="241"/>
      <c r="P3089" s="241"/>
      <c r="Q3089" s="241"/>
      <c r="R3089" s="241"/>
      <c r="S3089" s="241"/>
      <c r="T3089" s="242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3" t="s">
        <v>205</v>
      </c>
      <c r="AU3089" s="243" t="s">
        <v>82</v>
      </c>
      <c r="AV3089" s="13" t="s">
        <v>82</v>
      </c>
      <c r="AW3089" s="13" t="s">
        <v>33</v>
      </c>
      <c r="AX3089" s="13" t="s">
        <v>72</v>
      </c>
      <c r="AY3089" s="243" t="s">
        <v>190</v>
      </c>
    </row>
    <row r="3090" s="14" customFormat="1">
      <c r="A3090" s="14"/>
      <c r="B3090" s="254"/>
      <c r="C3090" s="255"/>
      <c r="D3090" s="234" t="s">
        <v>205</v>
      </c>
      <c r="E3090" s="256" t="s">
        <v>19</v>
      </c>
      <c r="F3090" s="257" t="s">
        <v>3243</v>
      </c>
      <c r="G3090" s="255"/>
      <c r="H3090" s="256" t="s">
        <v>19</v>
      </c>
      <c r="I3090" s="258"/>
      <c r="J3090" s="255"/>
      <c r="K3090" s="255"/>
      <c r="L3090" s="259"/>
      <c r="M3090" s="260"/>
      <c r="N3090" s="261"/>
      <c r="O3090" s="261"/>
      <c r="P3090" s="261"/>
      <c r="Q3090" s="261"/>
      <c r="R3090" s="261"/>
      <c r="S3090" s="261"/>
      <c r="T3090" s="262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63" t="s">
        <v>205</v>
      </c>
      <c r="AU3090" s="263" t="s">
        <v>82</v>
      </c>
      <c r="AV3090" s="14" t="s">
        <v>79</v>
      </c>
      <c r="AW3090" s="14" t="s">
        <v>33</v>
      </c>
      <c r="AX3090" s="14" t="s">
        <v>72</v>
      </c>
      <c r="AY3090" s="263" t="s">
        <v>190</v>
      </c>
    </row>
    <row r="3091" s="13" customFormat="1">
      <c r="A3091" s="13"/>
      <c r="B3091" s="232"/>
      <c r="C3091" s="233"/>
      <c r="D3091" s="234" t="s">
        <v>205</v>
      </c>
      <c r="E3091" s="235" t="s">
        <v>19</v>
      </c>
      <c r="F3091" s="236" t="s">
        <v>3249</v>
      </c>
      <c r="G3091" s="233"/>
      <c r="H3091" s="237">
        <v>3.0499999999999998</v>
      </c>
      <c r="I3091" s="238"/>
      <c r="J3091" s="233"/>
      <c r="K3091" s="233"/>
      <c r="L3091" s="239"/>
      <c r="M3091" s="240"/>
      <c r="N3091" s="241"/>
      <c r="O3091" s="241"/>
      <c r="P3091" s="241"/>
      <c r="Q3091" s="241"/>
      <c r="R3091" s="241"/>
      <c r="S3091" s="241"/>
      <c r="T3091" s="242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3" t="s">
        <v>205</v>
      </c>
      <c r="AU3091" s="243" t="s">
        <v>82</v>
      </c>
      <c r="AV3091" s="13" t="s">
        <v>82</v>
      </c>
      <c r="AW3091" s="13" t="s">
        <v>33</v>
      </c>
      <c r="AX3091" s="13" t="s">
        <v>72</v>
      </c>
      <c r="AY3091" s="243" t="s">
        <v>190</v>
      </c>
    </row>
    <row r="3092" s="14" customFormat="1">
      <c r="A3092" s="14"/>
      <c r="B3092" s="254"/>
      <c r="C3092" s="255"/>
      <c r="D3092" s="234" t="s">
        <v>205</v>
      </c>
      <c r="E3092" s="256" t="s">
        <v>19</v>
      </c>
      <c r="F3092" s="257" t="s">
        <v>3244</v>
      </c>
      <c r="G3092" s="255"/>
      <c r="H3092" s="256" t="s">
        <v>19</v>
      </c>
      <c r="I3092" s="258"/>
      <c r="J3092" s="255"/>
      <c r="K3092" s="255"/>
      <c r="L3092" s="259"/>
      <c r="M3092" s="260"/>
      <c r="N3092" s="261"/>
      <c r="O3092" s="261"/>
      <c r="P3092" s="261"/>
      <c r="Q3092" s="261"/>
      <c r="R3092" s="261"/>
      <c r="S3092" s="261"/>
      <c r="T3092" s="262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63" t="s">
        <v>205</v>
      </c>
      <c r="AU3092" s="263" t="s">
        <v>82</v>
      </c>
      <c r="AV3092" s="14" t="s">
        <v>79</v>
      </c>
      <c r="AW3092" s="14" t="s">
        <v>33</v>
      </c>
      <c r="AX3092" s="14" t="s">
        <v>72</v>
      </c>
      <c r="AY3092" s="263" t="s">
        <v>190</v>
      </c>
    </row>
    <row r="3093" s="13" customFormat="1">
      <c r="A3093" s="13"/>
      <c r="B3093" s="232"/>
      <c r="C3093" s="233"/>
      <c r="D3093" s="234" t="s">
        <v>205</v>
      </c>
      <c r="E3093" s="235" t="s">
        <v>19</v>
      </c>
      <c r="F3093" s="236" t="s">
        <v>3249</v>
      </c>
      <c r="G3093" s="233"/>
      <c r="H3093" s="237">
        <v>3.0499999999999998</v>
      </c>
      <c r="I3093" s="238"/>
      <c r="J3093" s="233"/>
      <c r="K3093" s="233"/>
      <c r="L3093" s="239"/>
      <c r="M3093" s="240"/>
      <c r="N3093" s="241"/>
      <c r="O3093" s="241"/>
      <c r="P3093" s="241"/>
      <c r="Q3093" s="241"/>
      <c r="R3093" s="241"/>
      <c r="S3093" s="241"/>
      <c r="T3093" s="242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3" t="s">
        <v>205</v>
      </c>
      <c r="AU3093" s="243" t="s">
        <v>82</v>
      </c>
      <c r="AV3093" s="13" t="s">
        <v>82</v>
      </c>
      <c r="AW3093" s="13" t="s">
        <v>33</v>
      </c>
      <c r="AX3093" s="13" t="s">
        <v>72</v>
      </c>
      <c r="AY3093" s="243" t="s">
        <v>190</v>
      </c>
    </row>
    <row r="3094" s="14" customFormat="1">
      <c r="A3094" s="14"/>
      <c r="B3094" s="254"/>
      <c r="C3094" s="255"/>
      <c r="D3094" s="234" t="s">
        <v>205</v>
      </c>
      <c r="E3094" s="256" t="s">
        <v>19</v>
      </c>
      <c r="F3094" s="257" t="s">
        <v>3245</v>
      </c>
      <c r="G3094" s="255"/>
      <c r="H3094" s="256" t="s">
        <v>19</v>
      </c>
      <c r="I3094" s="258"/>
      <c r="J3094" s="255"/>
      <c r="K3094" s="255"/>
      <c r="L3094" s="259"/>
      <c r="M3094" s="260"/>
      <c r="N3094" s="261"/>
      <c r="O3094" s="261"/>
      <c r="P3094" s="261"/>
      <c r="Q3094" s="261"/>
      <c r="R3094" s="261"/>
      <c r="S3094" s="261"/>
      <c r="T3094" s="262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63" t="s">
        <v>205</v>
      </c>
      <c r="AU3094" s="263" t="s">
        <v>82</v>
      </c>
      <c r="AV3094" s="14" t="s">
        <v>79</v>
      </c>
      <c r="AW3094" s="14" t="s">
        <v>33</v>
      </c>
      <c r="AX3094" s="14" t="s">
        <v>72</v>
      </c>
      <c r="AY3094" s="263" t="s">
        <v>190</v>
      </c>
    </row>
    <row r="3095" s="13" customFormat="1">
      <c r="A3095" s="13"/>
      <c r="B3095" s="232"/>
      <c r="C3095" s="233"/>
      <c r="D3095" s="234" t="s">
        <v>205</v>
      </c>
      <c r="E3095" s="235" t="s">
        <v>19</v>
      </c>
      <c r="F3095" s="236" t="s">
        <v>3249</v>
      </c>
      <c r="G3095" s="233"/>
      <c r="H3095" s="237">
        <v>3.0499999999999998</v>
      </c>
      <c r="I3095" s="238"/>
      <c r="J3095" s="233"/>
      <c r="K3095" s="233"/>
      <c r="L3095" s="239"/>
      <c r="M3095" s="240"/>
      <c r="N3095" s="241"/>
      <c r="O3095" s="241"/>
      <c r="P3095" s="241"/>
      <c r="Q3095" s="241"/>
      <c r="R3095" s="241"/>
      <c r="S3095" s="241"/>
      <c r="T3095" s="242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3" t="s">
        <v>205</v>
      </c>
      <c r="AU3095" s="243" t="s">
        <v>82</v>
      </c>
      <c r="AV3095" s="13" t="s">
        <v>82</v>
      </c>
      <c r="AW3095" s="13" t="s">
        <v>33</v>
      </c>
      <c r="AX3095" s="13" t="s">
        <v>72</v>
      </c>
      <c r="AY3095" s="243" t="s">
        <v>190</v>
      </c>
    </row>
    <row r="3096" s="14" customFormat="1">
      <c r="A3096" s="14"/>
      <c r="B3096" s="254"/>
      <c r="C3096" s="255"/>
      <c r="D3096" s="234" t="s">
        <v>205</v>
      </c>
      <c r="E3096" s="256" t="s">
        <v>19</v>
      </c>
      <c r="F3096" s="257" t="s">
        <v>3246</v>
      </c>
      <c r="G3096" s="255"/>
      <c r="H3096" s="256" t="s">
        <v>19</v>
      </c>
      <c r="I3096" s="258"/>
      <c r="J3096" s="255"/>
      <c r="K3096" s="255"/>
      <c r="L3096" s="259"/>
      <c r="M3096" s="260"/>
      <c r="N3096" s="261"/>
      <c r="O3096" s="261"/>
      <c r="P3096" s="261"/>
      <c r="Q3096" s="261"/>
      <c r="R3096" s="261"/>
      <c r="S3096" s="261"/>
      <c r="T3096" s="262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63" t="s">
        <v>205</v>
      </c>
      <c r="AU3096" s="263" t="s">
        <v>82</v>
      </c>
      <c r="AV3096" s="14" t="s">
        <v>79</v>
      </c>
      <c r="AW3096" s="14" t="s">
        <v>33</v>
      </c>
      <c r="AX3096" s="14" t="s">
        <v>72</v>
      </c>
      <c r="AY3096" s="263" t="s">
        <v>190</v>
      </c>
    </row>
    <row r="3097" s="13" customFormat="1">
      <c r="A3097" s="13"/>
      <c r="B3097" s="232"/>
      <c r="C3097" s="233"/>
      <c r="D3097" s="234" t="s">
        <v>205</v>
      </c>
      <c r="E3097" s="235" t="s">
        <v>19</v>
      </c>
      <c r="F3097" s="236" t="s">
        <v>3354</v>
      </c>
      <c r="G3097" s="233"/>
      <c r="H3097" s="237">
        <v>2.1499999999999999</v>
      </c>
      <c r="I3097" s="238"/>
      <c r="J3097" s="233"/>
      <c r="K3097" s="233"/>
      <c r="L3097" s="239"/>
      <c r="M3097" s="240"/>
      <c r="N3097" s="241"/>
      <c r="O3097" s="241"/>
      <c r="P3097" s="241"/>
      <c r="Q3097" s="241"/>
      <c r="R3097" s="241"/>
      <c r="S3097" s="241"/>
      <c r="T3097" s="242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3" t="s">
        <v>205</v>
      </c>
      <c r="AU3097" s="243" t="s">
        <v>82</v>
      </c>
      <c r="AV3097" s="13" t="s">
        <v>82</v>
      </c>
      <c r="AW3097" s="13" t="s">
        <v>33</v>
      </c>
      <c r="AX3097" s="13" t="s">
        <v>72</v>
      </c>
      <c r="AY3097" s="243" t="s">
        <v>190</v>
      </c>
    </row>
    <row r="3098" s="14" customFormat="1">
      <c r="A3098" s="14"/>
      <c r="B3098" s="254"/>
      <c r="C3098" s="255"/>
      <c r="D3098" s="234" t="s">
        <v>205</v>
      </c>
      <c r="E3098" s="256" t="s">
        <v>19</v>
      </c>
      <c r="F3098" s="257" t="s">
        <v>3355</v>
      </c>
      <c r="G3098" s="255"/>
      <c r="H3098" s="256" t="s">
        <v>19</v>
      </c>
      <c r="I3098" s="258"/>
      <c r="J3098" s="255"/>
      <c r="K3098" s="255"/>
      <c r="L3098" s="259"/>
      <c r="M3098" s="260"/>
      <c r="N3098" s="261"/>
      <c r="O3098" s="261"/>
      <c r="P3098" s="261"/>
      <c r="Q3098" s="261"/>
      <c r="R3098" s="261"/>
      <c r="S3098" s="261"/>
      <c r="T3098" s="262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63" t="s">
        <v>205</v>
      </c>
      <c r="AU3098" s="263" t="s">
        <v>82</v>
      </c>
      <c r="AV3098" s="14" t="s">
        <v>79</v>
      </c>
      <c r="AW3098" s="14" t="s">
        <v>33</v>
      </c>
      <c r="AX3098" s="14" t="s">
        <v>72</v>
      </c>
      <c r="AY3098" s="263" t="s">
        <v>190</v>
      </c>
    </row>
    <row r="3099" s="13" customFormat="1">
      <c r="A3099" s="13"/>
      <c r="B3099" s="232"/>
      <c r="C3099" s="233"/>
      <c r="D3099" s="234" t="s">
        <v>205</v>
      </c>
      <c r="E3099" s="235" t="s">
        <v>19</v>
      </c>
      <c r="F3099" s="236" t="s">
        <v>3356</v>
      </c>
      <c r="G3099" s="233"/>
      <c r="H3099" s="237">
        <v>2</v>
      </c>
      <c r="I3099" s="238"/>
      <c r="J3099" s="233"/>
      <c r="K3099" s="233"/>
      <c r="L3099" s="239"/>
      <c r="M3099" s="240"/>
      <c r="N3099" s="241"/>
      <c r="O3099" s="241"/>
      <c r="P3099" s="241"/>
      <c r="Q3099" s="241"/>
      <c r="R3099" s="241"/>
      <c r="S3099" s="241"/>
      <c r="T3099" s="242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3" t="s">
        <v>205</v>
      </c>
      <c r="AU3099" s="243" t="s">
        <v>82</v>
      </c>
      <c r="AV3099" s="13" t="s">
        <v>82</v>
      </c>
      <c r="AW3099" s="13" t="s">
        <v>33</v>
      </c>
      <c r="AX3099" s="13" t="s">
        <v>72</v>
      </c>
      <c r="AY3099" s="243" t="s">
        <v>190</v>
      </c>
    </row>
    <row r="3100" s="14" customFormat="1">
      <c r="A3100" s="14"/>
      <c r="B3100" s="254"/>
      <c r="C3100" s="255"/>
      <c r="D3100" s="234" t="s">
        <v>205</v>
      </c>
      <c r="E3100" s="256" t="s">
        <v>19</v>
      </c>
      <c r="F3100" s="257" t="s">
        <v>3176</v>
      </c>
      <c r="G3100" s="255"/>
      <c r="H3100" s="256" t="s">
        <v>19</v>
      </c>
      <c r="I3100" s="258"/>
      <c r="J3100" s="255"/>
      <c r="K3100" s="255"/>
      <c r="L3100" s="259"/>
      <c r="M3100" s="260"/>
      <c r="N3100" s="261"/>
      <c r="O3100" s="261"/>
      <c r="P3100" s="261"/>
      <c r="Q3100" s="261"/>
      <c r="R3100" s="261"/>
      <c r="S3100" s="261"/>
      <c r="T3100" s="262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63" t="s">
        <v>205</v>
      </c>
      <c r="AU3100" s="263" t="s">
        <v>82</v>
      </c>
      <c r="AV3100" s="14" t="s">
        <v>79</v>
      </c>
      <c r="AW3100" s="14" t="s">
        <v>33</v>
      </c>
      <c r="AX3100" s="14" t="s">
        <v>72</v>
      </c>
      <c r="AY3100" s="263" t="s">
        <v>190</v>
      </c>
    </row>
    <row r="3101" s="13" customFormat="1">
      <c r="A3101" s="13"/>
      <c r="B3101" s="232"/>
      <c r="C3101" s="233"/>
      <c r="D3101" s="234" t="s">
        <v>205</v>
      </c>
      <c r="E3101" s="235" t="s">
        <v>19</v>
      </c>
      <c r="F3101" s="236" t="s">
        <v>3339</v>
      </c>
      <c r="G3101" s="233"/>
      <c r="H3101" s="237">
        <v>1.5</v>
      </c>
      <c r="I3101" s="238"/>
      <c r="J3101" s="233"/>
      <c r="K3101" s="233"/>
      <c r="L3101" s="239"/>
      <c r="M3101" s="240"/>
      <c r="N3101" s="241"/>
      <c r="O3101" s="241"/>
      <c r="P3101" s="241"/>
      <c r="Q3101" s="241"/>
      <c r="R3101" s="241"/>
      <c r="S3101" s="241"/>
      <c r="T3101" s="242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3" t="s">
        <v>205</v>
      </c>
      <c r="AU3101" s="243" t="s">
        <v>82</v>
      </c>
      <c r="AV3101" s="13" t="s">
        <v>82</v>
      </c>
      <c r="AW3101" s="13" t="s">
        <v>33</v>
      </c>
      <c r="AX3101" s="13" t="s">
        <v>72</v>
      </c>
      <c r="AY3101" s="243" t="s">
        <v>190</v>
      </c>
    </row>
    <row r="3102" s="14" customFormat="1">
      <c r="A3102" s="14"/>
      <c r="B3102" s="254"/>
      <c r="C3102" s="255"/>
      <c r="D3102" s="234" t="s">
        <v>205</v>
      </c>
      <c r="E3102" s="256" t="s">
        <v>19</v>
      </c>
      <c r="F3102" s="257" t="s">
        <v>3178</v>
      </c>
      <c r="G3102" s="255"/>
      <c r="H3102" s="256" t="s">
        <v>19</v>
      </c>
      <c r="I3102" s="258"/>
      <c r="J3102" s="255"/>
      <c r="K3102" s="255"/>
      <c r="L3102" s="259"/>
      <c r="M3102" s="260"/>
      <c r="N3102" s="261"/>
      <c r="O3102" s="261"/>
      <c r="P3102" s="261"/>
      <c r="Q3102" s="261"/>
      <c r="R3102" s="261"/>
      <c r="S3102" s="261"/>
      <c r="T3102" s="262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63" t="s">
        <v>205</v>
      </c>
      <c r="AU3102" s="263" t="s">
        <v>82</v>
      </c>
      <c r="AV3102" s="14" t="s">
        <v>79</v>
      </c>
      <c r="AW3102" s="14" t="s">
        <v>33</v>
      </c>
      <c r="AX3102" s="14" t="s">
        <v>72</v>
      </c>
      <c r="AY3102" s="263" t="s">
        <v>190</v>
      </c>
    </row>
    <row r="3103" s="13" customFormat="1">
      <c r="A3103" s="13"/>
      <c r="B3103" s="232"/>
      <c r="C3103" s="233"/>
      <c r="D3103" s="234" t="s">
        <v>205</v>
      </c>
      <c r="E3103" s="235" t="s">
        <v>19</v>
      </c>
      <c r="F3103" s="236" t="s">
        <v>3348</v>
      </c>
      <c r="G3103" s="233"/>
      <c r="H3103" s="237">
        <v>4</v>
      </c>
      <c r="I3103" s="238"/>
      <c r="J3103" s="233"/>
      <c r="K3103" s="233"/>
      <c r="L3103" s="239"/>
      <c r="M3103" s="240"/>
      <c r="N3103" s="241"/>
      <c r="O3103" s="241"/>
      <c r="P3103" s="241"/>
      <c r="Q3103" s="241"/>
      <c r="R3103" s="241"/>
      <c r="S3103" s="241"/>
      <c r="T3103" s="242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3" t="s">
        <v>205</v>
      </c>
      <c r="AU3103" s="243" t="s">
        <v>82</v>
      </c>
      <c r="AV3103" s="13" t="s">
        <v>82</v>
      </c>
      <c r="AW3103" s="13" t="s">
        <v>33</v>
      </c>
      <c r="AX3103" s="13" t="s">
        <v>72</v>
      </c>
      <c r="AY3103" s="243" t="s">
        <v>190</v>
      </c>
    </row>
    <row r="3104" s="14" customFormat="1">
      <c r="A3104" s="14"/>
      <c r="B3104" s="254"/>
      <c r="C3104" s="255"/>
      <c r="D3104" s="234" t="s">
        <v>205</v>
      </c>
      <c r="E3104" s="256" t="s">
        <v>19</v>
      </c>
      <c r="F3104" s="257" t="s">
        <v>3180</v>
      </c>
      <c r="G3104" s="255"/>
      <c r="H3104" s="256" t="s">
        <v>19</v>
      </c>
      <c r="I3104" s="258"/>
      <c r="J3104" s="255"/>
      <c r="K3104" s="255"/>
      <c r="L3104" s="259"/>
      <c r="M3104" s="260"/>
      <c r="N3104" s="261"/>
      <c r="O3104" s="261"/>
      <c r="P3104" s="261"/>
      <c r="Q3104" s="261"/>
      <c r="R3104" s="261"/>
      <c r="S3104" s="261"/>
      <c r="T3104" s="262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63" t="s">
        <v>205</v>
      </c>
      <c r="AU3104" s="263" t="s">
        <v>82</v>
      </c>
      <c r="AV3104" s="14" t="s">
        <v>79</v>
      </c>
      <c r="AW3104" s="14" t="s">
        <v>33</v>
      </c>
      <c r="AX3104" s="14" t="s">
        <v>72</v>
      </c>
      <c r="AY3104" s="263" t="s">
        <v>190</v>
      </c>
    </row>
    <row r="3105" s="13" customFormat="1">
      <c r="A3105" s="13"/>
      <c r="B3105" s="232"/>
      <c r="C3105" s="233"/>
      <c r="D3105" s="234" t="s">
        <v>205</v>
      </c>
      <c r="E3105" s="235" t="s">
        <v>19</v>
      </c>
      <c r="F3105" s="236" t="s">
        <v>3348</v>
      </c>
      <c r="G3105" s="233"/>
      <c r="H3105" s="237">
        <v>4</v>
      </c>
      <c r="I3105" s="238"/>
      <c r="J3105" s="233"/>
      <c r="K3105" s="233"/>
      <c r="L3105" s="239"/>
      <c r="M3105" s="240"/>
      <c r="N3105" s="241"/>
      <c r="O3105" s="241"/>
      <c r="P3105" s="241"/>
      <c r="Q3105" s="241"/>
      <c r="R3105" s="241"/>
      <c r="S3105" s="241"/>
      <c r="T3105" s="242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3" t="s">
        <v>205</v>
      </c>
      <c r="AU3105" s="243" t="s">
        <v>82</v>
      </c>
      <c r="AV3105" s="13" t="s">
        <v>82</v>
      </c>
      <c r="AW3105" s="13" t="s">
        <v>33</v>
      </c>
      <c r="AX3105" s="13" t="s">
        <v>72</v>
      </c>
      <c r="AY3105" s="243" t="s">
        <v>190</v>
      </c>
    </row>
    <row r="3106" s="14" customFormat="1">
      <c r="A3106" s="14"/>
      <c r="B3106" s="254"/>
      <c r="C3106" s="255"/>
      <c r="D3106" s="234" t="s">
        <v>205</v>
      </c>
      <c r="E3106" s="256" t="s">
        <v>19</v>
      </c>
      <c r="F3106" s="257" t="s">
        <v>3252</v>
      </c>
      <c r="G3106" s="255"/>
      <c r="H3106" s="256" t="s">
        <v>19</v>
      </c>
      <c r="I3106" s="258"/>
      <c r="J3106" s="255"/>
      <c r="K3106" s="255"/>
      <c r="L3106" s="259"/>
      <c r="M3106" s="260"/>
      <c r="N3106" s="261"/>
      <c r="O3106" s="261"/>
      <c r="P3106" s="261"/>
      <c r="Q3106" s="261"/>
      <c r="R3106" s="261"/>
      <c r="S3106" s="261"/>
      <c r="T3106" s="262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63" t="s">
        <v>205</v>
      </c>
      <c r="AU3106" s="263" t="s">
        <v>82</v>
      </c>
      <c r="AV3106" s="14" t="s">
        <v>79</v>
      </c>
      <c r="AW3106" s="14" t="s">
        <v>33</v>
      </c>
      <c r="AX3106" s="14" t="s">
        <v>72</v>
      </c>
      <c r="AY3106" s="263" t="s">
        <v>190</v>
      </c>
    </row>
    <row r="3107" s="13" customFormat="1">
      <c r="A3107" s="13"/>
      <c r="B3107" s="232"/>
      <c r="C3107" s="233"/>
      <c r="D3107" s="234" t="s">
        <v>205</v>
      </c>
      <c r="E3107" s="235" t="s">
        <v>19</v>
      </c>
      <c r="F3107" s="236" t="s">
        <v>3350</v>
      </c>
      <c r="G3107" s="233"/>
      <c r="H3107" s="237">
        <v>4.5</v>
      </c>
      <c r="I3107" s="238"/>
      <c r="J3107" s="233"/>
      <c r="K3107" s="233"/>
      <c r="L3107" s="239"/>
      <c r="M3107" s="240"/>
      <c r="N3107" s="241"/>
      <c r="O3107" s="241"/>
      <c r="P3107" s="241"/>
      <c r="Q3107" s="241"/>
      <c r="R3107" s="241"/>
      <c r="S3107" s="241"/>
      <c r="T3107" s="242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3" t="s">
        <v>205</v>
      </c>
      <c r="AU3107" s="243" t="s">
        <v>82</v>
      </c>
      <c r="AV3107" s="13" t="s">
        <v>82</v>
      </c>
      <c r="AW3107" s="13" t="s">
        <v>33</v>
      </c>
      <c r="AX3107" s="13" t="s">
        <v>72</v>
      </c>
      <c r="AY3107" s="243" t="s">
        <v>190</v>
      </c>
    </row>
    <row r="3108" s="14" customFormat="1">
      <c r="A3108" s="14"/>
      <c r="B3108" s="254"/>
      <c r="C3108" s="255"/>
      <c r="D3108" s="234" t="s">
        <v>205</v>
      </c>
      <c r="E3108" s="256" t="s">
        <v>19</v>
      </c>
      <c r="F3108" s="257" t="s">
        <v>3253</v>
      </c>
      <c r="G3108" s="255"/>
      <c r="H3108" s="256" t="s">
        <v>19</v>
      </c>
      <c r="I3108" s="258"/>
      <c r="J3108" s="255"/>
      <c r="K3108" s="255"/>
      <c r="L3108" s="259"/>
      <c r="M3108" s="260"/>
      <c r="N3108" s="261"/>
      <c r="O3108" s="261"/>
      <c r="P3108" s="261"/>
      <c r="Q3108" s="261"/>
      <c r="R3108" s="261"/>
      <c r="S3108" s="261"/>
      <c r="T3108" s="262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63" t="s">
        <v>205</v>
      </c>
      <c r="AU3108" s="263" t="s">
        <v>82</v>
      </c>
      <c r="AV3108" s="14" t="s">
        <v>79</v>
      </c>
      <c r="AW3108" s="14" t="s">
        <v>33</v>
      </c>
      <c r="AX3108" s="14" t="s">
        <v>72</v>
      </c>
      <c r="AY3108" s="263" t="s">
        <v>190</v>
      </c>
    </row>
    <row r="3109" s="13" customFormat="1">
      <c r="A3109" s="13"/>
      <c r="B3109" s="232"/>
      <c r="C3109" s="233"/>
      <c r="D3109" s="234" t="s">
        <v>205</v>
      </c>
      <c r="E3109" s="235" t="s">
        <v>19</v>
      </c>
      <c r="F3109" s="236" t="s">
        <v>3347</v>
      </c>
      <c r="G3109" s="233"/>
      <c r="H3109" s="237">
        <v>5</v>
      </c>
      <c r="I3109" s="238"/>
      <c r="J3109" s="233"/>
      <c r="K3109" s="233"/>
      <c r="L3109" s="239"/>
      <c r="M3109" s="240"/>
      <c r="N3109" s="241"/>
      <c r="O3109" s="241"/>
      <c r="P3109" s="241"/>
      <c r="Q3109" s="241"/>
      <c r="R3109" s="241"/>
      <c r="S3109" s="241"/>
      <c r="T3109" s="242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3" t="s">
        <v>205</v>
      </c>
      <c r="AU3109" s="243" t="s">
        <v>82</v>
      </c>
      <c r="AV3109" s="13" t="s">
        <v>82</v>
      </c>
      <c r="AW3109" s="13" t="s">
        <v>33</v>
      </c>
      <c r="AX3109" s="13" t="s">
        <v>72</v>
      </c>
      <c r="AY3109" s="243" t="s">
        <v>190</v>
      </c>
    </row>
    <row r="3110" s="14" customFormat="1">
      <c r="A3110" s="14"/>
      <c r="B3110" s="254"/>
      <c r="C3110" s="255"/>
      <c r="D3110" s="234" t="s">
        <v>205</v>
      </c>
      <c r="E3110" s="256" t="s">
        <v>19</v>
      </c>
      <c r="F3110" s="257" t="s">
        <v>3254</v>
      </c>
      <c r="G3110" s="255"/>
      <c r="H3110" s="256" t="s">
        <v>19</v>
      </c>
      <c r="I3110" s="258"/>
      <c r="J3110" s="255"/>
      <c r="K3110" s="255"/>
      <c r="L3110" s="259"/>
      <c r="M3110" s="260"/>
      <c r="N3110" s="261"/>
      <c r="O3110" s="261"/>
      <c r="P3110" s="261"/>
      <c r="Q3110" s="261"/>
      <c r="R3110" s="261"/>
      <c r="S3110" s="261"/>
      <c r="T3110" s="262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63" t="s">
        <v>205</v>
      </c>
      <c r="AU3110" s="263" t="s">
        <v>82</v>
      </c>
      <c r="AV3110" s="14" t="s">
        <v>79</v>
      </c>
      <c r="AW3110" s="14" t="s">
        <v>33</v>
      </c>
      <c r="AX3110" s="14" t="s">
        <v>72</v>
      </c>
      <c r="AY3110" s="263" t="s">
        <v>190</v>
      </c>
    </row>
    <row r="3111" s="13" customFormat="1">
      <c r="A3111" s="13"/>
      <c r="B3111" s="232"/>
      <c r="C3111" s="233"/>
      <c r="D3111" s="234" t="s">
        <v>205</v>
      </c>
      <c r="E3111" s="235" t="s">
        <v>19</v>
      </c>
      <c r="F3111" s="236" t="s">
        <v>3348</v>
      </c>
      <c r="G3111" s="233"/>
      <c r="H3111" s="237">
        <v>4</v>
      </c>
      <c r="I3111" s="238"/>
      <c r="J3111" s="233"/>
      <c r="K3111" s="233"/>
      <c r="L3111" s="239"/>
      <c r="M3111" s="240"/>
      <c r="N3111" s="241"/>
      <c r="O3111" s="241"/>
      <c r="P3111" s="241"/>
      <c r="Q3111" s="241"/>
      <c r="R3111" s="241"/>
      <c r="S3111" s="241"/>
      <c r="T3111" s="242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3" t="s">
        <v>205</v>
      </c>
      <c r="AU3111" s="243" t="s">
        <v>82</v>
      </c>
      <c r="AV3111" s="13" t="s">
        <v>82</v>
      </c>
      <c r="AW3111" s="13" t="s">
        <v>33</v>
      </c>
      <c r="AX3111" s="13" t="s">
        <v>72</v>
      </c>
      <c r="AY3111" s="243" t="s">
        <v>190</v>
      </c>
    </row>
    <row r="3112" s="14" customFormat="1">
      <c r="A3112" s="14"/>
      <c r="B3112" s="254"/>
      <c r="C3112" s="255"/>
      <c r="D3112" s="234" t="s">
        <v>205</v>
      </c>
      <c r="E3112" s="256" t="s">
        <v>19</v>
      </c>
      <c r="F3112" s="257" t="s">
        <v>3255</v>
      </c>
      <c r="G3112" s="255"/>
      <c r="H3112" s="256" t="s">
        <v>19</v>
      </c>
      <c r="I3112" s="258"/>
      <c r="J3112" s="255"/>
      <c r="K3112" s="255"/>
      <c r="L3112" s="259"/>
      <c r="M3112" s="260"/>
      <c r="N3112" s="261"/>
      <c r="O3112" s="261"/>
      <c r="P3112" s="261"/>
      <c r="Q3112" s="261"/>
      <c r="R3112" s="261"/>
      <c r="S3112" s="261"/>
      <c r="T3112" s="262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63" t="s">
        <v>205</v>
      </c>
      <c r="AU3112" s="263" t="s">
        <v>82</v>
      </c>
      <c r="AV3112" s="14" t="s">
        <v>79</v>
      </c>
      <c r="AW3112" s="14" t="s">
        <v>33</v>
      </c>
      <c r="AX3112" s="14" t="s">
        <v>72</v>
      </c>
      <c r="AY3112" s="263" t="s">
        <v>190</v>
      </c>
    </row>
    <row r="3113" s="13" customFormat="1">
      <c r="A3113" s="13"/>
      <c r="B3113" s="232"/>
      <c r="C3113" s="233"/>
      <c r="D3113" s="234" t="s">
        <v>205</v>
      </c>
      <c r="E3113" s="235" t="s">
        <v>19</v>
      </c>
      <c r="F3113" s="236" t="s">
        <v>3349</v>
      </c>
      <c r="G3113" s="233"/>
      <c r="H3113" s="237">
        <v>2.5</v>
      </c>
      <c r="I3113" s="238"/>
      <c r="J3113" s="233"/>
      <c r="K3113" s="233"/>
      <c r="L3113" s="239"/>
      <c r="M3113" s="240"/>
      <c r="N3113" s="241"/>
      <c r="O3113" s="241"/>
      <c r="P3113" s="241"/>
      <c r="Q3113" s="241"/>
      <c r="R3113" s="241"/>
      <c r="S3113" s="241"/>
      <c r="T3113" s="242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3" t="s">
        <v>205</v>
      </c>
      <c r="AU3113" s="243" t="s">
        <v>82</v>
      </c>
      <c r="AV3113" s="13" t="s">
        <v>82</v>
      </c>
      <c r="AW3113" s="13" t="s">
        <v>33</v>
      </c>
      <c r="AX3113" s="13" t="s">
        <v>72</v>
      </c>
      <c r="AY3113" s="243" t="s">
        <v>190</v>
      </c>
    </row>
    <row r="3114" s="14" customFormat="1">
      <c r="A3114" s="14"/>
      <c r="B3114" s="254"/>
      <c r="C3114" s="255"/>
      <c r="D3114" s="234" t="s">
        <v>205</v>
      </c>
      <c r="E3114" s="256" t="s">
        <v>19</v>
      </c>
      <c r="F3114" s="257" t="s">
        <v>3256</v>
      </c>
      <c r="G3114" s="255"/>
      <c r="H3114" s="256" t="s">
        <v>19</v>
      </c>
      <c r="I3114" s="258"/>
      <c r="J3114" s="255"/>
      <c r="K3114" s="255"/>
      <c r="L3114" s="259"/>
      <c r="M3114" s="260"/>
      <c r="N3114" s="261"/>
      <c r="O3114" s="261"/>
      <c r="P3114" s="261"/>
      <c r="Q3114" s="261"/>
      <c r="R3114" s="261"/>
      <c r="S3114" s="261"/>
      <c r="T3114" s="262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63" t="s">
        <v>205</v>
      </c>
      <c r="AU3114" s="263" t="s">
        <v>82</v>
      </c>
      <c r="AV3114" s="14" t="s">
        <v>79</v>
      </c>
      <c r="AW3114" s="14" t="s">
        <v>33</v>
      </c>
      <c r="AX3114" s="14" t="s">
        <v>72</v>
      </c>
      <c r="AY3114" s="263" t="s">
        <v>190</v>
      </c>
    </row>
    <row r="3115" s="13" customFormat="1">
      <c r="A3115" s="13"/>
      <c r="B3115" s="232"/>
      <c r="C3115" s="233"/>
      <c r="D3115" s="234" t="s">
        <v>205</v>
      </c>
      <c r="E3115" s="235" t="s">
        <v>19</v>
      </c>
      <c r="F3115" s="236" t="s">
        <v>3349</v>
      </c>
      <c r="G3115" s="233"/>
      <c r="H3115" s="237">
        <v>2.5</v>
      </c>
      <c r="I3115" s="238"/>
      <c r="J3115" s="233"/>
      <c r="K3115" s="233"/>
      <c r="L3115" s="239"/>
      <c r="M3115" s="240"/>
      <c r="N3115" s="241"/>
      <c r="O3115" s="241"/>
      <c r="P3115" s="241"/>
      <c r="Q3115" s="241"/>
      <c r="R3115" s="241"/>
      <c r="S3115" s="241"/>
      <c r="T3115" s="242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3" t="s">
        <v>205</v>
      </c>
      <c r="AU3115" s="243" t="s">
        <v>82</v>
      </c>
      <c r="AV3115" s="13" t="s">
        <v>82</v>
      </c>
      <c r="AW3115" s="13" t="s">
        <v>33</v>
      </c>
      <c r="AX3115" s="13" t="s">
        <v>72</v>
      </c>
      <c r="AY3115" s="243" t="s">
        <v>190</v>
      </c>
    </row>
    <row r="3116" s="14" customFormat="1">
      <c r="A3116" s="14"/>
      <c r="B3116" s="254"/>
      <c r="C3116" s="255"/>
      <c r="D3116" s="234" t="s">
        <v>205</v>
      </c>
      <c r="E3116" s="256" t="s">
        <v>19</v>
      </c>
      <c r="F3116" s="257" t="s">
        <v>3257</v>
      </c>
      <c r="G3116" s="255"/>
      <c r="H3116" s="256" t="s">
        <v>19</v>
      </c>
      <c r="I3116" s="258"/>
      <c r="J3116" s="255"/>
      <c r="K3116" s="255"/>
      <c r="L3116" s="259"/>
      <c r="M3116" s="260"/>
      <c r="N3116" s="261"/>
      <c r="O3116" s="261"/>
      <c r="P3116" s="261"/>
      <c r="Q3116" s="261"/>
      <c r="R3116" s="261"/>
      <c r="S3116" s="261"/>
      <c r="T3116" s="262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63" t="s">
        <v>205</v>
      </c>
      <c r="AU3116" s="263" t="s">
        <v>82</v>
      </c>
      <c r="AV3116" s="14" t="s">
        <v>79</v>
      </c>
      <c r="AW3116" s="14" t="s">
        <v>33</v>
      </c>
      <c r="AX3116" s="14" t="s">
        <v>72</v>
      </c>
      <c r="AY3116" s="263" t="s">
        <v>190</v>
      </c>
    </row>
    <row r="3117" s="13" customFormat="1">
      <c r="A3117" s="13"/>
      <c r="B3117" s="232"/>
      <c r="C3117" s="233"/>
      <c r="D3117" s="234" t="s">
        <v>205</v>
      </c>
      <c r="E3117" s="235" t="s">
        <v>19</v>
      </c>
      <c r="F3117" s="236" t="s">
        <v>3350</v>
      </c>
      <c r="G3117" s="233"/>
      <c r="H3117" s="237">
        <v>4.5</v>
      </c>
      <c r="I3117" s="238"/>
      <c r="J3117" s="233"/>
      <c r="K3117" s="233"/>
      <c r="L3117" s="239"/>
      <c r="M3117" s="240"/>
      <c r="N3117" s="241"/>
      <c r="O3117" s="241"/>
      <c r="P3117" s="241"/>
      <c r="Q3117" s="241"/>
      <c r="R3117" s="241"/>
      <c r="S3117" s="241"/>
      <c r="T3117" s="242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3" t="s">
        <v>205</v>
      </c>
      <c r="AU3117" s="243" t="s">
        <v>82</v>
      </c>
      <c r="AV3117" s="13" t="s">
        <v>82</v>
      </c>
      <c r="AW3117" s="13" t="s">
        <v>33</v>
      </c>
      <c r="AX3117" s="13" t="s">
        <v>72</v>
      </c>
      <c r="AY3117" s="243" t="s">
        <v>190</v>
      </c>
    </row>
    <row r="3118" s="14" customFormat="1">
      <c r="A3118" s="14"/>
      <c r="B3118" s="254"/>
      <c r="C3118" s="255"/>
      <c r="D3118" s="234" t="s">
        <v>205</v>
      </c>
      <c r="E3118" s="256" t="s">
        <v>19</v>
      </c>
      <c r="F3118" s="257" t="s">
        <v>3258</v>
      </c>
      <c r="G3118" s="255"/>
      <c r="H3118" s="256" t="s">
        <v>19</v>
      </c>
      <c r="I3118" s="258"/>
      <c r="J3118" s="255"/>
      <c r="K3118" s="255"/>
      <c r="L3118" s="259"/>
      <c r="M3118" s="260"/>
      <c r="N3118" s="261"/>
      <c r="O3118" s="261"/>
      <c r="P3118" s="261"/>
      <c r="Q3118" s="261"/>
      <c r="R3118" s="261"/>
      <c r="S3118" s="261"/>
      <c r="T3118" s="262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63" t="s">
        <v>205</v>
      </c>
      <c r="AU3118" s="263" t="s">
        <v>82</v>
      </c>
      <c r="AV3118" s="14" t="s">
        <v>79</v>
      </c>
      <c r="AW3118" s="14" t="s">
        <v>33</v>
      </c>
      <c r="AX3118" s="14" t="s">
        <v>72</v>
      </c>
      <c r="AY3118" s="263" t="s">
        <v>190</v>
      </c>
    </row>
    <row r="3119" s="13" customFormat="1">
      <c r="A3119" s="13"/>
      <c r="B3119" s="232"/>
      <c r="C3119" s="233"/>
      <c r="D3119" s="234" t="s">
        <v>205</v>
      </c>
      <c r="E3119" s="235" t="s">
        <v>19</v>
      </c>
      <c r="F3119" s="236" t="s">
        <v>3348</v>
      </c>
      <c r="G3119" s="233"/>
      <c r="H3119" s="237">
        <v>4</v>
      </c>
      <c r="I3119" s="238"/>
      <c r="J3119" s="233"/>
      <c r="K3119" s="233"/>
      <c r="L3119" s="239"/>
      <c r="M3119" s="240"/>
      <c r="N3119" s="241"/>
      <c r="O3119" s="241"/>
      <c r="P3119" s="241"/>
      <c r="Q3119" s="241"/>
      <c r="R3119" s="241"/>
      <c r="S3119" s="241"/>
      <c r="T3119" s="242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3" t="s">
        <v>205</v>
      </c>
      <c r="AU3119" s="243" t="s">
        <v>82</v>
      </c>
      <c r="AV3119" s="13" t="s">
        <v>82</v>
      </c>
      <c r="AW3119" s="13" t="s">
        <v>33</v>
      </c>
      <c r="AX3119" s="13" t="s">
        <v>72</v>
      </c>
      <c r="AY3119" s="243" t="s">
        <v>190</v>
      </c>
    </row>
    <row r="3120" s="14" customFormat="1">
      <c r="A3120" s="14"/>
      <c r="B3120" s="254"/>
      <c r="C3120" s="255"/>
      <c r="D3120" s="234" t="s">
        <v>205</v>
      </c>
      <c r="E3120" s="256" t="s">
        <v>19</v>
      </c>
      <c r="F3120" s="257" t="s">
        <v>3259</v>
      </c>
      <c r="G3120" s="255"/>
      <c r="H3120" s="256" t="s">
        <v>19</v>
      </c>
      <c r="I3120" s="258"/>
      <c r="J3120" s="255"/>
      <c r="K3120" s="255"/>
      <c r="L3120" s="259"/>
      <c r="M3120" s="260"/>
      <c r="N3120" s="261"/>
      <c r="O3120" s="261"/>
      <c r="P3120" s="261"/>
      <c r="Q3120" s="261"/>
      <c r="R3120" s="261"/>
      <c r="S3120" s="261"/>
      <c r="T3120" s="262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63" t="s">
        <v>205</v>
      </c>
      <c r="AU3120" s="263" t="s">
        <v>82</v>
      </c>
      <c r="AV3120" s="14" t="s">
        <v>79</v>
      </c>
      <c r="AW3120" s="14" t="s">
        <v>33</v>
      </c>
      <c r="AX3120" s="14" t="s">
        <v>72</v>
      </c>
      <c r="AY3120" s="263" t="s">
        <v>190</v>
      </c>
    </row>
    <row r="3121" s="13" customFormat="1">
      <c r="A3121" s="13"/>
      <c r="B3121" s="232"/>
      <c r="C3121" s="233"/>
      <c r="D3121" s="234" t="s">
        <v>205</v>
      </c>
      <c r="E3121" s="235" t="s">
        <v>19</v>
      </c>
      <c r="F3121" s="236" t="s">
        <v>3350</v>
      </c>
      <c r="G3121" s="233"/>
      <c r="H3121" s="237">
        <v>4.5</v>
      </c>
      <c r="I3121" s="238"/>
      <c r="J3121" s="233"/>
      <c r="K3121" s="233"/>
      <c r="L3121" s="239"/>
      <c r="M3121" s="240"/>
      <c r="N3121" s="241"/>
      <c r="O3121" s="241"/>
      <c r="P3121" s="241"/>
      <c r="Q3121" s="241"/>
      <c r="R3121" s="241"/>
      <c r="S3121" s="241"/>
      <c r="T3121" s="242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3" t="s">
        <v>205</v>
      </c>
      <c r="AU3121" s="243" t="s">
        <v>82</v>
      </c>
      <c r="AV3121" s="13" t="s">
        <v>82</v>
      </c>
      <c r="AW3121" s="13" t="s">
        <v>33</v>
      </c>
      <c r="AX3121" s="13" t="s">
        <v>72</v>
      </c>
      <c r="AY3121" s="243" t="s">
        <v>190</v>
      </c>
    </row>
    <row r="3122" s="14" customFormat="1">
      <c r="A3122" s="14"/>
      <c r="B3122" s="254"/>
      <c r="C3122" s="255"/>
      <c r="D3122" s="234" t="s">
        <v>205</v>
      </c>
      <c r="E3122" s="256" t="s">
        <v>19</v>
      </c>
      <c r="F3122" s="257" t="s">
        <v>3260</v>
      </c>
      <c r="G3122" s="255"/>
      <c r="H3122" s="256" t="s">
        <v>19</v>
      </c>
      <c r="I3122" s="258"/>
      <c r="J3122" s="255"/>
      <c r="K3122" s="255"/>
      <c r="L3122" s="259"/>
      <c r="M3122" s="260"/>
      <c r="N3122" s="261"/>
      <c r="O3122" s="261"/>
      <c r="P3122" s="261"/>
      <c r="Q3122" s="261"/>
      <c r="R3122" s="261"/>
      <c r="S3122" s="261"/>
      <c r="T3122" s="262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63" t="s">
        <v>205</v>
      </c>
      <c r="AU3122" s="263" t="s">
        <v>82</v>
      </c>
      <c r="AV3122" s="14" t="s">
        <v>79</v>
      </c>
      <c r="AW3122" s="14" t="s">
        <v>33</v>
      </c>
      <c r="AX3122" s="14" t="s">
        <v>72</v>
      </c>
      <c r="AY3122" s="263" t="s">
        <v>190</v>
      </c>
    </row>
    <row r="3123" s="13" customFormat="1">
      <c r="A3123" s="13"/>
      <c r="B3123" s="232"/>
      <c r="C3123" s="233"/>
      <c r="D3123" s="234" t="s">
        <v>205</v>
      </c>
      <c r="E3123" s="235" t="s">
        <v>19</v>
      </c>
      <c r="F3123" s="236" t="s">
        <v>3347</v>
      </c>
      <c r="G3123" s="233"/>
      <c r="H3123" s="237">
        <v>5</v>
      </c>
      <c r="I3123" s="238"/>
      <c r="J3123" s="233"/>
      <c r="K3123" s="233"/>
      <c r="L3123" s="239"/>
      <c r="M3123" s="240"/>
      <c r="N3123" s="241"/>
      <c r="O3123" s="241"/>
      <c r="P3123" s="241"/>
      <c r="Q3123" s="241"/>
      <c r="R3123" s="241"/>
      <c r="S3123" s="241"/>
      <c r="T3123" s="242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3" t="s">
        <v>205</v>
      </c>
      <c r="AU3123" s="243" t="s">
        <v>82</v>
      </c>
      <c r="AV3123" s="13" t="s">
        <v>82</v>
      </c>
      <c r="AW3123" s="13" t="s">
        <v>33</v>
      </c>
      <c r="AX3123" s="13" t="s">
        <v>72</v>
      </c>
      <c r="AY3123" s="243" t="s">
        <v>190</v>
      </c>
    </row>
    <row r="3124" s="14" customFormat="1">
      <c r="A3124" s="14"/>
      <c r="B3124" s="254"/>
      <c r="C3124" s="255"/>
      <c r="D3124" s="234" t="s">
        <v>205</v>
      </c>
      <c r="E3124" s="256" t="s">
        <v>19</v>
      </c>
      <c r="F3124" s="257" t="s">
        <v>3261</v>
      </c>
      <c r="G3124" s="255"/>
      <c r="H3124" s="256" t="s">
        <v>19</v>
      </c>
      <c r="I3124" s="258"/>
      <c r="J3124" s="255"/>
      <c r="K3124" s="255"/>
      <c r="L3124" s="259"/>
      <c r="M3124" s="260"/>
      <c r="N3124" s="261"/>
      <c r="O3124" s="261"/>
      <c r="P3124" s="261"/>
      <c r="Q3124" s="261"/>
      <c r="R3124" s="261"/>
      <c r="S3124" s="261"/>
      <c r="T3124" s="262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63" t="s">
        <v>205</v>
      </c>
      <c r="AU3124" s="263" t="s">
        <v>82</v>
      </c>
      <c r="AV3124" s="14" t="s">
        <v>79</v>
      </c>
      <c r="AW3124" s="14" t="s">
        <v>33</v>
      </c>
      <c r="AX3124" s="14" t="s">
        <v>72</v>
      </c>
      <c r="AY3124" s="263" t="s">
        <v>190</v>
      </c>
    </row>
    <row r="3125" s="13" customFormat="1">
      <c r="A3125" s="13"/>
      <c r="B3125" s="232"/>
      <c r="C3125" s="233"/>
      <c r="D3125" s="234" t="s">
        <v>205</v>
      </c>
      <c r="E3125" s="235" t="s">
        <v>19</v>
      </c>
      <c r="F3125" s="236" t="s">
        <v>3347</v>
      </c>
      <c r="G3125" s="233"/>
      <c r="H3125" s="237">
        <v>5</v>
      </c>
      <c r="I3125" s="238"/>
      <c r="J3125" s="233"/>
      <c r="K3125" s="233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205</v>
      </c>
      <c r="AU3125" s="243" t="s">
        <v>82</v>
      </c>
      <c r="AV3125" s="13" t="s">
        <v>82</v>
      </c>
      <c r="AW3125" s="13" t="s">
        <v>33</v>
      </c>
      <c r="AX3125" s="13" t="s">
        <v>72</v>
      </c>
      <c r="AY3125" s="243" t="s">
        <v>190</v>
      </c>
    </row>
    <row r="3126" s="14" customFormat="1">
      <c r="A3126" s="14"/>
      <c r="B3126" s="254"/>
      <c r="C3126" s="255"/>
      <c r="D3126" s="234" t="s">
        <v>205</v>
      </c>
      <c r="E3126" s="256" t="s">
        <v>19</v>
      </c>
      <c r="F3126" s="257" t="s">
        <v>3262</v>
      </c>
      <c r="G3126" s="255"/>
      <c r="H3126" s="256" t="s">
        <v>19</v>
      </c>
      <c r="I3126" s="258"/>
      <c r="J3126" s="255"/>
      <c r="K3126" s="255"/>
      <c r="L3126" s="259"/>
      <c r="M3126" s="260"/>
      <c r="N3126" s="261"/>
      <c r="O3126" s="261"/>
      <c r="P3126" s="261"/>
      <c r="Q3126" s="261"/>
      <c r="R3126" s="261"/>
      <c r="S3126" s="261"/>
      <c r="T3126" s="262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63" t="s">
        <v>205</v>
      </c>
      <c r="AU3126" s="263" t="s">
        <v>82</v>
      </c>
      <c r="AV3126" s="14" t="s">
        <v>79</v>
      </c>
      <c r="AW3126" s="14" t="s">
        <v>33</v>
      </c>
      <c r="AX3126" s="14" t="s">
        <v>72</v>
      </c>
      <c r="AY3126" s="263" t="s">
        <v>190</v>
      </c>
    </row>
    <row r="3127" s="13" customFormat="1">
      <c r="A3127" s="13"/>
      <c r="B3127" s="232"/>
      <c r="C3127" s="233"/>
      <c r="D3127" s="234" t="s">
        <v>205</v>
      </c>
      <c r="E3127" s="235" t="s">
        <v>19</v>
      </c>
      <c r="F3127" s="236" t="s">
        <v>3349</v>
      </c>
      <c r="G3127" s="233"/>
      <c r="H3127" s="237">
        <v>2.5</v>
      </c>
      <c r="I3127" s="238"/>
      <c r="J3127" s="233"/>
      <c r="K3127" s="233"/>
      <c r="L3127" s="239"/>
      <c r="M3127" s="240"/>
      <c r="N3127" s="241"/>
      <c r="O3127" s="241"/>
      <c r="P3127" s="241"/>
      <c r="Q3127" s="241"/>
      <c r="R3127" s="241"/>
      <c r="S3127" s="241"/>
      <c r="T3127" s="242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3" t="s">
        <v>205</v>
      </c>
      <c r="AU3127" s="243" t="s">
        <v>82</v>
      </c>
      <c r="AV3127" s="13" t="s">
        <v>82</v>
      </c>
      <c r="AW3127" s="13" t="s">
        <v>33</v>
      </c>
      <c r="AX3127" s="13" t="s">
        <v>72</v>
      </c>
      <c r="AY3127" s="243" t="s">
        <v>190</v>
      </c>
    </row>
    <row r="3128" s="14" customFormat="1">
      <c r="A3128" s="14"/>
      <c r="B3128" s="254"/>
      <c r="C3128" s="255"/>
      <c r="D3128" s="234" t="s">
        <v>205</v>
      </c>
      <c r="E3128" s="256" t="s">
        <v>19</v>
      </c>
      <c r="F3128" s="257" t="s">
        <v>3263</v>
      </c>
      <c r="G3128" s="255"/>
      <c r="H3128" s="256" t="s">
        <v>19</v>
      </c>
      <c r="I3128" s="258"/>
      <c r="J3128" s="255"/>
      <c r="K3128" s="255"/>
      <c r="L3128" s="259"/>
      <c r="M3128" s="260"/>
      <c r="N3128" s="261"/>
      <c r="O3128" s="261"/>
      <c r="P3128" s="261"/>
      <c r="Q3128" s="261"/>
      <c r="R3128" s="261"/>
      <c r="S3128" s="261"/>
      <c r="T3128" s="262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63" t="s">
        <v>205</v>
      </c>
      <c r="AU3128" s="263" t="s">
        <v>82</v>
      </c>
      <c r="AV3128" s="14" t="s">
        <v>79</v>
      </c>
      <c r="AW3128" s="14" t="s">
        <v>33</v>
      </c>
      <c r="AX3128" s="14" t="s">
        <v>72</v>
      </c>
      <c r="AY3128" s="263" t="s">
        <v>190</v>
      </c>
    </row>
    <row r="3129" s="13" customFormat="1">
      <c r="A3129" s="13"/>
      <c r="B3129" s="232"/>
      <c r="C3129" s="233"/>
      <c r="D3129" s="234" t="s">
        <v>205</v>
      </c>
      <c r="E3129" s="235" t="s">
        <v>19</v>
      </c>
      <c r="F3129" s="236" t="s">
        <v>3349</v>
      </c>
      <c r="G3129" s="233"/>
      <c r="H3129" s="237">
        <v>2.5</v>
      </c>
      <c r="I3129" s="238"/>
      <c r="J3129" s="233"/>
      <c r="K3129" s="233"/>
      <c r="L3129" s="239"/>
      <c r="M3129" s="240"/>
      <c r="N3129" s="241"/>
      <c r="O3129" s="241"/>
      <c r="P3129" s="241"/>
      <c r="Q3129" s="241"/>
      <c r="R3129" s="241"/>
      <c r="S3129" s="241"/>
      <c r="T3129" s="242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3" t="s">
        <v>205</v>
      </c>
      <c r="AU3129" s="243" t="s">
        <v>82</v>
      </c>
      <c r="AV3129" s="13" t="s">
        <v>82</v>
      </c>
      <c r="AW3129" s="13" t="s">
        <v>33</v>
      </c>
      <c r="AX3129" s="13" t="s">
        <v>72</v>
      </c>
      <c r="AY3129" s="243" t="s">
        <v>190</v>
      </c>
    </row>
    <row r="3130" s="14" customFormat="1">
      <c r="A3130" s="14"/>
      <c r="B3130" s="254"/>
      <c r="C3130" s="255"/>
      <c r="D3130" s="234" t="s">
        <v>205</v>
      </c>
      <c r="E3130" s="256" t="s">
        <v>19</v>
      </c>
      <c r="F3130" s="257" t="s">
        <v>3264</v>
      </c>
      <c r="G3130" s="255"/>
      <c r="H3130" s="256" t="s">
        <v>19</v>
      </c>
      <c r="I3130" s="258"/>
      <c r="J3130" s="255"/>
      <c r="K3130" s="255"/>
      <c r="L3130" s="259"/>
      <c r="M3130" s="260"/>
      <c r="N3130" s="261"/>
      <c r="O3130" s="261"/>
      <c r="P3130" s="261"/>
      <c r="Q3130" s="261"/>
      <c r="R3130" s="261"/>
      <c r="S3130" s="261"/>
      <c r="T3130" s="262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63" t="s">
        <v>205</v>
      </c>
      <c r="AU3130" s="263" t="s">
        <v>82</v>
      </c>
      <c r="AV3130" s="14" t="s">
        <v>79</v>
      </c>
      <c r="AW3130" s="14" t="s">
        <v>33</v>
      </c>
      <c r="AX3130" s="14" t="s">
        <v>72</v>
      </c>
      <c r="AY3130" s="263" t="s">
        <v>190</v>
      </c>
    </row>
    <row r="3131" s="13" customFormat="1">
      <c r="A3131" s="13"/>
      <c r="B3131" s="232"/>
      <c r="C3131" s="233"/>
      <c r="D3131" s="234" t="s">
        <v>205</v>
      </c>
      <c r="E3131" s="235" t="s">
        <v>19</v>
      </c>
      <c r="F3131" s="236" t="s">
        <v>3349</v>
      </c>
      <c r="G3131" s="233"/>
      <c r="H3131" s="237">
        <v>2.5</v>
      </c>
      <c r="I3131" s="238"/>
      <c r="J3131" s="233"/>
      <c r="K3131" s="233"/>
      <c r="L3131" s="239"/>
      <c r="M3131" s="240"/>
      <c r="N3131" s="241"/>
      <c r="O3131" s="241"/>
      <c r="P3131" s="241"/>
      <c r="Q3131" s="241"/>
      <c r="R3131" s="241"/>
      <c r="S3131" s="241"/>
      <c r="T3131" s="242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3" t="s">
        <v>205</v>
      </c>
      <c r="AU3131" s="243" t="s">
        <v>82</v>
      </c>
      <c r="AV3131" s="13" t="s">
        <v>82</v>
      </c>
      <c r="AW3131" s="13" t="s">
        <v>33</v>
      </c>
      <c r="AX3131" s="13" t="s">
        <v>72</v>
      </c>
      <c r="AY3131" s="243" t="s">
        <v>190</v>
      </c>
    </row>
    <row r="3132" s="14" customFormat="1">
      <c r="A3132" s="14"/>
      <c r="B3132" s="254"/>
      <c r="C3132" s="255"/>
      <c r="D3132" s="234" t="s">
        <v>205</v>
      </c>
      <c r="E3132" s="256" t="s">
        <v>19</v>
      </c>
      <c r="F3132" s="257" t="s">
        <v>3265</v>
      </c>
      <c r="G3132" s="255"/>
      <c r="H3132" s="256" t="s">
        <v>19</v>
      </c>
      <c r="I3132" s="258"/>
      <c r="J3132" s="255"/>
      <c r="K3132" s="255"/>
      <c r="L3132" s="259"/>
      <c r="M3132" s="260"/>
      <c r="N3132" s="261"/>
      <c r="O3132" s="261"/>
      <c r="P3132" s="261"/>
      <c r="Q3132" s="261"/>
      <c r="R3132" s="261"/>
      <c r="S3132" s="261"/>
      <c r="T3132" s="262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63" t="s">
        <v>205</v>
      </c>
      <c r="AU3132" s="263" t="s">
        <v>82</v>
      </c>
      <c r="AV3132" s="14" t="s">
        <v>79</v>
      </c>
      <c r="AW3132" s="14" t="s">
        <v>33</v>
      </c>
      <c r="AX3132" s="14" t="s">
        <v>72</v>
      </c>
      <c r="AY3132" s="263" t="s">
        <v>190</v>
      </c>
    </row>
    <row r="3133" s="13" customFormat="1">
      <c r="A3133" s="13"/>
      <c r="B3133" s="232"/>
      <c r="C3133" s="233"/>
      <c r="D3133" s="234" t="s">
        <v>205</v>
      </c>
      <c r="E3133" s="235" t="s">
        <v>19</v>
      </c>
      <c r="F3133" s="236" t="s">
        <v>3350</v>
      </c>
      <c r="G3133" s="233"/>
      <c r="H3133" s="237">
        <v>4.5</v>
      </c>
      <c r="I3133" s="238"/>
      <c r="J3133" s="233"/>
      <c r="K3133" s="233"/>
      <c r="L3133" s="239"/>
      <c r="M3133" s="240"/>
      <c r="N3133" s="241"/>
      <c r="O3133" s="241"/>
      <c r="P3133" s="241"/>
      <c r="Q3133" s="241"/>
      <c r="R3133" s="241"/>
      <c r="S3133" s="241"/>
      <c r="T3133" s="242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3" t="s">
        <v>205</v>
      </c>
      <c r="AU3133" s="243" t="s">
        <v>82</v>
      </c>
      <c r="AV3133" s="13" t="s">
        <v>82</v>
      </c>
      <c r="AW3133" s="13" t="s">
        <v>33</v>
      </c>
      <c r="AX3133" s="13" t="s">
        <v>72</v>
      </c>
      <c r="AY3133" s="243" t="s">
        <v>190</v>
      </c>
    </row>
    <row r="3134" s="14" customFormat="1">
      <c r="A3134" s="14"/>
      <c r="B3134" s="254"/>
      <c r="C3134" s="255"/>
      <c r="D3134" s="234" t="s">
        <v>205</v>
      </c>
      <c r="E3134" s="256" t="s">
        <v>19</v>
      </c>
      <c r="F3134" s="257" t="s">
        <v>3266</v>
      </c>
      <c r="G3134" s="255"/>
      <c r="H3134" s="256" t="s">
        <v>19</v>
      </c>
      <c r="I3134" s="258"/>
      <c r="J3134" s="255"/>
      <c r="K3134" s="255"/>
      <c r="L3134" s="259"/>
      <c r="M3134" s="260"/>
      <c r="N3134" s="261"/>
      <c r="O3134" s="261"/>
      <c r="P3134" s="261"/>
      <c r="Q3134" s="261"/>
      <c r="R3134" s="261"/>
      <c r="S3134" s="261"/>
      <c r="T3134" s="262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63" t="s">
        <v>205</v>
      </c>
      <c r="AU3134" s="263" t="s">
        <v>82</v>
      </c>
      <c r="AV3134" s="14" t="s">
        <v>79</v>
      </c>
      <c r="AW3134" s="14" t="s">
        <v>33</v>
      </c>
      <c r="AX3134" s="14" t="s">
        <v>72</v>
      </c>
      <c r="AY3134" s="263" t="s">
        <v>190</v>
      </c>
    </row>
    <row r="3135" s="13" customFormat="1">
      <c r="A3135" s="13"/>
      <c r="B3135" s="232"/>
      <c r="C3135" s="233"/>
      <c r="D3135" s="234" t="s">
        <v>205</v>
      </c>
      <c r="E3135" s="235" t="s">
        <v>19</v>
      </c>
      <c r="F3135" s="236" t="s">
        <v>3348</v>
      </c>
      <c r="G3135" s="233"/>
      <c r="H3135" s="237">
        <v>4</v>
      </c>
      <c r="I3135" s="238"/>
      <c r="J3135" s="233"/>
      <c r="K3135" s="233"/>
      <c r="L3135" s="239"/>
      <c r="M3135" s="240"/>
      <c r="N3135" s="241"/>
      <c r="O3135" s="241"/>
      <c r="P3135" s="241"/>
      <c r="Q3135" s="241"/>
      <c r="R3135" s="241"/>
      <c r="S3135" s="241"/>
      <c r="T3135" s="242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3" t="s">
        <v>205</v>
      </c>
      <c r="AU3135" s="243" t="s">
        <v>82</v>
      </c>
      <c r="AV3135" s="13" t="s">
        <v>82</v>
      </c>
      <c r="AW3135" s="13" t="s">
        <v>33</v>
      </c>
      <c r="AX3135" s="13" t="s">
        <v>72</v>
      </c>
      <c r="AY3135" s="243" t="s">
        <v>190</v>
      </c>
    </row>
    <row r="3136" s="14" customFormat="1">
      <c r="A3136" s="14"/>
      <c r="B3136" s="254"/>
      <c r="C3136" s="255"/>
      <c r="D3136" s="234" t="s">
        <v>205</v>
      </c>
      <c r="E3136" s="256" t="s">
        <v>19</v>
      </c>
      <c r="F3136" s="257" t="s">
        <v>3267</v>
      </c>
      <c r="G3136" s="255"/>
      <c r="H3136" s="256" t="s">
        <v>19</v>
      </c>
      <c r="I3136" s="258"/>
      <c r="J3136" s="255"/>
      <c r="K3136" s="255"/>
      <c r="L3136" s="259"/>
      <c r="M3136" s="260"/>
      <c r="N3136" s="261"/>
      <c r="O3136" s="261"/>
      <c r="P3136" s="261"/>
      <c r="Q3136" s="261"/>
      <c r="R3136" s="261"/>
      <c r="S3136" s="261"/>
      <c r="T3136" s="262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63" t="s">
        <v>205</v>
      </c>
      <c r="AU3136" s="263" t="s">
        <v>82</v>
      </c>
      <c r="AV3136" s="14" t="s">
        <v>79</v>
      </c>
      <c r="AW3136" s="14" t="s">
        <v>33</v>
      </c>
      <c r="AX3136" s="14" t="s">
        <v>72</v>
      </c>
      <c r="AY3136" s="263" t="s">
        <v>190</v>
      </c>
    </row>
    <row r="3137" s="13" customFormat="1">
      <c r="A3137" s="13"/>
      <c r="B3137" s="232"/>
      <c r="C3137" s="233"/>
      <c r="D3137" s="234" t="s">
        <v>205</v>
      </c>
      <c r="E3137" s="235" t="s">
        <v>19</v>
      </c>
      <c r="F3137" s="236" t="s">
        <v>3349</v>
      </c>
      <c r="G3137" s="233"/>
      <c r="H3137" s="237">
        <v>2.5</v>
      </c>
      <c r="I3137" s="238"/>
      <c r="J3137" s="233"/>
      <c r="K3137" s="233"/>
      <c r="L3137" s="239"/>
      <c r="M3137" s="240"/>
      <c r="N3137" s="241"/>
      <c r="O3137" s="241"/>
      <c r="P3137" s="241"/>
      <c r="Q3137" s="241"/>
      <c r="R3137" s="241"/>
      <c r="S3137" s="241"/>
      <c r="T3137" s="242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3" t="s">
        <v>205</v>
      </c>
      <c r="AU3137" s="243" t="s">
        <v>82</v>
      </c>
      <c r="AV3137" s="13" t="s">
        <v>82</v>
      </c>
      <c r="AW3137" s="13" t="s">
        <v>33</v>
      </c>
      <c r="AX3137" s="13" t="s">
        <v>72</v>
      </c>
      <c r="AY3137" s="243" t="s">
        <v>190</v>
      </c>
    </row>
    <row r="3138" s="14" customFormat="1">
      <c r="A3138" s="14"/>
      <c r="B3138" s="254"/>
      <c r="C3138" s="255"/>
      <c r="D3138" s="234" t="s">
        <v>205</v>
      </c>
      <c r="E3138" s="256" t="s">
        <v>19</v>
      </c>
      <c r="F3138" s="257" t="s">
        <v>3268</v>
      </c>
      <c r="G3138" s="255"/>
      <c r="H3138" s="256" t="s">
        <v>19</v>
      </c>
      <c r="I3138" s="258"/>
      <c r="J3138" s="255"/>
      <c r="K3138" s="255"/>
      <c r="L3138" s="259"/>
      <c r="M3138" s="260"/>
      <c r="N3138" s="261"/>
      <c r="O3138" s="261"/>
      <c r="P3138" s="261"/>
      <c r="Q3138" s="261"/>
      <c r="R3138" s="261"/>
      <c r="S3138" s="261"/>
      <c r="T3138" s="262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63" t="s">
        <v>205</v>
      </c>
      <c r="AU3138" s="263" t="s">
        <v>82</v>
      </c>
      <c r="AV3138" s="14" t="s">
        <v>79</v>
      </c>
      <c r="AW3138" s="14" t="s">
        <v>33</v>
      </c>
      <c r="AX3138" s="14" t="s">
        <v>72</v>
      </c>
      <c r="AY3138" s="263" t="s">
        <v>190</v>
      </c>
    </row>
    <row r="3139" s="13" customFormat="1">
      <c r="A3139" s="13"/>
      <c r="B3139" s="232"/>
      <c r="C3139" s="233"/>
      <c r="D3139" s="234" t="s">
        <v>205</v>
      </c>
      <c r="E3139" s="235" t="s">
        <v>19</v>
      </c>
      <c r="F3139" s="236" t="s">
        <v>3349</v>
      </c>
      <c r="G3139" s="233"/>
      <c r="H3139" s="237">
        <v>2.5</v>
      </c>
      <c r="I3139" s="238"/>
      <c r="J3139" s="233"/>
      <c r="K3139" s="233"/>
      <c r="L3139" s="239"/>
      <c r="M3139" s="240"/>
      <c r="N3139" s="241"/>
      <c r="O3139" s="241"/>
      <c r="P3139" s="241"/>
      <c r="Q3139" s="241"/>
      <c r="R3139" s="241"/>
      <c r="S3139" s="241"/>
      <c r="T3139" s="242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3" t="s">
        <v>205</v>
      </c>
      <c r="AU3139" s="243" t="s">
        <v>82</v>
      </c>
      <c r="AV3139" s="13" t="s">
        <v>82</v>
      </c>
      <c r="AW3139" s="13" t="s">
        <v>33</v>
      </c>
      <c r="AX3139" s="13" t="s">
        <v>72</v>
      </c>
      <c r="AY3139" s="243" t="s">
        <v>190</v>
      </c>
    </row>
    <row r="3140" s="14" customFormat="1">
      <c r="A3140" s="14"/>
      <c r="B3140" s="254"/>
      <c r="C3140" s="255"/>
      <c r="D3140" s="234" t="s">
        <v>205</v>
      </c>
      <c r="E3140" s="256" t="s">
        <v>19</v>
      </c>
      <c r="F3140" s="257" t="s">
        <v>3269</v>
      </c>
      <c r="G3140" s="255"/>
      <c r="H3140" s="256" t="s">
        <v>19</v>
      </c>
      <c r="I3140" s="258"/>
      <c r="J3140" s="255"/>
      <c r="K3140" s="255"/>
      <c r="L3140" s="259"/>
      <c r="M3140" s="260"/>
      <c r="N3140" s="261"/>
      <c r="O3140" s="261"/>
      <c r="P3140" s="261"/>
      <c r="Q3140" s="261"/>
      <c r="R3140" s="261"/>
      <c r="S3140" s="261"/>
      <c r="T3140" s="262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63" t="s">
        <v>205</v>
      </c>
      <c r="AU3140" s="263" t="s">
        <v>82</v>
      </c>
      <c r="AV3140" s="14" t="s">
        <v>79</v>
      </c>
      <c r="AW3140" s="14" t="s">
        <v>33</v>
      </c>
      <c r="AX3140" s="14" t="s">
        <v>72</v>
      </c>
      <c r="AY3140" s="263" t="s">
        <v>190</v>
      </c>
    </row>
    <row r="3141" s="13" customFormat="1">
      <c r="A3141" s="13"/>
      <c r="B3141" s="232"/>
      <c r="C3141" s="233"/>
      <c r="D3141" s="234" t="s">
        <v>205</v>
      </c>
      <c r="E3141" s="235" t="s">
        <v>19</v>
      </c>
      <c r="F3141" s="236" t="s">
        <v>3352</v>
      </c>
      <c r="G3141" s="233"/>
      <c r="H3141" s="237">
        <v>3.5</v>
      </c>
      <c r="I3141" s="238"/>
      <c r="J3141" s="233"/>
      <c r="K3141" s="233"/>
      <c r="L3141" s="239"/>
      <c r="M3141" s="240"/>
      <c r="N3141" s="241"/>
      <c r="O3141" s="241"/>
      <c r="P3141" s="241"/>
      <c r="Q3141" s="241"/>
      <c r="R3141" s="241"/>
      <c r="S3141" s="241"/>
      <c r="T3141" s="242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3" t="s">
        <v>205</v>
      </c>
      <c r="AU3141" s="243" t="s">
        <v>82</v>
      </c>
      <c r="AV3141" s="13" t="s">
        <v>82</v>
      </c>
      <c r="AW3141" s="13" t="s">
        <v>33</v>
      </c>
      <c r="AX3141" s="13" t="s">
        <v>72</v>
      </c>
      <c r="AY3141" s="243" t="s">
        <v>190</v>
      </c>
    </row>
    <row r="3142" s="14" customFormat="1">
      <c r="A3142" s="14"/>
      <c r="B3142" s="254"/>
      <c r="C3142" s="255"/>
      <c r="D3142" s="234" t="s">
        <v>205</v>
      </c>
      <c r="E3142" s="256" t="s">
        <v>19</v>
      </c>
      <c r="F3142" s="257" t="s">
        <v>3270</v>
      </c>
      <c r="G3142" s="255"/>
      <c r="H3142" s="256" t="s">
        <v>19</v>
      </c>
      <c r="I3142" s="258"/>
      <c r="J3142" s="255"/>
      <c r="K3142" s="255"/>
      <c r="L3142" s="259"/>
      <c r="M3142" s="260"/>
      <c r="N3142" s="261"/>
      <c r="O3142" s="261"/>
      <c r="P3142" s="261"/>
      <c r="Q3142" s="261"/>
      <c r="R3142" s="261"/>
      <c r="S3142" s="261"/>
      <c r="T3142" s="262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63" t="s">
        <v>205</v>
      </c>
      <c r="AU3142" s="263" t="s">
        <v>82</v>
      </c>
      <c r="AV3142" s="14" t="s">
        <v>79</v>
      </c>
      <c r="AW3142" s="14" t="s">
        <v>33</v>
      </c>
      <c r="AX3142" s="14" t="s">
        <v>72</v>
      </c>
      <c r="AY3142" s="263" t="s">
        <v>190</v>
      </c>
    </row>
    <row r="3143" s="13" customFormat="1">
      <c r="A3143" s="13"/>
      <c r="B3143" s="232"/>
      <c r="C3143" s="233"/>
      <c r="D3143" s="234" t="s">
        <v>205</v>
      </c>
      <c r="E3143" s="235" t="s">
        <v>19</v>
      </c>
      <c r="F3143" s="236" t="s">
        <v>3350</v>
      </c>
      <c r="G3143" s="233"/>
      <c r="H3143" s="237">
        <v>4.5</v>
      </c>
      <c r="I3143" s="238"/>
      <c r="J3143" s="233"/>
      <c r="K3143" s="233"/>
      <c r="L3143" s="239"/>
      <c r="M3143" s="240"/>
      <c r="N3143" s="241"/>
      <c r="O3143" s="241"/>
      <c r="P3143" s="241"/>
      <c r="Q3143" s="241"/>
      <c r="R3143" s="241"/>
      <c r="S3143" s="241"/>
      <c r="T3143" s="242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3" t="s">
        <v>205</v>
      </c>
      <c r="AU3143" s="243" t="s">
        <v>82</v>
      </c>
      <c r="AV3143" s="13" t="s">
        <v>82</v>
      </c>
      <c r="AW3143" s="13" t="s">
        <v>33</v>
      </c>
      <c r="AX3143" s="13" t="s">
        <v>72</v>
      </c>
      <c r="AY3143" s="243" t="s">
        <v>190</v>
      </c>
    </row>
    <row r="3144" s="14" customFormat="1">
      <c r="A3144" s="14"/>
      <c r="B3144" s="254"/>
      <c r="C3144" s="255"/>
      <c r="D3144" s="234" t="s">
        <v>205</v>
      </c>
      <c r="E3144" s="256" t="s">
        <v>19</v>
      </c>
      <c r="F3144" s="257" t="s">
        <v>3271</v>
      </c>
      <c r="G3144" s="255"/>
      <c r="H3144" s="256" t="s">
        <v>19</v>
      </c>
      <c r="I3144" s="258"/>
      <c r="J3144" s="255"/>
      <c r="K3144" s="255"/>
      <c r="L3144" s="259"/>
      <c r="M3144" s="260"/>
      <c r="N3144" s="261"/>
      <c r="O3144" s="261"/>
      <c r="P3144" s="261"/>
      <c r="Q3144" s="261"/>
      <c r="R3144" s="261"/>
      <c r="S3144" s="261"/>
      <c r="T3144" s="262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63" t="s">
        <v>205</v>
      </c>
      <c r="AU3144" s="263" t="s">
        <v>82</v>
      </c>
      <c r="AV3144" s="14" t="s">
        <v>79</v>
      </c>
      <c r="AW3144" s="14" t="s">
        <v>33</v>
      </c>
      <c r="AX3144" s="14" t="s">
        <v>72</v>
      </c>
      <c r="AY3144" s="263" t="s">
        <v>190</v>
      </c>
    </row>
    <row r="3145" s="13" customFormat="1">
      <c r="A3145" s="13"/>
      <c r="B3145" s="232"/>
      <c r="C3145" s="233"/>
      <c r="D3145" s="234" t="s">
        <v>205</v>
      </c>
      <c r="E3145" s="235" t="s">
        <v>19</v>
      </c>
      <c r="F3145" s="236" t="s">
        <v>3352</v>
      </c>
      <c r="G3145" s="233"/>
      <c r="H3145" s="237">
        <v>3.5</v>
      </c>
      <c r="I3145" s="238"/>
      <c r="J3145" s="233"/>
      <c r="K3145" s="233"/>
      <c r="L3145" s="239"/>
      <c r="M3145" s="240"/>
      <c r="N3145" s="241"/>
      <c r="O3145" s="241"/>
      <c r="P3145" s="241"/>
      <c r="Q3145" s="241"/>
      <c r="R3145" s="241"/>
      <c r="S3145" s="241"/>
      <c r="T3145" s="242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3" t="s">
        <v>205</v>
      </c>
      <c r="AU3145" s="243" t="s">
        <v>82</v>
      </c>
      <c r="AV3145" s="13" t="s">
        <v>82</v>
      </c>
      <c r="AW3145" s="13" t="s">
        <v>33</v>
      </c>
      <c r="AX3145" s="13" t="s">
        <v>72</v>
      </c>
      <c r="AY3145" s="243" t="s">
        <v>190</v>
      </c>
    </row>
    <row r="3146" s="14" customFormat="1">
      <c r="A3146" s="14"/>
      <c r="B3146" s="254"/>
      <c r="C3146" s="255"/>
      <c r="D3146" s="234" t="s">
        <v>205</v>
      </c>
      <c r="E3146" s="256" t="s">
        <v>19</v>
      </c>
      <c r="F3146" s="257" t="s">
        <v>3272</v>
      </c>
      <c r="G3146" s="255"/>
      <c r="H3146" s="256" t="s">
        <v>19</v>
      </c>
      <c r="I3146" s="258"/>
      <c r="J3146" s="255"/>
      <c r="K3146" s="255"/>
      <c r="L3146" s="259"/>
      <c r="M3146" s="260"/>
      <c r="N3146" s="261"/>
      <c r="O3146" s="261"/>
      <c r="P3146" s="261"/>
      <c r="Q3146" s="261"/>
      <c r="R3146" s="261"/>
      <c r="S3146" s="261"/>
      <c r="T3146" s="262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63" t="s">
        <v>205</v>
      </c>
      <c r="AU3146" s="263" t="s">
        <v>82</v>
      </c>
      <c r="AV3146" s="14" t="s">
        <v>79</v>
      </c>
      <c r="AW3146" s="14" t="s">
        <v>33</v>
      </c>
      <c r="AX3146" s="14" t="s">
        <v>72</v>
      </c>
      <c r="AY3146" s="263" t="s">
        <v>190</v>
      </c>
    </row>
    <row r="3147" s="13" customFormat="1">
      <c r="A3147" s="13"/>
      <c r="B3147" s="232"/>
      <c r="C3147" s="233"/>
      <c r="D3147" s="234" t="s">
        <v>205</v>
      </c>
      <c r="E3147" s="235" t="s">
        <v>19</v>
      </c>
      <c r="F3147" s="236" t="s">
        <v>3351</v>
      </c>
      <c r="G3147" s="233"/>
      <c r="H3147" s="237">
        <v>1</v>
      </c>
      <c r="I3147" s="238"/>
      <c r="J3147" s="233"/>
      <c r="K3147" s="233"/>
      <c r="L3147" s="239"/>
      <c r="M3147" s="240"/>
      <c r="N3147" s="241"/>
      <c r="O3147" s="241"/>
      <c r="P3147" s="241"/>
      <c r="Q3147" s="241"/>
      <c r="R3147" s="241"/>
      <c r="S3147" s="241"/>
      <c r="T3147" s="242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3" t="s">
        <v>205</v>
      </c>
      <c r="AU3147" s="243" t="s">
        <v>82</v>
      </c>
      <c r="AV3147" s="13" t="s">
        <v>82</v>
      </c>
      <c r="AW3147" s="13" t="s">
        <v>33</v>
      </c>
      <c r="AX3147" s="13" t="s">
        <v>72</v>
      </c>
      <c r="AY3147" s="243" t="s">
        <v>190</v>
      </c>
    </row>
    <row r="3148" s="14" customFormat="1">
      <c r="A3148" s="14"/>
      <c r="B3148" s="254"/>
      <c r="C3148" s="255"/>
      <c r="D3148" s="234" t="s">
        <v>205</v>
      </c>
      <c r="E3148" s="256" t="s">
        <v>19</v>
      </c>
      <c r="F3148" s="257" t="s">
        <v>3181</v>
      </c>
      <c r="G3148" s="255"/>
      <c r="H3148" s="256" t="s">
        <v>19</v>
      </c>
      <c r="I3148" s="258"/>
      <c r="J3148" s="255"/>
      <c r="K3148" s="255"/>
      <c r="L3148" s="259"/>
      <c r="M3148" s="260"/>
      <c r="N3148" s="261"/>
      <c r="O3148" s="261"/>
      <c r="P3148" s="261"/>
      <c r="Q3148" s="261"/>
      <c r="R3148" s="261"/>
      <c r="S3148" s="261"/>
      <c r="T3148" s="262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63" t="s">
        <v>205</v>
      </c>
      <c r="AU3148" s="263" t="s">
        <v>82</v>
      </c>
      <c r="AV3148" s="14" t="s">
        <v>79</v>
      </c>
      <c r="AW3148" s="14" t="s">
        <v>33</v>
      </c>
      <c r="AX3148" s="14" t="s">
        <v>72</v>
      </c>
      <c r="AY3148" s="263" t="s">
        <v>190</v>
      </c>
    </row>
    <row r="3149" s="13" customFormat="1">
      <c r="A3149" s="13"/>
      <c r="B3149" s="232"/>
      <c r="C3149" s="233"/>
      <c r="D3149" s="234" t="s">
        <v>205</v>
      </c>
      <c r="E3149" s="235" t="s">
        <v>19</v>
      </c>
      <c r="F3149" s="236" t="s">
        <v>3351</v>
      </c>
      <c r="G3149" s="233"/>
      <c r="H3149" s="237">
        <v>1</v>
      </c>
      <c r="I3149" s="238"/>
      <c r="J3149" s="233"/>
      <c r="K3149" s="233"/>
      <c r="L3149" s="239"/>
      <c r="M3149" s="240"/>
      <c r="N3149" s="241"/>
      <c r="O3149" s="241"/>
      <c r="P3149" s="241"/>
      <c r="Q3149" s="241"/>
      <c r="R3149" s="241"/>
      <c r="S3149" s="241"/>
      <c r="T3149" s="242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3" t="s">
        <v>205</v>
      </c>
      <c r="AU3149" s="243" t="s">
        <v>82</v>
      </c>
      <c r="AV3149" s="13" t="s">
        <v>82</v>
      </c>
      <c r="AW3149" s="13" t="s">
        <v>33</v>
      </c>
      <c r="AX3149" s="13" t="s">
        <v>72</v>
      </c>
      <c r="AY3149" s="243" t="s">
        <v>190</v>
      </c>
    </row>
    <row r="3150" s="14" customFormat="1">
      <c r="A3150" s="14"/>
      <c r="B3150" s="254"/>
      <c r="C3150" s="255"/>
      <c r="D3150" s="234" t="s">
        <v>205</v>
      </c>
      <c r="E3150" s="256" t="s">
        <v>19</v>
      </c>
      <c r="F3150" s="257" t="s">
        <v>3183</v>
      </c>
      <c r="G3150" s="255"/>
      <c r="H3150" s="256" t="s">
        <v>19</v>
      </c>
      <c r="I3150" s="258"/>
      <c r="J3150" s="255"/>
      <c r="K3150" s="255"/>
      <c r="L3150" s="259"/>
      <c r="M3150" s="260"/>
      <c r="N3150" s="261"/>
      <c r="O3150" s="261"/>
      <c r="P3150" s="261"/>
      <c r="Q3150" s="261"/>
      <c r="R3150" s="261"/>
      <c r="S3150" s="261"/>
      <c r="T3150" s="262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63" t="s">
        <v>205</v>
      </c>
      <c r="AU3150" s="263" t="s">
        <v>82</v>
      </c>
      <c r="AV3150" s="14" t="s">
        <v>79</v>
      </c>
      <c r="AW3150" s="14" t="s">
        <v>33</v>
      </c>
      <c r="AX3150" s="14" t="s">
        <v>72</v>
      </c>
      <c r="AY3150" s="263" t="s">
        <v>190</v>
      </c>
    </row>
    <row r="3151" s="13" customFormat="1">
      <c r="A3151" s="13"/>
      <c r="B3151" s="232"/>
      <c r="C3151" s="233"/>
      <c r="D3151" s="234" t="s">
        <v>205</v>
      </c>
      <c r="E3151" s="235" t="s">
        <v>19</v>
      </c>
      <c r="F3151" s="236" t="s">
        <v>3349</v>
      </c>
      <c r="G3151" s="233"/>
      <c r="H3151" s="237">
        <v>2.5</v>
      </c>
      <c r="I3151" s="238"/>
      <c r="J3151" s="233"/>
      <c r="K3151" s="233"/>
      <c r="L3151" s="239"/>
      <c r="M3151" s="240"/>
      <c r="N3151" s="241"/>
      <c r="O3151" s="241"/>
      <c r="P3151" s="241"/>
      <c r="Q3151" s="241"/>
      <c r="R3151" s="241"/>
      <c r="S3151" s="241"/>
      <c r="T3151" s="242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3" t="s">
        <v>205</v>
      </c>
      <c r="AU3151" s="243" t="s">
        <v>82</v>
      </c>
      <c r="AV3151" s="13" t="s">
        <v>82</v>
      </c>
      <c r="AW3151" s="13" t="s">
        <v>33</v>
      </c>
      <c r="AX3151" s="13" t="s">
        <v>72</v>
      </c>
      <c r="AY3151" s="243" t="s">
        <v>190</v>
      </c>
    </row>
    <row r="3152" s="14" customFormat="1">
      <c r="A3152" s="14"/>
      <c r="B3152" s="254"/>
      <c r="C3152" s="255"/>
      <c r="D3152" s="234" t="s">
        <v>205</v>
      </c>
      <c r="E3152" s="256" t="s">
        <v>19</v>
      </c>
      <c r="F3152" s="257" t="s">
        <v>3185</v>
      </c>
      <c r="G3152" s="255"/>
      <c r="H3152" s="256" t="s">
        <v>19</v>
      </c>
      <c r="I3152" s="258"/>
      <c r="J3152" s="255"/>
      <c r="K3152" s="255"/>
      <c r="L3152" s="259"/>
      <c r="M3152" s="260"/>
      <c r="N3152" s="261"/>
      <c r="O3152" s="261"/>
      <c r="P3152" s="261"/>
      <c r="Q3152" s="261"/>
      <c r="R3152" s="261"/>
      <c r="S3152" s="261"/>
      <c r="T3152" s="262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63" t="s">
        <v>205</v>
      </c>
      <c r="AU3152" s="263" t="s">
        <v>82</v>
      </c>
      <c r="AV3152" s="14" t="s">
        <v>79</v>
      </c>
      <c r="AW3152" s="14" t="s">
        <v>33</v>
      </c>
      <c r="AX3152" s="14" t="s">
        <v>72</v>
      </c>
      <c r="AY3152" s="263" t="s">
        <v>190</v>
      </c>
    </row>
    <row r="3153" s="13" customFormat="1">
      <c r="A3153" s="13"/>
      <c r="B3153" s="232"/>
      <c r="C3153" s="233"/>
      <c r="D3153" s="234" t="s">
        <v>205</v>
      </c>
      <c r="E3153" s="235" t="s">
        <v>19</v>
      </c>
      <c r="F3153" s="236" t="s">
        <v>3346</v>
      </c>
      <c r="G3153" s="233"/>
      <c r="H3153" s="237">
        <v>3</v>
      </c>
      <c r="I3153" s="238"/>
      <c r="J3153" s="233"/>
      <c r="K3153" s="233"/>
      <c r="L3153" s="239"/>
      <c r="M3153" s="240"/>
      <c r="N3153" s="241"/>
      <c r="O3153" s="241"/>
      <c r="P3153" s="241"/>
      <c r="Q3153" s="241"/>
      <c r="R3153" s="241"/>
      <c r="S3153" s="241"/>
      <c r="T3153" s="242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3" t="s">
        <v>205</v>
      </c>
      <c r="AU3153" s="243" t="s">
        <v>82</v>
      </c>
      <c r="AV3153" s="13" t="s">
        <v>82</v>
      </c>
      <c r="AW3153" s="13" t="s">
        <v>33</v>
      </c>
      <c r="AX3153" s="13" t="s">
        <v>72</v>
      </c>
      <c r="AY3153" s="243" t="s">
        <v>190</v>
      </c>
    </row>
    <row r="3154" s="14" customFormat="1">
      <c r="A3154" s="14"/>
      <c r="B3154" s="254"/>
      <c r="C3154" s="255"/>
      <c r="D3154" s="234" t="s">
        <v>205</v>
      </c>
      <c r="E3154" s="256" t="s">
        <v>19</v>
      </c>
      <c r="F3154" s="257" t="s">
        <v>3187</v>
      </c>
      <c r="G3154" s="255"/>
      <c r="H3154" s="256" t="s">
        <v>19</v>
      </c>
      <c r="I3154" s="258"/>
      <c r="J3154" s="255"/>
      <c r="K3154" s="255"/>
      <c r="L3154" s="259"/>
      <c r="M3154" s="260"/>
      <c r="N3154" s="261"/>
      <c r="O3154" s="261"/>
      <c r="P3154" s="261"/>
      <c r="Q3154" s="261"/>
      <c r="R3154" s="261"/>
      <c r="S3154" s="261"/>
      <c r="T3154" s="262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63" t="s">
        <v>205</v>
      </c>
      <c r="AU3154" s="263" t="s">
        <v>82</v>
      </c>
      <c r="AV3154" s="14" t="s">
        <v>79</v>
      </c>
      <c r="AW3154" s="14" t="s">
        <v>33</v>
      </c>
      <c r="AX3154" s="14" t="s">
        <v>72</v>
      </c>
      <c r="AY3154" s="263" t="s">
        <v>190</v>
      </c>
    </row>
    <row r="3155" s="13" customFormat="1">
      <c r="A3155" s="13"/>
      <c r="B3155" s="232"/>
      <c r="C3155" s="233"/>
      <c r="D3155" s="234" t="s">
        <v>205</v>
      </c>
      <c r="E3155" s="235" t="s">
        <v>19</v>
      </c>
      <c r="F3155" s="236" t="s">
        <v>3349</v>
      </c>
      <c r="G3155" s="233"/>
      <c r="H3155" s="237">
        <v>2.5</v>
      </c>
      <c r="I3155" s="238"/>
      <c r="J3155" s="233"/>
      <c r="K3155" s="233"/>
      <c r="L3155" s="239"/>
      <c r="M3155" s="240"/>
      <c r="N3155" s="241"/>
      <c r="O3155" s="241"/>
      <c r="P3155" s="241"/>
      <c r="Q3155" s="241"/>
      <c r="R3155" s="241"/>
      <c r="S3155" s="241"/>
      <c r="T3155" s="242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3" t="s">
        <v>205</v>
      </c>
      <c r="AU3155" s="243" t="s">
        <v>82</v>
      </c>
      <c r="AV3155" s="13" t="s">
        <v>82</v>
      </c>
      <c r="AW3155" s="13" t="s">
        <v>33</v>
      </c>
      <c r="AX3155" s="13" t="s">
        <v>72</v>
      </c>
      <c r="AY3155" s="243" t="s">
        <v>190</v>
      </c>
    </row>
    <row r="3156" s="14" customFormat="1">
      <c r="A3156" s="14"/>
      <c r="B3156" s="254"/>
      <c r="C3156" s="255"/>
      <c r="D3156" s="234" t="s">
        <v>205</v>
      </c>
      <c r="E3156" s="256" t="s">
        <v>19</v>
      </c>
      <c r="F3156" s="257" t="s">
        <v>3188</v>
      </c>
      <c r="G3156" s="255"/>
      <c r="H3156" s="256" t="s">
        <v>19</v>
      </c>
      <c r="I3156" s="258"/>
      <c r="J3156" s="255"/>
      <c r="K3156" s="255"/>
      <c r="L3156" s="259"/>
      <c r="M3156" s="260"/>
      <c r="N3156" s="261"/>
      <c r="O3156" s="261"/>
      <c r="P3156" s="261"/>
      <c r="Q3156" s="261"/>
      <c r="R3156" s="261"/>
      <c r="S3156" s="261"/>
      <c r="T3156" s="262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63" t="s">
        <v>205</v>
      </c>
      <c r="AU3156" s="263" t="s">
        <v>82</v>
      </c>
      <c r="AV3156" s="14" t="s">
        <v>79</v>
      </c>
      <c r="AW3156" s="14" t="s">
        <v>33</v>
      </c>
      <c r="AX3156" s="14" t="s">
        <v>72</v>
      </c>
      <c r="AY3156" s="263" t="s">
        <v>190</v>
      </c>
    </row>
    <row r="3157" s="13" customFormat="1">
      <c r="A3157" s="13"/>
      <c r="B3157" s="232"/>
      <c r="C3157" s="233"/>
      <c r="D3157" s="234" t="s">
        <v>205</v>
      </c>
      <c r="E3157" s="235" t="s">
        <v>19</v>
      </c>
      <c r="F3157" s="236" t="s">
        <v>3348</v>
      </c>
      <c r="G3157" s="233"/>
      <c r="H3157" s="237">
        <v>4</v>
      </c>
      <c r="I3157" s="238"/>
      <c r="J3157" s="233"/>
      <c r="K3157" s="233"/>
      <c r="L3157" s="239"/>
      <c r="M3157" s="240"/>
      <c r="N3157" s="241"/>
      <c r="O3157" s="241"/>
      <c r="P3157" s="241"/>
      <c r="Q3157" s="241"/>
      <c r="R3157" s="241"/>
      <c r="S3157" s="241"/>
      <c r="T3157" s="242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3" t="s">
        <v>205</v>
      </c>
      <c r="AU3157" s="243" t="s">
        <v>82</v>
      </c>
      <c r="AV3157" s="13" t="s">
        <v>82</v>
      </c>
      <c r="AW3157" s="13" t="s">
        <v>33</v>
      </c>
      <c r="AX3157" s="13" t="s">
        <v>72</v>
      </c>
      <c r="AY3157" s="243" t="s">
        <v>190</v>
      </c>
    </row>
    <row r="3158" s="14" customFormat="1">
      <c r="A3158" s="14"/>
      <c r="B3158" s="254"/>
      <c r="C3158" s="255"/>
      <c r="D3158" s="234" t="s">
        <v>205</v>
      </c>
      <c r="E3158" s="256" t="s">
        <v>19</v>
      </c>
      <c r="F3158" s="257" t="s">
        <v>3189</v>
      </c>
      <c r="G3158" s="255"/>
      <c r="H3158" s="256" t="s">
        <v>19</v>
      </c>
      <c r="I3158" s="258"/>
      <c r="J3158" s="255"/>
      <c r="K3158" s="255"/>
      <c r="L3158" s="259"/>
      <c r="M3158" s="260"/>
      <c r="N3158" s="261"/>
      <c r="O3158" s="261"/>
      <c r="P3158" s="261"/>
      <c r="Q3158" s="261"/>
      <c r="R3158" s="261"/>
      <c r="S3158" s="261"/>
      <c r="T3158" s="262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63" t="s">
        <v>205</v>
      </c>
      <c r="AU3158" s="263" t="s">
        <v>82</v>
      </c>
      <c r="AV3158" s="14" t="s">
        <v>79</v>
      </c>
      <c r="AW3158" s="14" t="s">
        <v>33</v>
      </c>
      <c r="AX3158" s="14" t="s">
        <v>72</v>
      </c>
      <c r="AY3158" s="263" t="s">
        <v>190</v>
      </c>
    </row>
    <row r="3159" s="13" customFormat="1">
      <c r="A3159" s="13"/>
      <c r="B3159" s="232"/>
      <c r="C3159" s="233"/>
      <c r="D3159" s="234" t="s">
        <v>205</v>
      </c>
      <c r="E3159" s="235" t="s">
        <v>19</v>
      </c>
      <c r="F3159" s="236" t="s">
        <v>3349</v>
      </c>
      <c r="G3159" s="233"/>
      <c r="H3159" s="237">
        <v>2.5</v>
      </c>
      <c r="I3159" s="238"/>
      <c r="J3159" s="233"/>
      <c r="K3159" s="233"/>
      <c r="L3159" s="239"/>
      <c r="M3159" s="240"/>
      <c r="N3159" s="241"/>
      <c r="O3159" s="241"/>
      <c r="P3159" s="241"/>
      <c r="Q3159" s="241"/>
      <c r="R3159" s="241"/>
      <c r="S3159" s="241"/>
      <c r="T3159" s="242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3" t="s">
        <v>205</v>
      </c>
      <c r="AU3159" s="243" t="s">
        <v>82</v>
      </c>
      <c r="AV3159" s="13" t="s">
        <v>82</v>
      </c>
      <c r="AW3159" s="13" t="s">
        <v>33</v>
      </c>
      <c r="AX3159" s="13" t="s">
        <v>72</v>
      </c>
      <c r="AY3159" s="243" t="s">
        <v>190</v>
      </c>
    </row>
    <row r="3160" s="14" customFormat="1">
      <c r="A3160" s="14"/>
      <c r="B3160" s="254"/>
      <c r="C3160" s="255"/>
      <c r="D3160" s="234" t="s">
        <v>205</v>
      </c>
      <c r="E3160" s="256" t="s">
        <v>19</v>
      </c>
      <c r="F3160" s="257" t="s">
        <v>3190</v>
      </c>
      <c r="G3160" s="255"/>
      <c r="H3160" s="256" t="s">
        <v>19</v>
      </c>
      <c r="I3160" s="258"/>
      <c r="J3160" s="255"/>
      <c r="K3160" s="255"/>
      <c r="L3160" s="259"/>
      <c r="M3160" s="260"/>
      <c r="N3160" s="261"/>
      <c r="O3160" s="261"/>
      <c r="P3160" s="261"/>
      <c r="Q3160" s="261"/>
      <c r="R3160" s="261"/>
      <c r="S3160" s="261"/>
      <c r="T3160" s="262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63" t="s">
        <v>205</v>
      </c>
      <c r="AU3160" s="263" t="s">
        <v>82</v>
      </c>
      <c r="AV3160" s="14" t="s">
        <v>79</v>
      </c>
      <c r="AW3160" s="14" t="s">
        <v>33</v>
      </c>
      <c r="AX3160" s="14" t="s">
        <v>72</v>
      </c>
      <c r="AY3160" s="263" t="s">
        <v>190</v>
      </c>
    </row>
    <row r="3161" s="13" customFormat="1">
      <c r="A3161" s="13"/>
      <c r="B3161" s="232"/>
      <c r="C3161" s="233"/>
      <c r="D3161" s="234" t="s">
        <v>205</v>
      </c>
      <c r="E3161" s="235" t="s">
        <v>19</v>
      </c>
      <c r="F3161" s="236" t="s">
        <v>3348</v>
      </c>
      <c r="G3161" s="233"/>
      <c r="H3161" s="237">
        <v>4</v>
      </c>
      <c r="I3161" s="238"/>
      <c r="J3161" s="233"/>
      <c r="K3161" s="233"/>
      <c r="L3161" s="239"/>
      <c r="M3161" s="240"/>
      <c r="N3161" s="241"/>
      <c r="O3161" s="241"/>
      <c r="P3161" s="241"/>
      <c r="Q3161" s="241"/>
      <c r="R3161" s="241"/>
      <c r="S3161" s="241"/>
      <c r="T3161" s="242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3" t="s">
        <v>205</v>
      </c>
      <c r="AU3161" s="243" t="s">
        <v>82</v>
      </c>
      <c r="AV3161" s="13" t="s">
        <v>82</v>
      </c>
      <c r="AW3161" s="13" t="s">
        <v>33</v>
      </c>
      <c r="AX3161" s="13" t="s">
        <v>72</v>
      </c>
      <c r="AY3161" s="243" t="s">
        <v>190</v>
      </c>
    </row>
    <row r="3162" s="14" customFormat="1">
      <c r="A3162" s="14"/>
      <c r="B3162" s="254"/>
      <c r="C3162" s="255"/>
      <c r="D3162" s="234" t="s">
        <v>205</v>
      </c>
      <c r="E3162" s="256" t="s">
        <v>19</v>
      </c>
      <c r="F3162" s="257" t="s">
        <v>3191</v>
      </c>
      <c r="G3162" s="255"/>
      <c r="H3162" s="256" t="s">
        <v>19</v>
      </c>
      <c r="I3162" s="258"/>
      <c r="J3162" s="255"/>
      <c r="K3162" s="255"/>
      <c r="L3162" s="259"/>
      <c r="M3162" s="260"/>
      <c r="N3162" s="261"/>
      <c r="O3162" s="261"/>
      <c r="P3162" s="261"/>
      <c r="Q3162" s="261"/>
      <c r="R3162" s="261"/>
      <c r="S3162" s="261"/>
      <c r="T3162" s="262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63" t="s">
        <v>205</v>
      </c>
      <c r="AU3162" s="263" t="s">
        <v>82</v>
      </c>
      <c r="AV3162" s="14" t="s">
        <v>79</v>
      </c>
      <c r="AW3162" s="14" t="s">
        <v>33</v>
      </c>
      <c r="AX3162" s="14" t="s">
        <v>72</v>
      </c>
      <c r="AY3162" s="263" t="s">
        <v>190</v>
      </c>
    </row>
    <row r="3163" s="13" customFormat="1">
      <c r="A3163" s="13"/>
      <c r="B3163" s="232"/>
      <c r="C3163" s="233"/>
      <c r="D3163" s="234" t="s">
        <v>205</v>
      </c>
      <c r="E3163" s="235" t="s">
        <v>19</v>
      </c>
      <c r="F3163" s="236" t="s">
        <v>3348</v>
      </c>
      <c r="G3163" s="233"/>
      <c r="H3163" s="237">
        <v>4</v>
      </c>
      <c r="I3163" s="238"/>
      <c r="J3163" s="233"/>
      <c r="K3163" s="233"/>
      <c r="L3163" s="239"/>
      <c r="M3163" s="240"/>
      <c r="N3163" s="241"/>
      <c r="O3163" s="241"/>
      <c r="P3163" s="241"/>
      <c r="Q3163" s="241"/>
      <c r="R3163" s="241"/>
      <c r="S3163" s="241"/>
      <c r="T3163" s="242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43" t="s">
        <v>205</v>
      </c>
      <c r="AU3163" s="243" t="s">
        <v>82</v>
      </c>
      <c r="AV3163" s="13" t="s">
        <v>82</v>
      </c>
      <c r="AW3163" s="13" t="s">
        <v>33</v>
      </c>
      <c r="AX3163" s="13" t="s">
        <v>72</v>
      </c>
      <c r="AY3163" s="243" t="s">
        <v>190</v>
      </c>
    </row>
    <row r="3164" s="14" customFormat="1">
      <c r="A3164" s="14"/>
      <c r="B3164" s="254"/>
      <c r="C3164" s="255"/>
      <c r="D3164" s="234" t="s">
        <v>205</v>
      </c>
      <c r="E3164" s="256" t="s">
        <v>19</v>
      </c>
      <c r="F3164" s="257" t="s">
        <v>3192</v>
      </c>
      <c r="G3164" s="255"/>
      <c r="H3164" s="256" t="s">
        <v>19</v>
      </c>
      <c r="I3164" s="258"/>
      <c r="J3164" s="255"/>
      <c r="K3164" s="255"/>
      <c r="L3164" s="259"/>
      <c r="M3164" s="260"/>
      <c r="N3164" s="261"/>
      <c r="O3164" s="261"/>
      <c r="P3164" s="261"/>
      <c r="Q3164" s="261"/>
      <c r="R3164" s="261"/>
      <c r="S3164" s="261"/>
      <c r="T3164" s="262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63" t="s">
        <v>205</v>
      </c>
      <c r="AU3164" s="263" t="s">
        <v>82</v>
      </c>
      <c r="AV3164" s="14" t="s">
        <v>79</v>
      </c>
      <c r="AW3164" s="14" t="s">
        <v>33</v>
      </c>
      <c r="AX3164" s="14" t="s">
        <v>72</v>
      </c>
      <c r="AY3164" s="263" t="s">
        <v>190</v>
      </c>
    </row>
    <row r="3165" s="13" customFormat="1">
      <c r="A3165" s="13"/>
      <c r="B3165" s="232"/>
      <c r="C3165" s="233"/>
      <c r="D3165" s="234" t="s">
        <v>205</v>
      </c>
      <c r="E3165" s="235" t="s">
        <v>19</v>
      </c>
      <c r="F3165" s="236" t="s">
        <v>3351</v>
      </c>
      <c r="G3165" s="233"/>
      <c r="H3165" s="237">
        <v>1</v>
      </c>
      <c r="I3165" s="238"/>
      <c r="J3165" s="233"/>
      <c r="K3165" s="233"/>
      <c r="L3165" s="239"/>
      <c r="M3165" s="240"/>
      <c r="N3165" s="241"/>
      <c r="O3165" s="241"/>
      <c r="P3165" s="241"/>
      <c r="Q3165" s="241"/>
      <c r="R3165" s="241"/>
      <c r="S3165" s="241"/>
      <c r="T3165" s="242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43" t="s">
        <v>205</v>
      </c>
      <c r="AU3165" s="243" t="s">
        <v>82</v>
      </c>
      <c r="AV3165" s="13" t="s">
        <v>82</v>
      </c>
      <c r="AW3165" s="13" t="s">
        <v>33</v>
      </c>
      <c r="AX3165" s="13" t="s">
        <v>72</v>
      </c>
      <c r="AY3165" s="243" t="s">
        <v>190</v>
      </c>
    </row>
    <row r="3166" s="14" customFormat="1">
      <c r="A3166" s="14"/>
      <c r="B3166" s="254"/>
      <c r="C3166" s="255"/>
      <c r="D3166" s="234" t="s">
        <v>205</v>
      </c>
      <c r="E3166" s="256" t="s">
        <v>19</v>
      </c>
      <c r="F3166" s="257" t="s">
        <v>3193</v>
      </c>
      <c r="G3166" s="255"/>
      <c r="H3166" s="256" t="s">
        <v>19</v>
      </c>
      <c r="I3166" s="258"/>
      <c r="J3166" s="255"/>
      <c r="K3166" s="255"/>
      <c r="L3166" s="259"/>
      <c r="M3166" s="260"/>
      <c r="N3166" s="261"/>
      <c r="O3166" s="261"/>
      <c r="P3166" s="261"/>
      <c r="Q3166" s="261"/>
      <c r="R3166" s="261"/>
      <c r="S3166" s="261"/>
      <c r="T3166" s="262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63" t="s">
        <v>205</v>
      </c>
      <c r="AU3166" s="263" t="s">
        <v>82</v>
      </c>
      <c r="AV3166" s="14" t="s">
        <v>79</v>
      </c>
      <c r="AW3166" s="14" t="s">
        <v>33</v>
      </c>
      <c r="AX3166" s="14" t="s">
        <v>72</v>
      </c>
      <c r="AY3166" s="263" t="s">
        <v>190</v>
      </c>
    </row>
    <row r="3167" s="13" customFormat="1">
      <c r="A3167" s="13"/>
      <c r="B3167" s="232"/>
      <c r="C3167" s="233"/>
      <c r="D3167" s="234" t="s">
        <v>205</v>
      </c>
      <c r="E3167" s="235" t="s">
        <v>19</v>
      </c>
      <c r="F3167" s="236" t="s">
        <v>3351</v>
      </c>
      <c r="G3167" s="233"/>
      <c r="H3167" s="237">
        <v>1</v>
      </c>
      <c r="I3167" s="238"/>
      <c r="J3167" s="233"/>
      <c r="K3167" s="233"/>
      <c r="L3167" s="239"/>
      <c r="M3167" s="240"/>
      <c r="N3167" s="241"/>
      <c r="O3167" s="241"/>
      <c r="P3167" s="241"/>
      <c r="Q3167" s="241"/>
      <c r="R3167" s="241"/>
      <c r="S3167" s="241"/>
      <c r="T3167" s="242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3" t="s">
        <v>205</v>
      </c>
      <c r="AU3167" s="243" t="s">
        <v>82</v>
      </c>
      <c r="AV3167" s="13" t="s">
        <v>82</v>
      </c>
      <c r="AW3167" s="13" t="s">
        <v>33</v>
      </c>
      <c r="AX3167" s="13" t="s">
        <v>72</v>
      </c>
      <c r="AY3167" s="243" t="s">
        <v>190</v>
      </c>
    </row>
    <row r="3168" s="14" customFormat="1">
      <c r="A3168" s="14"/>
      <c r="B3168" s="254"/>
      <c r="C3168" s="255"/>
      <c r="D3168" s="234" t="s">
        <v>205</v>
      </c>
      <c r="E3168" s="256" t="s">
        <v>19</v>
      </c>
      <c r="F3168" s="257" t="s">
        <v>3194</v>
      </c>
      <c r="G3168" s="255"/>
      <c r="H3168" s="256" t="s">
        <v>19</v>
      </c>
      <c r="I3168" s="258"/>
      <c r="J3168" s="255"/>
      <c r="K3168" s="255"/>
      <c r="L3168" s="259"/>
      <c r="M3168" s="260"/>
      <c r="N3168" s="261"/>
      <c r="O3168" s="261"/>
      <c r="P3168" s="261"/>
      <c r="Q3168" s="261"/>
      <c r="R3168" s="261"/>
      <c r="S3168" s="261"/>
      <c r="T3168" s="262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63" t="s">
        <v>205</v>
      </c>
      <c r="AU3168" s="263" t="s">
        <v>82</v>
      </c>
      <c r="AV3168" s="14" t="s">
        <v>79</v>
      </c>
      <c r="AW3168" s="14" t="s">
        <v>33</v>
      </c>
      <c r="AX3168" s="14" t="s">
        <v>72</v>
      </c>
      <c r="AY3168" s="263" t="s">
        <v>190</v>
      </c>
    </row>
    <row r="3169" s="13" customFormat="1">
      <c r="A3169" s="13"/>
      <c r="B3169" s="232"/>
      <c r="C3169" s="233"/>
      <c r="D3169" s="234" t="s">
        <v>205</v>
      </c>
      <c r="E3169" s="235" t="s">
        <v>19</v>
      </c>
      <c r="F3169" s="236" t="s">
        <v>3351</v>
      </c>
      <c r="G3169" s="233"/>
      <c r="H3169" s="237">
        <v>1</v>
      </c>
      <c r="I3169" s="238"/>
      <c r="J3169" s="233"/>
      <c r="K3169" s="233"/>
      <c r="L3169" s="239"/>
      <c r="M3169" s="240"/>
      <c r="N3169" s="241"/>
      <c r="O3169" s="241"/>
      <c r="P3169" s="241"/>
      <c r="Q3169" s="241"/>
      <c r="R3169" s="241"/>
      <c r="S3169" s="241"/>
      <c r="T3169" s="242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3" t="s">
        <v>205</v>
      </c>
      <c r="AU3169" s="243" t="s">
        <v>82</v>
      </c>
      <c r="AV3169" s="13" t="s">
        <v>82</v>
      </c>
      <c r="AW3169" s="13" t="s">
        <v>33</v>
      </c>
      <c r="AX3169" s="13" t="s">
        <v>72</v>
      </c>
      <c r="AY3169" s="243" t="s">
        <v>190</v>
      </c>
    </row>
    <row r="3170" s="14" customFormat="1">
      <c r="A3170" s="14"/>
      <c r="B3170" s="254"/>
      <c r="C3170" s="255"/>
      <c r="D3170" s="234" t="s">
        <v>205</v>
      </c>
      <c r="E3170" s="256" t="s">
        <v>19</v>
      </c>
      <c r="F3170" s="257" t="s">
        <v>3195</v>
      </c>
      <c r="G3170" s="255"/>
      <c r="H3170" s="256" t="s">
        <v>19</v>
      </c>
      <c r="I3170" s="258"/>
      <c r="J3170" s="255"/>
      <c r="K3170" s="255"/>
      <c r="L3170" s="259"/>
      <c r="M3170" s="260"/>
      <c r="N3170" s="261"/>
      <c r="O3170" s="261"/>
      <c r="P3170" s="261"/>
      <c r="Q3170" s="261"/>
      <c r="R3170" s="261"/>
      <c r="S3170" s="261"/>
      <c r="T3170" s="262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63" t="s">
        <v>205</v>
      </c>
      <c r="AU3170" s="263" t="s">
        <v>82</v>
      </c>
      <c r="AV3170" s="14" t="s">
        <v>79</v>
      </c>
      <c r="AW3170" s="14" t="s">
        <v>33</v>
      </c>
      <c r="AX3170" s="14" t="s">
        <v>72</v>
      </c>
      <c r="AY3170" s="263" t="s">
        <v>190</v>
      </c>
    </row>
    <row r="3171" s="13" customFormat="1">
      <c r="A3171" s="13"/>
      <c r="B3171" s="232"/>
      <c r="C3171" s="233"/>
      <c r="D3171" s="234" t="s">
        <v>205</v>
      </c>
      <c r="E3171" s="235" t="s">
        <v>19</v>
      </c>
      <c r="F3171" s="236" t="s">
        <v>3351</v>
      </c>
      <c r="G3171" s="233"/>
      <c r="H3171" s="237">
        <v>1</v>
      </c>
      <c r="I3171" s="238"/>
      <c r="J3171" s="233"/>
      <c r="K3171" s="233"/>
      <c r="L3171" s="239"/>
      <c r="M3171" s="240"/>
      <c r="N3171" s="241"/>
      <c r="O3171" s="241"/>
      <c r="P3171" s="241"/>
      <c r="Q3171" s="241"/>
      <c r="R3171" s="241"/>
      <c r="S3171" s="241"/>
      <c r="T3171" s="242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3" t="s">
        <v>205</v>
      </c>
      <c r="AU3171" s="243" t="s">
        <v>82</v>
      </c>
      <c r="AV3171" s="13" t="s">
        <v>82</v>
      </c>
      <c r="AW3171" s="13" t="s">
        <v>33</v>
      </c>
      <c r="AX3171" s="13" t="s">
        <v>72</v>
      </c>
      <c r="AY3171" s="243" t="s">
        <v>190</v>
      </c>
    </row>
    <row r="3172" s="14" customFormat="1">
      <c r="A3172" s="14"/>
      <c r="B3172" s="254"/>
      <c r="C3172" s="255"/>
      <c r="D3172" s="234" t="s">
        <v>205</v>
      </c>
      <c r="E3172" s="256" t="s">
        <v>19</v>
      </c>
      <c r="F3172" s="257" t="s">
        <v>3196</v>
      </c>
      <c r="G3172" s="255"/>
      <c r="H3172" s="256" t="s">
        <v>19</v>
      </c>
      <c r="I3172" s="258"/>
      <c r="J3172" s="255"/>
      <c r="K3172" s="255"/>
      <c r="L3172" s="259"/>
      <c r="M3172" s="260"/>
      <c r="N3172" s="261"/>
      <c r="O3172" s="261"/>
      <c r="P3172" s="261"/>
      <c r="Q3172" s="261"/>
      <c r="R3172" s="261"/>
      <c r="S3172" s="261"/>
      <c r="T3172" s="262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63" t="s">
        <v>205</v>
      </c>
      <c r="AU3172" s="263" t="s">
        <v>82</v>
      </c>
      <c r="AV3172" s="14" t="s">
        <v>79</v>
      </c>
      <c r="AW3172" s="14" t="s">
        <v>33</v>
      </c>
      <c r="AX3172" s="14" t="s">
        <v>72</v>
      </c>
      <c r="AY3172" s="263" t="s">
        <v>190</v>
      </c>
    </row>
    <row r="3173" s="13" customFormat="1">
      <c r="A3173" s="13"/>
      <c r="B3173" s="232"/>
      <c r="C3173" s="233"/>
      <c r="D3173" s="234" t="s">
        <v>205</v>
      </c>
      <c r="E3173" s="235" t="s">
        <v>19</v>
      </c>
      <c r="F3173" s="236" t="s">
        <v>3351</v>
      </c>
      <c r="G3173" s="233"/>
      <c r="H3173" s="237">
        <v>1</v>
      </c>
      <c r="I3173" s="238"/>
      <c r="J3173" s="233"/>
      <c r="K3173" s="233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205</v>
      </c>
      <c r="AU3173" s="243" t="s">
        <v>82</v>
      </c>
      <c r="AV3173" s="13" t="s">
        <v>82</v>
      </c>
      <c r="AW3173" s="13" t="s">
        <v>33</v>
      </c>
      <c r="AX3173" s="13" t="s">
        <v>72</v>
      </c>
      <c r="AY3173" s="243" t="s">
        <v>190</v>
      </c>
    </row>
    <row r="3174" s="14" customFormat="1">
      <c r="A3174" s="14"/>
      <c r="B3174" s="254"/>
      <c r="C3174" s="255"/>
      <c r="D3174" s="234" t="s">
        <v>205</v>
      </c>
      <c r="E3174" s="256" t="s">
        <v>19</v>
      </c>
      <c r="F3174" s="257" t="s">
        <v>3357</v>
      </c>
      <c r="G3174" s="255"/>
      <c r="H3174" s="256" t="s">
        <v>19</v>
      </c>
      <c r="I3174" s="258"/>
      <c r="J3174" s="255"/>
      <c r="K3174" s="255"/>
      <c r="L3174" s="259"/>
      <c r="M3174" s="260"/>
      <c r="N3174" s="261"/>
      <c r="O3174" s="261"/>
      <c r="P3174" s="261"/>
      <c r="Q3174" s="261"/>
      <c r="R3174" s="261"/>
      <c r="S3174" s="261"/>
      <c r="T3174" s="262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63" t="s">
        <v>205</v>
      </c>
      <c r="AU3174" s="263" t="s">
        <v>82</v>
      </c>
      <c r="AV3174" s="14" t="s">
        <v>79</v>
      </c>
      <c r="AW3174" s="14" t="s">
        <v>33</v>
      </c>
      <c r="AX3174" s="14" t="s">
        <v>72</v>
      </c>
      <c r="AY3174" s="263" t="s">
        <v>190</v>
      </c>
    </row>
    <row r="3175" s="13" customFormat="1">
      <c r="A3175" s="13"/>
      <c r="B3175" s="232"/>
      <c r="C3175" s="233"/>
      <c r="D3175" s="234" t="s">
        <v>205</v>
      </c>
      <c r="E3175" s="235" t="s">
        <v>19</v>
      </c>
      <c r="F3175" s="236" t="s">
        <v>3339</v>
      </c>
      <c r="G3175" s="233"/>
      <c r="H3175" s="237">
        <v>1.5</v>
      </c>
      <c r="I3175" s="238"/>
      <c r="J3175" s="233"/>
      <c r="K3175" s="233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205</v>
      </c>
      <c r="AU3175" s="243" t="s">
        <v>82</v>
      </c>
      <c r="AV3175" s="13" t="s">
        <v>82</v>
      </c>
      <c r="AW3175" s="13" t="s">
        <v>33</v>
      </c>
      <c r="AX3175" s="13" t="s">
        <v>72</v>
      </c>
      <c r="AY3175" s="243" t="s">
        <v>190</v>
      </c>
    </row>
    <row r="3176" s="14" customFormat="1">
      <c r="A3176" s="14"/>
      <c r="B3176" s="254"/>
      <c r="C3176" s="255"/>
      <c r="D3176" s="234" t="s">
        <v>205</v>
      </c>
      <c r="E3176" s="256" t="s">
        <v>19</v>
      </c>
      <c r="F3176" s="257" t="s">
        <v>3197</v>
      </c>
      <c r="G3176" s="255"/>
      <c r="H3176" s="256" t="s">
        <v>19</v>
      </c>
      <c r="I3176" s="258"/>
      <c r="J3176" s="255"/>
      <c r="K3176" s="255"/>
      <c r="L3176" s="259"/>
      <c r="M3176" s="260"/>
      <c r="N3176" s="261"/>
      <c r="O3176" s="261"/>
      <c r="P3176" s="261"/>
      <c r="Q3176" s="261"/>
      <c r="R3176" s="261"/>
      <c r="S3176" s="261"/>
      <c r="T3176" s="262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63" t="s">
        <v>205</v>
      </c>
      <c r="AU3176" s="263" t="s">
        <v>82</v>
      </c>
      <c r="AV3176" s="14" t="s">
        <v>79</v>
      </c>
      <c r="AW3176" s="14" t="s">
        <v>33</v>
      </c>
      <c r="AX3176" s="14" t="s">
        <v>72</v>
      </c>
      <c r="AY3176" s="263" t="s">
        <v>190</v>
      </c>
    </row>
    <row r="3177" s="13" customFormat="1">
      <c r="A3177" s="13"/>
      <c r="B3177" s="232"/>
      <c r="C3177" s="233"/>
      <c r="D3177" s="234" t="s">
        <v>205</v>
      </c>
      <c r="E3177" s="235" t="s">
        <v>19</v>
      </c>
      <c r="F3177" s="236" t="s">
        <v>3349</v>
      </c>
      <c r="G3177" s="233"/>
      <c r="H3177" s="237">
        <v>2.5</v>
      </c>
      <c r="I3177" s="238"/>
      <c r="J3177" s="233"/>
      <c r="K3177" s="233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205</v>
      </c>
      <c r="AU3177" s="243" t="s">
        <v>82</v>
      </c>
      <c r="AV3177" s="13" t="s">
        <v>82</v>
      </c>
      <c r="AW3177" s="13" t="s">
        <v>33</v>
      </c>
      <c r="AX3177" s="13" t="s">
        <v>72</v>
      </c>
      <c r="AY3177" s="243" t="s">
        <v>190</v>
      </c>
    </row>
    <row r="3178" s="14" customFormat="1">
      <c r="A3178" s="14"/>
      <c r="B3178" s="254"/>
      <c r="C3178" s="255"/>
      <c r="D3178" s="234" t="s">
        <v>205</v>
      </c>
      <c r="E3178" s="256" t="s">
        <v>19</v>
      </c>
      <c r="F3178" s="257" t="s">
        <v>3198</v>
      </c>
      <c r="G3178" s="255"/>
      <c r="H3178" s="256" t="s">
        <v>19</v>
      </c>
      <c r="I3178" s="258"/>
      <c r="J3178" s="255"/>
      <c r="K3178" s="255"/>
      <c r="L3178" s="259"/>
      <c r="M3178" s="260"/>
      <c r="N3178" s="261"/>
      <c r="O3178" s="261"/>
      <c r="P3178" s="261"/>
      <c r="Q3178" s="261"/>
      <c r="R3178" s="261"/>
      <c r="S3178" s="261"/>
      <c r="T3178" s="262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63" t="s">
        <v>205</v>
      </c>
      <c r="AU3178" s="263" t="s">
        <v>82</v>
      </c>
      <c r="AV3178" s="14" t="s">
        <v>79</v>
      </c>
      <c r="AW3178" s="14" t="s">
        <v>33</v>
      </c>
      <c r="AX3178" s="14" t="s">
        <v>72</v>
      </c>
      <c r="AY3178" s="263" t="s">
        <v>190</v>
      </c>
    </row>
    <row r="3179" s="13" customFormat="1">
      <c r="A3179" s="13"/>
      <c r="B3179" s="232"/>
      <c r="C3179" s="233"/>
      <c r="D3179" s="234" t="s">
        <v>205</v>
      </c>
      <c r="E3179" s="235" t="s">
        <v>19</v>
      </c>
      <c r="F3179" s="236" t="s">
        <v>3339</v>
      </c>
      <c r="G3179" s="233"/>
      <c r="H3179" s="237">
        <v>1.5</v>
      </c>
      <c r="I3179" s="238"/>
      <c r="J3179" s="233"/>
      <c r="K3179" s="233"/>
      <c r="L3179" s="239"/>
      <c r="M3179" s="240"/>
      <c r="N3179" s="241"/>
      <c r="O3179" s="241"/>
      <c r="P3179" s="241"/>
      <c r="Q3179" s="241"/>
      <c r="R3179" s="241"/>
      <c r="S3179" s="241"/>
      <c r="T3179" s="242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3" t="s">
        <v>205</v>
      </c>
      <c r="AU3179" s="243" t="s">
        <v>82</v>
      </c>
      <c r="AV3179" s="13" t="s">
        <v>82</v>
      </c>
      <c r="AW3179" s="13" t="s">
        <v>33</v>
      </c>
      <c r="AX3179" s="13" t="s">
        <v>72</v>
      </c>
      <c r="AY3179" s="243" t="s">
        <v>190</v>
      </c>
    </row>
    <row r="3180" s="14" customFormat="1">
      <c r="A3180" s="14"/>
      <c r="B3180" s="254"/>
      <c r="C3180" s="255"/>
      <c r="D3180" s="234" t="s">
        <v>205</v>
      </c>
      <c r="E3180" s="256" t="s">
        <v>19</v>
      </c>
      <c r="F3180" s="257" t="s">
        <v>3199</v>
      </c>
      <c r="G3180" s="255"/>
      <c r="H3180" s="256" t="s">
        <v>19</v>
      </c>
      <c r="I3180" s="258"/>
      <c r="J3180" s="255"/>
      <c r="K3180" s="255"/>
      <c r="L3180" s="259"/>
      <c r="M3180" s="260"/>
      <c r="N3180" s="261"/>
      <c r="O3180" s="261"/>
      <c r="P3180" s="261"/>
      <c r="Q3180" s="261"/>
      <c r="R3180" s="261"/>
      <c r="S3180" s="261"/>
      <c r="T3180" s="262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63" t="s">
        <v>205</v>
      </c>
      <c r="AU3180" s="263" t="s">
        <v>82</v>
      </c>
      <c r="AV3180" s="14" t="s">
        <v>79</v>
      </c>
      <c r="AW3180" s="14" t="s">
        <v>33</v>
      </c>
      <c r="AX3180" s="14" t="s">
        <v>72</v>
      </c>
      <c r="AY3180" s="263" t="s">
        <v>190</v>
      </c>
    </row>
    <row r="3181" s="13" customFormat="1">
      <c r="A3181" s="13"/>
      <c r="B3181" s="232"/>
      <c r="C3181" s="233"/>
      <c r="D3181" s="234" t="s">
        <v>205</v>
      </c>
      <c r="E3181" s="235" t="s">
        <v>19</v>
      </c>
      <c r="F3181" s="236" t="s">
        <v>3348</v>
      </c>
      <c r="G3181" s="233"/>
      <c r="H3181" s="237">
        <v>4</v>
      </c>
      <c r="I3181" s="238"/>
      <c r="J3181" s="233"/>
      <c r="K3181" s="233"/>
      <c r="L3181" s="239"/>
      <c r="M3181" s="240"/>
      <c r="N3181" s="241"/>
      <c r="O3181" s="241"/>
      <c r="P3181" s="241"/>
      <c r="Q3181" s="241"/>
      <c r="R3181" s="241"/>
      <c r="S3181" s="241"/>
      <c r="T3181" s="242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3" t="s">
        <v>205</v>
      </c>
      <c r="AU3181" s="243" t="s">
        <v>82</v>
      </c>
      <c r="AV3181" s="13" t="s">
        <v>82</v>
      </c>
      <c r="AW3181" s="13" t="s">
        <v>33</v>
      </c>
      <c r="AX3181" s="13" t="s">
        <v>72</v>
      </c>
      <c r="AY3181" s="243" t="s">
        <v>190</v>
      </c>
    </row>
    <row r="3182" s="14" customFormat="1">
      <c r="A3182" s="14"/>
      <c r="B3182" s="254"/>
      <c r="C3182" s="255"/>
      <c r="D3182" s="234" t="s">
        <v>205</v>
      </c>
      <c r="E3182" s="256" t="s">
        <v>19</v>
      </c>
      <c r="F3182" s="257" t="s">
        <v>3200</v>
      </c>
      <c r="G3182" s="255"/>
      <c r="H3182" s="256" t="s">
        <v>19</v>
      </c>
      <c r="I3182" s="258"/>
      <c r="J3182" s="255"/>
      <c r="K3182" s="255"/>
      <c r="L3182" s="259"/>
      <c r="M3182" s="260"/>
      <c r="N3182" s="261"/>
      <c r="O3182" s="261"/>
      <c r="P3182" s="261"/>
      <c r="Q3182" s="261"/>
      <c r="R3182" s="261"/>
      <c r="S3182" s="261"/>
      <c r="T3182" s="262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63" t="s">
        <v>205</v>
      </c>
      <c r="AU3182" s="263" t="s">
        <v>82</v>
      </c>
      <c r="AV3182" s="14" t="s">
        <v>79</v>
      </c>
      <c r="AW3182" s="14" t="s">
        <v>33</v>
      </c>
      <c r="AX3182" s="14" t="s">
        <v>72</v>
      </c>
      <c r="AY3182" s="263" t="s">
        <v>190</v>
      </c>
    </row>
    <row r="3183" s="13" customFormat="1">
      <c r="A3183" s="13"/>
      <c r="B3183" s="232"/>
      <c r="C3183" s="233"/>
      <c r="D3183" s="234" t="s">
        <v>205</v>
      </c>
      <c r="E3183" s="235" t="s">
        <v>19</v>
      </c>
      <c r="F3183" s="236" t="s">
        <v>3348</v>
      </c>
      <c r="G3183" s="233"/>
      <c r="H3183" s="237">
        <v>4</v>
      </c>
      <c r="I3183" s="238"/>
      <c r="J3183" s="233"/>
      <c r="K3183" s="233"/>
      <c r="L3183" s="239"/>
      <c r="M3183" s="240"/>
      <c r="N3183" s="241"/>
      <c r="O3183" s="241"/>
      <c r="P3183" s="241"/>
      <c r="Q3183" s="241"/>
      <c r="R3183" s="241"/>
      <c r="S3183" s="241"/>
      <c r="T3183" s="242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3" t="s">
        <v>205</v>
      </c>
      <c r="AU3183" s="243" t="s">
        <v>82</v>
      </c>
      <c r="AV3183" s="13" t="s">
        <v>82</v>
      </c>
      <c r="AW3183" s="13" t="s">
        <v>33</v>
      </c>
      <c r="AX3183" s="13" t="s">
        <v>72</v>
      </c>
      <c r="AY3183" s="243" t="s">
        <v>190</v>
      </c>
    </row>
    <row r="3184" s="14" customFormat="1">
      <c r="A3184" s="14"/>
      <c r="B3184" s="254"/>
      <c r="C3184" s="255"/>
      <c r="D3184" s="234" t="s">
        <v>205</v>
      </c>
      <c r="E3184" s="256" t="s">
        <v>19</v>
      </c>
      <c r="F3184" s="257" t="s">
        <v>3201</v>
      </c>
      <c r="G3184" s="255"/>
      <c r="H3184" s="256" t="s">
        <v>19</v>
      </c>
      <c r="I3184" s="258"/>
      <c r="J3184" s="255"/>
      <c r="K3184" s="255"/>
      <c r="L3184" s="259"/>
      <c r="M3184" s="260"/>
      <c r="N3184" s="261"/>
      <c r="O3184" s="261"/>
      <c r="P3184" s="261"/>
      <c r="Q3184" s="261"/>
      <c r="R3184" s="261"/>
      <c r="S3184" s="261"/>
      <c r="T3184" s="262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63" t="s">
        <v>205</v>
      </c>
      <c r="AU3184" s="263" t="s">
        <v>82</v>
      </c>
      <c r="AV3184" s="14" t="s">
        <v>79</v>
      </c>
      <c r="AW3184" s="14" t="s">
        <v>33</v>
      </c>
      <c r="AX3184" s="14" t="s">
        <v>72</v>
      </c>
      <c r="AY3184" s="263" t="s">
        <v>190</v>
      </c>
    </row>
    <row r="3185" s="13" customFormat="1">
      <c r="A3185" s="13"/>
      <c r="B3185" s="232"/>
      <c r="C3185" s="233"/>
      <c r="D3185" s="234" t="s">
        <v>205</v>
      </c>
      <c r="E3185" s="235" t="s">
        <v>19</v>
      </c>
      <c r="F3185" s="236" t="s">
        <v>3348</v>
      </c>
      <c r="G3185" s="233"/>
      <c r="H3185" s="237">
        <v>4</v>
      </c>
      <c r="I3185" s="238"/>
      <c r="J3185" s="233"/>
      <c r="K3185" s="233"/>
      <c r="L3185" s="239"/>
      <c r="M3185" s="240"/>
      <c r="N3185" s="241"/>
      <c r="O3185" s="241"/>
      <c r="P3185" s="241"/>
      <c r="Q3185" s="241"/>
      <c r="R3185" s="241"/>
      <c r="S3185" s="241"/>
      <c r="T3185" s="242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3" t="s">
        <v>205</v>
      </c>
      <c r="AU3185" s="243" t="s">
        <v>82</v>
      </c>
      <c r="AV3185" s="13" t="s">
        <v>82</v>
      </c>
      <c r="AW3185" s="13" t="s">
        <v>33</v>
      </c>
      <c r="AX3185" s="13" t="s">
        <v>72</v>
      </c>
      <c r="AY3185" s="243" t="s">
        <v>190</v>
      </c>
    </row>
    <row r="3186" s="14" customFormat="1">
      <c r="A3186" s="14"/>
      <c r="B3186" s="254"/>
      <c r="C3186" s="255"/>
      <c r="D3186" s="234" t="s">
        <v>205</v>
      </c>
      <c r="E3186" s="256" t="s">
        <v>19</v>
      </c>
      <c r="F3186" s="257" t="s">
        <v>3202</v>
      </c>
      <c r="G3186" s="255"/>
      <c r="H3186" s="256" t="s">
        <v>19</v>
      </c>
      <c r="I3186" s="258"/>
      <c r="J3186" s="255"/>
      <c r="K3186" s="255"/>
      <c r="L3186" s="259"/>
      <c r="M3186" s="260"/>
      <c r="N3186" s="261"/>
      <c r="O3186" s="261"/>
      <c r="P3186" s="261"/>
      <c r="Q3186" s="261"/>
      <c r="R3186" s="261"/>
      <c r="S3186" s="261"/>
      <c r="T3186" s="262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63" t="s">
        <v>205</v>
      </c>
      <c r="AU3186" s="263" t="s">
        <v>82</v>
      </c>
      <c r="AV3186" s="14" t="s">
        <v>79</v>
      </c>
      <c r="AW3186" s="14" t="s">
        <v>33</v>
      </c>
      <c r="AX3186" s="14" t="s">
        <v>72</v>
      </c>
      <c r="AY3186" s="263" t="s">
        <v>190</v>
      </c>
    </row>
    <row r="3187" s="13" customFormat="1">
      <c r="A3187" s="13"/>
      <c r="B3187" s="232"/>
      <c r="C3187" s="233"/>
      <c r="D3187" s="234" t="s">
        <v>205</v>
      </c>
      <c r="E3187" s="235" t="s">
        <v>19</v>
      </c>
      <c r="F3187" s="236" t="s">
        <v>3350</v>
      </c>
      <c r="G3187" s="233"/>
      <c r="H3187" s="237">
        <v>4.5</v>
      </c>
      <c r="I3187" s="238"/>
      <c r="J3187" s="233"/>
      <c r="K3187" s="233"/>
      <c r="L3187" s="239"/>
      <c r="M3187" s="240"/>
      <c r="N3187" s="241"/>
      <c r="O3187" s="241"/>
      <c r="P3187" s="241"/>
      <c r="Q3187" s="241"/>
      <c r="R3187" s="241"/>
      <c r="S3187" s="241"/>
      <c r="T3187" s="242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3" t="s">
        <v>205</v>
      </c>
      <c r="AU3187" s="243" t="s">
        <v>82</v>
      </c>
      <c r="AV3187" s="13" t="s">
        <v>82</v>
      </c>
      <c r="AW3187" s="13" t="s">
        <v>33</v>
      </c>
      <c r="AX3187" s="13" t="s">
        <v>72</v>
      </c>
      <c r="AY3187" s="243" t="s">
        <v>190</v>
      </c>
    </row>
    <row r="3188" s="14" customFormat="1">
      <c r="A3188" s="14"/>
      <c r="B3188" s="254"/>
      <c r="C3188" s="255"/>
      <c r="D3188" s="234" t="s">
        <v>205</v>
      </c>
      <c r="E3188" s="256" t="s">
        <v>19</v>
      </c>
      <c r="F3188" s="257" t="s">
        <v>3204</v>
      </c>
      <c r="G3188" s="255"/>
      <c r="H3188" s="256" t="s">
        <v>19</v>
      </c>
      <c r="I3188" s="258"/>
      <c r="J3188" s="255"/>
      <c r="K3188" s="255"/>
      <c r="L3188" s="259"/>
      <c r="M3188" s="260"/>
      <c r="N3188" s="261"/>
      <c r="O3188" s="261"/>
      <c r="P3188" s="261"/>
      <c r="Q3188" s="261"/>
      <c r="R3188" s="261"/>
      <c r="S3188" s="261"/>
      <c r="T3188" s="262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63" t="s">
        <v>205</v>
      </c>
      <c r="AU3188" s="263" t="s">
        <v>82</v>
      </c>
      <c r="AV3188" s="14" t="s">
        <v>79</v>
      </c>
      <c r="AW3188" s="14" t="s">
        <v>33</v>
      </c>
      <c r="AX3188" s="14" t="s">
        <v>72</v>
      </c>
      <c r="AY3188" s="263" t="s">
        <v>190</v>
      </c>
    </row>
    <row r="3189" s="13" customFormat="1">
      <c r="A3189" s="13"/>
      <c r="B3189" s="232"/>
      <c r="C3189" s="233"/>
      <c r="D3189" s="234" t="s">
        <v>205</v>
      </c>
      <c r="E3189" s="235" t="s">
        <v>19</v>
      </c>
      <c r="F3189" s="236" t="s">
        <v>3348</v>
      </c>
      <c r="G3189" s="233"/>
      <c r="H3189" s="237">
        <v>4</v>
      </c>
      <c r="I3189" s="238"/>
      <c r="J3189" s="233"/>
      <c r="K3189" s="233"/>
      <c r="L3189" s="239"/>
      <c r="M3189" s="240"/>
      <c r="N3189" s="241"/>
      <c r="O3189" s="241"/>
      <c r="P3189" s="241"/>
      <c r="Q3189" s="241"/>
      <c r="R3189" s="241"/>
      <c r="S3189" s="241"/>
      <c r="T3189" s="242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3" t="s">
        <v>205</v>
      </c>
      <c r="AU3189" s="243" t="s">
        <v>82</v>
      </c>
      <c r="AV3189" s="13" t="s">
        <v>82</v>
      </c>
      <c r="AW3189" s="13" t="s">
        <v>33</v>
      </c>
      <c r="AX3189" s="13" t="s">
        <v>72</v>
      </c>
      <c r="AY3189" s="243" t="s">
        <v>190</v>
      </c>
    </row>
    <row r="3190" s="14" customFormat="1">
      <c r="A3190" s="14"/>
      <c r="B3190" s="254"/>
      <c r="C3190" s="255"/>
      <c r="D3190" s="234" t="s">
        <v>205</v>
      </c>
      <c r="E3190" s="256" t="s">
        <v>19</v>
      </c>
      <c r="F3190" s="257" t="s">
        <v>3205</v>
      </c>
      <c r="G3190" s="255"/>
      <c r="H3190" s="256" t="s">
        <v>19</v>
      </c>
      <c r="I3190" s="258"/>
      <c r="J3190" s="255"/>
      <c r="K3190" s="255"/>
      <c r="L3190" s="259"/>
      <c r="M3190" s="260"/>
      <c r="N3190" s="261"/>
      <c r="O3190" s="261"/>
      <c r="P3190" s="261"/>
      <c r="Q3190" s="261"/>
      <c r="R3190" s="261"/>
      <c r="S3190" s="261"/>
      <c r="T3190" s="262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63" t="s">
        <v>205</v>
      </c>
      <c r="AU3190" s="263" t="s">
        <v>82</v>
      </c>
      <c r="AV3190" s="14" t="s">
        <v>79</v>
      </c>
      <c r="AW3190" s="14" t="s">
        <v>33</v>
      </c>
      <c r="AX3190" s="14" t="s">
        <v>72</v>
      </c>
      <c r="AY3190" s="263" t="s">
        <v>190</v>
      </c>
    </row>
    <row r="3191" s="13" customFormat="1">
      <c r="A3191" s="13"/>
      <c r="B3191" s="232"/>
      <c r="C3191" s="233"/>
      <c r="D3191" s="234" t="s">
        <v>205</v>
      </c>
      <c r="E3191" s="235" t="s">
        <v>19</v>
      </c>
      <c r="F3191" s="236" t="s">
        <v>3349</v>
      </c>
      <c r="G3191" s="233"/>
      <c r="H3191" s="237">
        <v>2.5</v>
      </c>
      <c r="I3191" s="238"/>
      <c r="J3191" s="233"/>
      <c r="K3191" s="233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205</v>
      </c>
      <c r="AU3191" s="243" t="s">
        <v>82</v>
      </c>
      <c r="AV3191" s="13" t="s">
        <v>82</v>
      </c>
      <c r="AW3191" s="13" t="s">
        <v>33</v>
      </c>
      <c r="AX3191" s="13" t="s">
        <v>72</v>
      </c>
      <c r="AY3191" s="243" t="s">
        <v>190</v>
      </c>
    </row>
    <row r="3192" s="14" customFormat="1">
      <c r="A3192" s="14"/>
      <c r="B3192" s="254"/>
      <c r="C3192" s="255"/>
      <c r="D3192" s="234" t="s">
        <v>205</v>
      </c>
      <c r="E3192" s="256" t="s">
        <v>19</v>
      </c>
      <c r="F3192" s="257" t="s">
        <v>3206</v>
      </c>
      <c r="G3192" s="255"/>
      <c r="H3192" s="256" t="s">
        <v>19</v>
      </c>
      <c r="I3192" s="258"/>
      <c r="J3192" s="255"/>
      <c r="K3192" s="255"/>
      <c r="L3192" s="259"/>
      <c r="M3192" s="260"/>
      <c r="N3192" s="261"/>
      <c r="O3192" s="261"/>
      <c r="P3192" s="261"/>
      <c r="Q3192" s="261"/>
      <c r="R3192" s="261"/>
      <c r="S3192" s="261"/>
      <c r="T3192" s="262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63" t="s">
        <v>205</v>
      </c>
      <c r="AU3192" s="263" t="s">
        <v>82</v>
      </c>
      <c r="AV3192" s="14" t="s">
        <v>79</v>
      </c>
      <c r="AW3192" s="14" t="s">
        <v>33</v>
      </c>
      <c r="AX3192" s="14" t="s">
        <v>72</v>
      </c>
      <c r="AY3192" s="263" t="s">
        <v>190</v>
      </c>
    </row>
    <row r="3193" s="13" customFormat="1">
      <c r="A3193" s="13"/>
      <c r="B3193" s="232"/>
      <c r="C3193" s="233"/>
      <c r="D3193" s="234" t="s">
        <v>205</v>
      </c>
      <c r="E3193" s="235" t="s">
        <v>19</v>
      </c>
      <c r="F3193" s="236" t="s">
        <v>3346</v>
      </c>
      <c r="G3193" s="233"/>
      <c r="H3193" s="237">
        <v>3</v>
      </c>
      <c r="I3193" s="238"/>
      <c r="J3193" s="233"/>
      <c r="K3193" s="233"/>
      <c r="L3193" s="239"/>
      <c r="M3193" s="240"/>
      <c r="N3193" s="241"/>
      <c r="O3193" s="241"/>
      <c r="P3193" s="241"/>
      <c r="Q3193" s="241"/>
      <c r="R3193" s="241"/>
      <c r="S3193" s="241"/>
      <c r="T3193" s="242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43" t="s">
        <v>205</v>
      </c>
      <c r="AU3193" s="243" t="s">
        <v>82</v>
      </c>
      <c r="AV3193" s="13" t="s">
        <v>82</v>
      </c>
      <c r="AW3193" s="13" t="s">
        <v>33</v>
      </c>
      <c r="AX3193" s="13" t="s">
        <v>72</v>
      </c>
      <c r="AY3193" s="243" t="s">
        <v>190</v>
      </c>
    </row>
    <row r="3194" s="14" customFormat="1">
      <c r="A3194" s="14"/>
      <c r="B3194" s="254"/>
      <c r="C3194" s="255"/>
      <c r="D3194" s="234" t="s">
        <v>205</v>
      </c>
      <c r="E3194" s="256" t="s">
        <v>19</v>
      </c>
      <c r="F3194" s="257" t="s">
        <v>3207</v>
      </c>
      <c r="G3194" s="255"/>
      <c r="H3194" s="256" t="s">
        <v>19</v>
      </c>
      <c r="I3194" s="258"/>
      <c r="J3194" s="255"/>
      <c r="K3194" s="255"/>
      <c r="L3194" s="259"/>
      <c r="M3194" s="260"/>
      <c r="N3194" s="261"/>
      <c r="O3194" s="261"/>
      <c r="P3194" s="261"/>
      <c r="Q3194" s="261"/>
      <c r="R3194" s="261"/>
      <c r="S3194" s="261"/>
      <c r="T3194" s="262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63" t="s">
        <v>205</v>
      </c>
      <c r="AU3194" s="263" t="s">
        <v>82</v>
      </c>
      <c r="AV3194" s="14" t="s">
        <v>79</v>
      </c>
      <c r="AW3194" s="14" t="s">
        <v>33</v>
      </c>
      <c r="AX3194" s="14" t="s">
        <v>72</v>
      </c>
      <c r="AY3194" s="263" t="s">
        <v>190</v>
      </c>
    </row>
    <row r="3195" s="13" customFormat="1">
      <c r="A3195" s="13"/>
      <c r="B3195" s="232"/>
      <c r="C3195" s="233"/>
      <c r="D3195" s="234" t="s">
        <v>205</v>
      </c>
      <c r="E3195" s="235" t="s">
        <v>19</v>
      </c>
      <c r="F3195" s="236" t="s">
        <v>3349</v>
      </c>
      <c r="G3195" s="233"/>
      <c r="H3195" s="237">
        <v>2.5</v>
      </c>
      <c r="I3195" s="238"/>
      <c r="J3195" s="233"/>
      <c r="K3195" s="233"/>
      <c r="L3195" s="239"/>
      <c r="M3195" s="240"/>
      <c r="N3195" s="241"/>
      <c r="O3195" s="241"/>
      <c r="P3195" s="241"/>
      <c r="Q3195" s="241"/>
      <c r="R3195" s="241"/>
      <c r="S3195" s="241"/>
      <c r="T3195" s="242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3" t="s">
        <v>205</v>
      </c>
      <c r="AU3195" s="243" t="s">
        <v>82</v>
      </c>
      <c r="AV3195" s="13" t="s">
        <v>82</v>
      </c>
      <c r="AW3195" s="13" t="s">
        <v>33</v>
      </c>
      <c r="AX3195" s="13" t="s">
        <v>72</v>
      </c>
      <c r="AY3195" s="243" t="s">
        <v>190</v>
      </c>
    </row>
    <row r="3196" s="14" customFormat="1">
      <c r="A3196" s="14"/>
      <c r="B3196" s="254"/>
      <c r="C3196" s="255"/>
      <c r="D3196" s="234" t="s">
        <v>205</v>
      </c>
      <c r="E3196" s="256" t="s">
        <v>19</v>
      </c>
      <c r="F3196" s="257" t="s">
        <v>3208</v>
      </c>
      <c r="G3196" s="255"/>
      <c r="H3196" s="256" t="s">
        <v>19</v>
      </c>
      <c r="I3196" s="258"/>
      <c r="J3196" s="255"/>
      <c r="K3196" s="255"/>
      <c r="L3196" s="259"/>
      <c r="M3196" s="260"/>
      <c r="N3196" s="261"/>
      <c r="O3196" s="261"/>
      <c r="P3196" s="261"/>
      <c r="Q3196" s="261"/>
      <c r="R3196" s="261"/>
      <c r="S3196" s="261"/>
      <c r="T3196" s="262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63" t="s">
        <v>205</v>
      </c>
      <c r="AU3196" s="263" t="s">
        <v>82</v>
      </c>
      <c r="AV3196" s="14" t="s">
        <v>79</v>
      </c>
      <c r="AW3196" s="14" t="s">
        <v>33</v>
      </c>
      <c r="AX3196" s="14" t="s">
        <v>72</v>
      </c>
      <c r="AY3196" s="263" t="s">
        <v>190</v>
      </c>
    </row>
    <row r="3197" s="13" customFormat="1">
      <c r="A3197" s="13"/>
      <c r="B3197" s="232"/>
      <c r="C3197" s="233"/>
      <c r="D3197" s="234" t="s">
        <v>205</v>
      </c>
      <c r="E3197" s="235" t="s">
        <v>19</v>
      </c>
      <c r="F3197" s="236" t="s">
        <v>3349</v>
      </c>
      <c r="G3197" s="233"/>
      <c r="H3197" s="237">
        <v>2.5</v>
      </c>
      <c r="I3197" s="238"/>
      <c r="J3197" s="233"/>
      <c r="K3197" s="233"/>
      <c r="L3197" s="239"/>
      <c r="M3197" s="240"/>
      <c r="N3197" s="241"/>
      <c r="O3197" s="241"/>
      <c r="P3197" s="241"/>
      <c r="Q3197" s="241"/>
      <c r="R3197" s="241"/>
      <c r="S3197" s="241"/>
      <c r="T3197" s="242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3" t="s">
        <v>205</v>
      </c>
      <c r="AU3197" s="243" t="s">
        <v>82</v>
      </c>
      <c r="AV3197" s="13" t="s">
        <v>82</v>
      </c>
      <c r="AW3197" s="13" t="s">
        <v>33</v>
      </c>
      <c r="AX3197" s="13" t="s">
        <v>72</v>
      </c>
      <c r="AY3197" s="243" t="s">
        <v>190</v>
      </c>
    </row>
    <row r="3198" s="14" customFormat="1">
      <c r="A3198" s="14"/>
      <c r="B3198" s="254"/>
      <c r="C3198" s="255"/>
      <c r="D3198" s="234" t="s">
        <v>205</v>
      </c>
      <c r="E3198" s="256" t="s">
        <v>19</v>
      </c>
      <c r="F3198" s="257" t="s">
        <v>3209</v>
      </c>
      <c r="G3198" s="255"/>
      <c r="H3198" s="256" t="s">
        <v>19</v>
      </c>
      <c r="I3198" s="258"/>
      <c r="J3198" s="255"/>
      <c r="K3198" s="255"/>
      <c r="L3198" s="259"/>
      <c r="M3198" s="260"/>
      <c r="N3198" s="261"/>
      <c r="O3198" s="261"/>
      <c r="P3198" s="261"/>
      <c r="Q3198" s="261"/>
      <c r="R3198" s="261"/>
      <c r="S3198" s="261"/>
      <c r="T3198" s="262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63" t="s">
        <v>205</v>
      </c>
      <c r="AU3198" s="263" t="s">
        <v>82</v>
      </c>
      <c r="AV3198" s="14" t="s">
        <v>79</v>
      </c>
      <c r="AW3198" s="14" t="s">
        <v>33</v>
      </c>
      <c r="AX3198" s="14" t="s">
        <v>72</v>
      </c>
      <c r="AY3198" s="263" t="s">
        <v>190</v>
      </c>
    </row>
    <row r="3199" s="13" customFormat="1">
      <c r="A3199" s="13"/>
      <c r="B3199" s="232"/>
      <c r="C3199" s="233"/>
      <c r="D3199" s="234" t="s">
        <v>205</v>
      </c>
      <c r="E3199" s="235" t="s">
        <v>19</v>
      </c>
      <c r="F3199" s="236" t="s">
        <v>3349</v>
      </c>
      <c r="G3199" s="233"/>
      <c r="H3199" s="237">
        <v>2.5</v>
      </c>
      <c r="I3199" s="238"/>
      <c r="J3199" s="233"/>
      <c r="K3199" s="233"/>
      <c r="L3199" s="239"/>
      <c r="M3199" s="240"/>
      <c r="N3199" s="241"/>
      <c r="O3199" s="241"/>
      <c r="P3199" s="241"/>
      <c r="Q3199" s="241"/>
      <c r="R3199" s="241"/>
      <c r="S3199" s="241"/>
      <c r="T3199" s="242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3" t="s">
        <v>205</v>
      </c>
      <c r="AU3199" s="243" t="s">
        <v>82</v>
      </c>
      <c r="AV3199" s="13" t="s">
        <v>82</v>
      </c>
      <c r="AW3199" s="13" t="s">
        <v>33</v>
      </c>
      <c r="AX3199" s="13" t="s">
        <v>72</v>
      </c>
      <c r="AY3199" s="243" t="s">
        <v>190</v>
      </c>
    </row>
    <row r="3200" s="14" customFormat="1">
      <c r="A3200" s="14"/>
      <c r="B3200" s="254"/>
      <c r="C3200" s="255"/>
      <c r="D3200" s="234" t="s">
        <v>205</v>
      </c>
      <c r="E3200" s="256" t="s">
        <v>19</v>
      </c>
      <c r="F3200" s="257" t="s">
        <v>3210</v>
      </c>
      <c r="G3200" s="255"/>
      <c r="H3200" s="256" t="s">
        <v>19</v>
      </c>
      <c r="I3200" s="258"/>
      <c r="J3200" s="255"/>
      <c r="K3200" s="255"/>
      <c r="L3200" s="259"/>
      <c r="M3200" s="260"/>
      <c r="N3200" s="261"/>
      <c r="O3200" s="261"/>
      <c r="P3200" s="261"/>
      <c r="Q3200" s="261"/>
      <c r="R3200" s="261"/>
      <c r="S3200" s="261"/>
      <c r="T3200" s="262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63" t="s">
        <v>205</v>
      </c>
      <c r="AU3200" s="263" t="s">
        <v>82</v>
      </c>
      <c r="AV3200" s="14" t="s">
        <v>79</v>
      </c>
      <c r="AW3200" s="14" t="s">
        <v>33</v>
      </c>
      <c r="AX3200" s="14" t="s">
        <v>72</v>
      </c>
      <c r="AY3200" s="263" t="s">
        <v>190</v>
      </c>
    </row>
    <row r="3201" s="13" customFormat="1">
      <c r="A3201" s="13"/>
      <c r="B3201" s="232"/>
      <c r="C3201" s="233"/>
      <c r="D3201" s="234" t="s">
        <v>205</v>
      </c>
      <c r="E3201" s="235" t="s">
        <v>19</v>
      </c>
      <c r="F3201" s="236" t="s">
        <v>3351</v>
      </c>
      <c r="G3201" s="233"/>
      <c r="H3201" s="237">
        <v>1</v>
      </c>
      <c r="I3201" s="238"/>
      <c r="J3201" s="233"/>
      <c r="K3201" s="233"/>
      <c r="L3201" s="239"/>
      <c r="M3201" s="240"/>
      <c r="N3201" s="241"/>
      <c r="O3201" s="241"/>
      <c r="P3201" s="241"/>
      <c r="Q3201" s="241"/>
      <c r="R3201" s="241"/>
      <c r="S3201" s="241"/>
      <c r="T3201" s="242"/>
      <c r="U3201" s="13"/>
      <c r="V3201" s="13"/>
      <c r="W3201" s="13"/>
      <c r="X3201" s="13"/>
      <c r="Y3201" s="13"/>
      <c r="Z3201" s="13"/>
      <c r="AA3201" s="13"/>
      <c r="AB3201" s="13"/>
      <c r="AC3201" s="13"/>
      <c r="AD3201" s="13"/>
      <c r="AE3201" s="13"/>
      <c r="AT3201" s="243" t="s">
        <v>205</v>
      </c>
      <c r="AU3201" s="243" t="s">
        <v>82</v>
      </c>
      <c r="AV3201" s="13" t="s">
        <v>82</v>
      </c>
      <c r="AW3201" s="13" t="s">
        <v>33</v>
      </c>
      <c r="AX3201" s="13" t="s">
        <v>72</v>
      </c>
      <c r="AY3201" s="243" t="s">
        <v>190</v>
      </c>
    </row>
    <row r="3202" s="14" customFormat="1">
      <c r="A3202" s="14"/>
      <c r="B3202" s="254"/>
      <c r="C3202" s="255"/>
      <c r="D3202" s="234" t="s">
        <v>205</v>
      </c>
      <c r="E3202" s="256" t="s">
        <v>19</v>
      </c>
      <c r="F3202" s="257" t="s">
        <v>3211</v>
      </c>
      <c r="G3202" s="255"/>
      <c r="H3202" s="256" t="s">
        <v>19</v>
      </c>
      <c r="I3202" s="258"/>
      <c r="J3202" s="255"/>
      <c r="K3202" s="255"/>
      <c r="L3202" s="259"/>
      <c r="M3202" s="260"/>
      <c r="N3202" s="261"/>
      <c r="O3202" s="261"/>
      <c r="P3202" s="261"/>
      <c r="Q3202" s="261"/>
      <c r="R3202" s="261"/>
      <c r="S3202" s="261"/>
      <c r="T3202" s="262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63" t="s">
        <v>205</v>
      </c>
      <c r="AU3202" s="263" t="s">
        <v>82</v>
      </c>
      <c r="AV3202" s="14" t="s">
        <v>79</v>
      </c>
      <c r="AW3202" s="14" t="s">
        <v>33</v>
      </c>
      <c r="AX3202" s="14" t="s">
        <v>72</v>
      </c>
      <c r="AY3202" s="263" t="s">
        <v>190</v>
      </c>
    </row>
    <row r="3203" s="13" customFormat="1">
      <c r="A3203" s="13"/>
      <c r="B3203" s="232"/>
      <c r="C3203" s="233"/>
      <c r="D3203" s="234" t="s">
        <v>205</v>
      </c>
      <c r="E3203" s="235" t="s">
        <v>19</v>
      </c>
      <c r="F3203" s="236" t="s">
        <v>3351</v>
      </c>
      <c r="G3203" s="233"/>
      <c r="H3203" s="237">
        <v>1</v>
      </c>
      <c r="I3203" s="238"/>
      <c r="J3203" s="233"/>
      <c r="K3203" s="233"/>
      <c r="L3203" s="239"/>
      <c r="M3203" s="240"/>
      <c r="N3203" s="241"/>
      <c r="O3203" s="241"/>
      <c r="P3203" s="241"/>
      <c r="Q3203" s="241"/>
      <c r="R3203" s="241"/>
      <c r="S3203" s="241"/>
      <c r="T3203" s="242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3" t="s">
        <v>205</v>
      </c>
      <c r="AU3203" s="243" t="s">
        <v>82</v>
      </c>
      <c r="AV3203" s="13" t="s">
        <v>82</v>
      </c>
      <c r="AW3203" s="13" t="s">
        <v>33</v>
      </c>
      <c r="AX3203" s="13" t="s">
        <v>72</v>
      </c>
      <c r="AY3203" s="243" t="s">
        <v>190</v>
      </c>
    </row>
    <row r="3204" s="14" customFormat="1">
      <c r="A3204" s="14"/>
      <c r="B3204" s="254"/>
      <c r="C3204" s="255"/>
      <c r="D3204" s="234" t="s">
        <v>205</v>
      </c>
      <c r="E3204" s="256" t="s">
        <v>19</v>
      </c>
      <c r="F3204" s="257" t="s">
        <v>3212</v>
      </c>
      <c r="G3204" s="255"/>
      <c r="H3204" s="256" t="s">
        <v>19</v>
      </c>
      <c r="I3204" s="258"/>
      <c r="J3204" s="255"/>
      <c r="K3204" s="255"/>
      <c r="L3204" s="259"/>
      <c r="M3204" s="260"/>
      <c r="N3204" s="261"/>
      <c r="O3204" s="261"/>
      <c r="P3204" s="261"/>
      <c r="Q3204" s="261"/>
      <c r="R3204" s="261"/>
      <c r="S3204" s="261"/>
      <c r="T3204" s="262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63" t="s">
        <v>205</v>
      </c>
      <c r="AU3204" s="263" t="s">
        <v>82</v>
      </c>
      <c r="AV3204" s="14" t="s">
        <v>79</v>
      </c>
      <c r="AW3204" s="14" t="s">
        <v>33</v>
      </c>
      <c r="AX3204" s="14" t="s">
        <v>72</v>
      </c>
      <c r="AY3204" s="263" t="s">
        <v>190</v>
      </c>
    </row>
    <row r="3205" s="13" customFormat="1">
      <c r="A3205" s="13"/>
      <c r="B3205" s="232"/>
      <c r="C3205" s="233"/>
      <c r="D3205" s="234" t="s">
        <v>205</v>
      </c>
      <c r="E3205" s="235" t="s">
        <v>19</v>
      </c>
      <c r="F3205" s="236" t="s">
        <v>3351</v>
      </c>
      <c r="G3205" s="233"/>
      <c r="H3205" s="237">
        <v>1</v>
      </c>
      <c r="I3205" s="238"/>
      <c r="J3205" s="233"/>
      <c r="K3205" s="233"/>
      <c r="L3205" s="239"/>
      <c r="M3205" s="240"/>
      <c r="N3205" s="241"/>
      <c r="O3205" s="241"/>
      <c r="P3205" s="241"/>
      <c r="Q3205" s="241"/>
      <c r="R3205" s="241"/>
      <c r="S3205" s="241"/>
      <c r="T3205" s="242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3" t="s">
        <v>205</v>
      </c>
      <c r="AU3205" s="243" t="s">
        <v>82</v>
      </c>
      <c r="AV3205" s="13" t="s">
        <v>82</v>
      </c>
      <c r="AW3205" s="13" t="s">
        <v>33</v>
      </c>
      <c r="AX3205" s="13" t="s">
        <v>72</v>
      </c>
      <c r="AY3205" s="243" t="s">
        <v>190</v>
      </c>
    </row>
    <row r="3206" s="14" customFormat="1">
      <c r="A3206" s="14"/>
      <c r="B3206" s="254"/>
      <c r="C3206" s="255"/>
      <c r="D3206" s="234" t="s">
        <v>205</v>
      </c>
      <c r="E3206" s="256" t="s">
        <v>19</v>
      </c>
      <c r="F3206" s="257" t="s">
        <v>3213</v>
      </c>
      <c r="G3206" s="255"/>
      <c r="H3206" s="256" t="s">
        <v>19</v>
      </c>
      <c r="I3206" s="258"/>
      <c r="J3206" s="255"/>
      <c r="K3206" s="255"/>
      <c r="L3206" s="259"/>
      <c r="M3206" s="260"/>
      <c r="N3206" s="261"/>
      <c r="O3206" s="261"/>
      <c r="P3206" s="261"/>
      <c r="Q3206" s="261"/>
      <c r="R3206" s="261"/>
      <c r="S3206" s="261"/>
      <c r="T3206" s="262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63" t="s">
        <v>205</v>
      </c>
      <c r="AU3206" s="263" t="s">
        <v>82</v>
      </c>
      <c r="AV3206" s="14" t="s">
        <v>79</v>
      </c>
      <c r="AW3206" s="14" t="s">
        <v>33</v>
      </c>
      <c r="AX3206" s="14" t="s">
        <v>72</v>
      </c>
      <c r="AY3206" s="263" t="s">
        <v>190</v>
      </c>
    </row>
    <row r="3207" s="13" customFormat="1">
      <c r="A3207" s="13"/>
      <c r="B3207" s="232"/>
      <c r="C3207" s="233"/>
      <c r="D3207" s="234" t="s">
        <v>205</v>
      </c>
      <c r="E3207" s="235" t="s">
        <v>19</v>
      </c>
      <c r="F3207" s="236" t="s">
        <v>3351</v>
      </c>
      <c r="G3207" s="233"/>
      <c r="H3207" s="237">
        <v>1</v>
      </c>
      <c r="I3207" s="238"/>
      <c r="J3207" s="233"/>
      <c r="K3207" s="233"/>
      <c r="L3207" s="239"/>
      <c r="M3207" s="240"/>
      <c r="N3207" s="241"/>
      <c r="O3207" s="241"/>
      <c r="P3207" s="241"/>
      <c r="Q3207" s="241"/>
      <c r="R3207" s="241"/>
      <c r="S3207" s="241"/>
      <c r="T3207" s="242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3" t="s">
        <v>205</v>
      </c>
      <c r="AU3207" s="243" t="s">
        <v>82</v>
      </c>
      <c r="AV3207" s="13" t="s">
        <v>82</v>
      </c>
      <c r="AW3207" s="13" t="s">
        <v>33</v>
      </c>
      <c r="AX3207" s="13" t="s">
        <v>72</v>
      </c>
      <c r="AY3207" s="243" t="s">
        <v>190</v>
      </c>
    </row>
    <row r="3208" s="15" customFormat="1">
      <c r="A3208" s="15"/>
      <c r="B3208" s="264"/>
      <c r="C3208" s="265"/>
      <c r="D3208" s="234" t="s">
        <v>205</v>
      </c>
      <c r="E3208" s="266" t="s">
        <v>19</v>
      </c>
      <c r="F3208" s="267" t="s">
        <v>243</v>
      </c>
      <c r="G3208" s="265"/>
      <c r="H3208" s="268">
        <v>248.05000000000001</v>
      </c>
      <c r="I3208" s="269"/>
      <c r="J3208" s="265"/>
      <c r="K3208" s="265"/>
      <c r="L3208" s="270"/>
      <c r="M3208" s="271"/>
      <c r="N3208" s="272"/>
      <c r="O3208" s="272"/>
      <c r="P3208" s="272"/>
      <c r="Q3208" s="272"/>
      <c r="R3208" s="272"/>
      <c r="S3208" s="272"/>
      <c r="T3208" s="273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T3208" s="274" t="s">
        <v>205</v>
      </c>
      <c r="AU3208" s="274" t="s">
        <v>82</v>
      </c>
      <c r="AV3208" s="15" t="s">
        <v>197</v>
      </c>
      <c r="AW3208" s="15" t="s">
        <v>33</v>
      </c>
      <c r="AX3208" s="15" t="s">
        <v>79</v>
      </c>
      <c r="AY3208" s="274" t="s">
        <v>190</v>
      </c>
    </row>
    <row r="3209" s="2" customFormat="1" ht="16.5" customHeight="1">
      <c r="A3209" s="40"/>
      <c r="B3209" s="41"/>
      <c r="C3209" s="244" t="s">
        <v>3358</v>
      </c>
      <c r="D3209" s="244" t="s">
        <v>219</v>
      </c>
      <c r="E3209" s="245" t="s">
        <v>3359</v>
      </c>
      <c r="F3209" s="246" t="s">
        <v>3360</v>
      </c>
      <c r="G3209" s="247" t="s">
        <v>380</v>
      </c>
      <c r="H3209" s="248">
        <v>272.85500000000002</v>
      </c>
      <c r="I3209" s="249"/>
      <c r="J3209" s="250">
        <f>ROUND(I3209*H3209,2)</f>
        <v>0</v>
      </c>
      <c r="K3209" s="246" t="s">
        <v>196</v>
      </c>
      <c r="L3209" s="251"/>
      <c r="M3209" s="252" t="s">
        <v>19</v>
      </c>
      <c r="N3209" s="253" t="s">
        <v>43</v>
      </c>
      <c r="O3209" s="86"/>
      <c r="P3209" s="223">
        <f>O3209*H3209</f>
        <v>0</v>
      </c>
      <c r="Q3209" s="223">
        <v>0.0040000000000000001</v>
      </c>
      <c r="R3209" s="223">
        <f>Q3209*H3209</f>
        <v>1.0914200000000001</v>
      </c>
      <c r="S3209" s="223">
        <v>0</v>
      </c>
      <c r="T3209" s="224">
        <f>S3209*H3209</f>
        <v>0</v>
      </c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R3209" s="225" t="s">
        <v>419</v>
      </c>
      <c r="AT3209" s="225" t="s">
        <v>219</v>
      </c>
      <c r="AU3209" s="225" t="s">
        <v>82</v>
      </c>
      <c r="AY3209" s="19" t="s">
        <v>190</v>
      </c>
      <c r="BE3209" s="226">
        <f>IF(N3209="základní",J3209,0)</f>
        <v>0</v>
      </c>
      <c r="BF3209" s="226">
        <f>IF(N3209="snížená",J3209,0)</f>
        <v>0</v>
      </c>
      <c r="BG3209" s="226">
        <f>IF(N3209="zákl. přenesená",J3209,0)</f>
        <v>0</v>
      </c>
      <c r="BH3209" s="226">
        <f>IF(N3209="sníž. přenesená",J3209,0)</f>
        <v>0</v>
      </c>
      <c r="BI3209" s="226">
        <f>IF(N3209="nulová",J3209,0)</f>
        <v>0</v>
      </c>
      <c r="BJ3209" s="19" t="s">
        <v>79</v>
      </c>
      <c r="BK3209" s="226">
        <f>ROUND(I3209*H3209,2)</f>
        <v>0</v>
      </c>
      <c r="BL3209" s="19" t="s">
        <v>307</v>
      </c>
      <c r="BM3209" s="225" t="s">
        <v>3361</v>
      </c>
    </row>
    <row r="3210" s="13" customFormat="1">
      <c r="A3210" s="13"/>
      <c r="B3210" s="232"/>
      <c r="C3210" s="233"/>
      <c r="D3210" s="234" t="s">
        <v>205</v>
      </c>
      <c r="E3210" s="235" t="s">
        <v>19</v>
      </c>
      <c r="F3210" s="236" t="s">
        <v>3362</v>
      </c>
      <c r="G3210" s="233"/>
      <c r="H3210" s="237">
        <v>272.85500000000002</v>
      </c>
      <c r="I3210" s="238"/>
      <c r="J3210" s="233"/>
      <c r="K3210" s="233"/>
      <c r="L3210" s="239"/>
      <c r="M3210" s="240"/>
      <c r="N3210" s="241"/>
      <c r="O3210" s="241"/>
      <c r="P3210" s="241"/>
      <c r="Q3210" s="241"/>
      <c r="R3210" s="241"/>
      <c r="S3210" s="241"/>
      <c r="T3210" s="242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43" t="s">
        <v>205</v>
      </c>
      <c r="AU3210" s="243" t="s">
        <v>82</v>
      </c>
      <c r="AV3210" s="13" t="s">
        <v>82</v>
      </c>
      <c r="AW3210" s="13" t="s">
        <v>33</v>
      </c>
      <c r="AX3210" s="13" t="s">
        <v>79</v>
      </c>
      <c r="AY3210" s="243" t="s">
        <v>190</v>
      </c>
    </row>
    <row r="3211" s="2" customFormat="1" ht="24.15" customHeight="1">
      <c r="A3211" s="40"/>
      <c r="B3211" s="41"/>
      <c r="C3211" s="214" t="s">
        <v>3363</v>
      </c>
      <c r="D3211" s="214" t="s">
        <v>192</v>
      </c>
      <c r="E3211" s="215" t="s">
        <v>3364</v>
      </c>
      <c r="F3211" s="216" t="s">
        <v>3365</v>
      </c>
      <c r="G3211" s="217" t="s">
        <v>222</v>
      </c>
      <c r="H3211" s="218">
        <v>3.9420000000000002</v>
      </c>
      <c r="I3211" s="219"/>
      <c r="J3211" s="220">
        <f>ROUND(I3211*H3211,2)</f>
        <v>0</v>
      </c>
      <c r="K3211" s="216" t="s">
        <v>196</v>
      </c>
      <c r="L3211" s="46"/>
      <c r="M3211" s="221" t="s">
        <v>19</v>
      </c>
      <c r="N3211" s="222" t="s">
        <v>43</v>
      </c>
      <c r="O3211" s="86"/>
      <c r="P3211" s="223">
        <f>O3211*H3211</f>
        <v>0</v>
      </c>
      <c r="Q3211" s="223">
        <v>0</v>
      </c>
      <c r="R3211" s="223">
        <f>Q3211*H3211</f>
        <v>0</v>
      </c>
      <c r="S3211" s="223">
        <v>0</v>
      </c>
      <c r="T3211" s="224">
        <f>S3211*H3211</f>
        <v>0</v>
      </c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R3211" s="225" t="s">
        <v>307</v>
      </c>
      <c r="AT3211" s="225" t="s">
        <v>192</v>
      </c>
      <c r="AU3211" s="225" t="s">
        <v>82</v>
      </c>
      <c r="AY3211" s="19" t="s">
        <v>190</v>
      </c>
      <c r="BE3211" s="226">
        <f>IF(N3211="základní",J3211,0)</f>
        <v>0</v>
      </c>
      <c r="BF3211" s="226">
        <f>IF(N3211="snížená",J3211,0)</f>
        <v>0</v>
      </c>
      <c r="BG3211" s="226">
        <f>IF(N3211="zákl. přenesená",J3211,0)</f>
        <v>0</v>
      </c>
      <c r="BH3211" s="226">
        <f>IF(N3211="sníž. přenesená",J3211,0)</f>
        <v>0</v>
      </c>
      <c r="BI3211" s="226">
        <f>IF(N3211="nulová",J3211,0)</f>
        <v>0</v>
      </c>
      <c r="BJ3211" s="19" t="s">
        <v>79</v>
      </c>
      <c r="BK3211" s="226">
        <f>ROUND(I3211*H3211,2)</f>
        <v>0</v>
      </c>
      <c r="BL3211" s="19" t="s">
        <v>307</v>
      </c>
      <c r="BM3211" s="225" t="s">
        <v>3366</v>
      </c>
    </row>
    <row r="3212" s="2" customFormat="1">
      <c r="A3212" s="40"/>
      <c r="B3212" s="41"/>
      <c r="C3212" s="42"/>
      <c r="D3212" s="227" t="s">
        <v>199</v>
      </c>
      <c r="E3212" s="42"/>
      <c r="F3212" s="228" t="s">
        <v>3367</v>
      </c>
      <c r="G3212" s="42"/>
      <c r="H3212" s="42"/>
      <c r="I3212" s="229"/>
      <c r="J3212" s="42"/>
      <c r="K3212" s="42"/>
      <c r="L3212" s="46"/>
      <c r="M3212" s="230"/>
      <c r="N3212" s="231"/>
      <c r="O3212" s="86"/>
      <c r="P3212" s="86"/>
      <c r="Q3212" s="86"/>
      <c r="R3212" s="86"/>
      <c r="S3212" s="86"/>
      <c r="T3212" s="87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T3212" s="19" t="s">
        <v>199</v>
      </c>
      <c r="AU3212" s="19" t="s">
        <v>82</v>
      </c>
    </row>
    <row r="3213" s="12" customFormat="1" ht="22.8" customHeight="1">
      <c r="A3213" s="12"/>
      <c r="B3213" s="198"/>
      <c r="C3213" s="199"/>
      <c r="D3213" s="200" t="s">
        <v>71</v>
      </c>
      <c r="E3213" s="212" t="s">
        <v>403</v>
      </c>
      <c r="F3213" s="212" t="s">
        <v>404</v>
      </c>
      <c r="G3213" s="199"/>
      <c r="H3213" s="199"/>
      <c r="I3213" s="202"/>
      <c r="J3213" s="213">
        <f>BK3213</f>
        <v>0</v>
      </c>
      <c r="K3213" s="199"/>
      <c r="L3213" s="204"/>
      <c r="M3213" s="205"/>
      <c r="N3213" s="206"/>
      <c r="O3213" s="206"/>
      <c r="P3213" s="207">
        <f>SUM(P3214:P3273)</f>
        <v>0</v>
      </c>
      <c r="Q3213" s="206"/>
      <c r="R3213" s="207">
        <f>SUM(R3214:R3273)</f>
        <v>10.793075</v>
      </c>
      <c r="S3213" s="206"/>
      <c r="T3213" s="208">
        <f>SUM(T3214:T3273)</f>
        <v>0</v>
      </c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R3213" s="209" t="s">
        <v>82</v>
      </c>
      <c r="AT3213" s="210" t="s">
        <v>71</v>
      </c>
      <c r="AU3213" s="210" t="s">
        <v>79</v>
      </c>
      <c r="AY3213" s="209" t="s">
        <v>190</v>
      </c>
      <c r="BK3213" s="211">
        <f>SUM(BK3214:BK3273)</f>
        <v>0</v>
      </c>
    </row>
    <row r="3214" s="2" customFormat="1" ht="16.5" customHeight="1">
      <c r="A3214" s="40"/>
      <c r="B3214" s="41"/>
      <c r="C3214" s="214" t="s">
        <v>3368</v>
      </c>
      <c r="D3214" s="214" t="s">
        <v>192</v>
      </c>
      <c r="E3214" s="215" t="s">
        <v>3369</v>
      </c>
      <c r="F3214" s="216" t="s">
        <v>3370</v>
      </c>
      <c r="G3214" s="217" t="s">
        <v>380</v>
      </c>
      <c r="H3214" s="218">
        <v>5.8700000000000001</v>
      </c>
      <c r="I3214" s="219"/>
      <c r="J3214" s="220">
        <f>ROUND(I3214*H3214,2)</f>
        <v>0</v>
      </c>
      <c r="K3214" s="216" t="s">
        <v>196</v>
      </c>
      <c r="L3214" s="46"/>
      <c r="M3214" s="221" t="s">
        <v>19</v>
      </c>
      <c r="N3214" s="222" t="s">
        <v>43</v>
      </c>
      <c r="O3214" s="86"/>
      <c r="P3214" s="223">
        <f>O3214*H3214</f>
        <v>0</v>
      </c>
      <c r="Q3214" s="223">
        <v>0</v>
      </c>
      <c r="R3214" s="223">
        <f>Q3214*H3214</f>
        <v>0</v>
      </c>
      <c r="S3214" s="223">
        <v>0</v>
      </c>
      <c r="T3214" s="224">
        <f>S3214*H3214</f>
        <v>0</v>
      </c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R3214" s="225" t="s">
        <v>307</v>
      </c>
      <c r="AT3214" s="225" t="s">
        <v>192</v>
      </c>
      <c r="AU3214" s="225" t="s">
        <v>82</v>
      </c>
      <c r="AY3214" s="19" t="s">
        <v>190</v>
      </c>
      <c r="BE3214" s="226">
        <f>IF(N3214="základní",J3214,0)</f>
        <v>0</v>
      </c>
      <c r="BF3214" s="226">
        <f>IF(N3214="snížená",J3214,0)</f>
        <v>0</v>
      </c>
      <c r="BG3214" s="226">
        <f>IF(N3214="zákl. přenesená",J3214,0)</f>
        <v>0</v>
      </c>
      <c r="BH3214" s="226">
        <f>IF(N3214="sníž. přenesená",J3214,0)</f>
        <v>0</v>
      </c>
      <c r="BI3214" s="226">
        <f>IF(N3214="nulová",J3214,0)</f>
        <v>0</v>
      </c>
      <c r="BJ3214" s="19" t="s">
        <v>79</v>
      </c>
      <c r="BK3214" s="226">
        <f>ROUND(I3214*H3214,2)</f>
        <v>0</v>
      </c>
      <c r="BL3214" s="19" t="s">
        <v>307</v>
      </c>
      <c r="BM3214" s="225" t="s">
        <v>3371</v>
      </c>
    </row>
    <row r="3215" s="2" customFormat="1">
      <c r="A3215" s="40"/>
      <c r="B3215" s="41"/>
      <c r="C3215" s="42"/>
      <c r="D3215" s="227" t="s">
        <v>199</v>
      </c>
      <c r="E3215" s="42"/>
      <c r="F3215" s="228" t="s">
        <v>3372</v>
      </c>
      <c r="G3215" s="42"/>
      <c r="H3215" s="42"/>
      <c r="I3215" s="229"/>
      <c r="J3215" s="42"/>
      <c r="K3215" s="42"/>
      <c r="L3215" s="46"/>
      <c r="M3215" s="230"/>
      <c r="N3215" s="231"/>
      <c r="O3215" s="86"/>
      <c r="P3215" s="86"/>
      <c r="Q3215" s="86"/>
      <c r="R3215" s="86"/>
      <c r="S3215" s="86"/>
      <c r="T3215" s="87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T3215" s="19" t="s">
        <v>199</v>
      </c>
      <c r="AU3215" s="19" t="s">
        <v>82</v>
      </c>
    </row>
    <row r="3216" s="14" customFormat="1">
      <c r="A3216" s="14"/>
      <c r="B3216" s="254"/>
      <c r="C3216" s="255"/>
      <c r="D3216" s="234" t="s">
        <v>205</v>
      </c>
      <c r="E3216" s="256" t="s">
        <v>19</v>
      </c>
      <c r="F3216" s="257" t="s">
        <v>3373</v>
      </c>
      <c r="G3216" s="255"/>
      <c r="H3216" s="256" t="s">
        <v>19</v>
      </c>
      <c r="I3216" s="258"/>
      <c r="J3216" s="255"/>
      <c r="K3216" s="255"/>
      <c r="L3216" s="259"/>
      <c r="M3216" s="260"/>
      <c r="N3216" s="261"/>
      <c r="O3216" s="261"/>
      <c r="P3216" s="261"/>
      <c r="Q3216" s="261"/>
      <c r="R3216" s="261"/>
      <c r="S3216" s="261"/>
      <c r="T3216" s="262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63" t="s">
        <v>205</v>
      </c>
      <c r="AU3216" s="263" t="s">
        <v>82</v>
      </c>
      <c r="AV3216" s="14" t="s">
        <v>79</v>
      </c>
      <c r="AW3216" s="14" t="s">
        <v>33</v>
      </c>
      <c r="AX3216" s="14" t="s">
        <v>72</v>
      </c>
      <c r="AY3216" s="263" t="s">
        <v>190</v>
      </c>
    </row>
    <row r="3217" s="13" customFormat="1">
      <c r="A3217" s="13"/>
      <c r="B3217" s="232"/>
      <c r="C3217" s="233"/>
      <c r="D3217" s="234" t="s">
        <v>205</v>
      </c>
      <c r="E3217" s="235" t="s">
        <v>19</v>
      </c>
      <c r="F3217" s="236" t="s">
        <v>3374</v>
      </c>
      <c r="G3217" s="233"/>
      <c r="H3217" s="237">
        <v>5.8700000000000001</v>
      </c>
      <c r="I3217" s="238"/>
      <c r="J3217" s="233"/>
      <c r="K3217" s="233"/>
      <c r="L3217" s="239"/>
      <c r="M3217" s="240"/>
      <c r="N3217" s="241"/>
      <c r="O3217" s="241"/>
      <c r="P3217" s="241"/>
      <c r="Q3217" s="241"/>
      <c r="R3217" s="241"/>
      <c r="S3217" s="241"/>
      <c r="T3217" s="242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3" t="s">
        <v>205</v>
      </c>
      <c r="AU3217" s="243" t="s">
        <v>82</v>
      </c>
      <c r="AV3217" s="13" t="s">
        <v>82</v>
      </c>
      <c r="AW3217" s="13" t="s">
        <v>33</v>
      </c>
      <c r="AX3217" s="13" t="s">
        <v>79</v>
      </c>
      <c r="AY3217" s="243" t="s">
        <v>190</v>
      </c>
    </row>
    <row r="3218" s="2" customFormat="1" ht="16.5" customHeight="1">
      <c r="A3218" s="40"/>
      <c r="B3218" s="41"/>
      <c r="C3218" s="244" t="s">
        <v>3375</v>
      </c>
      <c r="D3218" s="244" t="s">
        <v>219</v>
      </c>
      <c r="E3218" s="245" t="s">
        <v>3376</v>
      </c>
      <c r="F3218" s="246" t="s">
        <v>3377</v>
      </c>
      <c r="G3218" s="247" t="s">
        <v>380</v>
      </c>
      <c r="H3218" s="248">
        <v>5.8700000000000001</v>
      </c>
      <c r="I3218" s="249"/>
      <c r="J3218" s="250">
        <f>ROUND(I3218*H3218,2)</f>
        <v>0</v>
      </c>
      <c r="K3218" s="246" t="s">
        <v>196</v>
      </c>
      <c r="L3218" s="251"/>
      <c r="M3218" s="252" t="s">
        <v>19</v>
      </c>
      <c r="N3218" s="253" t="s">
        <v>43</v>
      </c>
      <c r="O3218" s="86"/>
      <c r="P3218" s="223">
        <f>O3218*H3218</f>
        <v>0</v>
      </c>
      <c r="Q3218" s="223">
        <v>0.0035000000000000001</v>
      </c>
      <c r="R3218" s="223">
        <f>Q3218*H3218</f>
        <v>0.020545000000000001</v>
      </c>
      <c r="S3218" s="223">
        <v>0</v>
      </c>
      <c r="T3218" s="224">
        <f>S3218*H3218</f>
        <v>0</v>
      </c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R3218" s="225" t="s">
        <v>419</v>
      </c>
      <c r="AT3218" s="225" t="s">
        <v>219</v>
      </c>
      <c r="AU3218" s="225" t="s">
        <v>82</v>
      </c>
      <c r="AY3218" s="19" t="s">
        <v>190</v>
      </c>
      <c r="BE3218" s="226">
        <f>IF(N3218="základní",J3218,0)</f>
        <v>0</v>
      </c>
      <c r="BF3218" s="226">
        <f>IF(N3218="snížená",J3218,0)</f>
        <v>0</v>
      </c>
      <c r="BG3218" s="226">
        <f>IF(N3218="zákl. přenesená",J3218,0)</f>
        <v>0</v>
      </c>
      <c r="BH3218" s="226">
        <f>IF(N3218="sníž. přenesená",J3218,0)</f>
        <v>0</v>
      </c>
      <c r="BI3218" s="226">
        <f>IF(N3218="nulová",J3218,0)</f>
        <v>0</v>
      </c>
      <c r="BJ3218" s="19" t="s">
        <v>79</v>
      </c>
      <c r="BK3218" s="226">
        <f>ROUND(I3218*H3218,2)</f>
        <v>0</v>
      </c>
      <c r="BL3218" s="19" t="s">
        <v>307</v>
      </c>
      <c r="BM3218" s="225" t="s">
        <v>3378</v>
      </c>
    </row>
    <row r="3219" s="2" customFormat="1" ht="24.15" customHeight="1">
      <c r="A3219" s="40"/>
      <c r="B3219" s="41"/>
      <c r="C3219" s="214" t="s">
        <v>3379</v>
      </c>
      <c r="D3219" s="214" t="s">
        <v>192</v>
      </c>
      <c r="E3219" s="215" t="s">
        <v>3380</v>
      </c>
      <c r="F3219" s="216" t="s">
        <v>3381</v>
      </c>
      <c r="G3219" s="217" t="s">
        <v>222</v>
      </c>
      <c r="H3219" s="218">
        <v>10.792999999999999</v>
      </c>
      <c r="I3219" s="219"/>
      <c r="J3219" s="220">
        <f>ROUND(I3219*H3219,2)</f>
        <v>0</v>
      </c>
      <c r="K3219" s="216" t="s">
        <v>196</v>
      </c>
      <c r="L3219" s="46"/>
      <c r="M3219" s="221" t="s">
        <v>19</v>
      </c>
      <c r="N3219" s="222" t="s">
        <v>43</v>
      </c>
      <c r="O3219" s="86"/>
      <c r="P3219" s="223">
        <f>O3219*H3219</f>
        <v>0</v>
      </c>
      <c r="Q3219" s="223">
        <v>0</v>
      </c>
      <c r="R3219" s="223">
        <f>Q3219*H3219</f>
        <v>0</v>
      </c>
      <c r="S3219" s="223">
        <v>0</v>
      </c>
      <c r="T3219" s="224">
        <f>S3219*H3219</f>
        <v>0</v>
      </c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R3219" s="225" t="s">
        <v>307</v>
      </c>
      <c r="AT3219" s="225" t="s">
        <v>192</v>
      </c>
      <c r="AU3219" s="225" t="s">
        <v>82</v>
      </c>
      <c r="AY3219" s="19" t="s">
        <v>190</v>
      </c>
      <c r="BE3219" s="226">
        <f>IF(N3219="základní",J3219,0)</f>
        <v>0</v>
      </c>
      <c r="BF3219" s="226">
        <f>IF(N3219="snížená",J3219,0)</f>
        <v>0</v>
      </c>
      <c r="BG3219" s="226">
        <f>IF(N3219="zákl. přenesená",J3219,0)</f>
        <v>0</v>
      </c>
      <c r="BH3219" s="226">
        <f>IF(N3219="sníž. přenesená",J3219,0)</f>
        <v>0</v>
      </c>
      <c r="BI3219" s="226">
        <f>IF(N3219="nulová",J3219,0)</f>
        <v>0</v>
      </c>
      <c r="BJ3219" s="19" t="s">
        <v>79</v>
      </c>
      <c r="BK3219" s="226">
        <f>ROUND(I3219*H3219,2)</f>
        <v>0</v>
      </c>
      <c r="BL3219" s="19" t="s">
        <v>307</v>
      </c>
      <c r="BM3219" s="225" t="s">
        <v>3382</v>
      </c>
    </row>
    <row r="3220" s="2" customFormat="1">
      <c r="A3220" s="40"/>
      <c r="B3220" s="41"/>
      <c r="C3220" s="42"/>
      <c r="D3220" s="227" t="s">
        <v>199</v>
      </c>
      <c r="E3220" s="42"/>
      <c r="F3220" s="228" t="s">
        <v>3383</v>
      </c>
      <c r="G3220" s="42"/>
      <c r="H3220" s="42"/>
      <c r="I3220" s="229"/>
      <c r="J3220" s="42"/>
      <c r="K3220" s="42"/>
      <c r="L3220" s="46"/>
      <c r="M3220" s="230"/>
      <c r="N3220" s="231"/>
      <c r="O3220" s="86"/>
      <c r="P3220" s="86"/>
      <c r="Q3220" s="86"/>
      <c r="R3220" s="86"/>
      <c r="S3220" s="86"/>
      <c r="T3220" s="87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T3220" s="19" t="s">
        <v>199</v>
      </c>
      <c r="AU3220" s="19" t="s">
        <v>82</v>
      </c>
    </row>
    <row r="3221" s="2" customFormat="1" ht="24.15" customHeight="1">
      <c r="A3221" s="40"/>
      <c r="B3221" s="41"/>
      <c r="C3221" s="214" t="s">
        <v>3384</v>
      </c>
      <c r="D3221" s="214" t="s">
        <v>192</v>
      </c>
      <c r="E3221" s="215" t="s">
        <v>3385</v>
      </c>
      <c r="F3221" s="216" t="s">
        <v>3386</v>
      </c>
      <c r="G3221" s="217" t="s">
        <v>408</v>
      </c>
      <c r="H3221" s="218">
        <v>1</v>
      </c>
      <c r="I3221" s="219"/>
      <c r="J3221" s="220">
        <f>ROUND(I3221*H3221,2)</f>
        <v>0</v>
      </c>
      <c r="K3221" s="216" t="s">
        <v>19</v>
      </c>
      <c r="L3221" s="46"/>
      <c r="M3221" s="221" t="s">
        <v>19</v>
      </c>
      <c r="N3221" s="222" t="s">
        <v>43</v>
      </c>
      <c r="O3221" s="86"/>
      <c r="P3221" s="223">
        <f>O3221*H3221</f>
        <v>0</v>
      </c>
      <c r="Q3221" s="223">
        <v>1</v>
      </c>
      <c r="R3221" s="223">
        <f>Q3221*H3221</f>
        <v>1</v>
      </c>
      <c r="S3221" s="223">
        <v>0</v>
      </c>
      <c r="T3221" s="224">
        <f>S3221*H3221</f>
        <v>0</v>
      </c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R3221" s="225" t="s">
        <v>307</v>
      </c>
      <c r="AT3221" s="225" t="s">
        <v>192</v>
      </c>
      <c r="AU3221" s="225" t="s">
        <v>82</v>
      </c>
      <c r="AY3221" s="19" t="s">
        <v>190</v>
      </c>
      <c r="BE3221" s="226">
        <f>IF(N3221="základní",J3221,0)</f>
        <v>0</v>
      </c>
      <c r="BF3221" s="226">
        <f>IF(N3221="snížená",J3221,0)</f>
        <v>0</v>
      </c>
      <c r="BG3221" s="226">
        <f>IF(N3221="zákl. přenesená",J3221,0)</f>
        <v>0</v>
      </c>
      <c r="BH3221" s="226">
        <f>IF(N3221="sníž. přenesená",J3221,0)</f>
        <v>0</v>
      </c>
      <c r="BI3221" s="226">
        <f>IF(N3221="nulová",J3221,0)</f>
        <v>0</v>
      </c>
      <c r="BJ3221" s="19" t="s">
        <v>79</v>
      </c>
      <c r="BK3221" s="226">
        <f>ROUND(I3221*H3221,2)</f>
        <v>0</v>
      </c>
      <c r="BL3221" s="19" t="s">
        <v>307</v>
      </c>
      <c r="BM3221" s="225" t="s">
        <v>3387</v>
      </c>
    </row>
    <row r="3222" s="2" customFormat="1">
      <c r="A3222" s="40"/>
      <c r="B3222" s="41"/>
      <c r="C3222" s="42"/>
      <c r="D3222" s="234" t="s">
        <v>680</v>
      </c>
      <c r="E3222" s="42"/>
      <c r="F3222" s="283" t="s">
        <v>3388</v>
      </c>
      <c r="G3222" s="42"/>
      <c r="H3222" s="42"/>
      <c r="I3222" s="229"/>
      <c r="J3222" s="42"/>
      <c r="K3222" s="42"/>
      <c r="L3222" s="46"/>
      <c r="M3222" s="230"/>
      <c r="N3222" s="231"/>
      <c r="O3222" s="86"/>
      <c r="P3222" s="86"/>
      <c r="Q3222" s="86"/>
      <c r="R3222" s="86"/>
      <c r="S3222" s="86"/>
      <c r="T3222" s="87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T3222" s="19" t="s">
        <v>680</v>
      </c>
      <c r="AU3222" s="19" t="s">
        <v>82</v>
      </c>
    </row>
    <row r="3223" s="2" customFormat="1" ht="24.15" customHeight="1">
      <c r="A3223" s="40"/>
      <c r="B3223" s="41"/>
      <c r="C3223" s="214" t="s">
        <v>3389</v>
      </c>
      <c r="D3223" s="214" t="s">
        <v>192</v>
      </c>
      <c r="E3223" s="215" t="s">
        <v>3390</v>
      </c>
      <c r="F3223" s="216" t="s">
        <v>3391</v>
      </c>
      <c r="G3223" s="217" t="s">
        <v>408</v>
      </c>
      <c r="H3223" s="218">
        <v>1</v>
      </c>
      <c r="I3223" s="219"/>
      <c r="J3223" s="220">
        <f>ROUND(I3223*H3223,2)</f>
        <v>0</v>
      </c>
      <c r="K3223" s="216" t="s">
        <v>19</v>
      </c>
      <c r="L3223" s="46"/>
      <c r="M3223" s="221" t="s">
        <v>19</v>
      </c>
      <c r="N3223" s="222" t="s">
        <v>43</v>
      </c>
      <c r="O3223" s="86"/>
      <c r="P3223" s="223">
        <f>O3223*H3223</f>
        <v>0</v>
      </c>
      <c r="Q3223" s="223">
        <v>1</v>
      </c>
      <c r="R3223" s="223">
        <f>Q3223*H3223</f>
        <v>1</v>
      </c>
      <c r="S3223" s="223">
        <v>0</v>
      </c>
      <c r="T3223" s="224">
        <f>S3223*H3223</f>
        <v>0</v>
      </c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R3223" s="225" t="s">
        <v>307</v>
      </c>
      <c r="AT3223" s="225" t="s">
        <v>192</v>
      </c>
      <c r="AU3223" s="225" t="s">
        <v>82</v>
      </c>
      <c r="AY3223" s="19" t="s">
        <v>190</v>
      </c>
      <c r="BE3223" s="226">
        <f>IF(N3223="základní",J3223,0)</f>
        <v>0</v>
      </c>
      <c r="BF3223" s="226">
        <f>IF(N3223="snížená",J3223,0)</f>
        <v>0</v>
      </c>
      <c r="BG3223" s="226">
        <f>IF(N3223="zákl. přenesená",J3223,0)</f>
        <v>0</v>
      </c>
      <c r="BH3223" s="226">
        <f>IF(N3223="sníž. přenesená",J3223,0)</f>
        <v>0</v>
      </c>
      <c r="BI3223" s="226">
        <f>IF(N3223="nulová",J3223,0)</f>
        <v>0</v>
      </c>
      <c r="BJ3223" s="19" t="s">
        <v>79</v>
      </c>
      <c r="BK3223" s="226">
        <f>ROUND(I3223*H3223,2)</f>
        <v>0</v>
      </c>
      <c r="BL3223" s="19" t="s">
        <v>307</v>
      </c>
      <c r="BM3223" s="225" t="s">
        <v>3392</v>
      </c>
    </row>
    <row r="3224" s="2" customFormat="1">
      <c r="A3224" s="40"/>
      <c r="B3224" s="41"/>
      <c r="C3224" s="42"/>
      <c r="D3224" s="234" t="s">
        <v>680</v>
      </c>
      <c r="E3224" s="42"/>
      <c r="F3224" s="283" t="s">
        <v>3393</v>
      </c>
      <c r="G3224" s="42"/>
      <c r="H3224" s="42"/>
      <c r="I3224" s="229"/>
      <c r="J3224" s="42"/>
      <c r="K3224" s="42"/>
      <c r="L3224" s="46"/>
      <c r="M3224" s="230"/>
      <c r="N3224" s="231"/>
      <c r="O3224" s="86"/>
      <c r="P3224" s="86"/>
      <c r="Q3224" s="86"/>
      <c r="R3224" s="86"/>
      <c r="S3224" s="86"/>
      <c r="T3224" s="87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T3224" s="19" t="s">
        <v>680</v>
      </c>
      <c r="AU3224" s="19" t="s">
        <v>82</v>
      </c>
    </row>
    <row r="3225" s="2" customFormat="1" ht="24.15" customHeight="1">
      <c r="A3225" s="40"/>
      <c r="B3225" s="41"/>
      <c r="C3225" s="214" t="s">
        <v>3394</v>
      </c>
      <c r="D3225" s="214" t="s">
        <v>192</v>
      </c>
      <c r="E3225" s="215" t="s">
        <v>3395</v>
      </c>
      <c r="F3225" s="216" t="s">
        <v>3396</v>
      </c>
      <c r="G3225" s="217" t="s">
        <v>408</v>
      </c>
      <c r="H3225" s="218">
        <v>1</v>
      </c>
      <c r="I3225" s="219"/>
      <c r="J3225" s="220">
        <f>ROUND(I3225*H3225,2)</f>
        <v>0</v>
      </c>
      <c r="K3225" s="216" t="s">
        <v>19</v>
      </c>
      <c r="L3225" s="46"/>
      <c r="M3225" s="221" t="s">
        <v>19</v>
      </c>
      <c r="N3225" s="222" t="s">
        <v>43</v>
      </c>
      <c r="O3225" s="86"/>
      <c r="P3225" s="223">
        <f>O3225*H3225</f>
        <v>0</v>
      </c>
      <c r="Q3225" s="223">
        <v>1</v>
      </c>
      <c r="R3225" s="223">
        <f>Q3225*H3225</f>
        <v>1</v>
      </c>
      <c r="S3225" s="223">
        <v>0</v>
      </c>
      <c r="T3225" s="224">
        <f>S3225*H3225</f>
        <v>0</v>
      </c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R3225" s="225" t="s">
        <v>307</v>
      </c>
      <c r="AT3225" s="225" t="s">
        <v>192</v>
      </c>
      <c r="AU3225" s="225" t="s">
        <v>82</v>
      </c>
      <c r="AY3225" s="19" t="s">
        <v>190</v>
      </c>
      <c r="BE3225" s="226">
        <f>IF(N3225="základní",J3225,0)</f>
        <v>0</v>
      </c>
      <c r="BF3225" s="226">
        <f>IF(N3225="snížená",J3225,0)</f>
        <v>0</v>
      </c>
      <c r="BG3225" s="226">
        <f>IF(N3225="zákl. přenesená",J3225,0)</f>
        <v>0</v>
      </c>
      <c r="BH3225" s="226">
        <f>IF(N3225="sníž. přenesená",J3225,0)</f>
        <v>0</v>
      </c>
      <c r="BI3225" s="226">
        <f>IF(N3225="nulová",J3225,0)</f>
        <v>0</v>
      </c>
      <c r="BJ3225" s="19" t="s">
        <v>79</v>
      </c>
      <c r="BK3225" s="226">
        <f>ROUND(I3225*H3225,2)</f>
        <v>0</v>
      </c>
      <c r="BL3225" s="19" t="s">
        <v>307</v>
      </c>
      <c r="BM3225" s="225" t="s">
        <v>3397</v>
      </c>
    </row>
    <row r="3226" s="2" customFormat="1">
      <c r="A3226" s="40"/>
      <c r="B3226" s="41"/>
      <c r="C3226" s="42"/>
      <c r="D3226" s="234" t="s">
        <v>680</v>
      </c>
      <c r="E3226" s="42"/>
      <c r="F3226" s="283" t="s">
        <v>3398</v>
      </c>
      <c r="G3226" s="42"/>
      <c r="H3226" s="42"/>
      <c r="I3226" s="229"/>
      <c r="J3226" s="42"/>
      <c r="K3226" s="42"/>
      <c r="L3226" s="46"/>
      <c r="M3226" s="230"/>
      <c r="N3226" s="231"/>
      <c r="O3226" s="86"/>
      <c r="P3226" s="86"/>
      <c r="Q3226" s="86"/>
      <c r="R3226" s="86"/>
      <c r="S3226" s="86"/>
      <c r="T3226" s="87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T3226" s="19" t="s">
        <v>680</v>
      </c>
      <c r="AU3226" s="19" t="s">
        <v>82</v>
      </c>
    </row>
    <row r="3227" s="2" customFormat="1" ht="24.15" customHeight="1">
      <c r="A3227" s="40"/>
      <c r="B3227" s="41"/>
      <c r="C3227" s="214" t="s">
        <v>3399</v>
      </c>
      <c r="D3227" s="214" t="s">
        <v>192</v>
      </c>
      <c r="E3227" s="215" t="s">
        <v>3400</v>
      </c>
      <c r="F3227" s="216" t="s">
        <v>3401</v>
      </c>
      <c r="G3227" s="217" t="s">
        <v>408</v>
      </c>
      <c r="H3227" s="218">
        <v>1</v>
      </c>
      <c r="I3227" s="219"/>
      <c r="J3227" s="220">
        <f>ROUND(I3227*H3227,2)</f>
        <v>0</v>
      </c>
      <c r="K3227" s="216" t="s">
        <v>19</v>
      </c>
      <c r="L3227" s="46"/>
      <c r="M3227" s="221" t="s">
        <v>19</v>
      </c>
      <c r="N3227" s="222" t="s">
        <v>43</v>
      </c>
      <c r="O3227" s="86"/>
      <c r="P3227" s="223">
        <f>O3227*H3227</f>
        <v>0</v>
      </c>
      <c r="Q3227" s="223">
        <v>1</v>
      </c>
      <c r="R3227" s="223">
        <f>Q3227*H3227</f>
        <v>1</v>
      </c>
      <c r="S3227" s="223">
        <v>0</v>
      </c>
      <c r="T3227" s="224">
        <f>S3227*H3227</f>
        <v>0</v>
      </c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R3227" s="225" t="s">
        <v>307</v>
      </c>
      <c r="AT3227" s="225" t="s">
        <v>192</v>
      </c>
      <c r="AU3227" s="225" t="s">
        <v>82</v>
      </c>
      <c r="AY3227" s="19" t="s">
        <v>190</v>
      </c>
      <c r="BE3227" s="226">
        <f>IF(N3227="základní",J3227,0)</f>
        <v>0</v>
      </c>
      <c r="BF3227" s="226">
        <f>IF(N3227="snížená",J3227,0)</f>
        <v>0</v>
      </c>
      <c r="BG3227" s="226">
        <f>IF(N3227="zákl. přenesená",J3227,0)</f>
        <v>0</v>
      </c>
      <c r="BH3227" s="226">
        <f>IF(N3227="sníž. přenesená",J3227,0)</f>
        <v>0</v>
      </c>
      <c r="BI3227" s="226">
        <f>IF(N3227="nulová",J3227,0)</f>
        <v>0</v>
      </c>
      <c r="BJ3227" s="19" t="s">
        <v>79</v>
      </c>
      <c r="BK3227" s="226">
        <f>ROUND(I3227*H3227,2)</f>
        <v>0</v>
      </c>
      <c r="BL3227" s="19" t="s">
        <v>307</v>
      </c>
      <c r="BM3227" s="225" t="s">
        <v>3402</v>
      </c>
    </row>
    <row r="3228" s="2" customFormat="1">
      <c r="A3228" s="40"/>
      <c r="B3228" s="41"/>
      <c r="C3228" s="42"/>
      <c r="D3228" s="234" t="s">
        <v>680</v>
      </c>
      <c r="E3228" s="42"/>
      <c r="F3228" s="283" t="s">
        <v>3403</v>
      </c>
      <c r="G3228" s="42"/>
      <c r="H3228" s="42"/>
      <c r="I3228" s="229"/>
      <c r="J3228" s="42"/>
      <c r="K3228" s="42"/>
      <c r="L3228" s="46"/>
      <c r="M3228" s="230"/>
      <c r="N3228" s="231"/>
      <c r="O3228" s="86"/>
      <c r="P3228" s="86"/>
      <c r="Q3228" s="86"/>
      <c r="R3228" s="86"/>
      <c r="S3228" s="86"/>
      <c r="T3228" s="87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T3228" s="19" t="s">
        <v>680</v>
      </c>
      <c r="AU3228" s="19" t="s">
        <v>82</v>
      </c>
    </row>
    <row r="3229" s="2" customFormat="1" ht="16.5" customHeight="1">
      <c r="A3229" s="40"/>
      <c r="B3229" s="41"/>
      <c r="C3229" s="214" t="s">
        <v>3404</v>
      </c>
      <c r="D3229" s="214" t="s">
        <v>192</v>
      </c>
      <c r="E3229" s="215" t="s">
        <v>3405</v>
      </c>
      <c r="F3229" s="216" t="s">
        <v>3406</v>
      </c>
      <c r="G3229" s="217" t="s">
        <v>659</v>
      </c>
      <c r="H3229" s="218">
        <v>13.050000000000001</v>
      </c>
      <c r="I3229" s="219"/>
      <c r="J3229" s="220">
        <f>ROUND(I3229*H3229,2)</f>
        <v>0</v>
      </c>
      <c r="K3229" s="216" t="s">
        <v>19</v>
      </c>
      <c r="L3229" s="46"/>
      <c r="M3229" s="221" t="s">
        <v>19</v>
      </c>
      <c r="N3229" s="222" t="s">
        <v>43</v>
      </c>
      <c r="O3229" s="86"/>
      <c r="P3229" s="223">
        <f>O3229*H3229</f>
        <v>0</v>
      </c>
      <c r="Q3229" s="223">
        <v>0.0050000000000000001</v>
      </c>
      <c r="R3229" s="223">
        <f>Q3229*H3229</f>
        <v>0.065250000000000002</v>
      </c>
      <c r="S3229" s="223">
        <v>0</v>
      </c>
      <c r="T3229" s="224">
        <f>S3229*H3229</f>
        <v>0</v>
      </c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R3229" s="225" t="s">
        <v>307</v>
      </c>
      <c r="AT3229" s="225" t="s">
        <v>192</v>
      </c>
      <c r="AU3229" s="225" t="s">
        <v>82</v>
      </c>
      <c r="AY3229" s="19" t="s">
        <v>190</v>
      </c>
      <c r="BE3229" s="226">
        <f>IF(N3229="základní",J3229,0)</f>
        <v>0</v>
      </c>
      <c r="BF3229" s="226">
        <f>IF(N3229="snížená",J3229,0)</f>
        <v>0</v>
      </c>
      <c r="BG3229" s="226">
        <f>IF(N3229="zákl. přenesená",J3229,0)</f>
        <v>0</v>
      </c>
      <c r="BH3229" s="226">
        <f>IF(N3229="sníž. přenesená",J3229,0)</f>
        <v>0</v>
      </c>
      <c r="BI3229" s="226">
        <f>IF(N3229="nulová",J3229,0)</f>
        <v>0</v>
      </c>
      <c r="BJ3229" s="19" t="s">
        <v>79</v>
      </c>
      <c r="BK3229" s="226">
        <f>ROUND(I3229*H3229,2)</f>
        <v>0</v>
      </c>
      <c r="BL3229" s="19" t="s">
        <v>307</v>
      </c>
      <c r="BM3229" s="225" t="s">
        <v>3407</v>
      </c>
    </row>
    <row r="3230" s="2" customFormat="1">
      <c r="A3230" s="40"/>
      <c r="B3230" s="41"/>
      <c r="C3230" s="42"/>
      <c r="D3230" s="234" t="s">
        <v>680</v>
      </c>
      <c r="E3230" s="42"/>
      <c r="F3230" s="283" t="s">
        <v>3408</v>
      </c>
      <c r="G3230" s="42"/>
      <c r="H3230" s="42"/>
      <c r="I3230" s="229"/>
      <c r="J3230" s="42"/>
      <c r="K3230" s="42"/>
      <c r="L3230" s="46"/>
      <c r="M3230" s="230"/>
      <c r="N3230" s="231"/>
      <c r="O3230" s="86"/>
      <c r="P3230" s="86"/>
      <c r="Q3230" s="86"/>
      <c r="R3230" s="86"/>
      <c r="S3230" s="86"/>
      <c r="T3230" s="87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T3230" s="19" t="s">
        <v>680</v>
      </c>
      <c r="AU3230" s="19" t="s">
        <v>82</v>
      </c>
    </row>
    <row r="3231" s="13" customFormat="1">
      <c r="A3231" s="13"/>
      <c r="B3231" s="232"/>
      <c r="C3231" s="233"/>
      <c r="D3231" s="234" t="s">
        <v>205</v>
      </c>
      <c r="E3231" s="235" t="s">
        <v>19</v>
      </c>
      <c r="F3231" s="236" t="s">
        <v>3409</v>
      </c>
      <c r="G3231" s="233"/>
      <c r="H3231" s="237">
        <v>13.050000000000001</v>
      </c>
      <c r="I3231" s="238"/>
      <c r="J3231" s="233"/>
      <c r="K3231" s="233"/>
      <c r="L3231" s="239"/>
      <c r="M3231" s="240"/>
      <c r="N3231" s="241"/>
      <c r="O3231" s="241"/>
      <c r="P3231" s="241"/>
      <c r="Q3231" s="241"/>
      <c r="R3231" s="241"/>
      <c r="S3231" s="241"/>
      <c r="T3231" s="242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43" t="s">
        <v>205</v>
      </c>
      <c r="AU3231" s="243" t="s">
        <v>82</v>
      </c>
      <c r="AV3231" s="13" t="s">
        <v>82</v>
      </c>
      <c r="AW3231" s="13" t="s">
        <v>33</v>
      </c>
      <c r="AX3231" s="13" t="s">
        <v>79</v>
      </c>
      <c r="AY3231" s="243" t="s">
        <v>190</v>
      </c>
    </row>
    <row r="3232" s="2" customFormat="1" ht="16.5" customHeight="1">
      <c r="A3232" s="40"/>
      <c r="B3232" s="41"/>
      <c r="C3232" s="214" t="s">
        <v>3410</v>
      </c>
      <c r="D3232" s="214" t="s">
        <v>192</v>
      </c>
      <c r="E3232" s="215" t="s">
        <v>3411</v>
      </c>
      <c r="F3232" s="216" t="s">
        <v>3412</v>
      </c>
      <c r="G3232" s="217" t="s">
        <v>659</v>
      </c>
      <c r="H3232" s="218">
        <v>18.059999999999999</v>
      </c>
      <c r="I3232" s="219"/>
      <c r="J3232" s="220">
        <f>ROUND(I3232*H3232,2)</f>
        <v>0</v>
      </c>
      <c r="K3232" s="216" t="s">
        <v>19</v>
      </c>
      <c r="L3232" s="46"/>
      <c r="M3232" s="221" t="s">
        <v>19</v>
      </c>
      <c r="N3232" s="222" t="s">
        <v>43</v>
      </c>
      <c r="O3232" s="86"/>
      <c r="P3232" s="223">
        <f>O3232*H3232</f>
        <v>0</v>
      </c>
      <c r="Q3232" s="223">
        <v>0.01</v>
      </c>
      <c r="R3232" s="223">
        <f>Q3232*H3232</f>
        <v>0.18059999999999998</v>
      </c>
      <c r="S3232" s="223">
        <v>0</v>
      </c>
      <c r="T3232" s="224">
        <f>S3232*H3232</f>
        <v>0</v>
      </c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R3232" s="225" t="s">
        <v>307</v>
      </c>
      <c r="AT3232" s="225" t="s">
        <v>192</v>
      </c>
      <c r="AU3232" s="225" t="s">
        <v>82</v>
      </c>
      <c r="AY3232" s="19" t="s">
        <v>190</v>
      </c>
      <c r="BE3232" s="226">
        <f>IF(N3232="základní",J3232,0)</f>
        <v>0</v>
      </c>
      <c r="BF3232" s="226">
        <f>IF(N3232="snížená",J3232,0)</f>
        <v>0</v>
      </c>
      <c r="BG3232" s="226">
        <f>IF(N3232="zákl. přenesená",J3232,0)</f>
        <v>0</v>
      </c>
      <c r="BH3232" s="226">
        <f>IF(N3232="sníž. přenesená",J3232,0)</f>
        <v>0</v>
      </c>
      <c r="BI3232" s="226">
        <f>IF(N3232="nulová",J3232,0)</f>
        <v>0</v>
      </c>
      <c r="BJ3232" s="19" t="s">
        <v>79</v>
      </c>
      <c r="BK3232" s="226">
        <f>ROUND(I3232*H3232,2)</f>
        <v>0</v>
      </c>
      <c r="BL3232" s="19" t="s">
        <v>307</v>
      </c>
      <c r="BM3232" s="225" t="s">
        <v>3413</v>
      </c>
    </row>
    <row r="3233" s="2" customFormat="1">
      <c r="A3233" s="40"/>
      <c r="B3233" s="41"/>
      <c r="C3233" s="42"/>
      <c r="D3233" s="234" t="s">
        <v>680</v>
      </c>
      <c r="E3233" s="42"/>
      <c r="F3233" s="283" t="s">
        <v>3408</v>
      </c>
      <c r="G3233" s="42"/>
      <c r="H3233" s="42"/>
      <c r="I3233" s="229"/>
      <c r="J3233" s="42"/>
      <c r="K3233" s="42"/>
      <c r="L3233" s="46"/>
      <c r="M3233" s="230"/>
      <c r="N3233" s="231"/>
      <c r="O3233" s="86"/>
      <c r="P3233" s="86"/>
      <c r="Q3233" s="86"/>
      <c r="R3233" s="86"/>
      <c r="S3233" s="86"/>
      <c r="T3233" s="87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T3233" s="19" t="s">
        <v>680</v>
      </c>
      <c r="AU3233" s="19" t="s">
        <v>82</v>
      </c>
    </row>
    <row r="3234" s="13" customFormat="1">
      <c r="A3234" s="13"/>
      <c r="B3234" s="232"/>
      <c r="C3234" s="233"/>
      <c r="D3234" s="234" t="s">
        <v>205</v>
      </c>
      <c r="E3234" s="235" t="s">
        <v>19</v>
      </c>
      <c r="F3234" s="236" t="s">
        <v>3414</v>
      </c>
      <c r="G3234" s="233"/>
      <c r="H3234" s="237">
        <v>18.059999999999999</v>
      </c>
      <c r="I3234" s="238"/>
      <c r="J3234" s="233"/>
      <c r="K3234" s="233"/>
      <c r="L3234" s="239"/>
      <c r="M3234" s="240"/>
      <c r="N3234" s="241"/>
      <c r="O3234" s="241"/>
      <c r="P3234" s="241"/>
      <c r="Q3234" s="241"/>
      <c r="R3234" s="241"/>
      <c r="S3234" s="241"/>
      <c r="T3234" s="242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3" t="s">
        <v>205</v>
      </c>
      <c r="AU3234" s="243" t="s">
        <v>82</v>
      </c>
      <c r="AV3234" s="13" t="s">
        <v>82</v>
      </c>
      <c r="AW3234" s="13" t="s">
        <v>33</v>
      </c>
      <c r="AX3234" s="13" t="s">
        <v>79</v>
      </c>
      <c r="AY3234" s="243" t="s">
        <v>190</v>
      </c>
    </row>
    <row r="3235" s="2" customFormat="1" ht="16.5" customHeight="1">
      <c r="A3235" s="40"/>
      <c r="B3235" s="41"/>
      <c r="C3235" s="214" t="s">
        <v>3415</v>
      </c>
      <c r="D3235" s="214" t="s">
        <v>192</v>
      </c>
      <c r="E3235" s="215" t="s">
        <v>3416</v>
      </c>
      <c r="F3235" s="216" t="s">
        <v>3417</v>
      </c>
      <c r="G3235" s="217" t="s">
        <v>659</v>
      </c>
      <c r="H3235" s="218">
        <v>7.5250000000000004</v>
      </c>
      <c r="I3235" s="219"/>
      <c r="J3235" s="220">
        <f>ROUND(I3235*H3235,2)</f>
        <v>0</v>
      </c>
      <c r="K3235" s="216" t="s">
        <v>19</v>
      </c>
      <c r="L3235" s="46"/>
      <c r="M3235" s="221" t="s">
        <v>19</v>
      </c>
      <c r="N3235" s="222" t="s">
        <v>43</v>
      </c>
      <c r="O3235" s="86"/>
      <c r="P3235" s="223">
        <f>O3235*H3235</f>
        <v>0</v>
      </c>
      <c r="Q3235" s="223">
        <v>0.02</v>
      </c>
      <c r="R3235" s="223">
        <f>Q3235*H3235</f>
        <v>0.15050000000000002</v>
      </c>
      <c r="S3235" s="223">
        <v>0</v>
      </c>
      <c r="T3235" s="224">
        <f>S3235*H3235</f>
        <v>0</v>
      </c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R3235" s="225" t="s">
        <v>307</v>
      </c>
      <c r="AT3235" s="225" t="s">
        <v>192</v>
      </c>
      <c r="AU3235" s="225" t="s">
        <v>82</v>
      </c>
      <c r="AY3235" s="19" t="s">
        <v>190</v>
      </c>
      <c r="BE3235" s="226">
        <f>IF(N3235="základní",J3235,0)</f>
        <v>0</v>
      </c>
      <c r="BF3235" s="226">
        <f>IF(N3235="snížená",J3235,0)</f>
        <v>0</v>
      </c>
      <c r="BG3235" s="226">
        <f>IF(N3235="zákl. přenesená",J3235,0)</f>
        <v>0</v>
      </c>
      <c r="BH3235" s="226">
        <f>IF(N3235="sníž. přenesená",J3235,0)</f>
        <v>0</v>
      </c>
      <c r="BI3235" s="226">
        <f>IF(N3235="nulová",J3235,0)</f>
        <v>0</v>
      </c>
      <c r="BJ3235" s="19" t="s">
        <v>79</v>
      </c>
      <c r="BK3235" s="226">
        <f>ROUND(I3235*H3235,2)</f>
        <v>0</v>
      </c>
      <c r="BL3235" s="19" t="s">
        <v>307</v>
      </c>
      <c r="BM3235" s="225" t="s">
        <v>3418</v>
      </c>
    </row>
    <row r="3236" s="2" customFormat="1">
      <c r="A3236" s="40"/>
      <c r="B3236" s="41"/>
      <c r="C3236" s="42"/>
      <c r="D3236" s="234" t="s">
        <v>680</v>
      </c>
      <c r="E3236" s="42"/>
      <c r="F3236" s="283" t="s">
        <v>3408</v>
      </c>
      <c r="G3236" s="42"/>
      <c r="H3236" s="42"/>
      <c r="I3236" s="229"/>
      <c r="J3236" s="42"/>
      <c r="K3236" s="42"/>
      <c r="L3236" s="46"/>
      <c r="M3236" s="230"/>
      <c r="N3236" s="231"/>
      <c r="O3236" s="86"/>
      <c r="P3236" s="86"/>
      <c r="Q3236" s="86"/>
      <c r="R3236" s="86"/>
      <c r="S3236" s="86"/>
      <c r="T3236" s="87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T3236" s="19" t="s">
        <v>680</v>
      </c>
      <c r="AU3236" s="19" t="s">
        <v>82</v>
      </c>
    </row>
    <row r="3237" s="13" customFormat="1">
      <c r="A3237" s="13"/>
      <c r="B3237" s="232"/>
      <c r="C3237" s="233"/>
      <c r="D3237" s="234" t="s">
        <v>205</v>
      </c>
      <c r="E3237" s="235" t="s">
        <v>19</v>
      </c>
      <c r="F3237" s="236" t="s">
        <v>3419</v>
      </c>
      <c r="G3237" s="233"/>
      <c r="H3237" s="237">
        <v>7.5250000000000004</v>
      </c>
      <c r="I3237" s="238"/>
      <c r="J3237" s="233"/>
      <c r="K3237" s="233"/>
      <c r="L3237" s="239"/>
      <c r="M3237" s="240"/>
      <c r="N3237" s="241"/>
      <c r="O3237" s="241"/>
      <c r="P3237" s="241"/>
      <c r="Q3237" s="241"/>
      <c r="R3237" s="241"/>
      <c r="S3237" s="241"/>
      <c r="T3237" s="242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3" t="s">
        <v>205</v>
      </c>
      <c r="AU3237" s="243" t="s">
        <v>82</v>
      </c>
      <c r="AV3237" s="13" t="s">
        <v>82</v>
      </c>
      <c r="AW3237" s="13" t="s">
        <v>33</v>
      </c>
      <c r="AX3237" s="13" t="s">
        <v>79</v>
      </c>
      <c r="AY3237" s="243" t="s">
        <v>190</v>
      </c>
    </row>
    <row r="3238" s="2" customFormat="1" ht="21.75" customHeight="1">
      <c r="A3238" s="40"/>
      <c r="B3238" s="41"/>
      <c r="C3238" s="214" t="s">
        <v>3420</v>
      </c>
      <c r="D3238" s="214" t="s">
        <v>192</v>
      </c>
      <c r="E3238" s="215" t="s">
        <v>3421</v>
      </c>
      <c r="F3238" s="216" t="s">
        <v>3422</v>
      </c>
      <c r="G3238" s="217" t="s">
        <v>3423</v>
      </c>
      <c r="H3238" s="218">
        <v>2</v>
      </c>
      <c r="I3238" s="219"/>
      <c r="J3238" s="220">
        <f>ROUND(I3238*H3238,2)</f>
        <v>0</v>
      </c>
      <c r="K3238" s="216" t="s">
        <v>19</v>
      </c>
      <c r="L3238" s="46"/>
      <c r="M3238" s="221" t="s">
        <v>19</v>
      </c>
      <c r="N3238" s="222" t="s">
        <v>43</v>
      </c>
      <c r="O3238" s="86"/>
      <c r="P3238" s="223">
        <f>O3238*H3238</f>
        <v>0</v>
      </c>
      <c r="Q3238" s="223">
        <v>0.029999999999999999</v>
      </c>
      <c r="R3238" s="223">
        <f>Q3238*H3238</f>
        <v>0.059999999999999998</v>
      </c>
      <c r="S3238" s="223">
        <v>0</v>
      </c>
      <c r="T3238" s="224">
        <f>S3238*H3238</f>
        <v>0</v>
      </c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R3238" s="225" t="s">
        <v>307</v>
      </c>
      <c r="AT3238" s="225" t="s">
        <v>192</v>
      </c>
      <c r="AU3238" s="225" t="s">
        <v>82</v>
      </c>
      <c r="AY3238" s="19" t="s">
        <v>190</v>
      </c>
      <c r="BE3238" s="226">
        <f>IF(N3238="základní",J3238,0)</f>
        <v>0</v>
      </c>
      <c r="BF3238" s="226">
        <f>IF(N3238="snížená",J3238,0)</f>
        <v>0</v>
      </c>
      <c r="BG3238" s="226">
        <f>IF(N3238="zákl. přenesená",J3238,0)</f>
        <v>0</v>
      </c>
      <c r="BH3238" s="226">
        <f>IF(N3238="sníž. přenesená",J3238,0)</f>
        <v>0</v>
      </c>
      <c r="BI3238" s="226">
        <f>IF(N3238="nulová",J3238,0)</f>
        <v>0</v>
      </c>
      <c r="BJ3238" s="19" t="s">
        <v>79</v>
      </c>
      <c r="BK3238" s="226">
        <f>ROUND(I3238*H3238,2)</f>
        <v>0</v>
      </c>
      <c r="BL3238" s="19" t="s">
        <v>307</v>
      </c>
      <c r="BM3238" s="225" t="s">
        <v>3424</v>
      </c>
    </row>
    <row r="3239" s="2" customFormat="1" ht="21.75" customHeight="1">
      <c r="A3239" s="40"/>
      <c r="B3239" s="41"/>
      <c r="C3239" s="214" t="s">
        <v>3425</v>
      </c>
      <c r="D3239" s="214" t="s">
        <v>192</v>
      </c>
      <c r="E3239" s="215" t="s">
        <v>3426</v>
      </c>
      <c r="F3239" s="216" t="s">
        <v>3427</v>
      </c>
      <c r="G3239" s="217" t="s">
        <v>3423</v>
      </c>
      <c r="H3239" s="218">
        <v>1</v>
      </c>
      <c r="I3239" s="219"/>
      <c r="J3239" s="220">
        <f>ROUND(I3239*H3239,2)</f>
        <v>0</v>
      </c>
      <c r="K3239" s="216" t="s">
        <v>19</v>
      </c>
      <c r="L3239" s="46"/>
      <c r="M3239" s="221" t="s">
        <v>19</v>
      </c>
      <c r="N3239" s="222" t="s">
        <v>43</v>
      </c>
      <c r="O3239" s="86"/>
      <c r="P3239" s="223">
        <f>O3239*H3239</f>
        <v>0</v>
      </c>
      <c r="Q3239" s="223">
        <v>0.02</v>
      </c>
      <c r="R3239" s="223">
        <f>Q3239*H3239</f>
        <v>0.02</v>
      </c>
      <c r="S3239" s="223">
        <v>0</v>
      </c>
      <c r="T3239" s="224">
        <f>S3239*H3239</f>
        <v>0</v>
      </c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R3239" s="225" t="s">
        <v>307</v>
      </c>
      <c r="AT3239" s="225" t="s">
        <v>192</v>
      </c>
      <c r="AU3239" s="225" t="s">
        <v>82</v>
      </c>
      <c r="AY3239" s="19" t="s">
        <v>190</v>
      </c>
      <c r="BE3239" s="226">
        <f>IF(N3239="základní",J3239,0)</f>
        <v>0</v>
      </c>
      <c r="BF3239" s="226">
        <f>IF(N3239="snížená",J3239,0)</f>
        <v>0</v>
      </c>
      <c r="BG3239" s="226">
        <f>IF(N3239="zákl. přenesená",J3239,0)</f>
        <v>0</v>
      </c>
      <c r="BH3239" s="226">
        <f>IF(N3239="sníž. přenesená",J3239,0)</f>
        <v>0</v>
      </c>
      <c r="BI3239" s="226">
        <f>IF(N3239="nulová",J3239,0)</f>
        <v>0</v>
      </c>
      <c r="BJ3239" s="19" t="s">
        <v>79</v>
      </c>
      <c r="BK3239" s="226">
        <f>ROUND(I3239*H3239,2)</f>
        <v>0</v>
      </c>
      <c r="BL3239" s="19" t="s">
        <v>307</v>
      </c>
      <c r="BM3239" s="225" t="s">
        <v>3428</v>
      </c>
    </row>
    <row r="3240" s="2" customFormat="1" ht="21.75" customHeight="1">
      <c r="A3240" s="40"/>
      <c r="B3240" s="41"/>
      <c r="C3240" s="214" t="s">
        <v>3429</v>
      </c>
      <c r="D3240" s="214" t="s">
        <v>192</v>
      </c>
      <c r="E3240" s="215" t="s">
        <v>3430</v>
      </c>
      <c r="F3240" s="216" t="s">
        <v>3431</v>
      </c>
      <c r="G3240" s="217" t="s">
        <v>3423</v>
      </c>
      <c r="H3240" s="218">
        <v>1</v>
      </c>
      <c r="I3240" s="219"/>
      <c r="J3240" s="220">
        <f>ROUND(I3240*H3240,2)</f>
        <v>0</v>
      </c>
      <c r="K3240" s="216" t="s">
        <v>19</v>
      </c>
      <c r="L3240" s="46"/>
      <c r="M3240" s="221" t="s">
        <v>19</v>
      </c>
      <c r="N3240" s="222" t="s">
        <v>43</v>
      </c>
      <c r="O3240" s="86"/>
      <c r="P3240" s="223">
        <f>O3240*H3240</f>
        <v>0</v>
      </c>
      <c r="Q3240" s="223">
        <v>0.029999999999999999</v>
      </c>
      <c r="R3240" s="223">
        <f>Q3240*H3240</f>
        <v>0.029999999999999999</v>
      </c>
      <c r="S3240" s="223">
        <v>0</v>
      </c>
      <c r="T3240" s="224">
        <f>S3240*H3240</f>
        <v>0</v>
      </c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R3240" s="225" t="s">
        <v>307</v>
      </c>
      <c r="AT3240" s="225" t="s">
        <v>192</v>
      </c>
      <c r="AU3240" s="225" t="s">
        <v>82</v>
      </c>
      <c r="AY3240" s="19" t="s">
        <v>190</v>
      </c>
      <c r="BE3240" s="226">
        <f>IF(N3240="základní",J3240,0)</f>
        <v>0</v>
      </c>
      <c r="BF3240" s="226">
        <f>IF(N3240="snížená",J3240,0)</f>
        <v>0</v>
      </c>
      <c r="BG3240" s="226">
        <f>IF(N3240="zákl. přenesená",J3240,0)</f>
        <v>0</v>
      </c>
      <c r="BH3240" s="226">
        <f>IF(N3240="sníž. přenesená",J3240,0)</f>
        <v>0</v>
      </c>
      <c r="BI3240" s="226">
        <f>IF(N3240="nulová",J3240,0)</f>
        <v>0</v>
      </c>
      <c r="BJ3240" s="19" t="s">
        <v>79</v>
      </c>
      <c r="BK3240" s="226">
        <f>ROUND(I3240*H3240,2)</f>
        <v>0</v>
      </c>
      <c r="BL3240" s="19" t="s">
        <v>307</v>
      </c>
      <c r="BM3240" s="225" t="s">
        <v>3432</v>
      </c>
    </row>
    <row r="3241" s="2" customFormat="1" ht="21.75" customHeight="1">
      <c r="A3241" s="40"/>
      <c r="B3241" s="41"/>
      <c r="C3241" s="214" t="s">
        <v>3433</v>
      </c>
      <c r="D3241" s="214" t="s">
        <v>192</v>
      </c>
      <c r="E3241" s="215" t="s">
        <v>3434</v>
      </c>
      <c r="F3241" s="216" t="s">
        <v>3435</v>
      </c>
      <c r="G3241" s="217" t="s">
        <v>3423</v>
      </c>
      <c r="H3241" s="218">
        <v>1</v>
      </c>
      <c r="I3241" s="219"/>
      <c r="J3241" s="220">
        <f>ROUND(I3241*H3241,2)</f>
        <v>0</v>
      </c>
      <c r="K3241" s="216" t="s">
        <v>19</v>
      </c>
      <c r="L3241" s="46"/>
      <c r="M3241" s="221" t="s">
        <v>19</v>
      </c>
      <c r="N3241" s="222" t="s">
        <v>43</v>
      </c>
      <c r="O3241" s="86"/>
      <c r="P3241" s="223">
        <f>O3241*H3241</f>
        <v>0</v>
      </c>
      <c r="Q3241" s="223">
        <v>0.029999999999999999</v>
      </c>
      <c r="R3241" s="223">
        <f>Q3241*H3241</f>
        <v>0.029999999999999999</v>
      </c>
      <c r="S3241" s="223">
        <v>0</v>
      </c>
      <c r="T3241" s="224">
        <f>S3241*H3241</f>
        <v>0</v>
      </c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R3241" s="225" t="s">
        <v>307</v>
      </c>
      <c r="AT3241" s="225" t="s">
        <v>192</v>
      </c>
      <c r="AU3241" s="225" t="s">
        <v>82</v>
      </c>
      <c r="AY3241" s="19" t="s">
        <v>190</v>
      </c>
      <c r="BE3241" s="226">
        <f>IF(N3241="základní",J3241,0)</f>
        <v>0</v>
      </c>
      <c r="BF3241" s="226">
        <f>IF(N3241="snížená",J3241,0)</f>
        <v>0</v>
      </c>
      <c r="BG3241" s="226">
        <f>IF(N3241="zákl. přenesená",J3241,0)</f>
        <v>0</v>
      </c>
      <c r="BH3241" s="226">
        <f>IF(N3241="sníž. přenesená",J3241,0)</f>
        <v>0</v>
      </c>
      <c r="BI3241" s="226">
        <f>IF(N3241="nulová",J3241,0)</f>
        <v>0</v>
      </c>
      <c r="BJ3241" s="19" t="s">
        <v>79</v>
      </c>
      <c r="BK3241" s="226">
        <f>ROUND(I3241*H3241,2)</f>
        <v>0</v>
      </c>
      <c r="BL3241" s="19" t="s">
        <v>307</v>
      </c>
      <c r="BM3241" s="225" t="s">
        <v>3436</v>
      </c>
    </row>
    <row r="3242" s="2" customFormat="1" ht="21.75" customHeight="1">
      <c r="A3242" s="40"/>
      <c r="B3242" s="41"/>
      <c r="C3242" s="214" t="s">
        <v>3437</v>
      </c>
      <c r="D3242" s="214" t="s">
        <v>192</v>
      </c>
      <c r="E3242" s="215" t="s">
        <v>3438</v>
      </c>
      <c r="F3242" s="216" t="s">
        <v>3439</v>
      </c>
      <c r="G3242" s="217" t="s">
        <v>3423</v>
      </c>
      <c r="H3242" s="218">
        <v>1</v>
      </c>
      <c r="I3242" s="219"/>
      <c r="J3242" s="220">
        <f>ROUND(I3242*H3242,2)</f>
        <v>0</v>
      </c>
      <c r="K3242" s="216" t="s">
        <v>19</v>
      </c>
      <c r="L3242" s="46"/>
      <c r="M3242" s="221" t="s">
        <v>19</v>
      </c>
      <c r="N3242" s="222" t="s">
        <v>43</v>
      </c>
      <c r="O3242" s="86"/>
      <c r="P3242" s="223">
        <f>O3242*H3242</f>
        <v>0</v>
      </c>
      <c r="Q3242" s="223">
        <v>0.025000000000000001</v>
      </c>
      <c r="R3242" s="223">
        <f>Q3242*H3242</f>
        <v>0.025000000000000001</v>
      </c>
      <c r="S3242" s="223">
        <v>0</v>
      </c>
      <c r="T3242" s="224">
        <f>S3242*H3242</f>
        <v>0</v>
      </c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R3242" s="225" t="s">
        <v>307</v>
      </c>
      <c r="AT3242" s="225" t="s">
        <v>192</v>
      </c>
      <c r="AU3242" s="225" t="s">
        <v>82</v>
      </c>
      <c r="AY3242" s="19" t="s">
        <v>190</v>
      </c>
      <c r="BE3242" s="226">
        <f>IF(N3242="základní",J3242,0)</f>
        <v>0</v>
      </c>
      <c r="BF3242" s="226">
        <f>IF(N3242="snížená",J3242,0)</f>
        <v>0</v>
      </c>
      <c r="BG3242" s="226">
        <f>IF(N3242="zákl. přenesená",J3242,0)</f>
        <v>0</v>
      </c>
      <c r="BH3242" s="226">
        <f>IF(N3242="sníž. přenesená",J3242,0)</f>
        <v>0</v>
      </c>
      <c r="BI3242" s="226">
        <f>IF(N3242="nulová",J3242,0)</f>
        <v>0</v>
      </c>
      <c r="BJ3242" s="19" t="s">
        <v>79</v>
      </c>
      <c r="BK3242" s="226">
        <f>ROUND(I3242*H3242,2)</f>
        <v>0</v>
      </c>
      <c r="BL3242" s="19" t="s">
        <v>307</v>
      </c>
      <c r="BM3242" s="225" t="s">
        <v>3440</v>
      </c>
    </row>
    <row r="3243" s="2" customFormat="1" ht="21.75" customHeight="1">
      <c r="A3243" s="40"/>
      <c r="B3243" s="41"/>
      <c r="C3243" s="214" t="s">
        <v>3441</v>
      </c>
      <c r="D3243" s="214" t="s">
        <v>192</v>
      </c>
      <c r="E3243" s="215" t="s">
        <v>3442</v>
      </c>
      <c r="F3243" s="216" t="s">
        <v>3443</v>
      </c>
      <c r="G3243" s="217" t="s">
        <v>3423</v>
      </c>
      <c r="H3243" s="218">
        <v>1</v>
      </c>
      <c r="I3243" s="219"/>
      <c r="J3243" s="220">
        <f>ROUND(I3243*H3243,2)</f>
        <v>0</v>
      </c>
      <c r="K3243" s="216" t="s">
        <v>19</v>
      </c>
      <c r="L3243" s="46"/>
      <c r="M3243" s="221" t="s">
        <v>19</v>
      </c>
      <c r="N3243" s="222" t="s">
        <v>43</v>
      </c>
      <c r="O3243" s="86"/>
      <c r="P3243" s="223">
        <f>O3243*H3243</f>
        <v>0</v>
      </c>
      <c r="Q3243" s="223">
        <v>0.040000000000000001</v>
      </c>
      <c r="R3243" s="223">
        <f>Q3243*H3243</f>
        <v>0.040000000000000001</v>
      </c>
      <c r="S3243" s="223">
        <v>0</v>
      </c>
      <c r="T3243" s="224">
        <f>S3243*H3243</f>
        <v>0</v>
      </c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R3243" s="225" t="s">
        <v>307</v>
      </c>
      <c r="AT3243" s="225" t="s">
        <v>192</v>
      </c>
      <c r="AU3243" s="225" t="s">
        <v>82</v>
      </c>
      <c r="AY3243" s="19" t="s">
        <v>190</v>
      </c>
      <c r="BE3243" s="226">
        <f>IF(N3243="základní",J3243,0)</f>
        <v>0</v>
      </c>
      <c r="BF3243" s="226">
        <f>IF(N3243="snížená",J3243,0)</f>
        <v>0</v>
      </c>
      <c r="BG3243" s="226">
        <f>IF(N3243="zákl. přenesená",J3243,0)</f>
        <v>0</v>
      </c>
      <c r="BH3243" s="226">
        <f>IF(N3243="sníž. přenesená",J3243,0)</f>
        <v>0</v>
      </c>
      <c r="BI3243" s="226">
        <f>IF(N3243="nulová",J3243,0)</f>
        <v>0</v>
      </c>
      <c r="BJ3243" s="19" t="s">
        <v>79</v>
      </c>
      <c r="BK3243" s="226">
        <f>ROUND(I3243*H3243,2)</f>
        <v>0</v>
      </c>
      <c r="BL3243" s="19" t="s">
        <v>307</v>
      </c>
      <c r="BM3243" s="225" t="s">
        <v>3444</v>
      </c>
    </row>
    <row r="3244" s="2" customFormat="1" ht="21.75" customHeight="1">
      <c r="A3244" s="40"/>
      <c r="B3244" s="41"/>
      <c r="C3244" s="214" t="s">
        <v>3445</v>
      </c>
      <c r="D3244" s="214" t="s">
        <v>192</v>
      </c>
      <c r="E3244" s="215" t="s">
        <v>3446</v>
      </c>
      <c r="F3244" s="216" t="s">
        <v>3447</v>
      </c>
      <c r="G3244" s="217" t="s">
        <v>3423</v>
      </c>
      <c r="H3244" s="218">
        <v>1</v>
      </c>
      <c r="I3244" s="219"/>
      <c r="J3244" s="220">
        <f>ROUND(I3244*H3244,2)</f>
        <v>0</v>
      </c>
      <c r="K3244" s="216" t="s">
        <v>19</v>
      </c>
      <c r="L3244" s="46"/>
      <c r="M3244" s="221" t="s">
        <v>19</v>
      </c>
      <c r="N3244" s="222" t="s">
        <v>43</v>
      </c>
      <c r="O3244" s="86"/>
      <c r="P3244" s="223">
        <f>O3244*H3244</f>
        <v>0</v>
      </c>
      <c r="Q3244" s="223">
        <v>0.02</v>
      </c>
      <c r="R3244" s="223">
        <f>Q3244*H3244</f>
        <v>0.02</v>
      </c>
      <c r="S3244" s="223">
        <v>0</v>
      </c>
      <c r="T3244" s="224">
        <f>S3244*H3244</f>
        <v>0</v>
      </c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R3244" s="225" t="s">
        <v>307</v>
      </c>
      <c r="AT3244" s="225" t="s">
        <v>192</v>
      </c>
      <c r="AU3244" s="225" t="s">
        <v>82</v>
      </c>
      <c r="AY3244" s="19" t="s">
        <v>190</v>
      </c>
      <c r="BE3244" s="226">
        <f>IF(N3244="základní",J3244,0)</f>
        <v>0</v>
      </c>
      <c r="BF3244" s="226">
        <f>IF(N3244="snížená",J3244,0)</f>
        <v>0</v>
      </c>
      <c r="BG3244" s="226">
        <f>IF(N3244="zákl. přenesená",J3244,0)</f>
        <v>0</v>
      </c>
      <c r="BH3244" s="226">
        <f>IF(N3244="sníž. přenesená",J3244,0)</f>
        <v>0</v>
      </c>
      <c r="BI3244" s="226">
        <f>IF(N3244="nulová",J3244,0)</f>
        <v>0</v>
      </c>
      <c r="BJ3244" s="19" t="s">
        <v>79</v>
      </c>
      <c r="BK3244" s="226">
        <f>ROUND(I3244*H3244,2)</f>
        <v>0</v>
      </c>
      <c r="BL3244" s="19" t="s">
        <v>307</v>
      </c>
      <c r="BM3244" s="225" t="s">
        <v>3448</v>
      </c>
    </row>
    <row r="3245" s="2" customFormat="1" ht="16.5" customHeight="1">
      <c r="A3245" s="40"/>
      <c r="B3245" s="41"/>
      <c r="C3245" s="214" t="s">
        <v>3449</v>
      </c>
      <c r="D3245" s="214" t="s">
        <v>192</v>
      </c>
      <c r="E3245" s="215" t="s">
        <v>3450</v>
      </c>
      <c r="F3245" s="216" t="s">
        <v>3451</v>
      </c>
      <c r="G3245" s="217" t="s">
        <v>659</v>
      </c>
      <c r="H3245" s="218">
        <v>17.859999999999999</v>
      </c>
      <c r="I3245" s="219"/>
      <c r="J3245" s="220">
        <f>ROUND(I3245*H3245,2)</f>
        <v>0</v>
      </c>
      <c r="K3245" s="216" t="s">
        <v>19</v>
      </c>
      <c r="L3245" s="46"/>
      <c r="M3245" s="221" t="s">
        <v>19</v>
      </c>
      <c r="N3245" s="222" t="s">
        <v>43</v>
      </c>
      <c r="O3245" s="86"/>
      <c r="P3245" s="223">
        <f>O3245*H3245</f>
        <v>0</v>
      </c>
      <c r="Q3245" s="223">
        <v>0.025000000000000001</v>
      </c>
      <c r="R3245" s="223">
        <f>Q3245*H3245</f>
        <v>0.44650000000000001</v>
      </c>
      <c r="S3245" s="223">
        <v>0</v>
      </c>
      <c r="T3245" s="224">
        <f>S3245*H3245</f>
        <v>0</v>
      </c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R3245" s="225" t="s">
        <v>307</v>
      </c>
      <c r="AT3245" s="225" t="s">
        <v>192</v>
      </c>
      <c r="AU3245" s="225" t="s">
        <v>82</v>
      </c>
      <c r="AY3245" s="19" t="s">
        <v>190</v>
      </c>
      <c r="BE3245" s="226">
        <f>IF(N3245="základní",J3245,0)</f>
        <v>0</v>
      </c>
      <c r="BF3245" s="226">
        <f>IF(N3245="snížená",J3245,0)</f>
        <v>0</v>
      </c>
      <c r="BG3245" s="226">
        <f>IF(N3245="zákl. přenesená",J3245,0)</f>
        <v>0</v>
      </c>
      <c r="BH3245" s="226">
        <f>IF(N3245="sníž. přenesená",J3245,0)</f>
        <v>0</v>
      </c>
      <c r="BI3245" s="226">
        <f>IF(N3245="nulová",J3245,0)</f>
        <v>0</v>
      </c>
      <c r="BJ3245" s="19" t="s">
        <v>79</v>
      </c>
      <c r="BK3245" s="226">
        <f>ROUND(I3245*H3245,2)</f>
        <v>0</v>
      </c>
      <c r="BL3245" s="19" t="s">
        <v>307</v>
      </c>
      <c r="BM3245" s="225" t="s">
        <v>3452</v>
      </c>
    </row>
    <row r="3246" s="2" customFormat="1">
      <c r="A3246" s="40"/>
      <c r="B3246" s="41"/>
      <c r="C3246" s="42"/>
      <c r="D3246" s="234" t="s">
        <v>680</v>
      </c>
      <c r="E3246" s="42"/>
      <c r="F3246" s="283" t="s">
        <v>3408</v>
      </c>
      <c r="G3246" s="42"/>
      <c r="H3246" s="42"/>
      <c r="I3246" s="229"/>
      <c r="J3246" s="42"/>
      <c r="K3246" s="42"/>
      <c r="L3246" s="46"/>
      <c r="M3246" s="230"/>
      <c r="N3246" s="231"/>
      <c r="O3246" s="86"/>
      <c r="P3246" s="86"/>
      <c r="Q3246" s="86"/>
      <c r="R3246" s="86"/>
      <c r="S3246" s="86"/>
      <c r="T3246" s="87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T3246" s="19" t="s">
        <v>680</v>
      </c>
      <c r="AU3246" s="19" t="s">
        <v>82</v>
      </c>
    </row>
    <row r="3247" s="13" customFormat="1">
      <c r="A3247" s="13"/>
      <c r="B3247" s="232"/>
      <c r="C3247" s="233"/>
      <c r="D3247" s="234" t="s">
        <v>205</v>
      </c>
      <c r="E3247" s="235" t="s">
        <v>19</v>
      </c>
      <c r="F3247" s="236" t="s">
        <v>3453</v>
      </c>
      <c r="G3247" s="233"/>
      <c r="H3247" s="237">
        <v>17.859999999999999</v>
      </c>
      <c r="I3247" s="238"/>
      <c r="J3247" s="233"/>
      <c r="K3247" s="233"/>
      <c r="L3247" s="239"/>
      <c r="M3247" s="240"/>
      <c r="N3247" s="241"/>
      <c r="O3247" s="241"/>
      <c r="P3247" s="241"/>
      <c r="Q3247" s="241"/>
      <c r="R3247" s="241"/>
      <c r="S3247" s="241"/>
      <c r="T3247" s="242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3" t="s">
        <v>205</v>
      </c>
      <c r="AU3247" s="243" t="s">
        <v>82</v>
      </c>
      <c r="AV3247" s="13" t="s">
        <v>82</v>
      </c>
      <c r="AW3247" s="13" t="s">
        <v>33</v>
      </c>
      <c r="AX3247" s="13" t="s">
        <v>79</v>
      </c>
      <c r="AY3247" s="243" t="s">
        <v>190</v>
      </c>
    </row>
    <row r="3248" s="2" customFormat="1" ht="21.75" customHeight="1">
      <c r="A3248" s="40"/>
      <c r="B3248" s="41"/>
      <c r="C3248" s="214" t="s">
        <v>3454</v>
      </c>
      <c r="D3248" s="214" t="s">
        <v>192</v>
      </c>
      <c r="E3248" s="215" t="s">
        <v>3455</v>
      </c>
      <c r="F3248" s="216" t="s">
        <v>3456</v>
      </c>
      <c r="G3248" s="217" t="s">
        <v>3423</v>
      </c>
      <c r="H3248" s="218">
        <v>2</v>
      </c>
      <c r="I3248" s="219"/>
      <c r="J3248" s="220">
        <f>ROUND(I3248*H3248,2)</f>
        <v>0</v>
      </c>
      <c r="K3248" s="216" t="s">
        <v>19</v>
      </c>
      <c r="L3248" s="46"/>
      <c r="M3248" s="221" t="s">
        <v>19</v>
      </c>
      <c r="N3248" s="222" t="s">
        <v>43</v>
      </c>
      <c r="O3248" s="86"/>
      <c r="P3248" s="223">
        <f>O3248*H3248</f>
        <v>0</v>
      </c>
      <c r="Q3248" s="223">
        <v>0.029999999999999999</v>
      </c>
      <c r="R3248" s="223">
        <f>Q3248*H3248</f>
        <v>0.059999999999999998</v>
      </c>
      <c r="S3248" s="223">
        <v>0</v>
      </c>
      <c r="T3248" s="224">
        <f>S3248*H3248</f>
        <v>0</v>
      </c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R3248" s="225" t="s">
        <v>307</v>
      </c>
      <c r="AT3248" s="225" t="s">
        <v>192</v>
      </c>
      <c r="AU3248" s="225" t="s">
        <v>82</v>
      </c>
      <c r="AY3248" s="19" t="s">
        <v>190</v>
      </c>
      <c r="BE3248" s="226">
        <f>IF(N3248="základní",J3248,0)</f>
        <v>0</v>
      </c>
      <c r="BF3248" s="226">
        <f>IF(N3248="snížená",J3248,0)</f>
        <v>0</v>
      </c>
      <c r="BG3248" s="226">
        <f>IF(N3248="zákl. přenesená",J3248,0)</f>
        <v>0</v>
      </c>
      <c r="BH3248" s="226">
        <f>IF(N3248="sníž. přenesená",J3248,0)</f>
        <v>0</v>
      </c>
      <c r="BI3248" s="226">
        <f>IF(N3248="nulová",J3248,0)</f>
        <v>0</v>
      </c>
      <c r="BJ3248" s="19" t="s">
        <v>79</v>
      </c>
      <c r="BK3248" s="226">
        <f>ROUND(I3248*H3248,2)</f>
        <v>0</v>
      </c>
      <c r="BL3248" s="19" t="s">
        <v>307</v>
      </c>
      <c r="BM3248" s="225" t="s">
        <v>3457</v>
      </c>
    </row>
    <row r="3249" s="2" customFormat="1">
      <c r="A3249" s="40"/>
      <c r="B3249" s="41"/>
      <c r="C3249" s="42"/>
      <c r="D3249" s="234" t="s">
        <v>680</v>
      </c>
      <c r="E3249" s="42"/>
      <c r="F3249" s="283" t="s">
        <v>3458</v>
      </c>
      <c r="G3249" s="42"/>
      <c r="H3249" s="42"/>
      <c r="I3249" s="229"/>
      <c r="J3249" s="42"/>
      <c r="K3249" s="42"/>
      <c r="L3249" s="46"/>
      <c r="M3249" s="230"/>
      <c r="N3249" s="231"/>
      <c r="O3249" s="86"/>
      <c r="P3249" s="86"/>
      <c r="Q3249" s="86"/>
      <c r="R3249" s="86"/>
      <c r="S3249" s="86"/>
      <c r="T3249" s="87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T3249" s="19" t="s">
        <v>680</v>
      </c>
      <c r="AU3249" s="19" t="s">
        <v>82</v>
      </c>
    </row>
    <row r="3250" s="2" customFormat="1" ht="21.75" customHeight="1">
      <c r="A3250" s="40"/>
      <c r="B3250" s="41"/>
      <c r="C3250" s="214" t="s">
        <v>3459</v>
      </c>
      <c r="D3250" s="214" t="s">
        <v>192</v>
      </c>
      <c r="E3250" s="215" t="s">
        <v>3460</v>
      </c>
      <c r="F3250" s="216" t="s">
        <v>3461</v>
      </c>
      <c r="G3250" s="217" t="s">
        <v>3423</v>
      </c>
      <c r="H3250" s="218">
        <v>1</v>
      </c>
      <c r="I3250" s="219"/>
      <c r="J3250" s="220">
        <f>ROUND(I3250*H3250,2)</f>
        <v>0</v>
      </c>
      <c r="K3250" s="216" t="s">
        <v>19</v>
      </c>
      <c r="L3250" s="46"/>
      <c r="M3250" s="221" t="s">
        <v>19</v>
      </c>
      <c r="N3250" s="222" t="s">
        <v>43</v>
      </c>
      <c r="O3250" s="86"/>
      <c r="P3250" s="223">
        <f>O3250*H3250</f>
        <v>0</v>
      </c>
      <c r="Q3250" s="223">
        <v>0.025000000000000001</v>
      </c>
      <c r="R3250" s="223">
        <f>Q3250*H3250</f>
        <v>0.025000000000000001</v>
      </c>
      <c r="S3250" s="223">
        <v>0</v>
      </c>
      <c r="T3250" s="224">
        <f>S3250*H3250</f>
        <v>0</v>
      </c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R3250" s="225" t="s">
        <v>307</v>
      </c>
      <c r="AT3250" s="225" t="s">
        <v>192</v>
      </c>
      <c r="AU3250" s="225" t="s">
        <v>82</v>
      </c>
      <c r="AY3250" s="19" t="s">
        <v>190</v>
      </c>
      <c r="BE3250" s="226">
        <f>IF(N3250="základní",J3250,0)</f>
        <v>0</v>
      </c>
      <c r="BF3250" s="226">
        <f>IF(N3250="snížená",J3250,0)</f>
        <v>0</v>
      </c>
      <c r="BG3250" s="226">
        <f>IF(N3250="zákl. přenesená",J3250,0)</f>
        <v>0</v>
      </c>
      <c r="BH3250" s="226">
        <f>IF(N3250="sníž. přenesená",J3250,0)</f>
        <v>0</v>
      </c>
      <c r="BI3250" s="226">
        <f>IF(N3250="nulová",J3250,0)</f>
        <v>0</v>
      </c>
      <c r="BJ3250" s="19" t="s">
        <v>79</v>
      </c>
      <c r="BK3250" s="226">
        <f>ROUND(I3250*H3250,2)</f>
        <v>0</v>
      </c>
      <c r="BL3250" s="19" t="s">
        <v>307</v>
      </c>
      <c r="BM3250" s="225" t="s">
        <v>3462</v>
      </c>
    </row>
    <row r="3251" s="2" customFormat="1">
      <c r="A3251" s="40"/>
      <c r="B3251" s="41"/>
      <c r="C3251" s="42"/>
      <c r="D3251" s="234" t="s">
        <v>680</v>
      </c>
      <c r="E3251" s="42"/>
      <c r="F3251" s="283" t="s">
        <v>3463</v>
      </c>
      <c r="G3251" s="42"/>
      <c r="H3251" s="42"/>
      <c r="I3251" s="229"/>
      <c r="J3251" s="42"/>
      <c r="K3251" s="42"/>
      <c r="L3251" s="46"/>
      <c r="M3251" s="230"/>
      <c r="N3251" s="231"/>
      <c r="O3251" s="86"/>
      <c r="P3251" s="86"/>
      <c r="Q3251" s="86"/>
      <c r="R3251" s="86"/>
      <c r="S3251" s="86"/>
      <c r="T3251" s="87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T3251" s="19" t="s">
        <v>680</v>
      </c>
      <c r="AU3251" s="19" t="s">
        <v>82</v>
      </c>
    </row>
    <row r="3252" s="2" customFormat="1" ht="21.75" customHeight="1">
      <c r="A3252" s="40"/>
      <c r="B3252" s="41"/>
      <c r="C3252" s="214" t="s">
        <v>3464</v>
      </c>
      <c r="D3252" s="214" t="s">
        <v>192</v>
      </c>
      <c r="E3252" s="215" t="s">
        <v>3465</v>
      </c>
      <c r="F3252" s="216" t="s">
        <v>3456</v>
      </c>
      <c r="G3252" s="217" t="s">
        <v>3423</v>
      </c>
      <c r="H3252" s="218">
        <v>1</v>
      </c>
      <c r="I3252" s="219"/>
      <c r="J3252" s="220">
        <f>ROUND(I3252*H3252,2)</f>
        <v>0</v>
      </c>
      <c r="K3252" s="216" t="s">
        <v>19</v>
      </c>
      <c r="L3252" s="46"/>
      <c r="M3252" s="221" t="s">
        <v>19</v>
      </c>
      <c r="N3252" s="222" t="s">
        <v>43</v>
      </c>
      <c r="O3252" s="86"/>
      <c r="P3252" s="223">
        <f>O3252*H3252</f>
        <v>0</v>
      </c>
      <c r="Q3252" s="223">
        <v>0.029999999999999999</v>
      </c>
      <c r="R3252" s="223">
        <f>Q3252*H3252</f>
        <v>0.029999999999999999</v>
      </c>
      <c r="S3252" s="223">
        <v>0</v>
      </c>
      <c r="T3252" s="224">
        <f>S3252*H3252</f>
        <v>0</v>
      </c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R3252" s="225" t="s">
        <v>307</v>
      </c>
      <c r="AT3252" s="225" t="s">
        <v>192</v>
      </c>
      <c r="AU3252" s="225" t="s">
        <v>82</v>
      </c>
      <c r="AY3252" s="19" t="s">
        <v>190</v>
      </c>
      <c r="BE3252" s="226">
        <f>IF(N3252="základní",J3252,0)</f>
        <v>0</v>
      </c>
      <c r="BF3252" s="226">
        <f>IF(N3252="snížená",J3252,0)</f>
        <v>0</v>
      </c>
      <c r="BG3252" s="226">
        <f>IF(N3252="zákl. přenesená",J3252,0)</f>
        <v>0</v>
      </c>
      <c r="BH3252" s="226">
        <f>IF(N3252="sníž. přenesená",J3252,0)</f>
        <v>0</v>
      </c>
      <c r="BI3252" s="226">
        <f>IF(N3252="nulová",J3252,0)</f>
        <v>0</v>
      </c>
      <c r="BJ3252" s="19" t="s">
        <v>79</v>
      </c>
      <c r="BK3252" s="226">
        <f>ROUND(I3252*H3252,2)</f>
        <v>0</v>
      </c>
      <c r="BL3252" s="19" t="s">
        <v>307</v>
      </c>
      <c r="BM3252" s="225" t="s">
        <v>3466</v>
      </c>
    </row>
    <row r="3253" s="2" customFormat="1">
      <c r="A3253" s="40"/>
      <c r="B3253" s="41"/>
      <c r="C3253" s="42"/>
      <c r="D3253" s="234" t="s">
        <v>680</v>
      </c>
      <c r="E3253" s="42"/>
      <c r="F3253" s="283" t="s">
        <v>3467</v>
      </c>
      <c r="G3253" s="42"/>
      <c r="H3253" s="42"/>
      <c r="I3253" s="229"/>
      <c r="J3253" s="42"/>
      <c r="K3253" s="42"/>
      <c r="L3253" s="46"/>
      <c r="M3253" s="230"/>
      <c r="N3253" s="231"/>
      <c r="O3253" s="86"/>
      <c r="P3253" s="86"/>
      <c r="Q3253" s="86"/>
      <c r="R3253" s="86"/>
      <c r="S3253" s="86"/>
      <c r="T3253" s="87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T3253" s="19" t="s">
        <v>680</v>
      </c>
      <c r="AU3253" s="19" t="s">
        <v>82</v>
      </c>
    </row>
    <row r="3254" s="2" customFormat="1" ht="16.5" customHeight="1">
      <c r="A3254" s="40"/>
      <c r="B3254" s="41"/>
      <c r="C3254" s="214" t="s">
        <v>3468</v>
      </c>
      <c r="D3254" s="214" t="s">
        <v>192</v>
      </c>
      <c r="E3254" s="215" t="s">
        <v>3469</v>
      </c>
      <c r="F3254" s="216" t="s">
        <v>3470</v>
      </c>
      <c r="G3254" s="217" t="s">
        <v>659</v>
      </c>
      <c r="H3254" s="218">
        <v>4.3339999999999996</v>
      </c>
      <c r="I3254" s="219"/>
      <c r="J3254" s="220">
        <f>ROUND(I3254*H3254,2)</f>
        <v>0</v>
      </c>
      <c r="K3254" s="216" t="s">
        <v>19</v>
      </c>
      <c r="L3254" s="46"/>
      <c r="M3254" s="221" t="s">
        <v>19</v>
      </c>
      <c r="N3254" s="222" t="s">
        <v>43</v>
      </c>
      <c r="O3254" s="86"/>
      <c r="P3254" s="223">
        <f>O3254*H3254</f>
        <v>0</v>
      </c>
      <c r="Q3254" s="223">
        <v>0.02</v>
      </c>
      <c r="R3254" s="223">
        <f>Q3254*H3254</f>
        <v>0.086679999999999993</v>
      </c>
      <c r="S3254" s="223">
        <v>0</v>
      </c>
      <c r="T3254" s="224">
        <f>S3254*H3254</f>
        <v>0</v>
      </c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R3254" s="225" t="s">
        <v>307</v>
      </c>
      <c r="AT3254" s="225" t="s">
        <v>192</v>
      </c>
      <c r="AU3254" s="225" t="s">
        <v>82</v>
      </c>
      <c r="AY3254" s="19" t="s">
        <v>190</v>
      </c>
      <c r="BE3254" s="226">
        <f>IF(N3254="základní",J3254,0)</f>
        <v>0</v>
      </c>
      <c r="BF3254" s="226">
        <f>IF(N3254="snížená",J3254,0)</f>
        <v>0</v>
      </c>
      <c r="BG3254" s="226">
        <f>IF(N3254="zákl. přenesená",J3254,0)</f>
        <v>0</v>
      </c>
      <c r="BH3254" s="226">
        <f>IF(N3254="sníž. přenesená",J3254,0)</f>
        <v>0</v>
      </c>
      <c r="BI3254" s="226">
        <f>IF(N3254="nulová",J3254,0)</f>
        <v>0</v>
      </c>
      <c r="BJ3254" s="19" t="s">
        <v>79</v>
      </c>
      <c r="BK3254" s="226">
        <f>ROUND(I3254*H3254,2)</f>
        <v>0</v>
      </c>
      <c r="BL3254" s="19" t="s">
        <v>307</v>
      </c>
      <c r="BM3254" s="225" t="s">
        <v>3471</v>
      </c>
    </row>
    <row r="3255" s="2" customFormat="1">
      <c r="A3255" s="40"/>
      <c r="B3255" s="41"/>
      <c r="C3255" s="42"/>
      <c r="D3255" s="234" t="s">
        <v>680</v>
      </c>
      <c r="E3255" s="42"/>
      <c r="F3255" s="283" t="s">
        <v>3408</v>
      </c>
      <c r="G3255" s="42"/>
      <c r="H3255" s="42"/>
      <c r="I3255" s="229"/>
      <c r="J3255" s="42"/>
      <c r="K3255" s="42"/>
      <c r="L3255" s="46"/>
      <c r="M3255" s="230"/>
      <c r="N3255" s="231"/>
      <c r="O3255" s="86"/>
      <c r="P3255" s="86"/>
      <c r="Q3255" s="86"/>
      <c r="R3255" s="86"/>
      <c r="S3255" s="86"/>
      <c r="T3255" s="87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T3255" s="19" t="s">
        <v>680</v>
      </c>
      <c r="AU3255" s="19" t="s">
        <v>82</v>
      </c>
    </row>
    <row r="3256" s="13" customFormat="1">
      <c r="A3256" s="13"/>
      <c r="B3256" s="232"/>
      <c r="C3256" s="233"/>
      <c r="D3256" s="234" t="s">
        <v>205</v>
      </c>
      <c r="E3256" s="235" t="s">
        <v>19</v>
      </c>
      <c r="F3256" s="236" t="s">
        <v>3472</v>
      </c>
      <c r="G3256" s="233"/>
      <c r="H3256" s="237">
        <v>4.3339999999999996</v>
      </c>
      <c r="I3256" s="238"/>
      <c r="J3256" s="233"/>
      <c r="K3256" s="233"/>
      <c r="L3256" s="239"/>
      <c r="M3256" s="240"/>
      <c r="N3256" s="241"/>
      <c r="O3256" s="241"/>
      <c r="P3256" s="241"/>
      <c r="Q3256" s="241"/>
      <c r="R3256" s="241"/>
      <c r="S3256" s="241"/>
      <c r="T3256" s="242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3" t="s">
        <v>205</v>
      </c>
      <c r="AU3256" s="243" t="s">
        <v>82</v>
      </c>
      <c r="AV3256" s="13" t="s">
        <v>82</v>
      </c>
      <c r="AW3256" s="13" t="s">
        <v>33</v>
      </c>
      <c r="AX3256" s="13" t="s">
        <v>79</v>
      </c>
      <c r="AY3256" s="243" t="s">
        <v>190</v>
      </c>
    </row>
    <row r="3257" s="2" customFormat="1" ht="16.5" customHeight="1">
      <c r="A3257" s="40"/>
      <c r="B3257" s="41"/>
      <c r="C3257" s="214" t="s">
        <v>3473</v>
      </c>
      <c r="D3257" s="214" t="s">
        <v>192</v>
      </c>
      <c r="E3257" s="215" t="s">
        <v>3474</v>
      </c>
      <c r="F3257" s="216" t="s">
        <v>3475</v>
      </c>
      <c r="G3257" s="217" t="s">
        <v>659</v>
      </c>
      <c r="H3257" s="218">
        <v>1.2</v>
      </c>
      <c r="I3257" s="219"/>
      <c r="J3257" s="220">
        <f>ROUND(I3257*H3257,2)</f>
        <v>0</v>
      </c>
      <c r="K3257" s="216" t="s">
        <v>19</v>
      </c>
      <c r="L3257" s="46"/>
      <c r="M3257" s="221" t="s">
        <v>19</v>
      </c>
      <c r="N3257" s="222" t="s">
        <v>43</v>
      </c>
      <c r="O3257" s="86"/>
      <c r="P3257" s="223">
        <f>O3257*H3257</f>
        <v>0</v>
      </c>
      <c r="Q3257" s="223">
        <v>0.02</v>
      </c>
      <c r="R3257" s="223">
        <f>Q3257*H3257</f>
        <v>0.024</v>
      </c>
      <c r="S3257" s="223">
        <v>0</v>
      </c>
      <c r="T3257" s="224">
        <f>S3257*H3257</f>
        <v>0</v>
      </c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R3257" s="225" t="s">
        <v>307</v>
      </c>
      <c r="AT3257" s="225" t="s">
        <v>192</v>
      </c>
      <c r="AU3257" s="225" t="s">
        <v>82</v>
      </c>
      <c r="AY3257" s="19" t="s">
        <v>190</v>
      </c>
      <c r="BE3257" s="226">
        <f>IF(N3257="základní",J3257,0)</f>
        <v>0</v>
      </c>
      <c r="BF3257" s="226">
        <f>IF(N3257="snížená",J3257,0)</f>
        <v>0</v>
      </c>
      <c r="BG3257" s="226">
        <f>IF(N3257="zákl. přenesená",J3257,0)</f>
        <v>0</v>
      </c>
      <c r="BH3257" s="226">
        <f>IF(N3257="sníž. přenesená",J3257,0)</f>
        <v>0</v>
      </c>
      <c r="BI3257" s="226">
        <f>IF(N3257="nulová",J3257,0)</f>
        <v>0</v>
      </c>
      <c r="BJ3257" s="19" t="s">
        <v>79</v>
      </c>
      <c r="BK3257" s="226">
        <f>ROUND(I3257*H3257,2)</f>
        <v>0</v>
      </c>
      <c r="BL3257" s="19" t="s">
        <v>307</v>
      </c>
      <c r="BM3257" s="225" t="s">
        <v>3476</v>
      </c>
    </row>
    <row r="3258" s="2" customFormat="1">
      <c r="A3258" s="40"/>
      <c r="B3258" s="41"/>
      <c r="C3258" s="42"/>
      <c r="D3258" s="234" t="s">
        <v>680</v>
      </c>
      <c r="E3258" s="42"/>
      <c r="F3258" s="283" t="s">
        <v>3408</v>
      </c>
      <c r="G3258" s="42"/>
      <c r="H3258" s="42"/>
      <c r="I3258" s="229"/>
      <c r="J3258" s="42"/>
      <c r="K3258" s="42"/>
      <c r="L3258" s="46"/>
      <c r="M3258" s="230"/>
      <c r="N3258" s="231"/>
      <c r="O3258" s="86"/>
      <c r="P3258" s="86"/>
      <c r="Q3258" s="86"/>
      <c r="R3258" s="86"/>
      <c r="S3258" s="86"/>
      <c r="T3258" s="87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T3258" s="19" t="s">
        <v>680</v>
      </c>
      <c r="AU3258" s="19" t="s">
        <v>82</v>
      </c>
    </row>
    <row r="3259" s="2" customFormat="1" ht="24.15" customHeight="1">
      <c r="A3259" s="40"/>
      <c r="B3259" s="41"/>
      <c r="C3259" s="214" t="s">
        <v>3477</v>
      </c>
      <c r="D3259" s="214" t="s">
        <v>192</v>
      </c>
      <c r="E3259" s="215" t="s">
        <v>3478</v>
      </c>
      <c r="F3259" s="216" t="s">
        <v>3479</v>
      </c>
      <c r="G3259" s="217" t="s">
        <v>659</v>
      </c>
      <c r="H3259" s="218">
        <v>23.300000000000001</v>
      </c>
      <c r="I3259" s="219"/>
      <c r="J3259" s="220">
        <f>ROUND(I3259*H3259,2)</f>
        <v>0</v>
      </c>
      <c r="K3259" s="216" t="s">
        <v>19</v>
      </c>
      <c r="L3259" s="46"/>
      <c r="M3259" s="221" t="s">
        <v>19</v>
      </c>
      <c r="N3259" s="222" t="s">
        <v>43</v>
      </c>
      <c r="O3259" s="86"/>
      <c r="P3259" s="223">
        <f>O3259*H3259</f>
        <v>0</v>
      </c>
      <c r="Q3259" s="223">
        <v>0.029999999999999999</v>
      </c>
      <c r="R3259" s="223">
        <f>Q3259*H3259</f>
        <v>0.69899999999999995</v>
      </c>
      <c r="S3259" s="223">
        <v>0</v>
      </c>
      <c r="T3259" s="224">
        <f>S3259*H3259</f>
        <v>0</v>
      </c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R3259" s="225" t="s">
        <v>307</v>
      </c>
      <c r="AT3259" s="225" t="s">
        <v>192</v>
      </c>
      <c r="AU3259" s="225" t="s">
        <v>82</v>
      </c>
      <c r="AY3259" s="19" t="s">
        <v>190</v>
      </c>
      <c r="BE3259" s="226">
        <f>IF(N3259="základní",J3259,0)</f>
        <v>0</v>
      </c>
      <c r="BF3259" s="226">
        <f>IF(N3259="snížená",J3259,0)</f>
        <v>0</v>
      </c>
      <c r="BG3259" s="226">
        <f>IF(N3259="zákl. přenesená",J3259,0)</f>
        <v>0</v>
      </c>
      <c r="BH3259" s="226">
        <f>IF(N3259="sníž. přenesená",J3259,0)</f>
        <v>0</v>
      </c>
      <c r="BI3259" s="226">
        <f>IF(N3259="nulová",J3259,0)</f>
        <v>0</v>
      </c>
      <c r="BJ3259" s="19" t="s">
        <v>79</v>
      </c>
      <c r="BK3259" s="226">
        <f>ROUND(I3259*H3259,2)</f>
        <v>0</v>
      </c>
      <c r="BL3259" s="19" t="s">
        <v>307</v>
      </c>
      <c r="BM3259" s="225" t="s">
        <v>3480</v>
      </c>
    </row>
    <row r="3260" s="2" customFormat="1">
      <c r="A3260" s="40"/>
      <c r="B3260" s="41"/>
      <c r="C3260" s="42"/>
      <c r="D3260" s="234" t="s">
        <v>680</v>
      </c>
      <c r="E3260" s="42"/>
      <c r="F3260" s="283" t="s">
        <v>3481</v>
      </c>
      <c r="G3260" s="42"/>
      <c r="H3260" s="42"/>
      <c r="I3260" s="229"/>
      <c r="J3260" s="42"/>
      <c r="K3260" s="42"/>
      <c r="L3260" s="46"/>
      <c r="M3260" s="230"/>
      <c r="N3260" s="231"/>
      <c r="O3260" s="86"/>
      <c r="P3260" s="86"/>
      <c r="Q3260" s="86"/>
      <c r="R3260" s="86"/>
      <c r="S3260" s="86"/>
      <c r="T3260" s="87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T3260" s="19" t="s">
        <v>680</v>
      </c>
      <c r="AU3260" s="19" t="s">
        <v>82</v>
      </c>
    </row>
    <row r="3261" s="13" customFormat="1">
      <c r="A3261" s="13"/>
      <c r="B3261" s="232"/>
      <c r="C3261" s="233"/>
      <c r="D3261" s="234" t="s">
        <v>205</v>
      </c>
      <c r="E3261" s="235" t="s">
        <v>19</v>
      </c>
      <c r="F3261" s="236" t="s">
        <v>3482</v>
      </c>
      <c r="G3261" s="233"/>
      <c r="H3261" s="237">
        <v>23.300000000000001</v>
      </c>
      <c r="I3261" s="238"/>
      <c r="J3261" s="233"/>
      <c r="K3261" s="233"/>
      <c r="L3261" s="239"/>
      <c r="M3261" s="240"/>
      <c r="N3261" s="241"/>
      <c r="O3261" s="241"/>
      <c r="P3261" s="241"/>
      <c r="Q3261" s="241"/>
      <c r="R3261" s="241"/>
      <c r="S3261" s="241"/>
      <c r="T3261" s="242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3" t="s">
        <v>205</v>
      </c>
      <c r="AU3261" s="243" t="s">
        <v>82</v>
      </c>
      <c r="AV3261" s="13" t="s">
        <v>82</v>
      </c>
      <c r="AW3261" s="13" t="s">
        <v>33</v>
      </c>
      <c r="AX3261" s="13" t="s">
        <v>79</v>
      </c>
      <c r="AY3261" s="243" t="s">
        <v>190</v>
      </c>
    </row>
    <row r="3262" s="2" customFormat="1" ht="21.75" customHeight="1">
      <c r="A3262" s="40"/>
      <c r="B3262" s="41"/>
      <c r="C3262" s="214" t="s">
        <v>3483</v>
      </c>
      <c r="D3262" s="214" t="s">
        <v>192</v>
      </c>
      <c r="E3262" s="215" t="s">
        <v>3484</v>
      </c>
      <c r="F3262" s="216" t="s">
        <v>3485</v>
      </c>
      <c r="G3262" s="217" t="s">
        <v>3423</v>
      </c>
      <c r="H3262" s="218">
        <v>1</v>
      </c>
      <c r="I3262" s="219"/>
      <c r="J3262" s="220">
        <f>ROUND(I3262*H3262,2)</f>
        <v>0</v>
      </c>
      <c r="K3262" s="216" t="s">
        <v>19</v>
      </c>
      <c r="L3262" s="46"/>
      <c r="M3262" s="221" t="s">
        <v>19</v>
      </c>
      <c r="N3262" s="222" t="s">
        <v>43</v>
      </c>
      <c r="O3262" s="86"/>
      <c r="P3262" s="223">
        <f>O3262*H3262</f>
        <v>0</v>
      </c>
      <c r="Q3262" s="223">
        <v>1.8</v>
      </c>
      <c r="R3262" s="223">
        <f>Q3262*H3262</f>
        <v>1.8</v>
      </c>
      <c r="S3262" s="223">
        <v>0</v>
      </c>
      <c r="T3262" s="224">
        <f>S3262*H3262</f>
        <v>0</v>
      </c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R3262" s="225" t="s">
        <v>307</v>
      </c>
      <c r="AT3262" s="225" t="s">
        <v>192</v>
      </c>
      <c r="AU3262" s="225" t="s">
        <v>82</v>
      </c>
      <c r="AY3262" s="19" t="s">
        <v>190</v>
      </c>
      <c r="BE3262" s="226">
        <f>IF(N3262="základní",J3262,0)</f>
        <v>0</v>
      </c>
      <c r="BF3262" s="226">
        <f>IF(N3262="snížená",J3262,0)</f>
        <v>0</v>
      </c>
      <c r="BG3262" s="226">
        <f>IF(N3262="zákl. přenesená",J3262,0)</f>
        <v>0</v>
      </c>
      <c r="BH3262" s="226">
        <f>IF(N3262="sníž. přenesená",J3262,0)</f>
        <v>0</v>
      </c>
      <c r="BI3262" s="226">
        <f>IF(N3262="nulová",J3262,0)</f>
        <v>0</v>
      </c>
      <c r="BJ3262" s="19" t="s">
        <v>79</v>
      </c>
      <c r="BK3262" s="226">
        <f>ROUND(I3262*H3262,2)</f>
        <v>0</v>
      </c>
      <c r="BL3262" s="19" t="s">
        <v>307</v>
      </c>
      <c r="BM3262" s="225" t="s">
        <v>3486</v>
      </c>
    </row>
    <row r="3263" s="2" customFormat="1">
      <c r="A3263" s="40"/>
      <c r="B3263" s="41"/>
      <c r="C3263" s="42"/>
      <c r="D3263" s="234" t="s">
        <v>680</v>
      </c>
      <c r="E3263" s="42"/>
      <c r="F3263" s="283" t="s">
        <v>3487</v>
      </c>
      <c r="G3263" s="42"/>
      <c r="H3263" s="42"/>
      <c r="I3263" s="229"/>
      <c r="J3263" s="42"/>
      <c r="K3263" s="42"/>
      <c r="L3263" s="46"/>
      <c r="M3263" s="230"/>
      <c r="N3263" s="231"/>
      <c r="O3263" s="86"/>
      <c r="P3263" s="86"/>
      <c r="Q3263" s="86"/>
      <c r="R3263" s="86"/>
      <c r="S3263" s="86"/>
      <c r="T3263" s="87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T3263" s="19" t="s">
        <v>680</v>
      </c>
      <c r="AU3263" s="19" t="s">
        <v>82</v>
      </c>
    </row>
    <row r="3264" s="2" customFormat="1" ht="21.75" customHeight="1">
      <c r="A3264" s="40"/>
      <c r="B3264" s="41"/>
      <c r="C3264" s="214" t="s">
        <v>3488</v>
      </c>
      <c r="D3264" s="214" t="s">
        <v>192</v>
      </c>
      <c r="E3264" s="215" t="s">
        <v>3489</v>
      </c>
      <c r="F3264" s="216" t="s">
        <v>3490</v>
      </c>
      <c r="G3264" s="217" t="s">
        <v>3423</v>
      </c>
      <c r="H3264" s="218">
        <v>1</v>
      </c>
      <c r="I3264" s="219"/>
      <c r="J3264" s="220">
        <f>ROUND(I3264*H3264,2)</f>
        <v>0</v>
      </c>
      <c r="K3264" s="216" t="s">
        <v>19</v>
      </c>
      <c r="L3264" s="46"/>
      <c r="M3264" s="221" t="s">
        <v>19</v>
      </c>
      <c r="N3264" s="222" t="s">
        <v>43</v>
      </c>
      <c r="O3264" s="86"/>
      <c r="P3264" s="223">
        <f>O3264*H3264</f>
        <v>0</v>
      </c>
      <c r="Q3264" s="223">
        <v>1.3999999999999999</v>
      </c>
      <c r="R3264" s="223">
        <f>Q3264*H3264</f>
        <v>1.3999999999999999</v>
      </c>
      <c r="S3264" s="223">
        <v>0</v>
      </c>
      <c r="T3264" s="224">
        <f>S3264*H3264</f>
        <v>0</v>
      </c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R3264" s="225" t="s">
        <v>307</v>
      </c>
      <c r="AT3264" s="225" t="s">
        <v>192</v>
      </c>
      <c r="AU3264" s="225" t="s">
        <v>82</v>
      </c>
      <c r="AY3264" s="19" t="s">
        <v>190</v>
      </c>
      <c r="BE3264" s="226">
        <f>IF(N3264="základní",J3264,0)</f>
        <v>0</v>
      </c>
      <c r="BF3264" s="226">
        <f>IF(N3264="snížená",J3264,0)</f>
        <v>0</v>
      </c>
      <c r="BG3264" s="226">
        <f>IF(N3264="zákl. přenesená",J3264,0)</f>
        <v>0</v>
      </c>
      <c r="BH3264" s="226">
        <f>IF(N3264="sníž. přenesená",J3264,0)</f>
        <v>0</v>
      </c>
      <c r="BI3264" s="226">
        <f>IF(N3264="nulová",J3264,0)</f>
        <v>0</v>
      </c>
      <c r="BJ3264" s="19" t="s">
        <v>79</v>
      </c>
      <c r="BK3264" s="226">
        <f>ROUND(I3264*H3264,2)</f>
        <v>0</v>
      </c>
      <c r="BL3264" s="19" t="s">
        <v>307</v>
      </c>
      <c r="BM3264" s="225" t="s">
        <v>3491</v>
      </c>
    </row>
    <row r="3265" s="2" customFormat="1">
      <c r="A3265" s="40"/>
      <c r="B3265" s="41"/>
      <c r="C3265" s="42"/>
      <c r="D3265" s="234" t="s">
        <v>680</v>
      </c>
      <c r="E3265" s="42"/>
      <c r="F3265" s="283" t="s">
        <v>3487</v>
      </c>
      <c r="G3265" s="42"/>
      <c r="H3265" s="42"/>
      <c r="I3265" s="229"/>
      <c r="J3265" s="42"/>
      <c r="K3265" s="42"/>
      <c r="L3265" s="46"/>
      <c r="M3265" s="230"/>
      <c r="N3265" s="231"/>
      <c r="O3265" s="86"/>
      <c r="P3265" s="86"/>
      <c r="Q3265" s="86"/>
      <c r="R3265" s="86"/>
      <c r="S3265" s="86"/>
      <c r="T3265" s="87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T3265" s="19" t="s">
        <v>680</v>
      </c>
      <c r="AU3265" s="19" t="s">
        <v>82</v>
      </c>
    </row>
    <row r="3266" s="2" customFormat="1" ht="24.15" customHeight="1">
      <c r="A3266" s="40"/>
      <c r="B3266" s="41"/>
      <c r="C3266" s="214" t="s">
        <v>3492</v>
      </c>
      <c r="D3266" s="214" t="s">
        <v>192</v>
      </c>
      <c r="E3266" s="215" t="s">
        <v>3493</v>
      </c>
      <c r="F3266" s="216" t="s">
        <v>3494</v>
      </c>
      <c r="G3266" s="217" t="s">
        <v>3423</v>
      </c>
      <c r="H3266" s="218">
        <v>2</v>
      </c>
      <c r="I3266" s="219"/>
      <c r="J3266" s="220">
        <f>ROUND(I3266*H3266,2)</f>
        <v>0</v>
      </c>
      <c r="K3266" s="216" t="s">
        <v>19</v>
      </c>
      <c r="L3266" s="46"/>
      <c r="M3266" s="221" t="s">
        <v>19</v>
      </c>
      <c r="N3266" s="222" t="s">
        <v>43</v>
      </c>
      <c r="O3266" s="86"/>
      <c r="P3266" s="223">
        <f>O3266*H3266</f>
        <v>0</v>
      </c>
      <c r="Q3266" s="223">
        <v>0.14999999999999999</v>
      </c>
      <c r="R3266" s="223">
        <f>Q3266*H3266</f>
        <v>0.29999999999999999</v>
      </c>
      <c r="S3266" s="223">
        <v>0</v>
      </c>
      <c r="T3266" s="224">
        <f>S3266*H3266</f>
        <v>0</v>
      </c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R3266" s="225" t="s">
        <v>307</v>
      </c>
      <c r="AT3266" s="225" t="s">
        <v>192</v>
      </c>
      <c r="AU3266" s="225" t="s">
        <v>82</v>
      </c>
      <c r="AY3266" s="19" t="s">
        <v>190</v>
      </c>
      <c r="BE3266" s="226">
        <f>IF(N3266="základní",J3266,0)</f>
        <v>0</v>
      </c>
      <c r="BF3266" s="226">
        <f>IF(N3266="snížená",J3266,0)</f>
        <v>0</v>
      </c>
      <c r="BG3266" s="226">
        <f>IF(N3266="zákl. přenesená",J3266,0)</f>
        <v>0</v>
      </c>
      <c r="BH3266" s="226">
        <f>IF(N3266="sníž. přenesená",J3266,0)</f>
        <v>0</v>
      </c>
      <c r="BI3266" s="226">
        <f>IF(N3266="nulová",J3266,0)</f>
        <v>0</v>
      </c>
      <c r="BJ3266" s="19" t="s">
        <v>79</v>
      </c>
      <c r="BK3266" s="226">
        <f>ROUND(I3266*H3266,2)</f>
        <v>0</v>
      </c>
      <c r="BL3266" s="19" t="s">
        <v>307</v>
      </c>
      <c r="BM3266" s="225" t="s">
        <v>3495</v>
      </c>
    </row>
    <row r="3267" s="2" customFormat="1">
      <c r="A3267" s="40"/>
      <c r="B3267" s="41"/>
      <c r="C3267" s="42"/>
      <c r="D3267" s="234" t="s">
        <v>680</v>
      </c>
      <c r="E3267" s="42"/>
      <c r="F3267" s="283" t="s">
        <v>3496</v>
      </c>
      <c r="G3267" s="42"/>
      <c r="H3267" s="42"/>
      <c r="I3267" s="229"/>
      <c r="J3267" s="42"/>
      <c r="K3267" s="42"/>
      <c r="L3267" s="46"/>
      <c r="M3267" s="230"/>
      <c r="N3267" s="231"/>
      <c r="O3267" s="86"/>
      <c r="P3267" s="86"/>
      <c r="Q3267" s="86"/>
      <c r="R3267" s="86"/>
      <c r="S3267" s="86"/>
      <c r="T3267" s="87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T3267" s="19" t="s">
        <v>680</v>
      </c>
      <c r="AU3267" s="19" t="s">
        <v>82</v>
      </c>
    </row>
    <row r="3268" s="2" customFormat="1" ht="24.15" customHeight="1">
      <c r="A3268" s="40"/>
      <c r="B3268" s="41"/>
      <c r="C3268" s="214" t="s">
        <v>3497</v>
      </c>
      <c r="D3268" s="214" t="s">
        <v>192</v>
      </c>
      <c r="E3268" s="215" t="s">
        <v>3498</v>
      </c>
      <c r="F3268" s="216" t="s">
        <v>3499</v>
      </c>
      <c r="G3268" s="217" t="s">
        <v>3423</v>
      </c>
      <c r="H3268" s="218">
        <v>3</v>
      </c>
      <c r="I3268" s="219"/>
      <c r="J3268" s="220">
        <f>ROUND(I3268*H3268,2)</f>
        <v>0</v>
      </c>
      <c r="K3268" s="216" t="s">
        <v>19</v>
      </c>
      <c r="L3268" s="46"/>
      <c r="M3268" s="221" t="s">
        <v>19</v>
      </c>
      <c r="N3268" s="222" t="s">
        <v>43</v>
      </c>
      <c r="O3268" s="86"/>
      <c r="P3268" s="223">
        <f>O3268*H3268</f>
        <v>0</v>
      </c>
      <c r="Q3268" s="223">
        <v>0.16</v>
      </c>
      <c r="R3268" s="223">
        <f>Q3268*H3268</f>
        <v>0.47999999999999998</v>
      </c>
      <c r="S3268" s="223">
        <v>0</v>
      </c>
      <c r="T3268" s="224">
        <f>S3268*H3268</f>
        <v>0</v>
      </c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R3268" s="225" t="s">
        <v>307</v>
      </c>
      <c r="AT3268" s="225" t="s">
        <v>192</v>
      </c>
      <c r="AU3268" s="225" t="s">
        <v>82</v>
      </c>
      <c r="AY3268" s="19" t="s">
        <v>190</v>
      </c>
      <c r="BE3268" s="226">
        <f>IF(N3268="základní",J3268,0)</f>
        <v>0</v>
      </c>
      <c r="BF3268" s="226">
        <f>IF(N3268="snížená",J3268,0)</f>
        <v>0</v>
      </c>
      <c r="BG3268" s="226">
        <f>IF(N3268="zákl. přenesená",J3268,0)</f>
        <v>0</v>
      </c>
      <c r="BH3268" s="226">
        <f>IF(N3268="sníž. přenesená",J3268,0)</f>
        <v>0</v>
      </c>
      <c r="BI3268" s="226">
        <f>IF(N3268="nulová",J3268,0)</f>
        <v>0</v>
      </c>
      <c r="BJ3268" s="19" t="s">
        <v>79</v>
      </c>
      <c r="BK3268" s="226">
        <f>ROUND(I3268*H3268,2)</f>
        <v>0</v>
      </c>
      <c r="BL3268" s="19" t="s">
        <v>307</v>
      </c>
      <c r="BM3268" s="225" t="s">
        <v>3500</v>
      </c>
    </row>
    <row r="3269" s="2" customFormat="1">
      <c r="A3269" s="40"/>
      <c r="B3269" s="41"/>
      <c r="C3269" s="42"/>
      <c r="D3269" s="234" t="s">
        <v>680</v>
      </c>
      <c r="E3269" s="42"/>
      <c r="F3269" s="283" t="s">
        <v>3487</v>
      </c>
      <c r="G3269" s="42"/>
      <c r="H3269" s="42"/>
      <c r="I3269" s="229"/>
      <c r="J3269" s="42"/>
      <c r="K3269" s="42"/>
      <c r="L3269" s="46"/>
      <c r="M3269" s="230"/>
      <c r="N3269" s="231"/>
      <c r="O3269" s="86"/>
      <c r="P3269" s="86"/>
      <c r="Q3269" s="86"/>
      <c r="R3269" s="86"/>
      <c r="S3269" s="86"/>
      <c r="T3269" s="87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T3269" s="19" t="s">
        <v>680</v>
      </c>
      <c r="AU3269" s="19" t="s">
        <v>82</v>
      </c>
    </row>
    <row r="3270" s="2" customFormat="1" ht="24.15" customHeight="1">
      <c r="A3270" s="40"/>
      <c r="B3270" s="41"/>
      <c r="C3270" s="214" t="s">
        <v>3501</v>
      </c>
      <c r="D3270" s="214" t="s">
        <v>192</v>
      </c>
      <c r="E3270" s="215" t="s">
        <v>3502</v>
      </c>
      <c r="F3270" s="216" t="s">
        <v>3503</v>
      </c>
      <c r="G3270" s="217" t="s">
        <v>3423</v>
      </c>
      <c r="H3270" s="218">
        <v>1</v>
      </c>
      <c r="I3270" s="219"/>
      <c r="J3270" s="220">
        <f>ROUND(I3270*H3270,2)</f>
        <v>0</v>
      </c>
      <c r="K3270" s="216" t="s">
        <v>19</v>
      </c>
      <c r="L3270" s="46"/>
      <c r="M3270" s="221" t="s">
        <v>19</v>
      </c>
      <c r="N3270" s="222" t="s">
        <v>43</v>
      </c>
      <c r="O3270" s="86"/>
      <c r="P3270" s="223">
        <f>O3270*H3270</f>
        <v>0</v>
      </c>
      <c r="Q3270" s="223">
        <v>0.20000000000000001</v>
      </c>
      <c r="R3270" s="223">
        <f>Q3270*H3270</f>
        <v>0.20000000000000001</v>
      </c>
      <c r="S3270" s="223">
        <v>0</v>
      </c>
      <c r="T3270" s="224">
        <f>S3270*H3270</f>
        <v>0</v>
      </c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R3270" s="225" t="s">
        <v>307</v>
      </c>
      <c r="AT3270" s="225" t="s">
        <v>192</v>
      </c>
      <c r="AU3270" s="225" t="s">
        <v>82</v>
      </c>
      <c r="AY3270" s="19" t="s">
        <v>190</v>
      </c>
      <c r="BE3270" s="226">
        <f>IF(N3270="základní",J3270,0)</f>
        <v>0</v>
      </c>
      <c r="BF3270" s="226">
        <f>IF(N3270="snížená",J3270,0)</f>
        <v>0</v>
      </c>
      <c r="BG3270" s="226">
        <f>IF(N3270="zákl. přenesená",J3270,0)</f>
        <v>0</v>
      </c>
      <c r="BH3270" s="226">
        <f>IF(N3270="sníž. přenesená",J3270,0)</f>
        <v>0</v>
      </c>
      <c r="BI3270" s="226">
        <f>IF(N3270="nulová",J3270,0)</f>
        <v>0</v>
      </c>
      <c r="BJ3270" s="19" t="s">
        <v>79</v>
      </c>
      <c r="BK3270" s="226">
        <f>ROUND(I3270*H3270,2)</f>
        <v>0</v>
      </c>
      <c r="BL3270" s="19" t="s">
        <v>307</v>
      </c>
      <c r="BM3270" s="225" t="s">
        <v>3504</v>
      </c>
    </row>
    <row r="3271" s="2" customFormat="1">
      <c r="A3271" s="40"/>
      <c r="B3271" s="41"/>
      <c r="C3271" s="42"/>
      <c r="D3271" s="234" t="s">
        <v>680</v>
      </c>
      <c r="E3271" s="42"/>
      <c r="F3271" s="283" t="s">
        <v>3487</v>
      </c>
      <c r="G3271" s="42"/>
      <c r="H3271" s="42"/>
      <c r="I3271" s="229"/>
      <c r="J3271" s="42"/>
      <c r="K3271" s="42"/>
      <c r="L3271" s="46"/>
      <c r="M3271" s="230"/>
      <c r="N3271" s="231"/>
      <c r="O3271" s="86"/>
      <c r="P3271" s="86"/>
      <c r="Q3271" s="86"/>
      <c r="R3271" s="86"/>
      <c r="S3271" s="86"/>
      <c r="T3271" s="87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T3271" s="19" t="s">
        <v>680</v>
      </c>
      <c r="AU3271" s="19" t="s">
        <v>82</v>
      </c>
    </row>
    <row r="3272" s="2" customFormat="1" ht="24.15" customHeight="1">
      <c r="A3272" s="40"/>
      <c r="B3272" s="41"/>
      <c r="C3272" s="214" t="s">
        <v>3505</v>
      </c>
      <c r="D3272" s="214" t="s">
        <v>192</v>
      </c>
      <c r="E3272" s="215" t="s">
        <v>3506</v>
      </c>
      <c r="F3272" s="216" t="s">
        <v>3507</v>
      </c>
      <c r="G3272" s="217" t="s">
        <v>3423</v>
      </c>
      <c r="H3272" s="218">
        <v>3</v>
      </c>
      <c r="I3272" s="219"/>
      <c r="J3272" s="220">
        <f>ROUND(I3272*H3272,2)</f>
        <v>0</v>
      </c>
      <c r="K3272" s="216" t="s">
        <v>19</v>
      </c>
      <c r="L3272" s="46"/>
      <c r="M3272" s="221" t="s">
        <v>19</v>
      </c>
      <c r="N3272" s="222" t="s">
        <v>43</v>
      </c>
      <c r="O3272" s="86"/>
      <c r="P3272" s="223">
        <f>O3272*H3272</f>
        <v>0</v>
      </c>
      <c r="Q3272" s="223">
        <v>0.20000000000000001</v>
      </c>
      <c r="R3272" s="223">
        <f>Q3272*H3272</f>
        <v>0.60000000000000009</v>
      </c>
      <c r="S3272" s="223">
        <v>0</v>
      </c>
      <c r="T3272" s="224">
        <f>S3272*H3272</f>
        <v>0</v>
      </c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R3272" s="225" t="s">
        <v>307</v>
      </c>
      <c r="AT3272" s="225" t="s">
        <v>192</v>
      </c>
      <c r="AU3272" s="225" t="s">
        <v>82</v>
      </c>
      <c r="AY3272" s="19" t="s">
        <v>190</v>
      </c>
      <c r="BE3272" s="226">
        <f>IF(N3272="základní",J3272,0)</f>
        <v>0</v>
      </c>
      <c r="BF3272" s="226">
        <f>IF(N3272="snížená",J3272,0)</f>
        <v>0</v>
      </c>
      <c r="BG3272" s="226">
        <f>IF(N3272="zákl. přenesená",J3272,0)</f>
        <v>0</v>
      </c>
      <c r="BH3272" s="226">
        <f>IF(N3272="sníž. přenesená",J3272,0)</f>
        <v>0</v>
      </c>
      <c r="BI3272" s="226">
        <f>IF(N3272="nulová",J3272,0)</f>
        <v>0</v>
      </c>
      <c r="BJ3272" s="19" t="s">
        <v>79</v>
      </c>
      <c r="BK3272" s="226">
        <f>ROUND(I3272*H3272,2)</f>
        <v>0</v>
      </c>
      <c r="BL3272" s="19" t="s">
        <v>307</v>
      </c>
      <c r="BM3272" s="225" t="s">
        <v>3508</v>
      </c>
    </row>
    <row r="3273" s="2" customFormat="1">
      <c r="A3273" s="40"/>
      <c r="B3273" s="41"/>
      <c r="C3273" s="42"/>
      <c r="D3273" s="234" t="s">
        <v>680</v>
      </c>
      <c r="E3273" s="42"/>
      <c r="F3273" s="283" t="s">
        <v>3487</v>
      </c>
      <c r="G3273" s="42"/>
      <c r="H3273" s="42"/>
      <c r="I3273" s="229"/>
      <c r="J3273" s="42"/>
      <c r="K3273" s="42"/>
      <c r="L3273" s="46"/>
      <c r="M3273" s="230"/>
      <c r="N3273" s="231"/>
      <c r="O3273" s="86"/>
      <c r="P3273" s="86"/>
      <c r="Q3273" s="86"/>
      <c r="R3273" s="86"/>
      <c r="S3273" s="86"/>
      <c r="T3273" s="87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T3273" s="19" t="s">
        <v>680</v>
      </c>
      <c r="AU3273" s="19" t="s">
        <v>82</v>
      </c>
    </row>
    <row r="3274" s="12" customFormat="1" ht="22.8" customHeight="1">
      <c r="A3274" s="12"/>
      <c r="B3274" s="198"/>
      <c r="C3274" s="199"/>
      <c r="D3274" s="200" t="s">
        <v>71</v>
      </c>
      <c r="E3274" s="212" t="s">
        <v>3509</v>
      </c>
      <c r="F3274" s="212" t="s">
        <v>3510</v>
      </c>
      <c r="G3274" s="199"/>
      <c r="H3274" s="199"/>
      <c r="I3274" s="202"/>
      <c r="J3274" s="213">
        <f>BK3274</f>
        <v>0</v>
      </c>
      <c r="K3274" s="199"/>
      <c r="L3274" s="204"/>
      <c r="M3274" s="205"/>
      <c r="N3274" s="206"/>
      <c r="O3274" s="206"/>
      <c r="P3274" s="207">
        <f>SUM(P3275:P3468)</f>
        <v>0</v>
      </c>
      <c r="Q3274" s="206"/>
      <c r="R3274" s="207">
        <f>SUM(R3275:R3468)</f>
        <v>9.3457600000000003</v>
      </c>
      <c r="S3274" s="206"/>
      <c r="T3274" s="208">
        <f>SUM(T3275:T3468)</f>
        <v>0</v>
      </c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R3274" s="209" t="s">
        <v>82</v>
      </c>
      <c r="AT3274" s="210" t="s">
        <v>71</v>
      </c>
      <c r="AU3274" s="210" t="s">
        <v>79</v>
      </c>
      <c r="AY3274" s="209" t="s">
        <v>190</v>
      </c>
      <c r="BK3274" s="211">
        <f>SUM(BK3275:BK3468)</f>
        <v>0</v>
      </c>
    </row>
    <row r="3275" s="2" customFormat="1" ht="24.15" customHeight="1">
      <c r="A3275" s="40"/>
      <c r="B3275" s="41"/>
      <c r="C3275" s="214" t="s">
        <v>3511</v>
      </c>
      <c r="D3275" s="214" t="s">
        <v>192</v>
      </c>
      <c r="E3275" s="215" t="s">
        <v>3364</v>
      </c>
      <c r="F3275" s="216" t="s">
        <v>3365</v>
      </c>
      <c r="G3275" s="217" t="s">
        <v>222</v>
      </c>
      <c r="H3275" s="218">
        <v>9.3460000000000001</v>
      </c>
      <c r="I3275" s="219"/>
      <c r="J3275" s="220">
        <f>ROUND(I3275*H3275,2)</f>
        <v>0</v>
      </c>
      <c r="K3275" s="216" t="s">
        <v>196</v>
      </c>
      <c r="L3275" s="46"/>
      <c r="M3275" s="221" t="s">
        <v>19</v>
      </c>
      <c r="N3275" s="222" t="s">
        <v>43</v>
      </c>
      <c r="O3275" s="86"/>
      <c r="P3275" s="223">
        <f>O3275*H3275</f>
        <v>0</v>
      </c>
      <c r="Q3275" s="223">
        <v>0</v>
      </c>
      <c r="R3275" s="223">
        <f>Q3275*H3275</f>
        <v>0</v>
      </c>
      <c r="S3275" s="223">
        <v>0</v>
      </c>
      <c r="T3275" s="224">
        <f>S3275*H3275</f>
        <v>0</v>
      </c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R3275" s="225" t="s">
        <v>307</v>
      </c>
      <c r="AT3275" s="225" t="s">
        <v>192</v>
      </c>
      <c r="AU3275" s="225" t="s">
        <v>82</v>
      </c>
      <c r="AY3275" s="19" t="s">
        <v>190</v>
      </c>
      <c r="BE3275" s="226">
        <f>IF(N3275="základní",J3275,0)</f>
        <v>0</v>
      </c>
      <c r="BF3275" s="226">
        <f>IF(N3275="snížená",J3275,0)</f>
        <v>0</v>
      </c>
      <c r="BG3275" s="226">
        <f>IF(N3275="zákl. přenesená",J3275,0)</f>
        <v>0</v>
      </c>
      <c r="BH3275" s="226">
        <f>IF(N3275="sníž. přenesená",J3275,0)</f>
        <v>0</v>
      </c>
      <c r="BI3275" s="226">
        <f>IF(N3275="nulová",J3275,0)</f>
        <v>0</v>
      </c>
      <c r="BJ3275" s="19" t="s">
        <v>79</v>
      </c>
      <c r="BK3275" s="226">
        <f>ROUND(I3275*H3275,2)</f>
        <v>0</v>
      </c>
      <c r="BL3275" s="19" t="s">
        <v>307</v>
      </c>
      <c r="BM3275" s="225" t="s">
        <v>3512</v>
      </c>
    </row>
    <row r="3276" s="2" customFormat="1">
      <c r="A3276" s="40"/>
      <c r="B3276" s="41"/>
      <c r="C3276" s="42"/>
      <c r="D3276" s="227" t="s">
        <v>199</v>
      </c>
      <c r="E3276" s="42"/>
      <c r="F3276" s="228" t="s">
        <v>3367</v>
      </c>
      <c r="G3276" s="42"/>
      <c r="H3276" s="42"/>
      <c r="I3276" s="229"/>
      <c r="J3276" s="42"/>
      <c r="K3276" s="42"/>
      <c r="L3276" s="46"/>
      <c r="M3276" s="230"/>
      <c r="N3276" s="231"/>
      <c r="O3276" s="86"/>
      <c r="P3276" s="86"/>
      <c r="Q3276" s="86"/>
      <c r="R3276" s="86"/>
      <c r="S3276" s="86"/>
      <c r="T3276" s="87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T3276" s="19" t="s">
        <v>199</v>
      </c>
      <c r="AU3276" s="19" t="s">
        <v>82</v>
      </c>
    </row>
    <row r="3277" s="2" customFormat="1" ht="16.5" customHeight="1">
      <c r="A3277" s="40"/>
      <c r="B3277" s="41"/>
      <c r="C3277" s="214" t="s">
        <v>3513</v>
      </c>
      <c r="D3277" s="214" t="s">
        <v>192</v>
      </c>
      <c r="E3277" s="215" t="s">
        <v>3514</v>
      </c>
      <c r="F3277" s="216" t="s">
        <v>3515</v>
      </c>
      <c r="G3277" s="217" t="s">
        <v>408</v>
      </c>
      <c r="H3277" s="218">
        <v>1</v>
      </c>
      <c r="I3277" s="219"/>
      <c r="J3277" s="220">
        <f>ROUND(I3277*H3277,2)</f>
        <v>0</v>
      </c>
      <c r="K3277" s="216" t="s">
        <v>19</v>
      </c>
      <c r="L3277" s="46"/>
      <c r="M3277" s="221" t="s">
        <v>19</v>
      </c>
      <c r="N3277" s="222" t="s">
        <v>43</v>
      </c>
      <c r="O3277" s="86"/>
      <c r="P3277" s="223">
        <f>O3277*H3277</f>
        <v>0</v>
      </c>
      <c r="Q3277" s="223">
        <v>0.18375</v>
      </c>
      <c r="R3277" s="223">
        <f>Q3277*H3277</f>
        <v>0.18375</v>
      </c>
      <c r="S3277" s="223">
        <v>0</v>
      </c>
      <c r="T3277" s="224">
        <f>S3277*H3277</f>
        <v>0</v>
      </c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R3277" s="225" t="s">
        <v>307</v>
      </c>
      <c r="AT3277" s="225" t="s">
        <v>192</v>
      </c>
      <c r="AU3277" s="225" t="s">
        <v>82</v>
      </c>
      <c r="AY3277" s="19" t="s">
        <v>190</v>
      </c>
      <c r="BE3277" s="226">
        <f>IF(N3277="základní",J3277,0)</f>
        <v>0</v>
      </c>
      <c r="BF3277" s="226">
        <f>IF(N3277="snížená",J3277,0)</f>
        <v>0</v>
      </c>
      <c r="BG3277" s="226">
        <f>IF(N3277="zákl. přenesená",J3277,0)</f>
        <v>0</v>
      </c>
      <c r="BH3277" s="226">
        <f>IF(N3277="sníž. přenesená",J3277,0)</f>
        <v>0</v>
      </c>
      <c r="BI3277" s="226">
        <f>IF(N3277="nulová",J3277,0)</f>
        <v>0</v>
      </c>
      <c r="BJ3277" s="19" t="s">
        <v>79</v>
      </c>
      <c r="BK3277" s="226">
        <f>ROUND(I3277*H3277,2)</f>
        <v>0</v>
      </c>
      <c r="BL3277" s="19" t="s">
        <v>307</v>
      </c>
      <c r="BM3277" s="225" t="s">
        <v>3516</v>
      </c>
    </row>
    <row r="3278" s="2" customFormat="1">
      <c r="A3278" s="40"/>
      <c r="B3278" s="41"/>
      <c r="C3278" s="42"/>
      <c r="D3278" s="234" t="s">
        <v>680</v>
      </c>
      <c r="E3278" s="42"/>
      <c r="F3278" s="283" t="s">
        <v>3517</v>
      </c>
      <c r="G3278" s="42"/>
      <c r="H3278" s="42"/>
      <c r="I3278" s="229"/>
      <c r="J3278" s="42"/>
      <c r="K3278" s="42"/>
      <c r="L3278" s="46"/>
      <c r="M3278" s="230"/>
      <c r="N3278" s="231"/>
      <c r="O3278" s="86"/>
      <c r="P3278" s="86"/>
      <c r="Q3278" s="86"/>
      <c r="R3278" s="86"/>
      <c r="S3278" s="86"/>
      <c r="T3278" s="87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T3278" s="19" t="s">
        <v>680</v>
      </c>
      <c r="AU3278" s="19" t="s">
        <v>82</v>
      </c>
    </row>
    <row r="3279" s="2" customFormat="1" ht="24.15" customHeight="1">
      <c r="A3279" s="40"/>
      <c r="B3279" s="41"/>
      <c r="C3279" s="214" t="s">
        <v>3518</v>
      </c>
      <c r="D3279" s="214" t="s">
        <v>192</v>
      </c>
      <c r="E3279" s="215" t="s">
        <v>3519</v>
      </c>
      <c r="F3279" s="216" t="s">
        <v>3520</v>
      </c>
      <c r="G3279" s="217" t="s">
        <v>408</v>
      </c>
      <c r="H3279" s="218">
        <v>1</v>
      </c>
      <c r="I3279" s="219"/>
      <c r="J3279" s="220">
        <f>ROUND(I3279*H3279,2)</f>
        <v>0</v>
      </c>
      <c r="K3279" s="216" t="s">
        <v>19</v>
      </c>
      <c r="L3279" s="46"/>
      <c r="M3279" s="221" t="s">
        <v>19</v>
      </c>
      <c r="N3279" s="222" t="s">
        <v>43</v>
      </c>
      <c r="O3279" s="86"/>
      <c r="P3279" s="223">
        <f>O3279*H3279</f>
        <v>0</v>
      </c>
      <c r="Q3279" s="223">
        <v>0.2205</v>
      </c>
      <c r="R3279" s="223">
        <f>Q3279*H3279</f>
        <v>0.2205</v>
      </c>
      <c r="S3279" s="223">
        <v>0</v>
      </c>
      <c r="T3279" s="224">
        <f>S3279*H3279</f>
        <v>0</v>
      </c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R3279" s="225" t="s">
        <v>307</v>
      </c>
      <c r="AT3279" s="225" t="s">
        <v>192</v>
      </c>
      <c r="AU3279" s="225" t="s">
        <v>82</v>
      </c>
      <c r="AY3279" s="19" t="s">
        <v>190</v>
      </c>
      <c r="BE3279" s="226">
        <f>IF(N3279="základní",J3279,0)</f>
        <v>0</v>
      </c>
      <c r="BF3279" s="226">
        <f>IF(N3279="snížená",J3279,0)</f>
        <v>0</v>
      </c>
      <c r="BG3279" s="226">
        <f>IF(N3279="zákl. přenesená",J3279,0)</f>
        <v>0</v>
      </c>
      <c r="BH3279" s="226">
        <f>IF(N3279="sníž. přenesená",J3279,0)</f>
        <v>0</v>
      </c>
      <c r="BI3279" s="226">
        <f>IF(N3279="nulová",J3279,0)</f>
        <v>0</v>
      </c>
      <c r="BJ3279" s="19" t="s">
        <v>79</v>
      </c>
      <c r="BK3279" s="226">
        <f>ROUND(I3279*H3279,2)</f>
        <v>0</v>
      </c>
      <c r="BL3279" s="19" t="s">
        <v>307</v>
      </c>
      <c r="BM3279" s="225" t="s">
        <v>3521</v>
      </c>
    </row>
    <row r="3280" s="2" customFormat="1">
      <c r="A3280" s="40"/>
      <c r="B3280" s="41"/>
      <c r="C3280" s="42"/>
      <c r="D3280" s="234" t="s">
        <v>680</v>
      </c>
      <c r="E3280" s="42"/>
      <c r="F3280" s="283" t="s">
        <v>3517</v>
      </c>
      <c r="G3280" s="42"/>
      <c r="H3280" s="42"/>
      <c r="I3280" s="229"/>
      <c r="J3280" s="42"/>
      <c r="K3280" s="42"/>
      <c r="L3280" s="46"/>
      <c r="M3280" s="230"/>
      <c r="N3280" s="231"/>
      <c r="O3280" s="86"/>
      <c r="P3280" s="86"/>
      <c r="Q3280" s="86"/>
      <c r="R3280" s="86"/>
      <c r="S3280" s="86"/>
      <c r="T3280" s="87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T3280" s="19" t="s">
        <v>680</v>
      </c>
      <c r="AU3280" s="19" t="s">
        <v>82</v>
      </c>
    </row>
    <row r="3281" s="2" customFormat="1" ht="24.15" customHeight="1">
      <c r="A3281" s="40"/>
      <c r="B3281" s="41"/>
      <c r="C3281" s="214" t="s">
        <v>3522</v>
      </c>
      <c r="D3281" s="214" t="s">
        <v>192</v>
      </c>
      <c r="E3281" s="215" t="s">
        <v>3523</v>
      </c>
      <c r="F3281" s="216" t="s">
        <v>3520</v>
      </c>
      <c r="G3281" s="217" t="s">
        <v>408</v>
      </c>
      <c r="H3281" s="218">
        <v>1</v>
      </c>
      <c r="I3281" s="219"/>
      <c r="J3281" s="220">
        <f>ROUND(I3281*H3281,2)</f>
        <v>0</v>
      </c>
      <c r="K3281" s="216" t="s">
        <v>19</v>
      </c>
      <c r="L3281" s="46"/>
      <c r="M3281" s="221" t="s">
        <v>19</v>
      </c>
      <c r="N3281" s="222" t="s">
        <v>43</v>
      </c>
      <c r="O3281" s="86"/>
      <c r="P3281" s="223">
        <f>O3281*H3281</f>
        <v>0</v>
      </c>
      <c r="Q3281" s="223">
        <v>0.2205</v>
      </c>
      <c r="R3281" s="223">
        <f>Q3281*H3281</f>
        <v>0.2205</v>
      </c>
      <c r="S3281" s="223">
        <v>0</v>
      </c>
      <c r="T3281" s="224">
        <f>S3281*H3281</f>
        <v>0</v>
      </c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R3281" s="225" t="s">
        <v>307</v>
      </c>
      <c r="AT3281" s="225" t="s">
        <v>192</v>
      </c>
      <c r="AU3281" s="225" t="s">
        <v>82</v>
      </c>
      <c r="AY3281" s="19" t="s">
        <v>190</v>
      </c>
      <c r="BE3281" s="226">
        <f>IF(N3281="základní",J3281,0)</f>
        <v>0</v>
      </c>
      <c r="BF3281" s="226">
        <f>IF(N3281="snížená",J3281,0)</f>
        <v>0</v>
      </c>
      <c r="BG3281" s="226">
        <f>IF(N3281="zákl. přenesená",J3281,0)</f>
        <v>0</v>
      </c>
      <c r="BH3281" s="226">
        <f>IF(N3281="sníž. přenesená",J3281,0)</f>
        <v>0</v>
      </c>
      <c r="BI3281" s="226">
        <f>IF(N3281="nulová",J3281,0)</f>
        <v>0</v>
      </c>
      <c r="BJ3281" s="19" t="s">
        <v>79</v>
      </c>
      <c r="BK3281" s="226">
        <f>ROUND(I3281*H3281,2)</f>
        <v>0</v>
      </c>
      <c r="BL3281" s="19" t="s">
        <v>307</v>
      </c>
      <c r="BM3281" s="225" t="s">
        <v>3524</v>
      </c>
    </row>
    <row r="3282" s="2" customFormat="1">
      <c r="A3282" s="40"/>
      <c r="B3282" s="41"/>
      <c r="C3282" s="42"/>
      <c r="D3282" s="234" t="s">
        <v>680</v>
      </c>
      <c r="E3282" s="42"/>
      <c r="F3282" s="283" t="s">
        <v>3517</v>
      </c>
      <c r="G3282" s="42"/>
      <c r="H3282" s="42"/>
      <c r="I3282" s="229"/>
      <c r="J3282" s="42"/>
      <c r="K3282" s="42"/>
      <c r="L3282" s="46"/>
      <c r="M3282" s="230"/>
      <c r="N3282" s="231"/>
      <c r="O3282" s="86"/>
      <c r="P3282" s="86"/>
      <c r="Q3282" s="86"/>
      <c r="R3282" s="86"/>
      <c r="S3282" s="86"/>
      <c r="T3282" s="87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T3282" s="19" t="s">
        <v>680</v>
      </c>
      <c r="AU3282" s="19" t="s">
        <v>82</v>
      </c>
    </row>
    <row r="3283" s="2" customFormat="1" ht="16.5" customHeight="1">
      <c r="A3283" s="40"/>
      <c r="B3283" s="41"/>
      <c r="C3283" s="214" t="s">
        <v>3525</v>
      </c>
      <c r="D3283" s="214" t="s">
        <v>192</v>
      </c>
      <c r="E3283" s="215" t="s">
        <v>3526</v>
      </c>
      <c r="F3283" s="216" t="s">
        <v>3527</v>
      </c>
      <c r="G3283" s="217" t="s">
        <v>408</v>
      </c>
      <c r="H3283" s="218">
        <v>1</v>
      </c>
      <c r="I3283" s="219"/>
      <c r="J3283" s="220">
        <f>ROUND(I3283*H3283,2)</f>
        <v>0</v>
      </c>
      <c r="K3283" s="216" t="s">
        <v>19</v>
      </c>
      <c r="L3283" s="46"/>
      <c r="M3283" s="221" t="s">
        <v>19</v>
      </c>
      <c r="N3283" s="222" t="s">
        <v>43</v>
      </c>
      <c r="O3283" s="86"/>
      <c r="P3283" s="223">
        <f>O3283*H3283</f>
        <v>0</v>
      </c>
      <c r="Q3283" s="223">
        <v>0.12556000000000001</v>
      </c>
      <c r="R3283" s="223">
        <f>Q3283*H3283</f>
        <v>0.12556000000000001</v>
      </c>
      <c r="S3283" s="223">
        <v>0</v>
      </c>
      <c r="T3283" s="224">
        <f>S3283*H3283</f>
        <v>0</v>
      </c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R3283" s="225" t="s">
        <v>307</v>
      </c>
      <c r="AT3283" s="225" t="s">
        <v>192</v>
      </c>
      <c r="AU3283" s="225" t="s">
        <v>82</v>
      </c>
      <c r="AY3283" s="19" t="s">
        <v>190</v>
      </c>
      <c r="BE3283" s="226">
        <f>IF(N3283="základní",J3283,0)</f>
        <v>0</v>
      </c>
      <c r="BF3283" s="226">
        <f>IF(N3283="snížená",J3283,0)</f>
        <v>0</v>
      </c>
      <c r="BG3283" s="226">
        <f>IF(N3283="zákl. přenesená",J3283,0)</f>
        <v>0</v>
      </c>
      <c r="BH3283" s="226">
        <f>IF(N3283="sníž. přenesená",J3283,0)</f>
        <v>0</v>
      </c>
      <c r="BI3283" s="226">
        <f>IF(N3283="nulová",J3283,0)</f>
        <v>0</v>
      </c>
      <c r="BJ3283" s="19" t="s">
        <v>79</v>
      </c>
      <c r="BK3283" s="226">
        <f>ROUND(I3283*H3283,2)</f>
        <v>0</v>
      </c>
      <c r="BL3283" s="19" t="s">
        <v>307</v>
      </c>
      <c r="BM3283" s="225" t="s">
        <v>3528</v>
      </c>
    </row>
    <row r="3284" s="2" customFormat="1">
      <c r="A3284" s="40"/>
      <c r="B3284" s="41"/>
      <c r="C3284" s="42"/>
      <c r="D3284" s="234" t="s">
        <v>680</v>
      </c>
      <c r="E3284" s="42"/>
      <c r="F3284" s="283" t="s">
        <v>3517</v>
      </c>
      <c r="G3284" s="42"/>
      <c r="H3284" s="42"/>
      <c r="I3284" s="229"/>
      <c r="J3284" s="42"/>
      <c r="K3284" s="42"/>
      <c r="L3284" s="46"/>
      <c r="M3284" s="230"/>
      <c r="N3284" s="231"/>
      <c r="O3284" s="86"/>
      <c r="P3284" s="86"/>
      <c r="Q3284" s="86"/>
      <c r="R3284" s="86"/>
      <c r="S3284" s="86"/>
      <c r="T3284" s="87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T3284" s="19" t="s">
        <v>680</v>
      </c>
      <c r="AU3284" s="19" t="s">
        <v>82</v>
      </c>
    </row>
    <row r="3285" s="2" customFormat="1" ht="21.75" customHeight="1">
      <c r="A3285" s="40"/>
      <c r="B3285" s="41"/>
      <c r="C3285" s="214" t="s">
        <v>3529</v>
      </c>
      <c r="D3285" s="214" t="s">
        <v>192</v>
      </c>
      <c r="E3285" s="215" t="s">
        <v>3530</v>
      </c>
      <c r="F3285" s="216" t="s">
        <v>3531</v>
      </c>
      <c r="G3285" s="217" t="s">
        <v>408</v>
      </c>
      <c r="H3285" s="218">
        <v>1</v>
      </c>
      <c r="I3285" s="219"/>
      <c r="J3285" s="220">
        <f>ROUND(I3285*H3285,2)</f>
        <v>0</v>
      </c>
      <c r="K3285" s="216" t="s">
        <v>19</v>
      </c>
      <c r="L3285" s="46"/>
      <c r="M3285" s="221" t="s">
        <v>19</v>
      </c>
      <c r="N3285" s="222" t="s">
        <v>43</v>
      </c>
      <c r="O3285" s="86"/>
      <c r="P3285" s="223">
        <f>O3285*H3285</f>
        <v>0</v>
      </c>
      <c r="Q3285" s="223">
        <v>0.17849999999999999</v>
      </c>
      <c r="R3285" s="223">
        <f>Q3285*H3285</f>
        <v>0.17849999999999999</v>
      </c>
      <c r="S3285" s="223">
        <v>0</v>
      </c>
      <c r="T3285" s="224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5" t="s">
        <v>307</v>
      </c>
      <c r="AT3285" s="225" t="s">
        <v>192</v>
      </c>
      <c r="AU3285" s="225" t="s">
        <v>82</v>
      </c>
      <c r="AY3285" s="19" t="s">
        <v>190</v>
      </c>
      <c r="BE3285" s="226">
        <f>IF(N3285="základní",J3285,0)</f>
        <v>0</v>
      </c>
      <c r="BF3285" s="226">
        <f>IF(N3285="snížená",J3285,0)</f>
        <v>0</v>
      </c>
      <c r="BG3285" s="226">
        <f>IF(N3285="zákl. přenesená",J3285,0)</f>
        <v>0</v>
      </c>
      <c r="BH3285" s="226">
        <f>IF(N3285="sníž. přenesená",J3285,0)</f>
        <v>0</v>
      </c>
      <c r="BI3285" s="226">
        <f>IF(N3285="nulová",J3285,0)</f>
        <v>0</v>
      </c>
      <c r="BJ3285" s="19" t="s">
        <v>79</v>
      </c>
      <c r="BK3285" s="226">
        <f>ROUND(I3285*H3285,2)</f>
        <v>0</v>
      </c>
      <c r="BL3285" s="19" t="s">
        <v>307</v>
      </c>
      <c r="BM3285" s="225" t="s">
        <v>3532</v>
      </c>
    </row>
    <row r="3286" s="2" customFormat="1">
      <c r="A3286" s="40"/>
      <c r="B3286" s="41"/>
      <c r="C3286" s="42"/>
      <c r="D3286" s="234" t="s">
        <v>680</v>
      </c>
      <c r="E3286" s="42"/>
      <c r="F3286" s="283" t="s">
        <v>3517</v>
      </c>
      <c r="G3286" s="42"/>
      <c r="H3286" s="42"/>
      <c r="I3286" s="229"/>
      <c r="J3286" s="42"/>
      <c r="K3286" s="42"/>
      <c r="L3286" s="46"/>
      <c r="M3286" s="230"/>
      <c r="N3286" s="231"/>
      <c r="O3286" s="86"/>
      <c r="P3286" s="86"/>
      <c r="Q3286" s="86"/>
      <c r="R3286" s="86"/>
      <c r="S3286" s="86"/>
      <c r="T3286" s="87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T3286" s="19" t="s">
        <v>680</v>
      </c>
      <c r="AU3286" s="19" t="s">
        <v>82</v>
      </c>
    </row>
    <row r="3287" s="2" customFormat="1" ht="24.15" customHeight="1">
      <c r="A3287" s="40"/>
      <c r="B3287" s="41"/>
      <c r="C3287" s="214" t="s">
        <v>3533</v>
      </c>
      <c r="D3287" s="214" t="s">
        <v>192</v>
      </c>
      <c r="E3287" s="215" t="s">
        <v>3534</v>
      </c>
      <c r="F3287" s="216" t="s">
        <v>3535</v>
      </c>
      <c r="G3287" s="217" t="s">
        <v>408</v>
      </c>
      <c r="H3287" s="218">
        <v>1</v>
      </c>
      <c r="I3287" s="219"/>
      <c r="J3287" s="220">
        <f>ROUND(I3287*H3287,2)</f>
        <v>0</v>
      </c>
      <c r="K3287" s="216" t="s">
        <v>19</v>
      </c>
      <c r="L3287" s="46"/>
      <c r="M3287" s="221" t="s">
        <v>19</v>
      </c>
      <c r="N3287" s="222" t="s">
        <v>43</v>
      </c>
      <c r="O3287" s="86"/>
      <c r="P3287" s="223">
        <f>O3287*H3287</f>
        <v>0</v>
      </c>
      <c r="Q3287" s="223">
        <v>0.12775</v>
      </c>
      <c r="R3287" s="223">
        <f>Q3287*H3287</f>
        <v>0.12775</v>
      </c>
      <c r="S3287" s="223">
        <v>0</v>
      </c>
      <c r="T3287" s="224">
        <f>S3287*H3287</f>
        <v>0</v>
      </c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R3287" s="225" t="s">
        <v>307</v>
      </c>
      <c r="AT3287" s="225" t="s">
        <v>192</v>
      </c>
      <c r="AU3287" s="225" t="s">
        <v>82</v>
      </c>
      <c r="AY3287" s="19" t="s">
        <v>190</v>
      </c>
      <c r="BE3287" s="226">
        <f>IF(N3287="základní",J3287,0)</f>
        <v>0</v>
      </c>
      <c r="BF3287" s="226">
        <f>IF(N3287="snížená",J3287,0)</f>
        <v>0</v>
      </c>
      <c r="BG3287" s="226">
        <f>IF(N3287="zákl. přenesená",J3287,0)</f>
        <v>0</v>
      </c>
      <c r="BH3287" s="226">
        <f>IF(N3287="sníž. přenesená",J3287,0)</f>
        <v>0</v>
      </c>
      <c r="BI3287" s="226">
        <f>IF(N3287="nulová",J3287,0)</f>
        <v>0</v>
      </c>
      <c r="BJ3287" s="19" t="s">
        <v>79</v>
      </c>
      <c r="BK3287" s="226">
        <f>ROUND(I3287*H3287,2)</f>
        <v>0</v>
      </c>
      <c r="BL3287" s="19" t="s">
        <v>307</v>
      </c>
      <c r="BM3287" s="225" t="s">
        <v>3536</v>
      </c>
    </row>
    <row r="3288" s="2" customFormat="1">
      <c r="A3288" s="40"/>
      <c r="B3288" s="41"/>
      <c r="C3288" s="42"/>
      <c r="D3288" s="234" t="s">
        <v>680</v>
      </c>
      <c r="E3288" s="42"/>
      <c r="F3288" s="283" t="s">
        <v>3517</v>
      </c>
      <c r="G3288" s="42"/>
      <c r="H3288" s="42"/>
      <c r="I3288" s="229"/>
      <c r="J3288" s="42"/>
      <c r="K3288" s="42"/>
      <c r="L3288" s="46"/>
      <c r="M3288" s="230"/>
      <c r="N3288" s="231"/>
      <c r="O3288" s="86"/>
      <c r="P3288" s="86"/>
      <c r="Q3288" s="86"/>
      <c r="R3288" s="86"/>
      <c r="S3288" s="86"/>
      <c r="T3288" s="87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T3288" s="19" t="s">
        <v>680</v>
      </c>
      <c r="AU3288" s="19" t="s">
        <v>82</v>
      </c>
    </row>
    <row r="3289" s="2" customFormat="1" ht="24.15" customHeight="1">
      <c r="A3289" s="40"/>
      <c r="B3289" s="41"/>
      <c r="C3289" s="214" t="s">
        <v>3537</v>
      </c>
      <c r="D3289" s="214" t="s">
        <v>192</v>
      </c>
      <c r="E3289" s="215" t="s">
        <v>3538</v>
      </c>
      <c r="F3289" s="216" t="s">
        <v>3539</v>
      </c>
      <c r="G3289" s="217" t="s">
        <v>408</v>
      </c>
      <c r="H3289" s="218">
        <v>1</v>
      </c>
      <c r="I3289" s="219"/>
      <c r="J3289" s="220">
        <f>ROUND(I3289*H3289,2)</f>
        <v>0</v>
      </c>
      <c r="K3289" s="216" t="s">
        <v>19</v>
      </c>
      <c r="L3289" s="46"/>
      <c r="M3289" s="221" t="s">
        <v>19</v>
      </c>
      <c r="N3289" s="222" t="s">
        <v>43</v>
      </c>
      <c r="O3289" s="86"/>
      <c r="P3289" s="223">
        <f>O3289*H3289</f>
        <v>0</v>
      </c>
      <c r="Q3289" s="223">
        <v>0.2296</v>
      </c>
      <c r="R3289" s="223">
        <f>Q3289*H3289</f>
        <v>0.2296</v>
      </c>
      <c r="S3289" s="223">
        <v>0</v>
      </c>
      <c r="T3289" s="224">
        <f>S3289*H3289</f>
        <v>0</v>
      </c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R3289" s="225" t="s">
        <v>307</v>
      </c>
      <c r="AT3289" s="225" t="s">
        <v>192</v>
      </c>
      <c r="AU3289" s="225" t="s">
        <v>82</v>
      </c>
      <c r="AY3289" s="19" t="s">
        <v>190</v>
      </c>
      <c r="BE3289" s="226">
        <f>IF(N3289="základní",J3289,0)</f>
        <v>0</v>
      </c>
      <c r="BF3289" s="226">
        <f>IF(N3289="snížená",J3289,0)</f>
        <v>0</v>
      </c>
      <c r="BG3289" s="226">
        <f>IF(N3289="zákl. přenesená",J3289,0)</f>
        <v>0</v>
      </c>
      <c r="BH3289" s="226">
        <f>IF(N3289="sníž. přenesená",J3289,0)</f>
        <v>0</v>
      </c>
      <c r="BI3289" s="226">
        <f>IF(N3289="nulová",J3289,0)</f>
        <v>0</v>
      </c>
      <c r="BJ3289" s="19" t="s">
        <v>79</v>
      </c>
      <c r="BK3289" s="226">
        <f>ROUND(I3289*H3289,2)</f>
        <v>0</v>
      </c>
      <c r="BL3289" s="19" t="s">
        <v>307</v>
      </c>
      <c r="BM3289" s="225" t="s">
        <v>3540</v>
      </c>
    </row>
    <row r="3290" s="2" customFormat="1">
      <c r="A3290" s="40"/>
      <c r="B3290" s="41"/>
      <c r="C3290" s="42"/>
      <c r="D3290" s="234" t="s">
        <v>680</v>
      </c>
      <c r="E3290" s="42"/>
      <c r="F3290" s="283" t="s">
        <v>3517</v>
      </c>
      <c r="G3290" s="42"/>
      <c r="H3290" s="42"/>
      <c r="I3290" s="229"/>
      <c r="J3290" s="42"/>
      <c r="K3290" s="42"/>
      <c r="L3290" s="46"/>
      <c r="M3290" s="230"/>
      <c r="N3290" s="231"/>
      <c r="O3290" s="86"/>
      <c r="P3290" s="86"/>
      <c r="Q3290" s="86"/>
      <c r="R3290" s="86"/>
      <c r="S3290" s="86"/>
      <c r="T3290" s="87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T3290" s="19" t="s">
        <v>680</v>
      </c>
      <c r="AU3290" s="19" t="s">
        <v>82</v>
      </c>
    </row>
    <row r="3291" s="2" customFormat="1" ht="21.75" customHeight="1">
      <c r="A3291" s="40"/>
      <c r="B3291" s="41"/>
      <c r="C3291" s="214" t="s">
        <v>3541</v>
      </c>
      <c r="D3291" s="214" t="s">
        <v>192</v>
      </c>
      <c r="E3291" s="215" t="s">
        <v>3542</v>
      </c>
      <c r="F3291" s="216" t="s">
        <v>3543</v>
      </c>
      <c r="G3291" s="217" t="s">
        <v>408</v>
      </c>
      <c r="H3291" s="218">
        <v>1</v>
      </c>
      <c r="I3291" s="219"/>
      <c r="J3291" s="220">
        <f>ROUND(I3291*H3291,2)</f>
        <v>0</v>
      </c>
      <c r="K3291" s="216" t="s">
        <v>19</v>
      </c>
      <c r="L3291" s="46"/>
      <c r="M3291" s="221" t="s">
        <v>19</v>
      </c>
      <c r="N3291" s="222" t="s">
        <v>43</v>
      </c>
      <c r="O3291" s="86"/>
      <c r="P3291" s="223">
        <f>O3291*H3291</f>
        <v>0</v>
      </c>
      <c r="Q3291" s="223">
        <v>0.17938000000000001</v>
      </c>
      <c r="R3291" s="223">
        <f>Q3291*H3291</f>
        <v>0.17938000000000001</v>
      </c>
      <c r="S3291" s="223">
        <v>0</v>
      </c>
      <c r="T3291" s="224">
        <f>S3291*H3291</f>
        <v>0</v>
      </c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R3291" s="225" t="s">
        <v>307</v>
      </c>
      <c r="AT3291" s="225" t="s">
        <v>192</v>
      </c>
      <c r="AU3291" s="225" t="s">
        <v>82</v>
      </c>
      <c r="AY3291" s="19" t="s">
        <v>190</v>
      </c>
      <c r="BE3291" s="226">
        <f>IF(N3291="základní",J3291,0)</f>
        <v>0</v>
      </c>
      <c r="BF3291" s="226">
        <f>IF(N3291="snížená",J3291,0)</f>
        <v>0</v>
      </c>
      <c r="BG3291" s="226">
        <f>IF(N3291="zákl. přenesená",J3291,0)</f>
        <v>0</v>
      </c>
      <c r="BH3291" s="226">
        <f>IF(N3291="sníž. přenesená",J3291,0)</f>
        <v>0</v>
      </c>
      <c r="BI3291" s="226">
        <f>IF(N3291="nulová",J3291,0)</f>
        <v>0</v>
      </c>
      <c r="BJ3291" s="19" t="s">
        <v>79</v>
      </c>
      <c r="BK3291" s="226">
        <f>ROUND(I3291*H3291,2)</f>
        <v>0</v>
      </c>
      <c r="BL3291" s="19" t="s">
        <v>307</v>
      </c>
      <c r="BM3291" s="225" t="s">
        <v>3544</v>
      </c>
    </row>
    <row r="3292" s="2" customFormat="1">
      <c r="A3292" s="40"/>
      <c r="B3292" s="41"/>
      <c r="C3292" s="42"/>
      <c r="D3292" s="234" t="s">
        <v>680</v>
      </c>
      <c r="E3292" s="42"/>
      <c r="F3292" s="283" t="s">
        <v>3517</v>
      </c>
      <c r="G3292" s="42"/>
      <c r="H3292" s="42"/>
      <c r="I3292" s="229"/>
      <c r="J3292" s="42"/>
      <c r="K3292" s="42"/>
      <c r="L3292" s="46"/>
      <c r="M3292" s="230"/>
      <c r="N3292" s="231"/>
      <c r="O3292" s="86"/>
      <c r="P3292" s="86"/>
      <c r="Q3292" s="86"/>
      <c r="R3292" s="86"/>
      <c r="S3292" s="86"/>
      <c r="T3292" s="87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T3292" s="19" t="s">
        <v>680</v>
      </c>
      <c r="AU3292" s="19" t="s">
        <v>82</v>
      </c>
    </row>
    <row r="3293" s="2" customFormat="1" ht="16.5" customHeight="1">
      <c r="A3293" s="40"/>
      <c r="B3293" s="41"/>
      <c r="C3293" s="214" t="s">
        <v>3545</v>
      </c>
      <c r="D3293" s="214" t="s">
        <v>192</v>
      </c>
      <c r="E3293" s="215" t="s">
        <v>3546</v>
      </c>
      <c r="F3293" s="216" t="s">
        <v>3547</v>
      </c>
      <c r="G3293" s="217" t="s">
        <v>408</v>
      </c>
      <c r="H3293" s="218">
        <v>1</v>
      </c>
      <c r="I3293" s="219"/>
      <c r="J3293" s="220">
        <f>ROUND(I3293*H3293,2)</f>
        <v>0</v>
      </c>
      <c r="K3293" s="216" t="s">
        <v>19</v>
      </c>
      <c r="L3293" s="46"/>
      <c r="M3293" s="221" t="s">
        <v>19</v>
      </c>
      <c r="N3293" s="222" t="s">
        <v>43</v>
      </c>
      <c r="O3293" s="86"/>
      <c r="P3293" s="223">
        <f>O3293*H3293</f>
        <v>0</v>
      </c>
      <c r="Q3293" s="223">
        <v>0.070000000000000007</v>
      </c>
      <c r="R3293" s="223">
        <f>Q3293*H3293</f>
        <v>0.070000000000000007</v>
      </c>
      <c r="S3293" s="223">
        <v>0</v>
      </c>
      <c r="T3293" s="224">
        <f>S3293*H3293</f>
        <v>0</v>
      </c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R3293" s="225" t="s">
        <v>307</v>
      </c>
      <c r="AT3293" s="225" t="s">
        <v>192</v>
      </c>
      <c r="AU3293" s="225" t="s">
        <v>82</v>
      </c>
      <c r="AY3293" s="19" t="s">
        <v>190</v>
      </c>
      <c r="BE3293" s="226">
        <f>IF(N3293="základní",J3293,0)</f>
        <v>0</v>
      </c>
      <c r="BF3293" s="226">
        <f>IF(N3293="snížená",J3293,0)</f>
        <v>0</v>
      </c>
      <c r="BG3293" s="226">
        <f>IF(N3293="zákl. přenesená",J3293,0)</f>
        <v>0</v>
      </c>
      <c r="BH3293" s="226">
        <f>IF(N3293="sníž. přenesená",J3293,0)</f>
        <v>0</v>
      </c>
      <c r="BI3293" s="226">
        <f>IF(N3293="nulová",J3293,0)</f>
        <v>0</v>
      </c>
      <c r="BJ3293" s="19" t="s">
        <v>79</v>
      </c>
      <c r="BK3293" s="226">
        <f>ROUND(I3293*H3293,2)</f>
        <v>0</v>
      </c>
      <c r="BL3293" s="19" t="s">
        <v>307</v>
      </c>
      <c r="BM3293" s="225" t="s">
        <v>3548</v>
      </c>
    </row>
    <row r="3294" s="2" customFormat="1">
      <c r="A3294" s="40"/>
      <c r="B3294" s="41"/>
      <c r="C3294" s="42"/>
      <c r="D3294" s="234" t="s">
        <v>680</v>
      </c>
      <c r="E3294" s="42"/>
      <c r="F3294" s="283" t="s">
        <v>3517</v>
      </c>
      <c r="G3294" s="42"/>
      <c r="H3294" s="42"/>
      <c r="I3294" s="229"/>
      <c r="J3294" s="42"/>
      <c r="K3294" s="42"/>
      <c r="L3294" s="46"/>
      <c r="M3294" s="230"/>
      <c r="N3294" s="231"/>
      <c r="O3294" s="86"/>
      <c r="P3294" s="86"/>
      <c r="Q3294" s="86"/>
      <c r="R3294" s="86"/>
      <c r="S3294" s="86"/>
      <c r="T3294" s="87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T3294" s="19" t="s">
        <v>680</v>
      </c>
      <c r="AU3294" s="19" t="s">
        <v>82</v>
      </c>
    </row>
    <row r="3295" s="2" customFormat="1" ht="16.5" customHeight="1">
      <c r="A3295" s="40"/>
      <c r="B3295" s="41"/>
      <c r="C3295" s="214" t="s">
        <v>3549</v>
      </c>
      <c r="D3295" s="214" t="s">
        <v>192</v>
      </c>
      <c r="E3295" s="215" t="s">
        <v>3550</v>
      </c>
      <c r="F3295" s="216" t="s">
        <v>3547</v>
      </c>
      <c r="G3295" s="217" t="s">
        <v>408</v>
      </c>
      <c r="H3295" s="218">
        <v>1</v>
      </c>
      <c r="I3295" s="219"/>
      <c r="J3295" s="220">
        <f>ROUND(I3295*H3295,2)</f>
        <v>0</v>
      </c>
      <c r="K3295" s="216" t="s">
        <v>19</v>
      </c>
      <c r="L3295" s="46"/>
      <c r="M3295" s="221" t="s">
        <v>19</v>
      </c>
      <c r="N3295" s="222" t="s">
        <v>43</v>
      </c>
      <c r="O3295" s="86"/>
      <c r="P3295" s="223">
        <f>O3295*H3295</f>
        <v>0</v>
      </c>
      <c r="Q3295" s="223">
        <v>0.070000000000000007</v>
      </c>
      <c r="R3295" s="223">
        <f>Q3295*H3295</f>
        <v>0.070000000000000007</v>
      </c>
      <c r="S3295" s="223">
        <v>0</v>
      </c>
      <c r="T3295" s="224">
        <f>S3295*H3295</f>
        <v>0</v>
      </c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R3295" s="225" t="s">
        <v>307</v>
      </c>
      <c r="AT3295" s="225" t="s">
        <v>192</v>
      </c>
      <c r="AU3295" s="225" t="s">
        <v>82</v>
      </c>
      <c r="AY3295" s="19" t="s">
        <v>190</v>
      </c>
      <c r="BE3295" s="226">
        <f>IF(N3295="základní",J3295,0)</f>
        <v>0</v>
      </c>
      <c r="BF3295" s="226">
        <f>IF(N3295="snížená",J3295,0)</f>
        <v>0</v>
      </c>
      <c r="BG3295" s="226">
        <f>IF(N3295="zákl. přenesená",J3295,0)</f>
        <v>0</v>
      </c>
      <c r="BH3295" s="226">
        <f>IF(N3295="sníž. přenesená",J3295,0)</f>
        <v>0</v>
      </c>
      <c r="BI3295" s="226">
        <f>IF(N3295="nulová",J3295,0)</f>
        <v>0</v>
      </c>
      <c r="BJ3295" s="19" t="s">
        <v>79</v>
      </c>
      <c r="BK3295" s="226">
        <f>ROUND(I3295*H3295,2)</f>
        <v>0</v>
      </c>
      <c r="BL3295" s="19" t="s">
        <v>307</v>
      </c>
      <c r="BM3295" s="225" t="s">
        <v>3551</v>
      </c>
    </row>
    <row r="3296" s="2" customFormat="1">
      <c r="A3296" s="40"/>
      <c r="B3296" s="41"/>
      <c r="C3296" s="42"/>
      <c r="D3296" s="234" t="s">
        <v>680</v>
      </c>
      <c r="E3296" s="42"/>
      <c r="F3296" s="283" t="s">
        <v>3517</v>
      </c>
      <c r="G3296" s="42"/>
      <c r="H3296" s="42"/>
      <c r="I3296" s="229"/>
      <c r="J3296" s="42"/>
      <c r="K3296" s="42"/>
      <c r="L3296" s="46"/>
      <c r="M3296" s="230"/>
      <c r="N3296" s="231"/>
      <c r="O3296" s="86"/>
      <c r="P3296" s="86"/>
      <c r="Q3296" s="86"/>
      <c r="R3296" s="86"/>
      <c r="S3296" s="86"/>
      <c r="T3296" s="87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T3296" s="19" t="s">
        <v>680</v>
      </c>
      <c r="AU3296" s="19" t="s">
        <v>82</v>
      </c>
    </row>
    <row r="3297" s="2" customFormat="1" ht="16.5" customHeight="1">
      <c r="A3297" s="40"/>
      <c r="B3297" s="41"/>
      <c r="C3297" s="214" t="s">
        <v>3552</v>
      </c>
      <c r="D3297" s="214" t="s">
        <v>192</v>
      </c>
      <c r="E3297" s="215" t="s">
        <v>3553</v>
      </c>
      <c r="F3297" s="216" t="s">
        <v>3527</v>
      </c>
      <c r="G3297" s="217" t="s">
        <v>408</v>
      </c>
      <c r="H3297" s="218">
        <v>1</v>
      </c>
      <c r="I3297" s="219"/>
      <c r="J3297" s="220">
        <f>ROUND(I3297*H3297,2)</f>
        <v>0</v>
      </c>
      <c r="K3297" s="216" t="s">
        <v>19</v>
      </c>
      <c r="L3297" s="46"/>
      <c r="M3297" s="221" t="s">
        <v>19</v>
      </c>
      <c r="N3297" s="222" t="s">
        <v>43</v>
      </c>
      <c r="O3297" s="86"/>
      <c r="P3297" s="223">
        <f>O3297*H3297</f>
        <v>0</v>
      </c>
      <c r="Q3297" s="223">
        <v>0.12556000000000001</v>
      </c>
      <c r="R3297" s="223">
        <f>Q3297*H3297</f>
        <v>0.12556000000000001</v>
      </c>
      <c r="S3297" s="223">
        <v>0</v>
      </c>
      <c r="T3297" s="224">
        <f>S3297*H3297</f>
        <v>0</v>
      </c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R3297" s="225" t="s">
        <v>307</v>
      </c>
      <c r="AT3297" s="225" t="s">
        <v>192</v>
      </c>
      <c r="AU3297" s="225" t="s">
        <v>82</v>
      </c>
      <c r="AY3297" s="19" t="s">
        <v>190</v>
      </c>
      <c r="BE3297" s="226">
        <f>IF(N3297="základní",J3297,0)</f>
        <v>0</v>
      </c>
      <c r="BF3297" s="226">
        <f>IF(N3297="snížená",J3297,0)</f>
        <v>0</v>
      </c>
      <c r="BG3297" s="226">
        <f>IF(N3297="zákl. přenesená",J3297,0)</f>
        <v>0</v>
      </c>
      <c r="BH3297" s="226">
        <f>IF(N3297="sníž. přenesená",J3297,0)</f>
        <v>0</v>
      </c>
      <c r="BI3297" s="226">
        <f>IF(N3297="nulová",J3297,0)</f>
        <v>0</v>
      </c>
      <c r="BJ3297" s="19" t="s">
        <v>79</v>
      </c>
      <c r="BK3297" s="226">
        <f>ROUND(I3297*H3297,2)</f>
        <v>0</v>
      </c>
      <c r="BL3297" s="19" t="s">
        <v>307</v>
      </c>
      <c r="BM3297" s="225" t="s">
        <v>3554</v>
      </c>
    </row>
    <row r="3298" s="2" customFormat="1">
      <c r="A3298" s="40"/>
      <c r="B3298" s="41"/>
      <c r="C3298" s="42"/>
      <c r="D3298" s="234" t="s">
        <v>680</v>
      </c>
      <c r="E3298" s="42"/>
      <c r="F3298" s="283" t="s">
        <v>3517</v>
      </c>
      <c r="G3298" s="42"/>
      <c r="H3298" s="42"/>
      <c r="I3298" s="229"/>
      <c r="J3298" s="42"/>
      <c r="K3298" s="42"/>
      <c r="L3298" s="46"/>
      <c r="M3298" s="230"/>
      <c r="N3298" s="231"/>
      <c r="O3298" s="86"/>
      <c r="P3298" s="86"/>
      <c r="Q3298" s="86"/>
      <c r="R3298" s="86"/>
      <c r="S3298" s="86"/>
      <c r="T3298" s="87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T3298" s="19" t="s">
        <v>680</v>
      </c>
      <c r="AU3298" s="19" t="s">
        <v>82</v>
      </c>
    </row>
    <row r="3299" s="2" customFormat="1" ht="16.5" customHeight="1">
      <c r="A3299" s="40"/>
      <c r="B3299" s="41"/>
      <c r="C3299" s="214" t="s">
        <v>3555</v>
      </c>
      <c r="D3299" s="214" t="s">
        <v>192</v>
      </c>
      <c r="E3299" s="215" t="s">
        <v>3556</v>
      </c>
      <c r="F3299" s="216" t="s">
        <v>3557</v>
      </c>
      <c r="G3299" s="217" t="s">
        <v>408</v>
      </c>
      <c r="H3299" s="218">
        <v>1</v>
      </c>
      <c r="I3299" s="219"/>
      <c r="J3299" s="220">
        <f>ROUND(I3299*H3299,2)</f>
        <v>0</v>
      </c>
      <c r="K3299" s="216" t="s">
        <v>19</v>
      </c>
      <c r="L3299" s="46"/>
      <c r="M3299" s="221" t="s">
        <v>19</v>
      </c>
      <c r="N3299" s="222" t="s">
        <v>43</v>
      </c>
      <c r="O3299" s="86"/>
      <c r="P3299" s="223">
        <f>O3299*H3299</f>
        <v>0</v>
      </c>
      <c r="Q3299" s="223">
        <v>0.075340000000000004</v>
      </c>
      <c r="R3299" s="223">
        <f>Q3299*H3299</f>
        <v>0.075340000000000004</v>
      </c>
      <c r="S3299" s="223">
        <v>0</v>
      </c>
      <c r="T3299" s="224">
        <f>S3299*H3299</f>
        <v>0</v>
      </c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R3299" s="225" t="s">
        <v>307</v>
      </c>
      <c r="AT3299" s="225" t="s">
        <v>192</v>
      </c>
      <c r="AU3299" s="225" t="s">
        <v>82</v>
      </c>
      <c r="AY3299" s="19" t="s">
        <v>190</v>
      </c>
      <c r="BE3299" s="226">
        <f>IF(N3299="základní",J3299,0)</f>
        <v>0</v>
      </c>
      <c r="BF3299" s="226">
        <f>IF(N3299="snížená",J3299,0)</f>
        <v>0</v>
      </c>
      <c r="BG3299" s="226">
        <f>IF(N3299="zákl. přenesená",J3299,0)</f>
        <v>0</v>
      </c>
      <c r="BH3299" s="226">
        <f>IF(N3299="sníž. přenesená",J3299,0)</f>
        <v>0</v>
      </c>
      <c r="BI3299" s="226">
        <f>IF(N3299="nulová",J3299,0)</f>
        <v>0</v>
      </c>
      <c r="BJ3299" s="19" t="s">
        <v>79</v>
      </c>
      <c r="BK3299" s="226">
        <f>ROUND(I3299*H3299,2)</f>
        <v>0</v>
      </c>
      <c r="BL3299" s="19" t="s">
        <v>307</v>
      </c>
      <c r="BM3299" s="225" t="s">
        <v>3558</v>
      </c>
    </row>
    <row r="3300" s="2" customFormat="1">
      <c r="A3300" s="40"/>
      <c r="B3300" s="41"/>
      <c r="C3300" s="42"/>
      <c r="D3300" s="234" t="s">
        <v>680</v>
      </c>
      <c r="E3300" s="42"/>
      <c r="F3300" s="283" t="s">
        <v>3517</v>
      </c>
      <c r="G3300" s="42"/>
      <c r="H3300" s="42"/>
      <c r="I3300" s="229"/>
      <c r="J3300" s="42"/>
      <c r="K3300" s="42"/>
      <c r="L3300" s="46"/>
      <c r="M3300" s="230"/>
      <c r="N3300" s="231"/>
      <c r="O3300" s="86"/>
      <c r="P3300" s="86"/>
      <c r="Q3300" s="86"/>
      <c r="R3300" s="86"/>
      <c r="S3300" s="86"/>
      <c r="T3300" s="87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T3300" s="19" t="s">
        <v>680</v>
      </c>
      <c r="AU3300" s="19" t="s">
        <v>82</v>
      </c>
    </row>
    <row r="3301" s="2" customFormat="1" ht="16.5" customHeight="1">
      <c r="A3301" s="40"/>
      <c r="B3301" s="41"/>
      <c r="C3301" s="214" t="s">
        <v>3559</v>
      </c>
      <c r="D3301" s="214" t="s">
        <v>192</v>
      </c>
      <c r="E3301" s="215" t="s">
        <v>3560</v>
      </c>
      <c r="F3301" s="216" t="s">
        <v>3561</v>
      </c>
      <c r="G3301" s="217" t="s">
        <v>408</v>
      </c>
      <c r="H3301" s="218">
        <v>1</v>
      </c>
      <c r="I3301" s="219"/>
      <c r="J3301" s="220">
        <f>ROUND(I3301*H3301,2)</f>
        <v>0</v>
      </c>
      <c r="K3301" s="216" t="s">
        <v>19</v>
      </c>
      <c r="L3301" s="46"/>
      <c r="M3301" s="221" t="s">
        <v>19</v>
      </c>
      <c r="N3301" s="222" t="s">
        <v>43</v>
      </c>
      <c r="O3301" s="86"/>
      <c r="P3301" s="223">
        <f>O3301*H3301</f>
        <v>0</v>
      </c>
      <c r="Q3301" s="223">
        <v>0.12556000000000001</v>
      </c>
      <c r="R3301" s="223">
        <f>Q3301*H3301</f>
        <v>0.12556000000000001</v>
      </c>
      <c r="S3301" s="223">
        <v>0</v>
      </c>
      <c r="T3301" s="224">
        <f>S3301*H3301</f>
        <v>0</v>
      </c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R3301" s="225" t="s">
        <v>307</v>
      </c>
      <c r="AT3301" s="225" t="s">
        <v>192</v>
      </c>
      <c r="AU3301" s="225" t="s">
        <v>82</v>
      </c>
      <c r="AY3301" s="19" t="s">
        <v>190</v>
      </c>
      <c r="BE3301" s="226">
        <f>IF(N3301="základní",J3301,0)</f>
        <v>0</v>
      </c>
      <c r="BF3301" s="226">
        <f>IF(N3301="snížená",J3301,0)</f>
        <v>0</v>
      </c>
      <c r="BG3301" s="226">
        <f>IF(N3301="zákl. přenesená",J3301,0)</f>
        <v>0</v>
      </c>
      <c r="BH3301" s="226">
        <f>IF(N3301="sníž. přenesená",J3301,0)</f>
        <v>0</v>
      </c>
      <c r="BI3301" s="226">
        <f>IF(N3301="nulová",J3301,0)</f>
        <v>0</v>
      </c>
      <c r="BJ3301" s="19" t="s">
        <v>79</v>
      </c>
      <c r="BK3301" s="226">
        <f>ROUND(I3301*H3301,2)</f>
        <v>0</v>
      </c>
      <c r="BL3301" s="19" t="s">
        <v>307</v>
      </c>
      <c r="BM3301" s="225" t="s">
        <v>3562</v>
      </c>
    </row>
    <row r="3302" s="2" customFormat="1">
      <c r="A3302" s="40"/>
      <c r="B3302" s="41"/>
      <c r="C3302" s="42"/>
      <c r="D3302" s="234" t="s">
        <v>680</v>
      </c>
      <c r="E3302" s="42"/>
      <c r="F3302" s="283" t="s">
        <v>3517</v>
      </c>
      <c r="G3302" s="42"/>
      <c r="H3302" s="42"/>
      <c r="I3302" s="229"/>
      <c r="J3302" s="42"/>
      <c r="K3302" s="42"/>
      <c r="L3302" s="46"/>
      <c r="M3302" s="230"/>
      <c r="N3302" s="231"/>
      <c r="O3302" s="86"/>
      <c r="P3302" s="86"/>
      <c r="Q3302" s="86"/>
      <c r="R3302" s="86"/>
      <c r="S3302" s="86"/>
      <c r="T3302" s="87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T3302" s="19" t="s">
        <v>680</v>
      </c>
      <c r="AU3302" s="19" t="s">
        <v>82</v>
      </c>
    </row>
    <row r="3303" s="2" customFormat="1" ht="21.75" customHeight="1">
      <c r="A3303" s="40"/>
      <c r="B3303" s="41"/>
      <c r="C3303" s="214" t="s">
        <v>3563</v>
      </c>
      <c r="D3303" s="214" t="s">
        <v>192</v>
      </c>
      <c r="E3303" s="215" t="s">
        <v>3564</v>
      </c>
      <c r="F3303" s="216" t="s">
        <v>3565</v>
      </c>
      <c r="G3303" s="217" t="s">
        <v>408</v>
      </c>
      <c r="H3303" s="218">
        <v>1</v>
      </c>
      <c r="I3303" s="219"/>
      <c r="J3303" s="220">
        <f>ROUND(I3303*H3303,2)</f>
        <v>0</v>
      </c>
      <c r="K3303" s="216" t="s">
        <v>19</v>
      </c>
      <c r="L3303" s="46"/>
      <c r="M3303" s="221" t="s">
        <v>19</v>
      </c>
      <c r="N3303" s="222" t="s">
        <v>43</v>
      </c>
      <c r="O3303" s="86"/>
      <c r="P3303" s="223">
        <f>O3303*H3303</f>
        <v>0</v>
      </c>
      <c r="Q3303" s="223">
        <v>0.070000000000000007</v>
      </c>
      <c r="R3303" s="223">
        <f>Q3303*H3303</f>
        <v>0.070000000000000007</v>
      </c>
      <c r="S3303" s="223">
        <v>0</v>
      </c>
      <c r="T3303" s="224">
        <f>S3303*H3303</f>
        <v>0</v>
      </c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R3303" s="225" t="s">
        <v>307</v>
      </c>
      <c r="AT3303" s="225" t="s">
        <v>192</v>
      </c>
      <c r="AU3303" s="225" t="s">
        <v>82</v>
      </c>
      <c r="AY3303" s="19" t="s">
        <v>190</v>
      </c>
      <c r="BE3303" s="226">
        <f>IF(N3303="základní",J3303,0)</f>
        <v>0</v>
      </c>
      <c r="BF3303" s="226">
        <f>IF(N3303="snížená",J3303,0)</f>
        <v>0</v>
      </c>
      <c r="BG3303" s="226">
        <f>IF(N3303="zákl. přenesená",J3303,0)</f>
        <v>0</v>
      </c>
      <c r="BH3303" s="226">
        <f>IF(N3303="sníž. přenesená",J3303,0)</f>
        <v>0</v>
      </c>
      <c r="BI3303" s="226">
        <f>IF(N3303="nulová",J3303,0)</f>
        <v>0</v>
      </c>
      <c r="BJ3303" s="19" t="s">
        <v>79</v>
      </c>
      <c r="BK3303" s="226">
        <f>ROUND(I3303*H3303,2)</f>
        <v>0</v>
      </c>
      <c r="BL3303" s="19" t="s">
        <v>307</v>
      </c>
      <c r="BM3303" s="225" t="s">
        <v>3566</v>
      </c>
    </row>
    <row r="3304" s="2" customFormat="1">
      <c r="A3304" s="40"/>
      <c r="B3304" s="41"/>
      <c r="C3304" s="42"/>
      <c r="D3304" s="234" t="s">
        <v>680</v>
      </c>
      <c r="E3304" s="42"/>
      <c r="F3304" s="283" t="s">
        <v>3517</v>
      </c>
      <c r="G3304" s="42"/>
      <c r="H3304" s="42"/>
      <c r="I3304" s="229"/>
      <c r="J3304" s="42"/>
      <c r="K3304" s="42"/>
      <c r="L3304" s="46"/>
      <c r="M3304" s="230"/>
      <c r="N3304" s="231"/>
      <c r="O3304" s="86"/>
      <c r="P3304" s="86"/>
      <c r="Q3304" s="86"/>
      <c r="R3304" s="86"/>
      <c r="S3304" s="86"/>
      <c r="T3304" s="87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T3304" s="19" t="s">
        <v>680</v>
      </c>
      <c r="AU3304" s="19" t="s">
        <v>82</v>
      </c>
    </row>
    <row r="3305" s="2" customFormat="1" ht="21.75" customHeight="1">
      <c r="A3305" s="40"/>
      <c r="B3305" s="41"/>
      <c r="C3305" s="214" t="s">
        <v>3567</v>
      </c>
      <c r="D3305" s="214" t="s">
        <v>192</v>
      </c>
      <c r="E3305" s="215" t="s">
        <v>3568</v>
      </c>
      <c r="F3305" s="216" t="s">
        <v>3565</v>
      </c>
      <c r="G3305" s="217" t="s">
        <v>408</v>
      </c>
      <c r="H3305" s="218">
        <v>1</v>
      </c>
      <c r="I3305" s="219"/>
      <c r="J3305" s="220">
        <f>ROUND(I3305*H3305,2)</f>
        <v>0</v>
      </c>
      <c r="K3305" s="216" t="s">
        <v>19</v>
      </c>
      <c r="L3305" s="46"/>
      <c r="M3305" s="221" t="s">
        <v>19</v>
      </c>
      <c r="N3305" s="222" t="s">
        <v>43</v>
      </c>
      <c r="O3305" s="86"/>
      <c r="P3305" s="223">
        <f>O3305*H3305</f>
        <v>0</v>
      </c>
      <c r="Q3305" s="223">
        <v>0.070000000000000007</v>
      </c>
      <c r="R3305" s="223">
        <f>Q3305*H3305</f>
        <v>0.070000000000000007</v>
      </c>
      <c r="S3305" s="223">
        <v>0</v>
      </c>
      <c r="T3305" s="224">
        <f>S3305*H3305</f>
        <v>0</v>
      </c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R3305" s="225" t="s">
        <v>307</v>
      </c>
      <c r="AT3305" s="225" t="s">
        <v>192</v>
      </c>
      <c r="AU3305" s="225" t="s">
        <v>82</v>
      </c>
      <c r="AY3305" s="19" t="s">
        <v>190</v>
      </c>
      <c r="BE3305" s="226">
        <f>IF(N3305="základní",J3305,0)</f>
        <v>0</v>
      </c>
      <c r="BF3305" s="226">
        <f>IF(N3305="snížená",J3305,0)</f>
        <v>0</v>
      </c>
      <c r="BG3305" s="226">
        <f>IF(N3305="zákl. přenesená",J3305,0)</f>
        <v>0</v>
      </c>
      <c r="BH3305" s="226">
        <f>IF(N3305="sníž. přenesená",J3305,0)</f>
        <v>0</v>
      </c>
      <c r="BI3305" s="226">
        <f>IF(N3305="nulová",J3305,0)</f>
        <v>0</v>
      </c>
      <c r="BJ3305" s="19" t="s">
        <v>79</v>
      </c>
      <c r="BK3305" s="226">
        <f>ROUND(I3305*H3305,2)</f>
        <v>0</v>
      </c>
      <c r="BL3305" s="19" t="s">
        <v>307</v>
      </c>
      <c r="BM3305" s="225" t="s">
        <v>3569</v>
      </c>
    </row>
    <row r="3306" s="2" customFormat="1">
      <c r="A3306" s="40"/>
      <c r="B3306" s="41"/>
      <c r="C3306" s="42"/>
      <c r="D3306" s="234" t="s">
        <v>680</v>
      </c>
      <c r="E3306" s="42"/>
      <c r="F3306" s="283" t="s">
        <v>3517</v>
      </c>
      <c r="G3306" s="42"/>
      <c r="H3306" s="42"/>
      <c r="I3306" s="229"/>
      <c r="J3306" s="42"/>
      <c r="K3306" s="42"/>
      <c r="L3306" s="46"/>
      <c r="M3306" s="230"/>
      <c r="N3306" s="231"/>
      <c r="O3306" s="86"/>
      <c r="P3306" s="86"/>
      <c r="Q3306" s="86"/>
      <c r="R3306" s="86"/>
      <c r="S3306" s="86"/>
      <c r="T3306" s="87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T3306" s="19" t="s">
        <v>680</v>
      </c>
      <c r="AU3306" s="19" t="s">
        <v>82</v>
      </c>
    </row>
    <row r="3307" s="2" customFormat="1" ht="16.5" customHeight="1">
      <c r="A3307" s="40"/>
      <c r="B3307" s="41"/>
      <c r="C3307" s="214" t="s">
        <v>3570</v>
      </c>
      <c r="D3307" s="214" t="s">
        <v>192</v>
      </c>
      <c r="E3307" s="215" t="s">
        <v>3571</v>
      </c>
      <c r="F3307" s="216" t="s">
        <v>3572</v>
      </c>
      <c r="G3307" s="217" t="s">
        <v>408</v>
      </c>
      <c r="H3307" s="218">
        <v>1</v>
      </c>
      <c r="I3307" s="219"/>
      <c r="J3307" s="220">
        <f>ROUND(I3307*H3307,2)</f>
        <v>0</v>
      </c>
      <c r="K3307" s="216" t="s">
        <v>19</v>
      </c>
      <c r="L3307" s="46"/>
      <c r="M3307" s="221" t="s">
        <v>19</v>
      </c>
      <c r="N3307" s="222" t="s">
        <v>43</v>
      </c>
      <c r="O3307" s="86"/>
      <c r="P3307" s="223">
        <f>O3307*H3307</f>
        <v>0</v>
      </c>
      <c r="Q3307" s="223">
        <v>0.2205</v>
      </c>
      <c r="R3307" s="223">
        <f>Q3307*H3307</f>
        <v>0.2205</v>
      </c>
      <c r="S3307" s="223">
        <v>0</v>
      </c>
      <c r="T3307" s="224">
        <f>S3307*H3307</f>
        <v>0</v>
      </c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R3307" s="225" t="s">
        <v>307</v>
      </c>
      <c r="AT3307" s="225" t="s">
        <v>192</v>
      </c>
      <c r="AU3307" s="225" t="s">
        <v>82</v>
      </c>
      <c r="AY3307" s="19" t="s">
        <v>190</v>
      </c>
      <c r="BE3307" s="226">
        <f>IF(N3307="základní",J3307,0)</f>
        <v>0</v>
      </c>
      <c r="BF3307" s="226">
        <f>IF(N3307="snížená",J3307,0)</f>
        <v>0</v>
      </c>
      <c r="BG3307" s="226">
        <f>IF(N3307="zákl. přenesená",J3307,0)</f>
        <v>0</v>
      </c>
      <c r="BH3307" s="226">
        <f>IF(N3307="sníž. přenesená",J3307,0)</f>
        <v>0</v>
      </c>
      <c r="BI3307" s="226">
        <f>IF(N3307="nulová",J3307,0)</f>
        <v>0</v>
      </c>
      <c r="BJ3307" s="19" t="s">
        <v>79</v>
      </c>
      <c r="BK3307" s="226">
        <f>ROUND(I3307*H3307,2)</f>
        <v>0</v>
      </c>
      <c r="BL3307" s="19" t="s">
        <v>307</v>
      </c>
      <c r="BM3307" s="225" t="s">
        <v>3573</v>
      </c>
    </row>
    <row r="3308" s="2" customFormat="1">
      <c r="A3308" s="40"/>
      <c r="B3308" s="41"/>
      <c r="C3308" s="42"/>
      <c r="D3308" s="234" t="s">
        <v>680</v>
      </c>
      <c r="E3308" s="42"/>
      <c r="F3308" s="283" t="s">
        <v>3517</v>
      </c>
      <c r="G3308" s="42"/>
      <c r="H3308" s="42"/>
      <c r="I3308" s="229"/>
      <c r="J3308" s="42"/>
      <c r="K3308" s="42"/>
      <c r="L3308" s="46"/>
      <c r="M3308" s="230"/>
      <c r="N3308" s="231"/>
      <c r="O3308" s="86"/>
      <c r="P3308" s="86"/>
      <c r="Q3308" s="86"/>
      <c r="R3308" s="86"/>
      <c r="S3308" s="86"/>
      <c r="T3308" s="87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T3308" s="19" t="s">
        <v>680</v>
      </c>
      <c r="AU3308" s="19" t="s">
        <v>82</v>
      </c>
    </row>
    <row r="3309" s="2" customFormat="1" ht="16.5" customHeight="1">
      <c r="A3309" s="40"/>
      <c r="B3309" s="41"/>
      <c r="C3309" s="214" t="s">
        <v>3574</v>
      </c>
      <c r="D3309" s="214" t="s">
        <v>192</v>
      </c>
      <c r="E3309" s="215" t="s">
        <v>3575</v>
      </c>
      <c r="F3309" s="216" t="s">
        <v>3572</v>
      </c>
      <c r="G3309" s="217" t="s">
        <v>408</v>
      </c>
      <c r="H3309" s="218">
        <v>1</v>
      </c>
      <c r="I3309" s="219"/>
      <c r="J3309" s="220">
        <f>ROUND(I3309*H3309,2)</f>
        <v>0</v>
      </c>
      <c r="K3309" s="216" t="s">
        <v>19</v>
      </c>
      <c r="L3309" s="46"/>
      <c r="M3309" s="221" t="s">
        <v>19</v>
      </c>
      <c r="N3309" s="222" t="s">
        <v>43</v>
      </c>
      <c r="O3309" s="86"/>
      <c r="P3309" s="223">
        <f>O3309*H3309</f>
        <v>0</v>
      </c>
      <c r="Q3309" s="223">
        <v>0.2205</v>
      </c>
      <c r="R3309" s="223">
        <f>Q3309*H3309</f>
        <v>0.2205</v>
      </c>
      <c r="S3309" s="223">
        <v>0</v>
      </c>
      <c r="T3309" s="224">
        <f>S3309*H3309</f>
        <v>0</v>
      </c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R3309" s="225" t="s">
        <v>307</v>
      </c>
      <c r="AT3309" s="225" t="s">
        <v>192</v>
      </c>
      <c r="AU3309" s="225" t="s">
        <v>82</v>
      </c>
      <c r="AY3309" s="19" t="s">
        <v>190</v>
      </c>
      <c r="BE3309" s="226">
        <f>IF(N3309="základní",J3309,0)</f>
        <v>0</v>
      </c>
      <c r="BF3309" s="226">
        <f>IF(N3309="snížená",J3309,0)</f>
        <v>0</v>
      </c>
      <c r="BG3309" s="226">
        <f>IF(N3309="zákl. přenesená",J3309,0)</f>
        <v>0</v>
      </c>
      <c r="BH3309" s="226">
        <f>IF(N3309="sníž. přenesená",J3309,0)</f>
        <v>0</v>
      </c>
      <c r="BI3309" s="226">
        <f>IF(N3309="nulová",J3309,0)</f>
        <v>0</v>
      </c>
      <c r="BJ3309" s="19" t="s">
        <v>79</v>
      </c>
      <c r="BK3309" s="226">
        <f>ROUND(I3309*H3309,2)</f>
        <v>0</v>
      </c>
      <c r="BL3309" s="19" t="s">
        <v>307</v>
      </c>
      <c r="BM3309" s="225" t="s">
        <v>3576</v>
      </c>
    </row>
    <row r="3310" s="2" customFormat="1">
      <c r="A3310" s="40"/>
      <c r="B3310" s="41"/>
      <c r="C3310" s="42"/>
      <c r="D3310" s="234" t="s">
        <v>680</v>
      </c>
      <c r="E3310" s="42"/>
      <c r="F3310" s="283" t="s">
        <v>3517</v>
      </c>
      <c r="G3310" s="42"/>
      <c r="H3310" s="42"/>
      <c r="I3310" s="229"/>
      <c r="J3310" s="42"/>
      <c r="K3310" s="42"/>
      <c r="L3310" s="46"/>
      <c r="M3310" s="230"/>
      <c r="N3310" s="231"/>
      <c r="O3310" s="86"/>
      <c r="P3310" s="86"/>
      <c r="Q3310" s="86"/>
      <c r="R3310" s="86"/>
      <c r="S3310" s="86"/>
      <c r="T3310" s="87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T3310" s="19" t="s">
        <v>680</v>
      </c>
      <c r="AU3310" s="19" t="s">
        <v>82</v>
      </c>
    </row>
    <row r="3311" s="2" customFormat="1" ht="16.5" customHeight="1">
      <c r="A3311" s="40"/>
      <c r="B3311" s="41"/>
      <c r="C3311" s="214" t="s">
        <v>3577</v>
      </c>
      <c r="D3311" s="214" t="s">
        <v>192</v>
      </c>
      <c r="E3311" s="215" t="s">
        <v>3578</v>
      </c>
      <c r="F3311" s="216" t="s">
        <v>3572</v>
      </c>
      <c r="G3311" s="217" t="s">
        <v>408</v>
      </c>
      <c r="H3311" s="218">
        <v>1</v>
      </c>
      <c r="I3311" s="219"/>
      <c r="J3311" s="220">
        <f>ROUND(I3311*H3311,2)</f>
        <v>0</v>
      </c>
      <c r="K3311" s="216" t="s">
        <v>19</v>
      </c>
      <c r="L3311" s="46"/>
      <c r="M3311" s="221" t="s">
        <v>19</v>
      </c>
      <c r="N3311" s="222" t="s">
        <v>43</v>
      </c>
      <c r="O3311" s="86"/>
      <c r="P3311" s="223">
        <f>O3311*H3311</f>
        <v>0</v>
      </c>
      <c r="Q3311" s="223">
        <v>0.2205</v>
      </c>
      <c r="R3311" s="223">
        <f>Q3311*H3311</f>
        <v>0.2205</v>
      </c>
      <c r="S3311" s="223">
        <v>0</v>
      </c>
      <c r="T3311" s="224">
        <f>S3311*H3311</f>
        <v>0</v>
      </c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R3311" s="225" t="s">
        <v>307</v>
      </c>
      <c r="AT3311" s="225" t="s">
        <v>192</v>
      </c>
      <c r="AU3311" s="225" t="s">
        <v>82</v>
      </c>
      <c r="AY3311" s="19" t="s">
        <v>190</v>
      </c>
      <c r="BE3311" s="226">
        <f>IF(N3311="základní",J3311,0)</f>
        <v>0</v>
      </c>
      <c r="BF3311" s="226">
        <f>IF(N3311="snížená",J3311,0)</f>
        <v>0</v>
      </c>
      <c r="BG3311" s="226">
        <f>IF(N3311="zákl. přenesená",J3311,0)</f>
        <v>0</v>
      </c>
      <c r="BH3311" s="226">
        <f>IF(N3311="sníž. přenesená",J3311,0)</f>
        <v>0</v>
      </c>
      <c r="BI3311" s="226">
        <f>IF(N3311="nulová",J3311,0)</f>
        <v>0</v>
      </c>
      <c r="BJ3311" s="19" t="s">
        <v>79</v>
      </c>
      <c r="BK3311" s="226">
        <f>ROUND(I3311*H3311,2)</f>
        <v>0</v>
      </c>
      <c r="BL3311" s="19" t="s">
        <v>307</v>
      </c>
      <c r="BM3311" s="225" t="s">
        <v>3579</v>
      </c>
    </row>
    <row r="3312" s="2" customFormat="1">
      <c r="A3312" s="40"/>
      <c r="B3312" s="41"/>
      <c r="C3312" s="42"/>
      <c r="D3312" s="234" t="s">
        <v>680</v>
      </c>
      <c r="E3312" s="42"/>
      <c r="F3312" s="283" t="s">
        <v>3517</v>
      </c>
      <c r="G3312" s="42"/>
      <c r="H3312" s="42"/>
      <c r="I3312" s="229"/>
      <c r="J3312" s="42"/>
      <c r="K3312" s="42"/>
      <c r="L3312" s="46"/>
      <c r="M3312" s="230"/>
      <c r="N3312" s="231"/>
      <c r="O3312" s="86"/>
      <c r="P3312" s="86"/>
      <c r="Q3312" s="86"/>
      <c r="R3312" s="86"/>
      <c r="S3312" s="86"/>
      <c r="T3312" s="87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T3312" s="19" t="s">
        <v>680</v>
      </c>
      <c r="AU3312" s="19" t="s">
        <v>82</v>
      </c>
    </row>
    <row r="3313" s="2" customFormat="1" ht="24.15" customHeight="1">
      <c r="A3313" s="40"/>
      <c r="B3313" s="41"/>
      <c r="C3313" s="214" t="s">
        <v>3580</v>
      </c>
      <c r="D3313" s="214" t="s">
        <v>192</v>
      </c>
      <c r="E3313" s="215" t="s">
        <v>3581</v>
      </c>
      <c r="F3313" s="216" t="s">
        <v>3582</v>
      </c>
      <c r="G3313" s="217" t="s">
        <v>408</v>
      </c>
      <c r="H3313" s="218">
        <v>1</v>
      </c>
      <c r="I3313" s="219"/>
      <c r="J3313" s="220">
        <f>ROUND(I3313*H3313,2)</f>
        <v>0</v>
      </c>
      <c r="K3313" s="216" t="s">
        <v>19</v>
      </c>
      <c r="L3313" s="46"/>
      <c r="M3313" s="221" t="s">
        <v>19</v>
      </c>
      <c r="N3313" s="222" t="s">
        <v>43</v>
      </c>
      <c r="O3313" s="86"/>
      <c r="P3313" s="223">
        <f>O3313*H3313</f>
        <v>0</v>
      </c>
      <c r="Q3313" s="223">
        <v>0.2296</v>
      </c>
      <c r="R3313" s="223">
        <f>Q3313*H3313</f>
        <v>0.2296</v>
      </c>
      <c r="S3313" s="223">
        <v>0</v>
      </c>
      <c r="T3313" s="224">
        <f>S3313*H3313</f>
        <v>0</v>
      </c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R3313" s="225" t="s">
        <v>307</v>
      </c>
      <c r="AT3313" s="225" t="s">
        <v>192</v>
      </c>
      <c r="AU3313" s="225" t="s">
        <v>82</v>
      </c>
      <c r="AY3313" s="19" t="s">
        <v>190</v>
      </c>
      <c r="BE3313" s="226">
        <f>IF(N3313="základní",J3313,0)</f>
        <v>0</v>
      </c>
      <c r="BF3313" s="226">
        <f>IF(N3313="snížená",J3313,0)</f>
        <v>0</v>
      </c>
      <c r="BG3313" s="226">
        <f>IF(N3313="zákl. přenesená",J3313,0)</f>
        <v>0</v>
      </c>
      <c r="BH3313" s="226">
        <f>IF(N3313="sníž. přenesená",J3313,0)</f>
        <v>0</v>
      </c>
      <c r="BI3313" s="226">
        <f>IF(N3313="nulová",J3313,0)</f>
        <v>0</v>
      </c>
      <c r="BJ3313" s="19" t="s">
        <v>79</v>
      </c>
      <c r="BK3313" s="226">
        <f>ROUND(I3313*H3313,2)</f>
        <v>0</v>
      </c>
      <c r="BL3313" s="19" t="s">
        <v>307</v>
      </c>
      <c r="BM3313" s="225" t="s">
        <v>3583</v>
      </c>
    </row>
    <row r="3314" s="2" customFormat="1">
      <c r="A3314" s="40"/>
      <c r="B3314" s="41"/>
      <c r="C3314" s="42"/>
      <c r="D3314" s="234" t="s">
        <v>680</v>
      </c>
      <c r="E3314" s="42"/>
      <c r="F3314" s="283" t="s">
        <v>3517</v>
      </c>
      <c r="G3314" s="42"/>
      <c r="H3314" s="42"/>
      <c r="I3314" s="229"/>
      <c r="J3314" s="42"/>
      <c r="K3314" s="42"/>
      <c r="L3314" s="46"/>
      <c r="M3314" s="230"/>
      <c r="N3314" s="231"/>
      <c r="O3314" s="86"/>
      <c r="P3314" s="86"/>
      <c r="Q3314" s="86"/>
      <c r="R3314" s="86"/>
      <c r="S3314" s="86"/>
      <c r="T3314" s="87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T3314" s="19" t="s">
        <v>680</v>
      </c>
      <c r="AU3314" s="19" t="s">
        <v>82</v>
      </c>
    </row>
    <row r="3315" s="2" customFormat="1" ht="24.15" customHeight="1">
      <c r="A3315" s="40"/>
      <c r="B3315" s="41"/>
      <c r="C3315" s="214" t="s">
        <v>3584</v>
      </c>
      <c r="D3315" s="214" t="s">
        <v>192</v>
      </c>
      <c r="E3315" s="215" t="s">
        <v>3585</v>
      </c>
      <c r="F3315" s="216" t="s">
        <v>3586</v>
      </c>
      <c r="G3315" s="217" t="s">
        <v>408</v>
      </c>
      <c r="H3315" s="218">
        <v>1</v>
      </c>
      <c r="I3315" s="219"/>
      <c r="J3315" s="220">
        <f>ROUND(I3315*H3315,2)</f>
        <v>0</v>
      </c>
      <c r="K3315" s="216" t="s">
        <v>19</v>
      </c>
      <c r="L3315" s="46"/>
      <c r="M3315" s="221" t="s">
        <v>19</v>
      </c>
      <c r="N3315" s="222" t="s">
        <v>43</v>
      </c>
      <c r="O3315" s="86"/>
      <c r="P3315" s="223">
        <f>O3315*H3315</f>
        <v>0</v>
      </c>
      <c r="Q3315" s="223">
        <v>0.12556000000000001</v>
      </c>
      <c r="R3315" s="223">
        <f>Q3315*H3315</f>
        <v>0.12556000000000001</v>
      </c>
      <c r="S3315" s="223">
        <v>0</v>
      </c>
      <c r="T3315" s="224">
        <f>S3315*H3315</f>
        <v>0</v>
      </c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R3315" s="225" t="s">
        <v>307</v>
      </c>
      <c r="AT3315" s="225" t="s">
        <v>192</v>
      </c>
      <c r="AU3315" s="225" t="s">
        <v>82</v>
      </c>
      <c r="AY3315" s="19" t="s">
        <v>190</v>
      </c>
      <c r="BE3315" s="226">
        <f>IF(N3315="základní",J3315,0)</f>
        <v>0</v>
      </c>
      <c r="BF3315" s="226">
        <f>IF(N3315="snížená",J3315,0)</f>
        <v>0</v>
      </c>
      <c r="BG3315" s="226">
        <f>IF(N3315="zákl. přenesená",J3315,0)</f>
        <v>0</v>
      </c>
      <c r="BH3315" s="226">
        <f>IF(N3315="sníž. přenesená",J3315,0)</f>
        <v>0</v>
      </c>
      <c r="BI3315" s="226">
        <f>IF(N3315="nulová",J3315,0)</f>
        <v>0</v>
      </c>
      <c r="BJ3315" s="19" t="s">
        <v>79</v>
      </c>
      <c r="BK3315" s="226">
        <f>ROUND(I3315*H3315,2)</f>
        <v>0</v>
      </c>
      <c r="BL3315" s="19" t="s">
        <v>307</v>
      </c>
      <c r="BM3315" s="225" t="s">
        <v>3587</v>
      </c>
    </row>
    <row r="3316" s="2" customFormat="1">
      <c r="A3316" s="40"/>
      <c r="B3316" s="41"/>
      <c r="C3316" s="42"/>
      <c r="D3316" s="234" t="s">
        <v>680</v>
      </c>
      <c r="E3316" s="42"/>
      <c r="F3316" s="283" t="s">
        <v>3517</v>
      </c>
      <c r="G3316" s="42"/>
      <c r="H3316" s="42"/>
      <c r="I3316" s="229"/>
      <c r="J3316" s="42"/>
      <c r="K3316" s="42"/>
      <c r="L3316" s="46"/>
      <c r="M3316" s="230"/>
      <c r="N3316" s="231"/>
      <c r="O3316" s="86"/>
      <c r="P3316" s="86"/>
      <c r="Q3316" s="86"/>
      <c r="R3316" s="86"/>
      <c r="S3316" s="86"/>
      <c r="T3316" s="87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T3316" s="19" t="s">
        <v>680</v>
      </c>
      <c r="AU3316" s="19" t="s">
        <v>82</v>
      </c>
    </row>
    <row r="3317" s="2" customFormat="1" ht="24.15" customHeight="1">
      <c r="A3317" s="40"/>
      <c r="B3317" s="41"/>
      <c r="C3317" s="214" t="s">
        <v>3588</v>
      </c>
      <c r="D3317" s="214" t="s">
        <v>192</v>
      </c>
      <c r="E3317" s="215" t="s">
        <v>3589</v>
      </c>
      <c r="F3317" s="216" t="s">
        <v>3590</v>
      </c>
      <c r="G3317" s="217" t="s">
        <v>408</v>
      </c>
      <c r="H3317" s="218">
        <v>1</v>
      </c>
      <c r="I3317" s="219"/>
      <c r="J3317" s="220">
        <f>ROUND(I3317*H3317,2)</f>
        <v>0</v>
      </c>
      <c r="K3317" s="216" t="s">
        <v>19</v>
      </c>
      <c r="L3317" s="46"/>
      <c r="M3317" s="221" t="s">
        <v>19</v>
      </c>
      <c r="N3317" s="222" t="s">
        <v>43</v>
      </c>
      <c r="O3317" s="86"/>
      <c r="P3317" s="223">
        <f>O3317*H3317</f>
        <v>0</v>
      </c>
      <c r="Q3317" s="223">
        <v>0.2296</v>
      </c>
      <c r="R3317" s="223">
        <f>Q3317*H3317</f>
        <v>0.2296</v>
      </c>
      <c r="S3317" s="223">
        <v>0</v>
      </c>
      <c r="T3317" s="224">
        <f>S3317*H3317</f>
        <v>0</v>
      </c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R3317" s="225" t="s">
        <v>307</v>
      </c>
      <c r="AT3317" s="225" t="s">
        <v>192</v>
      </c>
      <c r="AU3317" s="225" t="s">
        <v>82</v>
      </c>
      <c r="AY3317" s="19" t="s">
        <v>190</v>
      </c>
      <c r="BE3317" s="226">
        <f>IF(N3317="základní",J3317,0)</f>
        <v>0</v>
      </c>
      <c r="BF3317" s="226">
        <f>IF(N3317="snížená",J3317,0)</f>
        <v>0</v>
      </c>
      <c r="BG3317" s="226">
        <f>IF(N3317="zákl. přenesená",J3317,0)</f>
        <v>0</v>
      </c>
      <c r="BH3317" s="226">
        <f>IF(N3317="sníž. přenesená",J3317,0)</f>
        <v>0</v>
      </c>
      <c r="BI3317" s="226">
        <f>IF(N3317="nulová",J3317,0)</f>
        <v>0</v>
      </c>
      <c r="BJ3317" s="19" t="s">
        <v>79</v>
      </c>
      <c r="BK3317" s="226">
        <f>ROUND(I3317*H3317,2)</f>
        <v>0</v>
      </c>
      <c r="BL3317" s="19" t="s">
        <v>307</v>
      </c>
      <c r="BM3317" s="225" t="s">
        <v>3591</v>
      </c>
    </row>
    <row r="3318" s="2" customFormat="1">
      <c r="A3318" s="40"/>
      <c r="B3318" s="41"/>
      <c r="C3318" s="42"/>
      <c r="D3318" s="234" t="s">
        <v>680</v>
      </c>
      <c r="E3318" s="42"/>
      <c r="F3318" s="283" t="s">
        <v>3517</v>
      </c>
      <c r="G3318" s="42"/>
      <c r="H3318" s="42"/>
      <c r="I3318" s="229"/>
      <c r="J3318" s="42"/>
      <c r="K3318" s="42"/>
      <c r="L3318" s="46"/>
      <c r="M3318" s="230"/>
      <c r="N3318" s="231"/>
      <c r="O3318" s="86"/>
      <c r="P3318" s="86"/>
      <c r="Q3318" s="86"/>
      <c r="R3318" s="86"/>
      <c r="S3318" s="86"/>
      <c r="T3318" s="87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T3318" s="19" t="s">
        <v>680</v>
      </c>
      <c r="AU3318" s="19" t="s">
        <v>82</v>
      </c>
    </row>
    <row r="3319" s="2" customFormat="1" ht="16.5" customHeight="1">
      <c r="A3319" s="40"/>
      <c r="B3319" s="41"/>
      <c r="C3319" s="214" t="s">
        <v>3592</v>
      </c>
      <c r="D3319" s="214" t="s">
        <v>192</v>
      </c>
      <c r="E3319" s="215" t="s">
        <v>3593</v>
      </c>
      <c r="F3319" s="216" t="s">
        <v>3594</v>
      </c>
      <c r="G3319" s="217" t="s">
        <v>408</v>
      </c>
      <c r="H3319" s="218">
        <v>1</v>
      </c>
      <c r="I3319" s="219"/>
      <c r="J3319" s="220">
        <f>ROUND(I3319*H3319,2)</f>
        <v>0</v>
      </c>
      <c r="K3319" s="216" t="s">
        <v>19</v>
      </c>
      <c r="L3319" s="46"/>
      <c r="M3319" s="221" t="s">
        <v>19</v>
      </c>
      <c r="N3319" s="222" t="s">
        <v>43</v>
      </c>
      <c r="O3319" s="86"/>
      <c r="P3319" s="223">
        <f>O3319*H3319</f>
        <v>0</v>
      </c>
      <c r="Q3319" s="223">
        <v>0.070000000000000007</v>
      </c>
      <c r="R3319" s="223">
        <f>Q3319*H3319</f>
        <v>0.070000000000000007</v>
      </c>
      <c r="S3319" s="223">
        <v>0</v>
      </c>
      <c r="T3319" s="224">
        <f>S3319*H3319</f>
        <v>0</v>
      </c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R3319" s="225" t="s">
        <v>307</v>
      </c>
      <c r="AT3319" s="225" t="s">
        <v>192</v>
      </c>
      <c r="AU3319" s="225" t="s">
        <v>82</v>
      </c>
      <c r="AY3319" s="19" t="s">
        <v>190</v>
      </c>
      <c r="BE3319" s="226">
        <f>IF(N3319="základní",J3319,0)</f>
        <v>0</v>
      </c>
      <c r="BF3319" s="226">
        <f>IF(N3319="snížená",J3319,0)</f>
        <v>0</v>
      </c>
      <c r="BG3319" s="226">
        <f>IF(N3319="zákl. přenesená",J3319,0)</f>
        <v>0</v>
      </c>
      <c r="BH3319" s="226">
        <f>IF(N3319="sníž. přenesená",J3319,0)</f>
        <v>0</v>
      </c>
      <c r="BI3319" s="226">
        <f>IF(N3319="nulová",J3319,0)</f>
        <v>0</v>
      </c>
      <c r="BJ3319" s="19" t="s">
        <v>79</v>
      </c>
      <c r="BK3319" s="226">
        <f>ROUND(I3319*H3319,2)</f>
        <v>0</v>
      </c>
      <c r="BL3319" s="19" t="s">
        <v>307</v>
      </c>
      <c r="BM3319" s="225" t="s">
        <v>3595</v>
      </c>
    </row>
    <row r="3320" s="2" customFormat="1">
      <c r="A3320" s="40"/>
      <c r="B3320" s="41"/>
      <c r="C3320" s="42"/>
      <c r="D3320" s="234" t="s">
        <v>680</v>
      </c>
      <c r="E3320" s="42"/>
      <c r="F3320" s="283" t="s">
        <v>3517</v>
      </c>
      <c r="G3320" s="42"/>
      <c r="H3320" s="42"/>
      <c r="I3320" s="229"/>
      <c r="J3320" s="42"/>
      <c r="K3320" s="42"/>
      <c r="L3320" s="46"/>
      <c r="M3320" s="230"/>
      <c r="N3320" s="231"/>
      <c r="O3320" s="86"/>
      <c r="P3320" s="86"/>
      <c r="Q3320" s="86"/>
      <c r="R3320" s="86"/>
      <c r="S3320" s="86"/>
      <c r="T3320" s="87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T3320" s="19" t="s">
        <v>680</v>
      </c>
      <c r="AU3320" s="19" t="s">
        <v>82</v>
      </c>
    </row>
    <row r="3321" s="2" customFormat="1" ht="21.75" customHeight="1">
      <c r="A3321" s="40"/>
      <c r="B3321" s="41"/>
      <c r="C3321" s="214" t="s">
        <v>3596</v>
      </c>
      <c r="D3321" s="214" t="s">
        <v>192</v>
      </c>
      <c r="E3321" s="215" t="s">
        <v>3597</v>
      </c>
      <c r="F3321" s="216" t="s">
        <v>3598</v>
      </c>
      <c r="G3321" s="217" t="s">
        <v>408</v>
      </c>
      <c r="H3321" s="218">
        <v>1</v>
      </c>
      <c r="I3321" s="219"/>
      <c r="J3321" s="220">
        <f>ROUND(I3321*H3321,2)</f>
        <v>0</v>
      </c>
      <c r="K3321" s="216" t="s">
        <v>19</v>
      </c>
      <c r="L3321" s="46"/>
      <c r="M3321" s="221" t="s">
        <v>19</v>
      </c>
      <c r="N3321" s="222" t="s">
        <v>43</v>
      </c>
      <c r="O3321" s="86"/>
      <c r="P3321" s="223">
        <f>O3321*H3321</f>
        <v>0</v>
      </c>
      <c r="Q3321" s="223">
        <v>0.1169</v>
      </c>
      <c r="R3321" s="223">
        <f>Q3321*H3321</f>
        <v>0.1169</v>
      </c>
      <c r="S3321" s="223">
        <v>0</v>
      </c>
      <c r="T3321" s="224">
        <f>S3321*H3321</f>
        <v>0</v>
      </c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R3321" s="225" t="s">
        <v>307</v>
      </c>
      <c r="AT3321" s="225" t="s">
        <v>192</v>
      </c>
      <c r="AU3321" s="225" t="s">
        <v>82</v>
      </c>
      <c r="AY3321" s="19" t="s">
        <v>190</v>
      </c>
      <c r="BE3321" s="226">
        <f>IF(N3321="základní",J3321,0)</f>
        <v>0</v>
      </c>
      <c r="BF3321" s="226">
        <f>IF(N3321="snížená",J3321,0)</f>
        <v>0</v>
      </c>
      <c r="BG3321" s="226">
        <f>IF(N3321="zákl. přenesená",J3321,0)</f>
        <v>0</v>
      </c>
      <c r="BH3321" s="226">
        <f>IF(N3321="sníž. přenesená",J3321,0)</f>
        <v>0</v>
      </c>
      <c r="BI3321" s="226">
        <f>IF(N3321="nulová",J3321,0)</f>
        <v>0</v>
      </c>
      <c r="BJ3321" s="19" t="s">
        <v>79</v>
      </c>
      <c r="BK3321" s="226">
        <f>ROUND(I3321*H3321,2)</f>
        <v>0</v>
      </c>
      <c r="BL3321" s="19" t="s">
        <v>307</v>
      </c>
      <c r="BM3321" s="225" t="s">
        <v>3599</v>
      </c>
    </row>
    <row r="3322" s="2" customFormat="1">
      <c r="A3322" s="40"/>
      <c r="B3322" s="41"/>
      <c r="C3322" s="42"/>
      <c r="D3322" s="234" t="s">
        <v>680</v>
      </c>
      <c r="E3322" s="42"/>
      <c r="F3322" s="283" t="s">
        <v>3517</v>
      </c>
      <c r="G3322" s="42"/>
      <c r="H3322" s="42"/>
      <c r="I3322" s="229"/>
      <c r="J3322" s="42"/>
      <c r="K3322" s="42"/>
      <c r="L3322" s="46"/>
      <c r="M3322" s="230"/>
      <c r="N3322" s="231"/>
      <c r="O3322" s="86"/>
      <c r="P3322" s="86"/>
      <c r="Q3322" s="86"/>
      <c r="R3322" s="86"/>
      <c r="S3322" s="86"/>
      <c r="T3322" s="87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T3322" s="19" t="s">
        <v>680</v>
      </c>
      <c r="AU3322" s="19" t="s">
        <v>82</v>
      </c>
    </row>
    <row r="3323" s="2" customFormat="1" ht="16.5" customHeight="1">
      <c r="A3323" s="40"/>
      <c r="B3323" s="41"/>
      <c r="C3323" s="214" t="s">
        <v>3600</v>
      </c>
      <c r="D3323" s="214" t="s">
        <v>192</v>
      </c>
      <c r="E3323" s="215" t="s">
        <v>3601</v>
      </c>
      <c r="F3323" s="216" t="s">
        <v>3561</v>
      </c>
      <c r="G3323" s="217" t="s">
        <v>408</v>
      </c>
      <c r="H3323" s="218">
        <v>1</v>
      </c>
      <c r="I3323" s="219"/>
      <c r="J3323" s="220">
        <f>ROUND(I3323*H3323,2)</f>
        <v>0</v>
      </c>
      <c r="K3323" s="216" t="s">
        <v>19</v>
      </c>
      <c r="L3323" s="46"/>
      <c r="M3323" s="221" t="s">
        <v>19</v>
      </c>
      <c r="N3323" s="222" t="s">
        <v>43</v>
      </c>
      <c r="O3323" s="86"/>
      <c r="P3323" s="223">
        <f>O3323*H3323</f>
        <v>0</v>
      </c>
      <c r="Q3323" s="223">
        <v>0.1169</v>
      </c>
      <c r="R3323" s="223">
        <f>Q3323*H3323</f>
        <v>0.1169</v>
      </c>
      <c r="S3323" s="223">
        <v>0</v>
      </c>
      <c r="T3323" s="224">
        <f>S3323*H3323</f>
        <v>0</v>
      </c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R3323" s="225" t="s">
        <v>307</v>
      </c>
      <c r="AT3323" s="225" t="s">
        <v>192</v>
      </c>
      <c r="AU3323" s="225" t="s">
        <v>82</v>
      </c>
      <c r="AY3323" s="19" t="s">
        <v>190</v>
      </c>
      <c r="BE3323" s="226">
        <f>IF(N3323="základní",J3323,0)</f>
        <v>0</v>
      </c>
      <c r="BF3323" s="226">
        <f>IF(N3323="snížená",J3323,0)</f>
        <v>0</v>
      </c>
      <c r="BG3323" s="226">
        <f>IF(N3323="zákl. přenesená",J3323,0)</f>
        <v>0</v>
      </c>
      <c r="BH3323" s="226">
        <f>IF(N3323="sníž. přenesená",J3323,0)</f>
        <v>0</v>
      </c>
      <c r="BI3323" s="226">
        <f>IF(N3323="nulová",J3323,0)</f>
        <v>0</v>
      </c>
      <c r="BJ3323" s="19" t="s">
        <v>79</v>
      </c>
      <c r="BK3323" s="226">
        <f>ROUND(I3323*H3323,2)</f>
        <v>0</v>
      </c>
      <c r="BL3323" s="19" t="s">
        <v>307</v>
      </c>
      <c r="BM3323" s="225" t="s">
        <v>3602</v>
      </c>
    </row>
    <row r="3324" s="2" customFormat="1">
      <c r="A3324" s="40"/>
      <c r="B3324" s="41"/>
      <c r="C3324" s="42"/>
      <c r="D3324" s="234" t="s">
        <v>680</v>
      </c>
      <c r="E3324" s="42"/>
      <c r="F3324" s="283" t="s">
        <v>3517</v>
      </c>
      <c r="G3324" s="42"/>
      <c r="H3324" s="42"/>
      <c r="I3324" s="229"/>
      <c r="J3324" s="42"/>
      <c r="K3324" s="42"/>
      <c r="L3324" s="46"/>
      <c r="M3324" s="230"/>
      <c r="N3324" s="231"/>
      <c r="O3324" s="86"/>
      <c r="P3324" s="86"/>
      <c r="Q3324" s="86"/>
      <c r="R3324" s="86"/>
      <c r="S3324" s="86"/>
      <c r="T3324" s="87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T3324" s="19" t="s">
        <v>680</v>
      </c>
      <c r="AU3324" s="19" t="s">
        <v>82</v>
      </c>
    </row>
    <row r="3325" s="2" customFormat="1" ht="16.5" customHeight="1">
      <c r="A3325" s="40"/>
      <c r="B3325" s="41"/>
      <c r="C3325" s="214" t="s">
        <v>3603</v>
      </c>
      <c r="D3325" s="214" t="s">
        <v>192</v>
      </c>
      <c r="E3325" s="215" t="s">
        <v>3604</v>
      </c>
      <c r="F3325" s="216" t="s">
        <v>3547</v>
      </c>
      <c r="G3325" s="217" t="s">
        <v>408</v>
      </c>
      <c r="H3325" s="218">
        <v>1</v>
      </c>
      <c r="I3325" s="219"/>
      <c r="J3325" s="220">
        <f>ROUND(I3325*H3325,2)</f>
        <v>0</v>
      </c>
      <c r="K3325" s="216" t="s">
        <v>19</v>
      </c>
      <c r="L3325" s="46"/>
      <c r="M3325" s="221" t="s">
        <v>19</v>
      </c>
      <c r="N3325" s="222" t="s">
        <v>43</v>
      </c>
      <c r="O3325" s="86"/>
      <c r="P3325" s="223">
        <f>O3325*H3325</f>
        <v>0</v>
      </c>
      <c r="Q3325" s="223">
        <v>0.070000000000000007</v>
      </c>
      <c r="R3325" s="223">
        <f>Q3325*H3325</f>
        <v>0.070000000000000007</v>
      </c>
      <c r="S3325" s="223">
        <v>0</v>
      </c>
      <c r="T3325" s="224">
        <f>S3325*H3325</f>
        <v>0</v>
      </c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R3325" s="225" t="s">
        <v>307</v>
      </c>
      <c r="AT3325" s="225" t="s">
        <v>192</v>
      </c>
      <c r="AU3325" s="225" t="s">
        <v>82</v>
      </c>
      <c r="AY3325" s="19" t="s">
        <v>190</v>
      </c>
      <c r="BE3325" s="226">
        <f>IF(N3325="základní",J3325,0)</f>
        <v>0</v>
      </c>
      <c r="BF3325" s="226">
        <f>IF(N3325="snížená",J3325,0)</f>
        <v>0</v>
      </c>
      <c r="BG3325" s="226">
        <f>IF(N3325="zákl. přenesená",J3325,0)</f>
        <v>0</v>
      </c>
      <c r="BH3325" s="226">
        <f>IF(N3325="sníž. přenesená",J3325,0)</f>
        <v>0</v>
      </c>
      <c r="BI3325" s="226">
        <f>IF(N3325="nulová",J3325,0)</f>
        <v>0</v>
      </c>
      <c r="BJ3325" s="19" t="s">
        <v>79</v>
      </c>
      <c r="BK3325" s="226">
        <f>ROUND(I3325*H3325,2)</f>
        <v>0</v>
      </c>
      <c r="BL3325" s="19" t="s">
        <v>307</v>
      </c>
      <c r="BM3325" s="225" t="s">
        <v>3605</v>
      </c>
    </row>
    <row r="3326" s="2" customFormat="1">
      <c r="A3326" s="40"/>
      <c r="B3326" s="41"/>
      <c r="C3326" s="42"/>
      <c r="D3326" s="234" t="s">
        <v>680</v>
      </c>
      <c r="E3326" s="42"/>
      <c r="F3326" s="283" t="s">
        <v>3517</v>
      </c>
      <c r="G3326" s="42"/>
      <c r="H3326" s="42"/>
      <c r="I3326" s="229"/>
      <c r="J3326" s="42"/>
      <c r="K3326" s="42"/>
      <c r="L3326" s="46"/>
      <c r="M3326" s="230"/>
      <c r="N3326" s="231"/>
      <c r="O3326" s="86"/>
      <c r="P3326" s="86"/>
      <c r="Q3326" s="86"/>
      <c r="R3326" s="86"/>
      <c r="S3326" s="86"/>
      <c r="T3326" s="87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T3326" s="19" t="s">
        <v>680</v>
      </c>
      <c r="AU3326" s="19" t="s">
        <v>82</v>
      </c>
    </row>
    <row r="3327" s="2" customFormat="1" ht="16.5" customHeight="1">
      <c r="A3327" s="40"/>
      <c r="B3327" s="41"/>
      <c r="C3327" s="214" t="s">
        <v>3606</v>
      </c>
      <c r="D3327" s="214" t="s">
        <v>192</v>
      </c>
      <c r="E3327" s="215" t="s">
        <v>3607</v>
      </c>
      <c r="F3327" s="216" t="s">
        <v>3547</v>
      </c>
      <c r="G3327" s="217" t="s">
        <v>408</v>
      </c>
      <c r="H3327" s="218">
        <v>1</v>
      </c>
      <c r="I3327" s="219"/>
      <c r="J3327" s="220">
        <f>ROUND(I3327*H3327,2)</f>
        <v>0</v>
      </c>
      <c r="K3327" s="216" t="s">
        <v>19</v>
      </c>
      <c r="L3327" s="46"/>
      <c r="M3327" s="221" t="s">
        <v>19</v>
      </c>
      <c r="N3327" s="222" t="s">
        <v>43</v>
      </c>
      <c r="O3327" s="86"/>
      <c r="P3327" s="223">
        <f>O3327*H3327</f>
        <v>0</v>
      </c>
      <c r="Q3327" s="223">
        <v>0.070000000000000007</v>
      </c>
      <c r="R3327" s="223">
        <f>Q3327*H3327</f>
        <v>0.070000000000000007</v>
      </c>
      <c r="S3327" s="223">
        <v>0</v>
      </c>
      <c r="T3327" s="224">
        <f>S3327*H3327</f>
        <v>0</v>
      </c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R3327" s="225" t="s">
        <v>307</v>
      </c>
      <c r="AT3327" s="225" t="s">
        <v>192</v>
      </c>
      <c r="AU3327" s="225" t="s">
        <v>82</v>
      </c>
      <c r="AY3327" s="19" t="s">
        <v>190</v>
      </c>
      <c r="BE3327" s="226">
        <f>IF(N3327="základní",J3327,0)</f>
        <v>0</v>
      </c>
      <c r="BF3327" s="226">
        <f>IF(N3327="snížená",J3327,0)</f>
        <v>0</v>
      </c>
      <c r="BG3327" s="226">
        <f>IF(N3327="zákl. přenesená",J3327,0)</f>
        <v>0</v>
      </c>
      <c r="BH3327" s="226">
        <f>IF(N3327="sníž. přenesená",J3327,0)</f>
        <v>0</v>
      </c>
      <c r="BI3327" s="226">
        <f>IF(N3327="nulová",J3327,0)</f>
        <v>0</v>
      </c>
      <c r="BJ3327" s="19" t="s">
        <v>79</v>
      </c>
      <c r="BK3327" s="226">
        <f>ROUND(I3327*H3327,2)</f>
        <v>0</v>
      </c>
      <c r="BL3327" s="19" t="s">
        <v>307</v>
      </c>
      <c r="BM3327" s="225" t="s">
        <v>3608</v>
      </c>
    </row>
    <row r="3328" s="2" customFormat="1">
      <c r="A3328" s="40"/>
      <c r="B3328" s="41"/>
      <c r="C3328" s="42"/>
      <c r="D3328" s="234" t="s">
        <v>680</v>
      </c>
      <c r="E3328" s="42"/>
      <c r="F3328" s="283" t="s">
        <v>3517</v>
      </c>
      <c r="G3328" s="42"/>
      <c r="H3328" s="42"/>
      <c r="I3328" s="229"/>
      <c r="J3328" s="42"/>
      <c r="K3328" s="42"/>
      <c r="L3328" s="46"/>
      <c r="M3328" s="230"/>
      <c r="N3328" s="231"/>
      <c r="O3328" s="86"/>
      <c r="P3328" s="86"/>
      <c r="Q3328" s="86"/>
      <c r="R3328" s="86"/>
      <c r="S3328" s="86"/>
      <c r="T3328" s="87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T3328" s="19" t="s">
        <v>680</v>
      </c>
      <c r="AU3328" s="19" t="s">
        <v>82</v>
      </c>
    </row>
    <row r="3329" s="2" customFormat="1" ht="16.5" customHeight="1">
      <c r="A3329" s="40"/>
      <c r="B3329" s="41"/>
      <c r="C3329" s="214" t="s">
        <v>3609</v>
      </c>
      <c r="D3329" s="214" t="s">
        <v>192</v>
      </c>
      <c r="E3329" s="215" t="s">
        <v>3610</v>
      </c>
      <c r="F3329" s="216" t="s">
        <v>3594</v>
      </c>
      <c r="G3329" s="217" t="s">
        <v>408</v>
      </c>
      <c r="H3329" s="218">
        <v>1</v>
      </c>
      <c r="I3329" s="219"/>
      <c r="J3329" s="220">
        <f>ROUND(I3329*H3329,2)</f>
        <v>0</v>
      </c>
      <c r="K3329" s="216" t="s">
        <v>19</v>
      </c>
      <c r="L3329" s="46"/>
      <c r="M3329" s="221" t="s">
        <v>19</v>
      </c>
      <c r="N3329" s="222" t="s">
        <v>43</v>
      </c>
      <c r="O3329" s="86"/>
      <c r="P3329" s="223">
        <f>O3329*H3329</f>
        <v>0</v>
      </c>
      <c r="Q3329" s="223">
        <v>0.070000000000000007</v>
      </c>
      <c r="R3329" s="223">
        <f>Q3329*H3329</f>
        <v>0.070000000000000007</v>
      </c>
      <c r="S3329" s="223">
        <v>0</v>
      </c>
      <c r="T3329" s="224">
        <f>S3329*H3329</f>
        <v>0</v>
      </c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R3329" s="225" t="s">
        <v>307</v>
      </c>
      <c r="AT3329" s="225" t="s">
        <v>192</v>
      </c>
      <c r="AU3329" s="225" t="s">
        <v>82</v>
      </c>
      <c r="AY3329" s="19" t="s">
        <v>190</v>
      </c>
      <c r="BE3329" s="226">
        <f>IF(N3329="základní",J3329,0)</f>
        <v>0</v>
      </c>
      <c r="BF3329" s="226">
        <f>IF(N3329="snížená",J3329,0)</f>
        <v>0</v>
      </c>
      <c r="BG3329" s="226">
        <f>IF(N3329="zákl. přenesená",J3329,0)</f>
        <v>0</v>
      </c>
      <c r="BH3329" s="226">
        <f>IF(N3329="sníž. přenesená",J3329,0)</f>
        <v>0</v>
      </c>
      <c r="BI3329" s="226">
        <f>IF(N3329="nulová",J3329,0)</f>
        <v>0</v>
      </c>
      <c r="BJ3329" s="19" t="s">
        <v>79</v>
      </c>
      <c r="BK3329" s="226">
        <f>ROUND(I3329*H3329,2)</f>
        <v>0</v>
      </c>
      <c r="BL3329" s="19" t="s">
        <v>307</v>
      </c>
      <c r="BM3329" s="225" t="s">
        <v>3611</v>
      </c>
    </row>
    <row r="3330" s="2" customFormat="1">
      <c r="A3330" s="40"/>
      <c r="B3330" s="41"/>
      <c r="C3330" s="42"/>
      <c r="D3330" s="234" t="s">
        <v>680</v>
      </c>
      <c r="E3330" s="42"/>
      <c r="F3330" s="283" t="s">
        <v>3517</v>
      </c>
      <c r="G3330" s="42"/>
      <c r="H3330" s="42"/>
      <c r="I3330" s="229"/>
      <c r="J3330" s="42"/>
      <c r="K3330" s="42"/>
      <c r="L3330" s="46"/>
      <c r="M3330" s="230"/>
      <c r="N3330" s="231"/>
      <c r="O3330" s="86"/>
      <c r="P3330" s="86"/>
      <c r="Q3330" s="86"/>
      <c r="R3330" s="86"/>
      <c r="S3330" s="86"/>
      <c r="T3330" s="87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T3330" s="19" t="s">
        <v>680</v>
      </c>
      <c r="AU3330" s="19" t="s">
        <v>82</v>
      </c>
    </row>
    <row r="3331" s="2" customFormat="1" ht="16.5" customHeight="1">
      <c r="A3331" s="40"/>
      <c r="B3331" s="41"/>
      <c r="C3331" s="214" t="s">
        <v>3612</v>
      </c>
      <c r="D3331" s="214" t="s">
        <v>192</v>
      </c>
      <c r="E3331" s="215" t="s">
        <v>3613</v>
      </c>
      <c r="F3331" s="216" t="s">
        <v>3547</v>
      </c>
      <c r="G3331" s="217" t="s">
        <v>408</v>
      </c>
      <c r="H3331" s="218">
        <v>1</v>
      </c>
      <c r="I3331" s="219"/>
      <c r="J3331" s="220">
        <f>ROUND(I3331*H3331,2)</f>
        <v>0</v>
      </c>
      <c r="K3331" s="216" t="s">
        <v>19</v>
      </c>
      <c r="L3331" s="46"/>
      <c r="M3331" s="221" t="s">
        <v>19</v>
      </c>
      <c r="N3331" s="222" t="s">
        <v>43</v>
      </c>
      <c r="O3331" s="86"/>
      <c r="P3331" s="223">
        <f>O3331*H3331</f>
        <v>0</v>
      </c>
      <c r="Q3331" s="223">
        <v>0.070000000000000007</v>
      </c>
      <c r="R3331" s="223">
        <f>Q3331*H3331</f>
        <v>0.070000000000000007</v>
      </c>
      <c r="S3331" s="223">
        <v>0</v>
      </c>
      <c r="T3331" s="224">
        <f>S3331*H3331</f>
        <v>0</v>
      </c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R3331" s="225" t="s">
        <v>307</v>
      </c>
      <c r="AT3331" s="225" t="s">
        <v>192</v>
      </c>
      <c r="AU3331" s="225" t="s">
        <v>82</v>
      </c>
      <c r="AY3331" s="19" t="s">
        <v>190</v>
      </c>
      <c r="BE3331" s="226">
        <f>IF(N3331="základní",J3331,0)</f>
        <v>0</v>
      </c>
      <c r="BF3331" s="226">
        <f>IF(N3331="snížená",J3331,0)</f>
        <v>0</v>
      </c>
      <c r="BG3331" s="226">
        <f>IF(N3331="zákl. přenesená",J3331,0)</f>
        <v>0</v>
      </c>
      <c r="BH3331" s="226">
        <f>IF(N3331="sníž. přenesená",J3331,0)</f>
        <v>0</v>
      </c>
      <c r="BI3331" s="226">
        <f>IF(N3331="nulová",J3331,0)</f>
        <v>0</v>
      </c>
      <c r="BJ3331" s="19" t="s">
        <v>79</v>
      </c>
      <c r="BK3331" s="226">
        <f>ROUND(I3331*H3331,2)</f>
        <v>0</v>
      </c>
      <c r="BL3331" s="19" t="s">
        <v>307</v>
      </c>
      <c r="BM3331" s="225" t="s">
        <v>3614</v>
      </c>
    </row>
    <row r="3332" s="2" customFormat="1">
      <c r="A3332" s="40"/>
      <c r="B3332" s="41"/>
      <c r="C3332" s="42"/>
      <c r="D3332" s="234" t="s">
        <v>680</v>
      </c>
      <c r="E3332" s="42"/>
      <c r="F3332" s="283" t="s">
        <v>3517</v>
      </c>
      <c r="G3332" s="42"/>
      <c r="H3332" s="42"/>
      <c r="I3332" s="229"/>
      <c r="J3332" s="42"/>
      <c r="K3332" s="42"/>
      <c r="L3332" s="46"/>
      <c r="M3332" s="230"/>
      <c r="N3332" s="231"/>
      <c r="O3332" s="86"/>
      <c r="P3332" s="86"/>
      <c r="Q3332" s="86"/>
      <c r="R3332" s="86"/>
      <c r="S3332" s="86"/>
      <c r="T3332" s="87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T3332" s="19" t="s">
        <v>680</v>
      </c>
      <c r="AU3332" s="19" t="s">
        <v>82</v>
      </c>
    </row>
    <row r="3333" s="2" customFormat="1" ht="16.5" customHeight="1">
      <c r="A3333" s="40"/>
      <c r="B3333" s="41"/>
      <c r="C3333" s="214" t="s">
        <v>3615</v>
      </c>
      <c r="D3333" s="214" t="s">
        <v>192</v>
      </c>
      <c r="E3333" s="215" t="s">
        <v>3616</v>
      </c>
      <c r="F3333" s="216" t="s">
        <v>3547</v>
      </c>
      <c r="G3333" s="217" t="s">
        <v>408</v>
      </c>
      <c r="H3333" s="218">
        <v>1</v>
      </c>
      <c r="I3333" s="219"/>
      <c r="J3333" s="220">
        <f>ROUND(I3333*H3333,2)</f>
        <v>0</v>
      </c>
      <c r="K3333" s="216" t="s">
        <v>19</v>
      </c>
      <c r="L3333" s="46"/>
      <c r="M3333" s="221" t="s">
        <v>19</v>
      </c>
      <c r="N3333" s="222" t="s">
        <v>43</v>
      </c>
      <c r="O3333" s="86"/>
      <c r="P3333" s="223">
        <f>O3333*H3333</f>
        <v>0</v>
      </c>
      <c r="Q3333" s="223">
        <v>0.070000000000000007</v>
      </c>
      <c r="R3333" s="223">
        <f>Q3333*H3333</f>
        <v>0.070000000000000007</v>
      </c>
      <c r="S3333" s="223">
        <v>0</v>
      </c>
      <c r="T3333" s="224">
        <f>S3333*H3333</f>
        <v>0</v>
      </c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R3333" s="225" t="s">
        <v>307</v>
      </c>
      <c r="AT3333" s="225" t="s">
        <v>192</v>
      </c>
      <c r="AU3333" s="225" t="s">
        <v>82</v>
      </c>
      <c r="AY3333" s="19" t="s">
        <v>190</v>
      </c>
      <c r="BE3333" s="226">
        <f>IF(N3333="základní",J3333,0)</f>
        <v>0</v>
      </c>
      <c r="BF3333" s="226">
        <f>IF(N3333="snížená",J3333,0)</f>
        <v>0</v>
      </c>
      <c r="BG3333" s="226">
        <f>IF(N3333="zákl. přenesená",J3333,0)</f>
        <v>0</v>
      </c>
      <c r="BH3333" s="226">
        <f>IF(N3333="sníž. přenesená",J3333,0)</f>
        <v>0</v>
      </c>
      <c r="BI3333" s="226">
        <f>IF(N3333="nulová",J3333,0)</f>
        <v>0</v>
      </c>
      <c r="BJ3333" s="19" t="s">
        <v>79</v>
      </c>
      <c r="BK3333" s="226">
        <f>ROUND(I3333*H3333,2)</f>
        <v>0</v>
      </c>
      <c r="BL3333" s="19" t="s">
        <v>307</v>
      </c>
      <c r="BM3333" s="225" t="s">
        <v>3617</v>
      </c>
    </row>
    <row r="3334" s="2" customFormat="1">
      <c r="A3334" s="40"/>
      <c r="B3334" s="41"/>
      <c r="C3334" s="42"/>
      <c r="D3334" s="234" t="s">
        <v>680</v>
      </c>
      <c r="E3334" s="42"/>
      <c r="F3334" s="283" t="s">
        <v>3517</v>
      </c>
      <c r="G3334" s="42"/>
      <c r="H3334" s="42"/>
      <c r="I3334" s="229"/>
      <c r="J3334" s="42"/>
      <c r="K3334" s="42"/>
      <c r="L3334" s="46"/>
      <c r="M3334" s="230"/>
      <c r="N3334" s="231"/>
      <c r="O3334" s="86"/>
      <c r="P3334" s="86"/>
      <c r="Q3334" s="86"/>
      <c r="R3334" s="86"/>
      <c r="S3334" s="86"/>
      <c r="T3334" s="87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T3334" s="19" t="s">
        <v>680</v>
      </c>
      <c r="AU3334" s="19" t="s">
        <v>82</v>
      </c>
    </row>
    <row r="3335" s="2" customFormat="1" ht="16.5" customHeight="1">
      <c r="A3335" s="40"/>
      <c r="B3335" s="41"/>
      <c r="C3335" s="214" t="s">
        <v>3618</v>
      </c>
      <c r="D3335" s="214" t="s">
        <v>192</v>
      </c>
      <c r="E3335" s="215" t="s">
        <v>3619</v>
      </c>
      <c r="F3335" s="216" t="s">
        <v>3620</v>
      </c>
      <c r="G3335" s="217" t="s">
        <v>408</v>
      </c>
      <c r="H3335" s="218">
        <v>1</v>
      </c>
      <c r="I3335" s="219"/>
      <c r="J3335" s="220">
        <f>ROUND(I3335*H3335,2)</f>
        <v>0</v>
      </c>
      <c r="K3335" s="216" t="s">
        <v>19</v>
      </c>
      <c r="L3335" s="46"/>
      <c r="M3335" s="221" t="s">
        <v>19</v>
      </c>
      <c r="N3335" s="222" t="s">
        <v>43</v>
      </c>
      <c r="O3335" s="86"/>
      <c r="P3335" s="223">
        <f>O3335*H3335</f>
        <v>0</v>
      </c>
      <c r="Q3335" s="223">
        <v>0.056000000000000001</v>
      </c>
      <c r="R3335" s="223">
        <f>Q3335*H3335</f>
        <v>0.056000000000000001</v>
      </c>
      <c r="S3335" s="223">
        <v>0</v>
      </c>
      <c r="T3335" s="224">
        <f>S3335*H3335</f>
        <v>0</v>
      </c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R3335" s="225" t="s">
        <v>307</v>
      </c>
      <c r="AT3335" s="225" t="s">
        <v>192</v>
      </c>
      <c r="AU3335" s="225" t="s">
        <v>82</v>
      </c>
      <c r="AY3335" s="19" t="s">
        <v>190</v>
      </c>
      <c r="BE3335" s="226">
        <f>IF(N3335="základní",J3335,0)</f>
        <v>0</v>
      </c>
      <c r="BF3335" s="226">
        <f>IF(N3335="snížená",J3335,0)</f>
        <v>0</v>
      </c>
      <c r="BG3335" s="226">
        <f>IF(N3335="zákl. přenesená",J3335,0)</f>
        <v>0</v>
      </c>
      <c r="BH3335" s="226">
        <f>IF(N3335="sníž. přenesená",J3335,0)</f>
        <v>0</v>
      </c>
      <c r="BI3335" s="226">
        <f>IF(N3335="nulová",J3335,0)</f>
        <v>0</v>
      </c>
      <c r="BJ3335" s="19" t="s">
        <v>79</v>
      </c>
      <c r="BK3335" s="226">
        <f>ROUND(I3335*H3335,2)</f>
        <v>0</v>
      </c>
      <c r="BL3335" s="19" t="s">
        <v>307</v>
      </c>
      <c r="BM3335" s="225" t="s">
        <v>3621</v>
      </c>
    </row>
    <row r="3336" s="2" customFormat="1">
      <c r="A3336" s="40"/>
      <c r="B3336" s="41"/>
      <c r="C3336" s="42"/>
      <c r="D3336" s="234" t="s">
        <v>680</v>
      </c>
      <c r="E3336" s="42"/>
      <c r="F3336" s="283" t="s">
        <v>3517</v>
      </c>
      <c r="G3336" s="42"/>
      <c r="H3336" s="42"/>
      <c r="I3336" s="229"/>
      <c r="J3336" s="42"/>
      <c r="K3336" s="42"/>
      <c r="L3336" s="46"/>
      <c r="M3336" s="230"/>
      <c r="N3336" s="231"/>
      <c r="O3336" s="86"/>
      <c r="P3336" s="86"/>
      <c r="Q3336" s="86"/>
      <c r="R3336" s="86"/>
      <c r="S3336" s="86"/>
      <c r="T3336" s="87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T3336" s="19" t="s">
        <v>680</v>
      </c>
      <c r="AU3336" s="19" t="s">
        <v>82</v>
      </c>
    </row>
    <row r="3337" s="2" customFormat="1" ht="16.5" customHeight="1">
      <c r="A3337" s="40"/>
      <c r="B3337" s="41"/>
      <c r="C3337" s="214" t="s">
        <v>3622</v>
      </c>
      <c r="D3337" s="214" t="s">
        <v>192</v>
      </c>
      <c r="E3337" s="215" t="s">
        <v>3623</v>
      </c>
      <c r="F3337" s="216" t="s">
        <v>3624</v>
      </c>
      <c r="G3337" s="217" t="s">
        <v>408</v>
      </c>
      <c r="H3337" s="218">
        <v>1</v>
      </c>
      <c r="I3337" s="219"/>
      <c r="J3337" s="220">
        <f>ROUND(I3337*H3337,2)</f>
        <v>0</v>
      </c>
      <c r="K3337" s="216" t="s">
        <v>19</v>
      </c>
      <c r="L3337" s="46"/>
      <c r="M3337" s="221" t="s">
        <v>19</v>
      </c>
      <c r="N3337" s="222" t="s">
        <v>43</v>
      </c>
      <c r="O3337" s="86"/>
      <c r="P3337" s="223">
        <f>O3337*H3337</f>
        <v>0</v>
      </c>
      <c r="Q3337" s="223">
        <v>0.063</v>
      </c>
      <c r="R3337" s="223">
        <f>Q3337*H3337</f>
        <v>0.063</v>
      </c>
      <c r="S3337" s="223">
        <v>0</v>
      </c>
      <c r="T3337" s="224">
        <f>S3337*H3337</f>
        <v>0</v>
      </c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R3337" s="225" t="s">
        <v>307</v>
      </c>
      <c r="AT3337" s="225" t="s">
        <v>192</v>
      </c>
      <c r="AU3337" s="225" t="s">
        <v>82</v>
      </c>
      <c r="AY3337" s="19" t="s">
        <v>190</v>
      </c>
      <c r="BE3337" s="226">
        <f>IF(N3337="základní",J3337,0)</f>
        <v>0</v>
      </c>
      <c r="BF3337" s="226">
        <f>IF(N3337="snížená",J3337,0)</f>
        <v>0</v>
      </c>
      <c r="BG3337" s="226">
        <f>IF(N3337="zákl. přenesená",J3337,0)</f>
        <v>0</v>
      </c>
      <c r="BH3337" s="226">
        <f>IF(N3337="sníž. přenesená",J3337,0)</f>
        <v>0</v>
      </c>
      <c r="BI3337" s="226">
        <f>IF(N3337="nulová",J3337,0)</f>
        <v>0</v>
      </c>
      <c r="BJ3337" s="19" t="s">
        <v>79</v>
      </c>
      <c r="BK3337" s="226">
        <f>ROUND(I3337*H3337,2)</f>
        <v>0</v>
      </c>
      <c r="BL3337" s="19" t="s">
        <v>307</v>
      </c>
      <c r="BM3337" s="225" t="s">
        <v>3625</v>
      </c>
    </row>
    <row r="3338" s="2" customFormat="1">
      <c r="A3338" s="40"/>
      <c r="B3338" s="41"/>
      <c r="C3338" s="42"/>
      <c r="D3338" s="234" t="s">
        <v>680</v>
      </c>
      <c r="E3338" s="42"/>
      <c r="F3338" s="283" t="s">
        <v>3517</v>
      </c>
      <c r="G3338" s="42"/>
      <c r="H3338" s="42"/>
      <c r="I3338" s="229"/>
      <c r="J3338" s="42"/>
      <c r="K3338" s="42"/>
      <c r="L3338" s="46"/>
      <c r="M3338" s="230"/>
      <c r="N3338" s="231"/>
      <c r="O3338" s="86"/>
      <c r="P3338" s="86"/>
      <c r="Q3338" s="86"/>
      <c r="R3338" s="86"/>
      <c r="S3338" s="86"/>
      <c r="T3338" s="87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T3338" s="19" t="s">
        <v>680</v>
      </c>
      <c r="AU3338" s="19" t="s">
        <v>82</v>
      </c>
    </row>
    <row r="3339" s="2" customFormat="1" ht="16.5" customHeight="1">
      <c r="A3339" s="40"/>
      <c r="B3339" s="41"/>
      <c r="C3339" s="214" t="s">
        <v>3626</v>
      </c>
      <c r="D3339" s="214" t="s">
        <v>192</v>
      </c>
      <c r="E3339" s="215" t="s">
        <v>3627</v>
      </c>
      <c r="F3339" s="216" t="s">
        <v>3620</v>
      </c>
      <c r="G3339" s="217" t="s">
        <v>408</v>
      </c>
      <c r="H3339" s="218">
        <v>1</v>
      </c>
      <c r="I3339" s="219"/>
      <c r="J3339" s="220">
        <f>ROUND(I3339*H3339,2)</f>
        <v>0</v>
      </c>
      <c r="K3339" s="216" t="s">
        <v>19</v>
      </c>
      <c r="L3339" s="46"/>
      <c r="M3339" s="221" t="s">
        <v>19</v>
      </c>
      <c r="N3339" s="222" t="s">
        <v>43</v>
      </c>
      <c r="O3339" s="86"/>
      <c r="P3339" s="223">
        <f>O3339*H3339</f>
        <v>0</v>
      </c>
      <c r="Q3339" s="223">
        <v>0.056000000000000001</v>
      </c>
      <c r="R3339" s="223">
        <f>Q3339*H3339</f>
        <v>0.056000000000000001</v>
      </c>
      <c r="S3339" s="223">
        <v>0</v>
      </c>
      <c r="T3339" s="224">
        <f>S3339*H3339</f>
        <v>0</v>
      </c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R3339" s="225" t="s">
        <v>307</v>
      </c>
      <c r="AT3339" s="225" t="s">
        <v>192</v>
      </c>
      <c r="AU3339" s="225" t="s">
        <v>82</v>
      </c>
      <c r="AY3339" s="19" t="s">
        <v>190</v>
      </c>
      <c r="BE3339" s="226">
        <f>IF(N3339="základní",J3339,0)</f>
        <v>0</v>
      </c>
      <c r="BF3339" s="226">
        <f>IF(N3339="snížená",J3339,0)</f>
        <v>0</v>
      </c>
      <c r="BG3339" s="226">
        <f>IF(N3339="zákl. přenesená",J3339,0)</f>
        <v>0</v>
      </c>
      <c r="BH3339" s="226">
        <f>IF(N3339="sníž. přenesená",J3339,0)</f>
        <v>0</v>
      </c>
      <c r="BI3339" s="226">
        <f>IF(N3339="nulová",J3339,0)</f>
        <v>0</v>
      </c>
      <c r="BJ3339" s="19" t="s">
        <v>79</v>
      </c>
      <c r="BK3339" s="226">
        <f>ROUND(I3339*H3339,2)</f>
        <v>0</v>
      </c>
      <c r="BL3339" s="19" t="s">
        <v>307</v>
      </c>
      <c r="BM3339" s="225" t="s">
        <v>3628</v>
      </c>
    </row>
    <row r="3340" s="2" customFormat="1">
      <c r="A3340" s="40"/>
      <c r="B3340" s="41"/>
      <c r="C3340" s="42"/>
      <c r="D3340" s="234" t="s">
        <v>680</v>
      </c>
      <c r="E3340" s="42"/>
      <c r="F3340" s="283" t="s">
        <v>3517</v>
      </c>
      <c r="G3340" s="42"/>
      <c r="H3340" s="42"/>
      <c r="I3340" s="229"/>
      <c r="J3340" s="42"/>
      <c r="K3340" s="42"/>
      <c r="L3340" s="46"/>
      <c r="M3340" s="230"/>
      <c r="N3340" s="231"/>
      <c r="O3340" s="86"/>
      <c r="P3340" s="86"/>
      <c r="Q3340" s="86"/>
      <c r="R3340" s="86"/>
      <c r="S3340" s="86"/>
      <c r="T3340" s="87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T3340" s="19" t="s">
        <v>680</v>
      </c>
      <c r="AU3340" s="19" t="s">
        <v>82</v>
      </c>
    </row>
    <row r="3341" s="2" customFormat="1" ht="16.5" customHeight="1">
      <c r="A3341" s="40"/>
      <c r="B3341" s="41"/>
      <c r="C3341" s="214" t="s">
        <v>3629</v>
      </c>
      <c r="D3341" s="214" t="s">
        <v>192</v>
      </c>
      <c r="E3341" s="215" t="s">
        <v>3630</v>
      </c>
      <c r="F3341" s="216" t="s">
        <v>3620</v>
      </c>
      <c r="G3341" s="217" t="s">
        <v>408</v>
      </c>
      <c r="H3341" s="218">
        <v>1</v>
      </c>
      <c r="I3341" s="219"/>
      <c r="J3341" s="220">
        <f>ROUND(I3341*H3341,2)</f>
        <v>0</v>
      </c>
      <c r="K3341" s="216" t="s">
        <v>19</v>
      </c>
      <c r="L3341" s="46"/>
      <c r="M3341" s="221" t="s">
        <v>19</v>
      </c>
      <c r="N3341" s="222" t="s">
        <v>43</v>
      </c>
      <c r="O3341" s="86"/>
      <c r="P3341" s="223">
        <f>O3341*H3341</f>
        <v>0</v>
      </c>
      <c r="Q3341" s="223">
        <v>0.056000000000000001</v>
      </c>
      <c r="R3341" s="223">
        <f>Q3341*H3341</f>
        <v>0.056000000000000001</v>
      </c>
      <c r="S3341" s="223">
        <v>0</v>
      </c>
      <c r="T3341" s="224">
        <f>S3341*H3341</f>
        <v>0</v>
      </c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R3341" s="225" t="s">
        <v>307</v>
      </c>
      <c r="AT3341" s="225" t="s">
        <v>192</v>
      </c>
      <c r="AU3341" s="225" t="s">
        <v>82</v>
      </c>
      <c r="AY3341" s="19" t="s">
        <v>190</v>
      </c>
      <c r="BE3341" s="226">
        <f>IF(N3341="základní",J3341,0)</f>
        <v>0</v>
      </c>
      <c r="BF3341" s="226">
        <f>IF(N3341="snížená",J3341,0)</f>
        <v>0</v>
      </c>
      <c r="BG3341" s="226">
        <f>IF(N3341="zákl. přenesená",J3341,0)</f>
        <v>0</v>
      </c>
      <c r="BH3341" s="226">
        <f>IF(N3341="sníž. přenesená",J3341,0)</f>
        <v>0</v>
      </c>
      <c r="BI3341" s="226">
        <f>IF(N3341="nulová",J3341,0)</f>
        <v>0</v>
      </c>
      <c r="BJ3341" s="19" t="s">
        <v>79</v>
      </c>
      <c r="BK3341" s="226">
        <f>ROUND(I3341*H3341,2)</f>
        <v>0</v>
      </c>
      <c r="BL3341" s="19" t="s">
        <v>307</v>
      </c>
      <c r="BM3341" s="225" t="s">
        <v>3631</v>
      </c>
    </row>
    <row r="3342" s="2" customFormat="1">
      <c r="A3342" s="40"/>
      <c r="B3342" s="41"/>
      <c r="C3342" s="42"/>
      <c r="D3342" s="234" t="s">
        <v>680</v>
      </c>
      <c r="E3342" s="42"/>
      <c r="F3342" s="283" t="s">
        <v>3517</v>
      </c>
      <c r="G3342" s="42"/>
      <c r="H3342" s="42"/>
      <c r="I3342" s="229"/>
      <c r="J3342" s="42"/>
      <c r="K3342" s="42"/>
      <c r="L3342" s="46"/>
      <c r="M3342" s="230"/>
      <c r="N3342" s="231"/>
      <c r="O3342" s="86"/>
      <c r="P3342" s="86"/>
      <c r="Q3342" s="86"/>
      <c r="R3342" s="86"/>
      <c r="S3342" s="86"/>
      <c r="T3342" s="87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T3342" s="19" t="s">
        <v>680</v>
      </c>
      <c r="AU3342" s="19" t="s">
        <v>82</v>
      </c>
    </row>
    <row r="3343" s="2" customFormat="1" ht="16.5" customHeight="1">
      <c r="A3343" s="40"/>
      <c r="B3343" s="41"/>
      <c r="C3343" s="214" t="s">
        <v>3632</v>
      </c>
      <c r="D3343" s="214" t="s">
        <v>192</v>
      </c>
      <c r="E3343" s="215" t="s">
        <v>3633</v>
      </c>
      <c r="F3343" s="216" t="s">
        <v>3547</v>
      </c>
      <c r="G3343" s="217" t="s">
        <v>408</v>
      </c>
      <c r="H3343" s="218">
        <v>1</v>
      </c>
      <c r="I3343" s="219"/>
      <c r="J3343" s="220">
        <f>ROUND(I3343*H3343,2)</f>
        <v>0</v>
      </c>
      <c r="K3343" s="216" t="s">
        <v>19</v>
      </c>
      <c r="L3343" s="46"/>
      <c r="M3343" s="221" t="s">
        <v>19</v>
      </c>
      <c r="N3343" s="222" t="s">
        <v>43</v>
      </c>
      <c r="O3343" s="86"/>
      <c r="P3343" s="223">
        <f>O3343*H3343</f>
        <v>0</v>
      </c>
      <c r="Q3343" s="223">
        <v>0.070000000000000007</v>
      </c>
      <c r="R3343" s="223">
        <f>Q3343*H3343</f>
        <v>0.070000000000000007</v>
      </c>
      <c r="S3343" s="223">
        <v>0</v>
      </c>
      <c r="T3343" s="224">
        <f>S3343*H3343</f>
        <v>0</v>
      </c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R3343" s="225" t="s">
        <v>307</v>
      </c>
      <c r="AT3343" s="225" t="s">
        <v>192</v>
      </c>
      <c r="AU3343" s="225" t="s">
        <v>82</v>
      </c>
      <c r="AY3343" s="19" t="s">
        <v>190</v>
      </c>
      <c r="BE3343" s="226">
        <f>IF(N3343="základní",J3343,0)</f>
        <v>0</v>
      </c>
      <c r="BF3343" s="226">
        <f>IF(N3343="snížená",J3343,0)</f>
        <v>0</v>
      </c>
      <c r="BG3343" s="226">
        <f>IF(N3343="zákl. přenesená",J3343,0)</f>
        <v>0</v>
      </c>
      <c r="BH3343" s="226">
        <f>IF(N3343="sníž. přenesená",J3343,0)</f>
        <v>0</v>
      </c>
      <c r="BI3343" s="226">
        <f>IF(N3343="nulová",J3343,0)</f>
        <v>0</v>
      </c>
      <c r="BJ3343" s="19" t="s">
        <v>79</v>
      </c>
      <c r="BK3343" s="226">
        <f>ROUND(I3343*H3343,2)</f>
        <v>0</v>
      </c>
      <c r="BL3343" s="19" t="s">
        <v>307</v>
      </c>
      <c r="BM3343" s="225" t="s">
        <v>3634</v>
      </c>
    </row>
    <row r="3344" s="2" customFormat="1">
      <c r="A3344" s="40"/>
      <c r="B3344" s="41"/>
      <c r="C3344" s="42"/>
      <c r="D3344" s="234" t="s">
        <v>680</v>
      </c>
      <c r="E3344" s="42"/>
      <c r="F3344" s="283" t="s">
        <v>3517</v>
      </c>
      <c r="G3344" s="42"/>
      <c r="H3344" s="42"/>
      <c r="I3344" s="229"/>
      <c r="J3344" s="42"/>
      <c r="K3344" s="42"/>
      <c r="L3344" s="46"/>
      <c r="M3344" s="230"/>
      <c r="N3344" s="231"/>
      <c r="O3344" s="86"/>
      <c r="P3344" s="86"/>
      <c r="Q3344" s="86"/>
      <c r="R3344" s="86"/>
      <c r="S3344" s="86"/>
      <c r="T3344" s="87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T3344" s="19" t="s">
        <v>680</v>
      </c>
      <c r="AU3344" s="19" t="s">
        <v>82</v>
      </c>
    </row>
    <row r="3345" s="2" customFormat="1" ht="16.5" customHeight="1">
      <c r="A3345" s="40"/>
      <c r="B3345" s="41"/>
      <c r="C3345" s="214" t="s">
        <v>3635</v>
      </c>
      <c r="D3345" s="214" t="s">
        <v>192</v>
      </c>
      <c r="E3345" s="215" t="s">
        <v>3636</v>
      </c>
      <c r="F3345" s="216" t="s">
        <v>3624</v>
      </c>
      <c r="G3345" s="217" t="s">
        <v>408</v>
      </c>
      <c r="H3345" s="218">
        <v>1</v>
      </c>
      <c r="I3345" s="219"/>
      <c r="J3345" s="220">
        <f>ROUND(I3345*H3345,2)</f>
        <v>0</v>
      </c>
      <c r="K3345" s="216" t="s">
        <v>19</v>
      </c>
      <c r="L3345" s="46"/>
      <c r="M3345" s="221" t="s">
        <v>19</v>
      </c>
      <c r="N3345" s="222" t="s">
        <v>43</v>
      </c>
      <c r="O3345" s="86"/>
      <c r="P3345" s="223">
        <f>O3345*H3345</f>
        <v>0</v>
      </c>
      <c r="Q3345" s="223">
        <v>0.063</v>
      </c>
      <c r="R3345" s="223">
        <f>Q3345*H3345</f>
        <v>0.063</v>
      </c>
      <c r="S3345" s="223">
        <v>0</v>
      </c>
      <c r="T3345" s="224">
        <f>S3345*H3345</f>
        <v>0</v>
      </c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R3345" s="225" t="s">
        <v>307</v>
      </c>
      <c r="AT3345" s="225" t="s">
        <v>192</v>
      </c>
      <c r="AU3345" s="225" t="s">
        <v>82</v>
      </c>
      <c r="AY3345" s="19" t="s">
        <v>190</v>
      </c>
      <c r="BE3345" s="226">
        <f>IF(N3345="základní",J3345,0)</f>
        <v>0</v>
      </c>
      <c r="BF3345" s="226">
        <f>IF(N3345="snížená",J3345,0)</f>
        <v>0</v>
      </c>
      <c r="BG3345" s="226">
        <f>IF(N3345="zákl. přenesená",J3345,0)</f>
        <v>0</v>
      </c>
      <c r="BH3345" s="226">
        <f>IF(N3345="sníž. přenesená",J3345,0)</f>
        <v>0</v>
      </c>
      <c r="BI3345" s="226">
        <f>IF(N3345="nulová",J3345,0)</f>
        <v>0</v>
      </c>
      <c r="BJ3345" s="19" t="s">
        <v>79</v>
      </c>
      <c r="BK3345" s="226">
        <f>ROUND(I3345*H3345,2)</f>
        <v>0</v>
      </c>
      <c r="BL3345" s="19" t="s">
        <v>307</v>
      </c>
      <c r="BM3345" s="225" t="s">
        <v>3637</v>
      </c>
    </row>
    <row r="3346" s="2" customFormat="1">
      <c r="A3346" s="40"/>
      <c r="B3346" s="41"/>
      <c r="C3346" s="42"/>
      <c r="D3346" s="234" t="s">
        <v>680</v>
      </c>
      <c r="E3346" s="42"/>
      <c r="F3346" s="283" t="s">
        <v>3517</v>
      </c>
      <c r="G3346" s="42"/>
      <c r="H3346" s="42"/>
      <c r="I3346" s="229"/>
      <c r="J3346" s="42"/>
      <c r="K3346" s="42"/>
      <c r="L3346" s="46"/>
      <c r="M3346" s="230"/>
      <c r="N3346" s="231"/>
      <c r="O3346" s="86"/>
      <c r="P3346" s="86"/>
      <c r="Q3346" s="86"/>
      <c r="R3346" s="86"/>
      <c r="S3346" s="86"/>
      <c r="T3346" s="87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T3346" s="19" t="s">
        <v>680</v>
      </c>
      <c r="AU3346" s="19" t="s">
        <v>82</v>
      </c>
    </row>
    <row r="3347" s="2" customFormat="1" ht="16.5" customHeight="1">
      <c r="A3347" s="40"/>
      <c r="B3347" s="41"/>
      <c r="C3347" s="214" t="s">
        <v>3638</v>
      </c>
      <c r="D3347" s="214" t="s">
        <v>192</v>
      </c>
      <c r="E3347" s="215" t="s">
        <v>3639</v>
      </c>
      <c r="F3347" s="216" t="s">
        <v>3547</v>
      </c>
      <c r="G3347" s="217" t="s">
        <v>408</v>
      </c>
      <c r="H3347" s="218">
        <v>1</v>
      </c>
      <c r="I3347" s="219"/>
      <c r="J3347" s="220">
        <f>ROUND(I3347*H3347,2)</f>
        <v>0</v>
      </c>
      <c r="K3347" s="216" t="s">
        <v>19</v>
      </c>
      <c r="L3347" s="46"/>
      <c r="M3347" s="221" t="s">
        <v>19</v>
      </c>
      <c r="N3347" s="222" t="s">
        <v>43</v>
      </c>
      <c r="O3347" s="86"/>
      <c r="P3347" s="223">
        <f>O3347*H3347</f>
        <v>0</v>
      </c>
      <c r="Q3347" s="223">
        <v>0.070000000000000007</v>
      </c>
      <c r="R3347" s="223">
        <f>Q3347*H3347</f>
        <v>0.070000000000000007</v>
      </c>
      <c r="S3347" s="223">
        <v>0</v>
      </c>
      <c r="T3347" s="224">
        <f>S3347*H3347</f>
        <v>0</v>
      </c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R3347" s="225" t="s">
        <v>307</v>
      </c>
      <c r="AT3347" s="225" t="s">
        <v>192</v>
      </c>
      <c r="AU3347" s="225" t="s">
        <v>82</v>
      </c>
      <c r="AY3347" s="19" t="s">
        <v>190</v>
      </c>
      <c r="BE3347" s="226">
        <f>IF(N3347="základní",J3347,0)</f>
        <v>0</v>
      </c>
      <c r="BF3347" s="226">
        <f>IF(N3347="snížená",J3347,0)</f>
        <v>0</v>
      </c>
      <c r="BG3347" s="226">
        <f>IF(N3347="zákl. přenesená",J3347,0)</f>
        <v>0</v>
      </c>
      <c r="BH3347" s="226">
        <f>IF(N3347="sníž. přenesená",J3347,0)</f>
        <v>0</v>
      </c>
      <c r="BI3347" s="226">
        <f>IF(N3347="nulová",J3347,0)</f>
        <v>0</v>
      </c>
      <c r="BJ3347" s="19" t="s">
        <v>79</v>
      </c>
      <c r="BK3347" s="226">
        <f>ROUND(I3347*H3347,2)</f>
        <v>0</v>
      </c>
      <c r="BL3347" s="19" t="s">
        <v>307</v>
      </c>
      <c r="BM3347" s="225" t="s">
        <v>3640</v>
      </c>
    </row>
    <row r="3348" s="2" customFormat="1">
      <c r="A3348" s="40"/>
      <c r="B3348" s="41"/>
      <c r="C3348" s="42"/>
      <c r="D3348" s="234" t="s">
        <v>680</v>
      </c>
      <c r="E3348" s="42"/>
      <c r="F3348" s="283" t="s">
        <v>3517</v>
      </c>
      <c r="G3348" s="42"/>
      <c r="H3348" s="42"/>
      <c r="I3348" s="229"/>
      <c r="J3348" s="42"/>
      <c r="K3348" s="42"/>
      <c r="L3348" s="46"/>
      <c r="M3348" s="230"/>
      <c r="N3348" s="231"/>
      <c r="O3348" s="86"/>
      <c r="P3348" s="86"/>
      <c r="Q3348" s="86"/>
      <c r="R3348" s="86"/>
      <c r="S3348" s="86"/>
      <c r="T3348" s="87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T3348" s="19" t="s">
        <v>680</v>
      </c>
      <c r="AU3348" s="19" t="s">
        <v>82</v>
      </c>
    </row>
    <row r="3349" s="2" customFormat="1" ht="21.75" customHeight="1">
      <c r="A3349" s="40"/>
      <c r="B3349" s="41"/>
      <c r="C3349" s="214" t="s">
        <v>3641</v>
      </c>
      <c r="D3349" s="214" t="s">
        <v>192</v>
      </c>
      <c r="E3349" s="215" t="s">
        <v>3642</v>
      </c>
      <c r="F3349" s="216" t="s">
        <v>3643</v>
      </c>
      <c r="G3349" s="217" t="s">
        <v>408</v>
      </c>
      <c r="H3349" s="218">
        <v>1</v>
      </c>
      <c r="I3349" s="219"/>
      <c r="J3349" s="220">
        <f>ROUND(I3349*H3349,2)</f>
        <v>0</v>
      </c>
      <c r="K3349" s="216" t="s">
        <v>19</v>
      </c>
      <c r="L3349" s="46"/>
      <c r="M3349" s="221" t="s">
        <v>19</v>
      </c>
      <c r="N3349" s="222" t="s">
        <v>43</v>
      </c>
      <c r="O3349" s="86"/>
      <c r="P3349" s="223">
        <f>O3349*H3349</f>
        <v>0</v>
      </c>
      <c r="Q3349" s="223">
        <v>0.051659999999999998</v>
      </c>
      <c r="R3349" s="223">
        <f>Q3349*H3349</f>
        <v>0.051659999999999998</v>
      </c>
      <c r="S3349" s="223">
        <v>0</v>
      </c>
      <c r="T3349" s="224">
        <f>S3349*H3349</f>
        <v>0</v>
      </c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R3349" s="225" t="s">
        <v>307</v>
      </c>
      <c r="AT3349" s="225" t="s">
        <v>192</v>
      </c>
      <c r="AU3349" s="225" t="s">
        <v>82</v>
      </c>
      <c r="AY3349" s="19" t="s">
        <v>190</v>
      </c>
      <c r="BE3349" s="226">
        <f>IF(N3349="základní",J3349,0)</f>
        <v>0</v>
      </c>
      <c r="BF3349" s="226">
        <f>IF(N3349="snížená",J3349,0)</f>
        <v>0</v>
      </c>
      <c r="BG3349" s="226">
        <f>IF(N3349="zákl. přenesená",J3349,0)</f>
        <v>0</v>
      </c>
      <c r="BH3349" s="226">
        <f>IF(N3349="sníž. přenesená",J3349,0)</f>
        <v>0</v>
      </c>
      <c r="BI3349" s="226">
        <f>IF(N3349="nulová",J3349,0)</f>
        <v>0</v>
      </c>
      <c r="BJ3349" s="19" t="s">
        <v>79</v>
      </c>
      <c r="BK3349" s="226">
        <f>ROUND(I3349*H3349,2)</f>
        <v>0</v>
      </c>
      <c r="BL3349" s="19" t="s">
        <v>307</v>
      </c>
      <c r="BM3349" s="225" t="s">
        <v>3644</v>
      </c>
    </row>
    <row r="3350" s="2" customFormat="1">
      <c r="A3350" s="40"/>
      <c r="B3350" s="41"/>
      <c r="C3350" s="42"/>
      <c r="D3350" s="234" t="s">
        <v>680</v>
      </c>
      <c r="E3350" s="42"/>
      <c r="F3350" s="283" t="s">
        <v>3517</v>
      </c>
      <c r="G3350" s="42"/>
      <c r="H3350" s="42"/>
      <c r="I3350" s="229"/>
      <c r="J3350" s="42"/>
      <c r="K3350" s="42"/>
      <c r="L3350" s="46"/>
      <c r="M3350" s="230"/>
      <c r="N3350" s="231"/>
      <c r="O3350" s="86"/>
      <c r="P3350" s="86"/>
      <c r="Q3350" s="86"/>
      <c r="R3350" s="86"/>
      <c r="S3350" s="86"/>
      <c r="T3350" s="87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T3350" s="19" t="s">
        <v>680</v>
      </c>
      <c r="AU3350" s="19" t="s">
        <v>82</v>
      </c>
    </row>
    <row r="3351" s="2" customFormat="1" ht="21.75" customHeight="1">
      <c r="A3351" s="40"/>
      <c r="B3351" s="41"/>
      <c r="C3351" s="214" t="s">
        <v>3645</v>
      </c>
      <c r="D3351" s="214" t="s">
        <v>192</v>
      </c>
      <c r="E3351" s="215" t="s">
        <v>3646</v>
      </c>
      <c r="F3351" s="216" t="s">
        <v>3647</v>
      </c>
      <c r="G3351" s="217" t="s">
        <v>408</v>
      </c>
      <c r="H3351" s="218">
        <v>1</v>
      </c>
      <c r="I3351" s="219"/>
      <c r="J3351" s="220">
        <f>ROUND(I3351*H3351,2)</f>
        <v>0</v>
      </c>
      <c r="K3351" s="216" t="s">
        <v>19</v>
      </c>
      <c r="L3351" s="46"/>
      <c r="M3351" s="221" t="s">
        <v>19</v>
      </c>
      <c r="N3351" s="222" t="s">
        <v>43</v>
      </c>
      <c r="O3351" s="86"/>
      <c r="P3351" s="223">
        <f>O3351*H3351</f>
        <v>0</v>
      </c>
      <c r="Q3351" s="223">
        <v>0.063</v>
      </c>
      <c r="R3351" s="223">
        <f>Q3351*H3351</f>
        <v>0.063</v>
      </c>
      <c r="S3351" s="223">
        <v>0</v>
      </c>
      <c r="T3351" s="224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5" t="s">
        <v>307</v>
      </c>
      <c r="AT3351" s="225" t="s">
        <v>192</v>
      </c>
      <c r="AU3351" s="225" t="s">
        <v>82</v>
      </c>
      <c r="AY3351" s="19" t="s">
        <v>190</v>
      </c>
      <c r="BE3351" s="226">
        <f>IF(N3351="základní",J3351,0)</f>
        <v>0</v>
      </c>
      <c r="BF3351" s="226">
        <f>IF(N3351="snížená",J3351,0)</f>
        <v>0</v>
      </c>
      <c r="BG3351" s="226">
        <f>IF(N3351="zákl. přenesená",J3351,0)</f>
        <v>0</v>
      </c>
      <c r="BH3351" s="226">
        <f>IF(N3351="sníž. přenesená",J3351,0)</f>
        <v>0</v>
      </c>
      <c r="BI3351" s="226">
        <f>IF(N3351="nulová",J3351,0)</f>
        <v>0</v>
      </c>
      <c r="BJ3351" s="19" t="s">
        <v>79</v>
      </c>
      <c r="BK3351" s="226">
        <f>ROUND(I3351*H3351,2)</f>
        <v>0</v>
      </c>
      <c r="BL3351" s="19" t="s">
        <v>307</v>
      </c>
      <c r="BM3351" s="225" t="s">
        <v>3648</v>
      </c>
    </row>
    <row r="3352" s="2" customFormat="1">
      <c r="A3352" s="40"/>
      <c r="B3352" s="41"/>
      <c r="C3352" s="42"/>
      <c r="D3352" s="234" t="s">
        <v>680</v>
      </c>
      <c r="E3352" s="42"/>
      <c r="F3352" s="283" t="s">
        <v>3517</v>
      </c>
      <c r="G3352" s="42"/>
      <c r="H3352" s="42"/>
      <c r="I3352" s="229"/>
      <c r="J3352" s="42"/>
      <c r="K3352" s="42"/>
      <c r="L3352" s="46"/>
      <c r="M3352" s="230"/>
      <c r="N3352" s="231"/>
      <c r="O3352" s="86"/>
      <c r="P3352" s="86"/>
      <c r="Q3352" s="86"/>
      <c r="R3352" s="86"/>
      <c r="S3352" s="86"/>
      <c r="T3352" s="87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T3352" s="19" t="s">
        <v>680</v>
      </c>
      <c r="AU3352" s="19" t="s">
        <v>82</v>
      </c>
    </row>
    <row r="3353" s="2" customFormat="1" ht="21.75" customHeight="1">
      <c r="A3353" s="40"/>
      <c r="B3353" s="41"/>
      <c r="C3353" s="214" t="s">
        <v>3649</v>
      </c>
      <c r="D3353" s="214" t="s">
        <v>192</v>
      </c>
      <c r="E3353" s="215" t="s">
        <v>3650</v>
      </c>
      <c r="F3353" s="216" t="s">
        <v>3565</v>
      </c>
      <c r="G3353" s="217" t="s">
        <v>408</v>
      </c>
      <c r="H3353" s="218">
        <v>1</v>
      </c>
      <c r="I3353" s="219"/>
      <c r="J3353" s="220">
        <f>ROUND(I3353*H3353,2)</f>
        <v>0</v>
      </c>
      <c r="K3353" s="216" t="s">
        <v>19</v>
      </c>
      <c r="L3353" s="46"/>
      <c r="M3353" s="221" t="s">
        <v>19</v>
      </c>
      <c r="N3353" s="222" t="s">
        <v>43</v>
      </c>
      <c r="O3353" s="86"/>
      <c r="P3353" s="223">
        <f>O3353*H3353</f>
        <v>0</v>
      </c>
      <c r="Q3353" s="223">
        <v>0.070000000000000007</v>
      </c>
      <c r="R3353" s="223">
        <f>Q3353*H3353</f>
        <v>0.070000000000000007</v>
      </c>
      <c r="S3353" s="223">
        <v>0</v>
      </c>
      <c r="T3353" s="224">
        <f>S3353*H3353</f>
        <v>0</v>
      </c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R3353" s="225" t="s">
        <v>307</v>
      </c>
      <c r="AT3353" s="225" t="s">
        <v>192</v>
      </c>
      <c r="AU3353" s="225" t="s">
        <v>82</v>
      </c>
      <c r="AY3353" s="19" t="s">
        <v>190</v>
      </c>
      <c r="BE3353" s="226">
        <f>IF(N3353="základní",J3353,0)</f>
        <v>0</v>
      </c>
      <c r="BF3353" s="226">
        <f>IF(N3353="snížená",J3353,0)</f>
        <v>0</v>
      </c>
      <c r="BG3353" s="226">
        <f>IF(N3353="zákl. přenesená",J3353,0)</f>
        <v>0</v>
      </c>
      <c r="BH3353" s="226">
        <f>IF(N3353="sníž. přenesená",J3353,0)</f>
        <v>0</v>
      </c>
      <c r="BI3353" s="226">
        <f>IF(N3353="nulová",J3353,0)</f>
        <v>0</v>
      </c>
      <c r="BJ3353" s="19" t="s">
        <v>79</v>
      </c>
      <c r="BK3353" s="226">
        <f>ROUND(I3353*H3353,2)</f>
        <v>0</v>
      </c>
      <c r="BL3353" s="19" t="s">
        <v>307</v>
      </c>
      <c r="BM3353" s="225" t="s">
        <v>3651</v>
      </c>
    </row>
    <row r="3354" s="2" customFormat="1">
      <c r="A3354" s="40"/>
      <c r="B3354" s="41"/>
      <c r="C3354" s="42"/>
      <c r="D3354" s="234" t="s">
        <v>680</v>
      </c>
      <c r="E3354" s="42"/>
      <c r="F3354" s="283" t="s">
        <v>3517</v>
      </c>
      <c r="G3354" s="42"/>
      <c r="H3354" s="42"/>
      <c r="I3354" s="229"/>
      <c r="J3354" s="42"/>
      <c r="K3354" s="42"/>
      <c r="L3354" s="46"/>
      <c r="M3354" s="230"/>
      <c r="N3354" s="231"/>
      <c r="O3354" s="86"/>
      <c r="P3354" s="86"/>
      <c r="Q3354" s="86"/>
      <c r="R3354" s="86"/>
      <c r="S3354" s="86"/>
      <c r="T3354" s="87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T3354" s="19" t="s">
        <v>680</v>
      </c>
      <c r="AU3354" s="19" t="s">
        <v>82</v>
      </c>
    </row>
    <row r="3355" s="2" customFormat="1" ht="16.5" customHeight="1">
      <c r="A3355" s="40"/>
      <c r="B3355" s="41"/>
      <c r="C3355" s="214" t="s">
        <v>3652</v>
      </c>
      <c r="D3355" s="214" t="s">
        <v>192</v>
      </c>
      <c r="E3355" s="215" t="s">
        <v>3653</v>
      </c>
      <c r="F3355" s="216" t="s">
        <v>3547</v>
      </c>
      <c r="G3355" s="217" t="s">
        <v>408</v>
      </c>
      <c r="H3355" s="218">
        <v>1</v>
      </c>
      <c r="I3355" s="219"/>
      <c r="J3355" s="220">
        <f>ROUND(I3355*H3355,2)</f>
        <v>0</v>
      </c>
      <c r="K3355" s="216" t="s">
        <v>19</v>
      </c>
      <c r="L3355" s="46"/>
      <c r="M3355" s="221" t="s">
        <v>19</v>
      </c>
      <c r="N3355" s="222" t="s">
        <v>43</v>
      </c>
      <c r="O3355" s="86"/>
      <c r="P3355" s="223">
        <f>O3355*H3355</f>
        <v>0</v>
      </c>
      <c r="Q3355" s="223">
        <v>0.070000000000000007</v>
      </c>
      <c r="R3355" s="223">
        <f>Q3355*H3355</f>
        <v>0.070000000000000007</v>
      </c>
      <c r="S3355" s="223">
        <v>0</v>
      </c>
      <c r="T3355" s="224">
        <f>S3355*H3355</f>
        <v>0</v>
      </c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R3355" s="225" t="s">
        <v>307</v>
      </c>
      <c r="AT3355" s="225" t="s">
        <v>192</v>
      </c>
      <c r="AU3355" s="225" t="s">
        <v>82</v>
      </c>
      <c r="AY3355" s="19" t="s">
        <v>190</v>
      </c>
      <c r="BE3355" s="226">
        <f>IF(N3355="základní",J3355,0)</f>
        <v>0</v>
      </c>
      <c r="BF3355" s="226">
        <f>IF(N3355="snížená",J3355,0)</f>
        <v>0</v>
      </c>
      <c r="BG3355" s="226">
        <f>IF(N3355="zákl. přenesená",J3355,0)</f>
        <v>0</v>
      </c>
      <c r="BH3355" s="226">
        <f>IF(N3355="sníž. přenesená",J3355,0)</f>
        <v>0</v>
      </c>
      <c r="BI3355" s="226">
        <f>IF(N3355="nulová",J3355,0)</f>
        <v>0</v>
      </c>
      <c r="BJ3355" s="19" t="s">
        <v>79</v>
      </c>
      <c r="BK3355" s="226">
        <f>ROUND(I3355*H3355,2)</f>
        <v>0</v>
      </c>
      <c r="BL3355" s="19" t="s">
        <v>307</v>
      </c>
      <c r="BM3355" s="225" t="s">
        <v>3654</v>
      </c>
    </row>
    <row r="3356" s="2" customFormat="1">
      <c r="A3356" s="40"/>
      <c r="B3356" s="41"/>
      <c r="C3356" s="42"/>
      <c r="D3356" s="234" t="s">
        <v>680</v>
      </c>
      <c r="E3356" s="42"/>
      <c r="F3356" s="283" t="s">
        <v>3517</v>
      </c>
      <c r="G3356" s="42"/>
      <c r="H3356" s="42"/>
      <c r="I3356" s="229"/>
      <c r="J3356" s="42"/>
      <c r="K3356" s="42"/>
      <c r="L3356" s="46"/>
      <c r="M3356" s="230"/>
      <c r="N3356" s="231"/>
      <c r="O3356" s="86"/>
      <c r="P3356" s="86"/>
      <c r="Q3356" s="86"/>
      <c r="R3356" s="86"/>
      <c r="S3356" s="86"/>
      <c r="T3356" s="87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T3356" s="19" t="s">
        <v>680</v>
      </c>
      <c r="AU3356" s="19" t="s">
        <v>82</v>
      </c>
    </row>
    <row r="3357" s="2" customFormat="1" ht="16.5" customHeight="1">
      <c r="A3357" s="40"/>
      <c r="B3357" s="41"/>
      <c r="C3357" s="214" t="s">
        <v>3655</v>
      </c>
      <c r="D3357" s="214" t="s">
        <v>192</v>
      </c>
      <c r="E3357" s="215" t="s">
        <v>3656</v>
      </c>
      <c r="F3357" s="216" t="s">
        <v>3624</v>
      </c>
      <c r="G3357" s="217" t="s">
        <v>408</v>
      </c>
      <c r="H3357" s="218">
        <v>1</v>
      </c>
      <c r="I3357" s="219"/>
      <c r="J3357" s="220">
        <f>ROUND(I3357*H3357,2)</f>
        <v>0</v>
      </c>
      <c r="K3357" s="216" t="s">
        <v>19</v>
      </c>
      <c r="L3357" s="46"/>
      <c r="M3357" s="221" t="s">
        <v>19</v>
      </c>
      <c r="N3357" s="222" t="s">
        <v>43</v>
      </c>
      <c r="O3357" s="86"/>
      <c r="P3357" s="223">
        <f>O3357*H3357</f>
        <v>0</v>
      </c>
      <c r="Q3357" s="223">
        <v>0.063</v>
      </c>
      <c r="R3357" s="223">
        <f>Q3357*H3357</f>
        <v>0.063</v>
      </c>
      <c r="S3357" s="223">
        <v>0</v>
      </c>
      <c r="T3357" s="224">
        <f>S3357*H3357</f>
        <v>0</v>
      </c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R3357" s="225" t="s">
        <v>307</v>
      </c>
      <c r="AT3357" s="225" t="s">
        <v>192</v>
      </c>
      <c r="AU3357" s="225" t="s">
        <v>82</v>
      </c>
      <c r="AY3357" s="19" t="s">
        <v>190</v>
      </c>
      <c r="BE3357" s="226">
        <f>IF(N3357="základní",J3357,0)</f>
        <v>0</v>
      </c>
      <c r="BF3357" s="226">
        <f>IF(N3357="snížená",J3357,0)</f>
        <v>0</v>
      </c>
      <c r="BG3357" s="226">
        <f>IF(N3357="zákl. přenesená",J3357,0)</f>
        <v>0</v>
      </c>
      <c r="BH3357" s="226">
        <f>IF(N3357="sníž. přenesená",J3357,0)</f>
        <v>0</v>
      </c>
      <c r="BI3357" s="226">
        <f>IF(N3357="nulová",J3357,0)</f>
        <v>0</v>
      </c>
      <c r="BJ3357" s="19" t="s">
        <v>79</v>
      </c>
      <c r="BK3357" s="226">
        <f>ROUND(I3357*H3357,2)</f>
        <v>0</v>
      </c>
      <c r="BL3357" s="19" t="s">
        <v>307</v>
      </c>
      <c r="BM3357" s="225" t="s">
        <v>3657</v>
      </c>
    </row>
    <row r="3358" s="2" customFormat="1">
      <c r="A3358" s="40"/>
      <c r="B3358" s="41"/>
      <c r="C3358" s="42"/>
      <c r="D3358" s="234" t="s">
        <v>680</v>
      </c>
      <c r="E3358" s="42"/>
      <c r="F3358" s="283" t="s">
        <v>3517</v>
      </c>
      <c r="G3358" s="42"/>
      <c r="H3358" s="42"/>
      <c r="I3358" s="229"/>
      <c r="J3358" s="42"/>
      <c r="K3358" s="42"/>
      <c r="L3358" s="46"/>
      <c r="M3358" s="230"/>
      <c r="N3358" s="231"/>
      <c r="O3358" s="86"/>
      <c r="P3358" s="86"/>
      <c r="Q3358" s="86"/>
      <c r="R3358" s="86"/>
      <c r="S3358" s="86"/>
      <c r="T3358" s="87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T3358" s="19" t="s">
        <v>680</v>
      </c>
      <c r="AU3358" s="19" t="s">
        <v>82</v>
      </c>
    </row>
    <row r="3359" s="2" customFormat="1" ht="16.5" customHeight="1">
      <c r="A3359" s="40"/>
      <c r="B3359" s="41"/>
      <c r="C3359" s="214" t="s">
        <v>3658</v>
      </c>
      <c r="D3359" s="214" t="s">
        <v>192</v>
      </c>
      <c r="E3359" s="215" t="s">
        <v>3659</v>
      </c>
      <c r="F3359" s="216" t="s">
        <v>3620</v>
      </c>
      <c r="G3359" s="217" t="s">
        <v>408</v>
      </c>
      <c r="H3359" s="218">
        <v>1</v>
      </c>
      <c r="I3359" s="219"/>
      <c r="J3359" s="220">
        <f>ROUND(I3359*H3359,2)</f>
        <v>0</v>
      </c>
      <c r="K3359" s="216" t="s">
        <v>19</v>
      </c>
      <c r="L3359" s="46"/>
      <c r="M3359" s="221" t="s">
        <v>19</v>
      </c>
      <c r="N3359" s="222" t="s">
        <v>43</v>
      </c>
      <c r="O3359" s="86"/>
      <c r="P3359" s="223">
        <f>O3359*H3359</f>
        <v>0</v>
      </c>
      <c r="Q3359" s="223">
        <v>0.056000000000000001</v>
      </c>
      <c r="R3359" s="223">
        <f>Q3359*H3359</f>
        <v>0.056000000000000001</v>
      </c>
      <c r="S3359" s="223">
        <v>0</v>
      </c>
      <c r="T3359" s="224">
        <f>S3359*H3359</f>
        <v>0</v>
      </c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R3359" s="225" t="s">
        <v>307</v>
      </c>
      <c r="AT3359" s="225" t="s">
        <v>192</v>
      </c>
      <c r="AU3359" s="225" t="s">
        <v>82</v>
      </c>
      <c r="AY3359" s="19" t="s">
        <v>190</v>
      </c>
      <c r="BE3359" s="226">
        <f>IF(N3359="základní",J3359,0)</f>
        <v>0</v>
      </c>
      <c r="BF3359" s="226">
        <f>IF(N3359="snížená",J3359,0)</f>
        <v>0</v>
      </c>
      <c r="BG3359" s="226">
        <f>IF(N3359="zákl. přenesená",J3359,0)</f>
        <v>0</v>
      </c>
      <c r="BH3359" s="226">
        <f>IF(N3359="sníž. přenesená",J3359,0)</f>
        <v>0</v>
      </c>
      <c r="BI3359" s="226">
        <f>IF(N3359="nulová",J3359,0)</f>
        <v>0</v>
      </c>
      <c r="BJ3359" s="19" t="s">
        <v>79</v>
      </c>
      <c r="BK3359" s="226">
        <f>ROUND(I3359*H3359,2)</f>
        <v>0</v>
      </c>
      <c r="BL3359" s="19" t="s">
        <v>307</v>
      </c>
      <c r="BM3359" s="225" t="s">
        <v>3660</v>
      </c>
    </row>
    <row r="3360" s="2" customFormat="1">
      <c r="A3360" s="40"/>
      <c r="B3360" s="41"/>
      <c r="C3360" s="42"/>
      <c r="D3360" s="234" t="s">
        <v>680</v>
      </c>
      <c r="E3360" s="42"/>
      <c r="F3360" s="283" t="s">
        <v>3517</v>
      </c>
      <c r="G3360" s="42"/>
      <c r="H3360" s="42"/>
      <c r="I3360" s="229"/>
      <c r="J3360" s="42"/>
      <c r="K3360" s="42"/>
      <c r="L3360" s="46"/>
      <c r="M3360" s="230"/>
      <c r="N3360" s="231"/>
      <c r="O3360" s="86"/>
      <c r="P3360" s="86"/>
      <c r="Q3360" s="86"/>
      <c r="R3360" s="86"/>
      <c r="S3360" s="86"/>
      <c r="T3360" s="87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T3360" s="19" t="s">
        <v>680</v>
      </c>
      <c r="AU3360" s="19" t="s">
        <v>82</v>
      </c>
    </row>
    <row r="3361" s="2" customFormat="1" ht="16.5" customHeight="1">
      <c r="A3361" s="40"/>
      <c r="B3361" s="41"/>
      <c r="C3361" s="214" t="s">
        <v>3661</v>
      </c>
      <c r="D3361" s="214" t="s">
        <v>192</v>
      </c>
      <c r="E3361" s="215" t="s">
        <v>3662</v>
      </c>
      <c r="F3361" s="216" t="s">
        <v>3620</v>
      </c>
      <c r="G3361" s="217" t="s">
        <v>408</v>
      </c>
      <c r="H3361" s="218">
        <v>1</v>
      </c>
      <c r="I3361" s="219"/>
      <c r="J3361" s="220">
        <f>ROUND(I3361*H3361,2)</f>
        <v>0</v>
      </c>
      <c r="K3361" s="216" t="s">
        <v>19</v>
      </c>
      <c r="L3361" s="46"/>
      <c r="M3361" s="221" t="s">
        <v>19</v>
      </c>
      <c r="N3361" s="222" t="s">
        <v>43</v>
      </c>
      <c r="O3361" s="86"/>
      <c r="P3361" s="223">
        <f>O3361*H3361</f>
        <v>0</v>
      </c>
      <c r="Q3361" s="223">
        <v>0.056000000000000001</v>
      </c>
      <c r="R3361" s="223">
        <f>Q3361*H3361</f>
        <v>0.056000000000000001</v>
      </c>
      <c r="S3361" s="223">
        <v>0</v>
      </c>
      <c r="T3361" s="224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5" t="s">
        <v>307</v>
      </c>
      <c r="AT3361" s="225" t="s">
        <v>192</v>
      </c>
      <c r="AU3361" s="225" t="s">
        <v>82</v>
      </c>
      <c r="AY3361" s="19" t="s">
        <v>190</v>
      </c>
      <c r="BE3361" s="226">
        <f>IF(N3361="základní",J3361,0)</f>
        <v>0</v>
      </c>
      <c r="BF3361" s="226">
        <f>IF(N3361="snížená",J3361,0)</f>
        <v>0</v>
      </c>
      <c r="BG3361" s="226">
        <f>IF(N3361="zákl. přenesená",J3361,0)</f>
        <v>0</v>
      </c>
      <c r="BH3361" s="226">
        <f>IF(N3361="sníž. přenesená",J3361,0)</f>
        <v>0</v>
      </c>
      <c r="BI3361" s="226">
        <f>IF(N3361="nulová",J3361,0)</f>
        <v>0</v>
      </c>
      <c r="BJ3361" s="19" t="s">
        <v>79</v>
      </c>
      <c r="BK3361" s="226">
        <f>ROUND(I3361*H3361,2)</f>
        <v>0</v>
      </c>
      <c r="BL3361" s="19" t="s">
        <v>307</v>
      </c>
      <c r="BM3361" s="225" t="s">
        <v>3663</v>
      </c>
    </row>
    <row r="3362" s="2" customFormat="1">
      <c r="A3362" s="40"/>
      <c r="B3362" s="41"/>
      <c r="C3362" s="42"/>
      <c r="D3362" s="234" t="s">
        <v>680</v>
      </c>
      <c r="E3362" s="42"/>
      <c r="F3362" s="283" t="s">
        <v>3517</v>
      </c>
      <c r="G3362" s="42"/>
      <c r="H3362" s="42"/>
      <c r="I3362" s="229"/>
      <c r="J3362" s="42"/>
      <c r="K3362" s="42"/>
      <c r="L3362" s="46"/>
      <c r="M3362" s="230"/>
      <c r="N3362" s="231"/>
      <c r="O3362" s="86"/>
      <c r="P3362" s="86"/>
      <c r="Q3362" s="86"/>
      <c r="R3362" s="86"/>
      <c r="S3362" s="86"/>
      <c r="T3362" s="87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T3362" s="19" t="s">
        <v>680</v>
      </c>
      <c r="AU3362" s="19" t="s">
        <v>82</v>
      </c>
    </row>
    <row r="3363" s="2" customFormat="1" ht="16.5" customHeight="1">
      <c r="A3363" s="40"/>
      <c r="B3363" s="41"/>
      <c r="C3363" s="214" t="s">
        <v>3664</v>
      </c>
      <c r="D3363" s="214" t="s">
        <v>192</v>
      </c>
      <c r="E3363" s="215" t="s">
        <v>3665</v>
      </c>
      <c r="F3363" s="216" t="s">
        <v>3620</v>
      </c>
      <c r="G3363" s="217" t="s">
        <v>408</v>
      </c>
      <c r="H3363" s="218">
        <v>1</v>
      </c>
      <c r="I3363" s="219"/>
      <c r="J3363" s="220">
        <f>ROUND(I3363*H3363,2)</f>
        <v>0</v>
      </c>
      <c r="K3363" s="216" t="s">
        <v>19</v>
      </c>
      <c r="L3363" s="46"/>
      <c r="M3363" s="221" t="s">
        <v>19</v>
      </c>
      <c r="N3363" s="222" t="s">
        <v>43</v>
      </c>
      <c r="O3363" s="86"/>
      <c r="P3363" s="223">
        <f>O3363*H3363</f>
        <v>0</v>
      </c>
      <c r="Q3363" s="223">
        <v>0.056000000000000001</v>
      </c>
      <c r="R3363" s="223">
        <f>Q3363*H3363</f>
        <v>0.056000000000000001</v>
      </c>
      <c r="S3363" s="223">
        <v>0</v>
      </c>
      <c r="T3363" s="224">
        <f>S3363*H3363</f>
        <v>0</v>
      </c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R3363" s="225" t="s">
        <v>307</v>
      </c>
      <c r="AT3363" s="225" t="s">
        <v>192</v>
      </c>
      <c r="AU3363" s="225" t="s">
        <v>82</v>
      </c>
      <c r="AY3363" s="19" t="s">
        <v>190</v>
      </c>
      <c r="BE3363" s="226">
        <f>IF(N3363="základní",J3363,0)</f>
        <v>0</v>
      </c>
      <c r="BF3363" s="226">
        <f>IF(N3363="snížená",J3363,0)</f>
        <v>0</v>
      </c>
      <c r="BG3363" s="226">
        <f>IF(N3363="zákl. přenesená",J3363,0)</f>
        <v>0</v>
      </c>
      <c r="BH3363" s="226">
        <f>IF(N3363="sníž. přenesená",J3363,0)</f>
        <v>0</v>
      </c>
      <c r="BI3363" s="226">
        <f>IF(N3363="nulová",J3363,0)</f>
        <v>0</v>
      </c>
      <c r="BJ3363" s="19" t="s">
        <v>79</v>
      </c>
      <c r="BK3363" s="226">
        <f>ROUND(I3363*H3363,2)</f>
        <v>0</v>
      </c>
      <c r="BL3363" s="19" t="s">
        <v>307</v>
      </c>
      <c r="BM3363" s="225" t="s">
        <v>3666</v>
      </c>
    </row>
    <row r="3364" s="2" customFormat="1">
      <c r="A3364" s="40"/>
      <c r="B3364" s="41"/>
      <c r="C3364" s="42"/>
      <c r="D3364" s="234" t="s">
        <v>680</v>
      </c>
      <c r="E3364" s="42"/>
      <c r="F3364" s="283" t="s">
        <v>3517</v>
      </c>
      <c r="G3364" s="42"/>
      <c r="H3364" s="42"/>
      <c r="I3364" s="229"/>
      <c r="J3364" s="42"/>
      <c r="K3364" s="42"/>
      <c r="L3364" s="46"/>
      <c r="M3364" s="230"/>
      <c r="N3364" s="231"/>
      <c r="O3364" s="86"/>
      <c r="P3364" s="86"/>
      <c r="Q3364" s="86"/>
      <c r="R3364" s="86"/>
      <c r="S3364" s="86"/>
      <c r="T3364" s="87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T3364" s="19" t="s">
        <v>680</v>
      </c>
      <c r="AU3364" s="19" t="s">
        <v>82</v>
      </c>
    </row>
    <row r="3365" s="2" customFormat="1" ht="21.75" customHeight="1">
      <c r="A3365" s="40"/>
      <c r="B3365" s="41"/>
      <c r="C3365" s="214" t="s">
        <v>3667</v>
      </c>
      <c r="D3365" s="214" t="s">
        <v>192</v>
      </c>
      <c r="E3365" s="215" t="s">
        <v>3668</v>
      </c>
      <c r="F3365" s="216" t="s">
        <v>3565</v>
      </c>
      <c r="G3365" s="217" t="s">
        <v>408</v>
      </c>
      <c r="H3365" s="218">
        <v>1</v>
      </c>
      <c r="I3365" s="219"/>
      <c r="J3365" s="220">
        <f>ROUND(I3365*H3365,2)</f>
        <v>0</v>
      </c>
      <c r="K3365" s="216" t="s">
        <v>19</v>
      </c>
      <c r="L3365" s="46"/>
      <c r="M3365" s="221" t="s">
        <v>19</v>
      </c>
      <c r="N3365" s="222" t="s">
        <v>43</v>
      </c>
      <c r="O3365" s="86"/>
      <c r="P3365" s="223">
        <f>O3365*H3365</f>
        <v>0</v>
      </c>
      <c r="Q3365" s="223">
        <v>0.070000000000000007</v>
      </c>
      <c r="R3365" s="223">
        <f>Q3365*H3365</f>
        <v>0.070000000000000007</v>
      </c>
      <c r="S3365" s="223">
        <v>0</v>
      </c>
      <c r="T3365" s="224">
        <f>S3365*H3365</f>
        <v>0</v>
      </c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R3365" s="225" t="s">
        <v>307</v>
      </c>
      <c r="AT3365" s="225" t="s">
        <v>192</v>
      </c>
      <c r="AU3365" s="225" t="s">
        <v>82</v>
      </c>
      <c r="AY3365" s="19" t="s">
        <v>190</v>
      </c>
      <c r="BE3365" s="226">
        <f>IF(N3365="základní",J3365,0)</f>
        <v>0</v>
      </c>
      <c r="BF3365" s="226">
        <f>IF(N3365="snížená",J3365,0)</f>
        <v>0</v>
      </c>
      <c r="BG3365" s="226">
        <f>IF(N3365="zákl. přenesená",J3365,0)</f>
        <v>0</v>
      </c>
      <c r="BH3365" s="226">
        <f>IF(N3365="sníž. přenesená",J3365,0)</f>
        <v>0</v>
      </c>
      <c r="BI3365" s="226">
        <f>IF(N3365="nulová",J3365,0)</f>
        <v>0</v>
      </c>
      <c r="BJ3365" s="19" t="s">
        <v>79</v>
      </c>
      <c r="BK3365" s="226">
        <f>ROUND(I3365*H3365,2)</f>
        <v>0</v>
      </c>
      <c r="BL3365" s="19" t="s">
        <v>307</v>
      </c>
      <c r="BM3365" s="225" t="s">
        <v>3669</v>
      </c>
    </row>
    <row r="3366" s="2" customFormat="1">
      <c r="A3366" s="40"/>
      <c r="B3366" s="41"/>
      <c r="C3366" s="42"/>
      <c r="D3366" s="234" t="s">
        <v>680</v>
      </c>
      <c r="E3366" s="42"/>
      <c r="F3366" s="283" t="s">
        <v>3517</v>
      </c>
      <c r="G3366" s="42"/>
      <c r="H3366" s="42"/>
      <c r="I3366" s="229"/>
      <c r="J3366" s="42"/>
      <c r="K3366" s="42"/>
      <c r="L3366" s="46"/>
      <c r="M3366" s="230"/>
      <c r="N3366" s="231"/>
      <c r="O3366" s="86"/>
      <c r="P3366" s="86"/>
      <c r="Q3366" s="86"/>
      <c r="R3366" s="86"/>
      <c r="S3366" s="86"/>
      <c r="T3366" s="87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T3366" s="19" t="s">
        <v>680</v>
      </c>
      <c r="AU3366" s="19" t="s">
        <v>82</v>
      </c>
    </row>
    <row r="3367" s="2" customFormat="1" ht="24.15" customHeight="1">
      <c r="A3367" s="40"/>
      <c r="B3367" s="41"/>
      <c r="C3367" s="214" t="s">
        <v>3670</v>
      </c>
      <c r="D3367" s="214" t="s">
        <v>192</v>
      </c>
      <c r="E3367" s="215" t="s">
        <v>3671</v>
      </c>
      <c r="F3367" s="216" t="s">
        <v>3672</v>
      </c>
      <c r="G3367" s="217" t="s">
        <v>408</v>
      </c>
      <c r="H3367" s="218">
        <v>1</v>
      </c>
      <c r="I3367" s="219"/>
      <c r="J3367" s="220">
        <f>ROUND(I3367*H3367,2)</f>
        <v>0</v>
      </c>
      <c r="K3367" s="216" t="s">
        <v>19</v>
      </c>
      <c r="L3367" s="46"/>
      <c r="M3367" s="221" t="s">
        <v>19</v>
      </c>
      <c r="N3367" s="222" t="s">
        <v>43</v>
      </c>
      <c r="O3367" s="86"/>
      <c r="P3367" s="223">
        <f>O3367*H3367</f>
        <v>0</v>
      </c>
      <c r="Q3367" s="223">
        <v>0.17938000000000001</v>
      </c>
      <c r="R3367" s="223">
        <f>Q3367*H3367</f>
        <v>0.17938000000000001</v>
      </c>
      <c r="S3367" s="223">
        <v>0</v>
      </c>
      <c r="T3367" s="224">
        <f>S3367*H3367</f>
        <v>0</v>
      </c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R3367" s="225" t="s">
        <v>307</v>
      </c>
      <c r="AT3367" s="225" t="s">
        <v>192</v>
      </c>
      <c r="AU3367" s="225" t="s">
        <v>82</v>
      </c>
      <c r="AY3367" s="19" t="s">
        <v>190</v>
      </c>
      <c r="BE3367" s="226">
        <f>IF(N3367="základní",J3367,0)</f>
        <v>0</v>
      </c>
      <c r="BF3367" s="226">
        <f>IF(N3367="snížená",J3367,0)</f>
        <v>0</v>
      </c>
      <c r="BG3367" s="226">
        <f>IF(N3367="zákl. přenesená",J3367,0)</f>
        <v>0</v>
      </c>
      <c r="BH3367" s="226">
        <f>IF(N3367="sníž. přenesená",J3367,0)</f>
        <v>0</v>
      </c>
      <c r="BI3367" s="226">
        <f>IF(N3367="nulová",J3367,0)</f>
        <v>0</v>
      </c>
      <c r="BJ3367" s="19" t="s">
        <v>79</v>
      </c>
      <c r="BK3367" s="226">
        <f>ROUND(I3367*H3367,2)</f>
        <v>0</v>
      </c>
      <c r="BL3367" s="19" t="s">
        <v>307</v>
      </c>
      <c r="BM3367" s="225" t="s">
        <v>3673</v>
      </c>
    </row>
    <row r="3368" s="2" customFormat="1">
      <c r="A3368" s="40"/>
      <c r="B3368" s="41"/>
      <c r="C3368" s="42"/>
      <c r="D3368" s="234" t="s">
        <v>680</v>
      </c>
      <c r="E3368" s="42"/>
      <c r="F3368" s="283" t="s">
        <v>3517</v>
      </c>
      <c r="G3368" s="42"/>
      <c r="H3368" s="42"/>
      <c r="I3368" s="229"/>
      <c r="J3368" s="42"/>
      <c r="K3368" s="42"/>
      <c r="L3368" s="46"/>
      <c r="M3368" s="230"/>
      <c r="N3368" s="231"/>
      <c r="O3368" s="86"/>
      <c r="P3368" s="86"/>
      <c r="Q3368" s="86"/>
      <c r="R3368" s="86"/>
      <c r="S3368" s="86"/>
      <c r="T3368" s="87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T3368" s="19" t="s">
        <v>680</v>
      </c>
      <c r="AU3368" s="19" t="s">
        <v>82</v>
      </c>
    </row>
    <row r="3369" s="2" customFormat="1" ht="16.5" customHeight="1">
      <c r="A3369" s="40"/>
      <c r="B3369" s="41"/>
      <c r="C3369" s="214" t="s">
        <v>3674</v>
      </c>
      <c r="D3369" s="214" t="s">
        <v>192</v>
      </c>
      <c r="E3369" s="215" t="s">
        <v>3675</v>
      </c>
      <c r="F3369" s="216" t="s">
        <v>3676</v>
      </c>
      <c r="G3369" s="217" t="s">
        <v>408</v>
      </c>
      <c r="H3369" s="218">
        <v>1</v>
      </c>
      <c r="I3369" s="219"/>
      <c r="J3369" s="220">
        <f>ROUND(I3369*H3369,2)</f>
        <v>0</v>
      </c>
      <c r="K3369" s="216" t="s">
        <v>19</v>
      </c>
      <c r="L3369" s="46"/>
      <c r="M3369" s="221" t="s">
        <v>19</v>
      </c>
      <c r="N3369" s="222" t="s">
        <v>43</v>
      </c>
      <c r="O3369" s="86"/>
      <c r="P3369" s="223">
        <f>O3369*H3369</f>
        <v>0</v>
      </c>
      <c r="Q3369" s="223">
        <v>0.074550000000000005</v>
      </c>
      <c r="R3369" s="223">
        <f>Q3369*H3369</f>
        <v>0.074550000000000005</v>
      </c>
      <c r="S3369" s="223">
        <v>0</v>
      </c>
      <c r="T3369" s="224">
        <f>S3369*H3369</f>
        <v>0</v>
      </c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R3369" s="225" t="s">
        <v>307</v>
      </c>
      <c r="AT3369" s="225" t="s">
        <v>192</v>
      </c>
      <c r="AU3369" s="225" t="s">
        <v>82</v>
      </c>
      <c r="AY3369" s="19" t="s">
        <v>190</v>
      </c>
      <c r="BE3369" s="226">
        <f>IF(N3369="základní",J3369,0)</f>
        <v>0</v>
      </c>
      <c r="BF3369" s="226">
        <f>IF(N3369="snížená",J3369,0)</f>
        <v>0</v>
      </c>
      <c r="BG3369" s="226">
        <f>IF(N3369="zákl. přenesená",J3369,0)</f>
        <v>0</v>
      </c>
      <c r="BH3369" s="226">
        <f>IF(N3369="sníž. přenesená",J3369,0)</f>
        <v>0</v>
      </c>
      <c r="BI3369" s="226">
        <f>IF(N3369="nulová",J3369,0)</f>
        <v>0</v>
      </c>
      <c r="BJ3369" s="19" t="s">
        <v>79</v>
      </c>
      <c r="BK3369" s="226">
        <f>ROUND(I3369*H3369,2)</f>
        <v>0</v>
      </c>
      <c r="BL3369" s="19" t="s">
        <v>307</v>
      </c>
      <c r="BM3369" s="225" t="s">
        <v>3677</v>
      </c>
    </row>
    <row r="3370" s="2" customFormat="1">
      <c r="A3370" s="40"/>
      <c r="B3370" s="41"/>
      <c r="C3370" s="42"/>
      <c r="D3370" s="234" t="s">
        <v>680</v>
      </c>
      <c r="E3370" s="42"/>
      <c r="F3370" s="283" t="s">
        <v>3517</v>
      </c>
      <c r="G3370" s="42"/>
      <c r="H3370" s="42"/>
      <c r="I3370" s="229"/>
      <c r="J3370" s="42"/>
      <c r="K3370" s="42"/>
      <c r="L3370" s="46"/>
      <c r="M3370" s="230"/>
      <c r="N3370" s="231"/>
      <c r="O3370" s="86"/>
      <c r="P3370" s="86"/>
      <c r="Q3370" s="86"/>
      <c r="R3370" s="86"/>
      <c r="S3370" s="86"/>
      <c r="T3370" s="87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T3370" s="19" t="s">
        <v>680</v>
      </c>
      <c r="AU3370" s="19" t="s">
        <v>82</v>
      </c>
    </row>
    <row r="3371" s="2" customFormat="1" ht="21.75" customHeight="1">
      <c r="A3371" s="40"/>
      <c r="B3371" s="41"/>
      <c r="C3371" s="214" t="s">
        <v>3678</v>
      </c>
      <c r="D3371" s="214" t="s">
        <v>192</v>
      </c>
      <c r="E3371" s="215" t="s">
        <v>3679</v>
      </c>
      <c r="F3371" s="216" t="s">
        <v>3680</v>
      </c>
      <c r="G3371" s="217" t="s">
        <v>408</v>
      </c>
      <c r="H3371" s="218">
        <v>1</v>
      </c>
      <c r="I3371" s="219"/>
      <c r="J3371" s="220">
        <f>ROUND(I3371*H3371,2)</f>
        <v>0</v>
      </c>
      <c r="K3371" s="216" t="s">
        <v>19</v>
      </c>
      <c r="L3371" s="46"/>
      <c r="M3371" s="221" t="s">
        <v>19</v>
      </c>
      <c r="N3371" s="222" t="s">
        <v>43</v>
      </c>
      <c r="O3371" s="86"/>
      <c r="P3371" s="223">
        <f>O3371*H3371</f>
        <v>0</v>
      </c>
      <c r="Q3371" s="223">
        <v>0.13045999999999999</v>
      </c>
      <c r="R3371" s="223">
        <f>Q3371*H3371</f>
        <v>0.13045999999999999</v>
      </c>
      <c r="S3371" s="223">
        <v>0</v>
      </c>
      <c r="T3371" s="224">
        <f>S3371*H3371</f>
        <v>0</v>
      </c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R3371" s="225" t="s">
        <v>307</v>
      </c>
      <c r="AT3371" s="225" t="s">
        <v>192</v>
      </c>
      <c r="AU3371" s="225" t="s">
        <v>82</v>
      </c>
      <c r="AY3371" s="19" t="s">
        <v>190</v>
      </c>
      <c r="BE3371" s="226">
        <f>IF(N3371="základní",J3371,0)</f>
        <v>0</v>
      </c>
      <c r="BF3371" s="226">
        <f>IF(N3371="snížená",J3371,0)</f>
        <v>0</v>
      </c>
      <c r="BG3371" s="226">
        <f>IF(N3371="zákl. přenesená",J3371,0)</f>
        <v>0</v>
      </c>
      <c r="BH3371" s="226">
        <f>IF(N3371="sníž. přenesená",J3371,0)</f>
        <v>0</v>
      </c>
      <c r="BI3371" s="226">
        <f>IF(N3371="nulová",J3371,0)</f>
        <v>0</v>
      </c>
      <c r="BJ3371" s="19" t="s">
        <v>79</v>
      </c>
      <c r="BK3371" s="226">
        <f>ROUND(I3371*H3371,2)</f>
        <v>0</v>
      </c>
      <c r="BL3371" s="19" t="s">
        <v>307</v>
      </c>
      <c r="BM3371" s="225" t="s">
        <v>3681</v>
      </c>
    </row>
    <row r="3372" s="2" customFormat="1">
      <c r="A3372" s="40"/>
      <c r="B3372" s="41"/>
      <c r="C3372" s="42"/>
      <c r="D3372" s="234" t="s">
        <v>680</v>
      </c>
      <c r="E3372" s="42"/>
      <c r="F3372" s="283" t="s">
        <v>3517</v>
      </c>
      <c r="G3372" s="42"/>
      <c r="H3372" s="42"/>
      <c r="I3372" s="229"/>
      <c r="J3372" s="42"/>
      <c r="K3372" s="42"/>
      <c r="L3372" s="46"/>
      <c r="M3372" s="230"/>
      <c r="N3372" s="231"/>
      <c r="O3372" s="86"/>
      <c r="P3372" s="86"/>
      <c r="Q3372" s="86"/>
      <c r="R3372" s="86"/>
      <c r="S3372" s="86"/>
      <c r="T3372" s="87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T3372" s="19" t="s">
        <v>680</v>
      </c>
      <c r="AU3372" s="19" t="s">
        <v>82</v>
      </c>
    </row>
    <row r="3373" s="2" customFormat="1" ht="16.5" customHeight="1">
      <c r="A3373" s="40"/>
      <c r="B3373" s="41"/>
      <c r="C3373" s="214" t="s">
        <v>3682</v>
      </c>
      <c r="D3373" s="214" t="s">
        <v>192</v>
      </c>
      <c r="E3373" s="215" t="s">
        <v>3683</v>
      </c>
      <c r="F3373" s="216" t="s">
        <v>3676</v>
      </c>
      <c r="G3373" s="217" t="s">
        <v>408</v>
      </c>
      <c r="H3373" s="218">
        <v>2</v>
      </c>
      <c r="I3373" s="219"/>
      <c r="J3373" s="220">
        <f>ROUND(I3373*H3373,2)</f>
        <v>0</v>
      </c>
      <c r="K3373" s="216" t="s">
        <v>19</v>
      </c>
      <c r="L3373" s="46"/>
      <c r="M3373" s="221" t="s">
        <v>19</v>
      </c>
      <c r="N3373" s="222" t="s">
        <v>43</v>
      </c>
      <c r="O3373" s="86"/>
      <c r="P3373" s="223">
        <f>O3373*H3373</f>
        <v>0</v>
      </c>
      <c r="Q3373" s="223">
        <v>0.078280000000000002</v>
      </c>
      <c r="R3373" s="223">
        <f>Q3373*H3373</f>
        <v>0.15656000000000001</v>
      </c>
      <c r="S3373" s="223">
        <v>0</v>
      </c>
      <c r="T3373" s="224">
        <f>S3373*H3373</f>
        <v>0</v>
      </c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R3373" s="225" t="s">
        <v>307</v>
      </c>
      <c r="AT3373" s="225" t="s">
        <v>192</v>
      </c>
      <c r="AU3373" s="225" t="s">
        <v>82</v>
      </c>
      <c r="AY3373" s="19" t="s">
        <v>190</v>
      </c>
      <c r="BE3373" s="226">
        <f>IF(N3373="základní",J3373,0)</f>
        <v>0</v>
      </c>
      <c r="BF3373" s="226">
        <f>IF(N3373="snížená",J3373,0)</f>
        <v>0</v>
      </c>
      <c r="BG3373" s="226">
        <f>IF(N3373="zákl. přenesená",J3373,0)</f>
        <v>0</v>
      </c>
      <c r="BH3373" s="226">
        <f>IF(N3373="sníž. přenesená",J3373,0)</f>
        <v>0</v>
      </c>
      <c r="BI3373" s="226">
        <f>IF(N3373="nulová",J3373,0)</f>
        <v>0</v>
      </c>
      <c r="BJ3373" s="19" t="s">
        <v>79</v>
      </c>
      <c r="BK3373" s="226">
        <f>ROUND(I3373*H3373,2)</f>
        <v>0</v>
      </c>
      <c r="BL3373" s="19" t="s">
        <v>307</v>
      </c>
      <c r="BM3373" s="225" t="s">
        <v>3684</v>
      </c>
    </row>
    <row r="3374" s="2" customFormat="1">
      <c r="A3374" s="40"/>
      <c r="B3374" s="41"/>
      <c r="C3374" s="42"/>
      <c r="D3374" s="234" t="s">
        <v>680</v>
      </c>
      <c r="E3374" s="42"/>
      <c r="F3374" s="283" t="s">
        <v>3517</v>
      </c>
      <c r="G3374" s="42"/>
      <c r="H3374" s="42"/>
      <c r="I3374" s="229"/>
      <c r="J3374" s="42"/>
      <c r="K3374" s="42"/>
      <c r="L3374" s="46"/>
      <c r="M3374" s="230"/>
      <c r="N3374" s="231"/>
      <c r="O3374" s="86"/>
      <c r="P3374" s="86"/>
      <c r="Q3374" s="86"/>
      <c r="R3374" s="86"/>
      <c r="S3374" s="86"/>
      <c r="T3374" s="87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T3374" s="19" t="s">
        <v>680</v>
      </c>
      <c r="AU3374" s="19" t="s">
        <v>82</v>
      </c>
    </row>
    <row r="3375" s="2" customFormat="1" ht="16.5" customHeight="1">
      <c r="A3375" s="40"/>
      <c r="B3375" s="41"/>
      <c r="C3375" s="214" t="s">
        <v>3685</v>
      </c>
      <c r="D3375" s="214" t="s">
        <v>192</v>
      </c>
      <c r="E3375" s="215" t="s">
        <v>3686</v>
      </c>
      <c r="F3375" s="216" t="s">
        <v>3547</v>
      </c>
      <c r="G3375" s="217" t="s">
        <v>408</v>
      </c>
      <c r="H3375" s="218">
        <v>1</v>
      </c>
      <c r="I3375" s="219"/>
      <c r="J3375" s="220">
        <f>ROUND(I3375*H3375,2)</f>
        <v>0</v>
      </c>
      <c r="K3375" s="216" t="s">
        <v>19</v>
      </c>
      <c r="L3375" s="46"/>
      <c r="M3375" s="221" t="s">
        <v>19</v>
      </c>
      <c r="N3375" s="222" t="s">
        <v>43</v>
      </c>
      <c r="O3375" s="86"/>
      <c r="P3375" s="223">
        <f>O3375*H3375</f>
        <v>0</v>
      </c>
      <c r="Q3375" s="223">
        <v>0.070000000000000007</v>
      </c>
      <c r="R3375" s="223">
        <f>Q3375*H3375</f>
        <v>0.070000000000000007</v>
      </c>
      <c r="S3375" s="223">
        <v>0</v>
      </c>
      <c r="T3375" s="224">
        <f>S3375*H3375</f>
        <v>0</v>
      </c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R3375" s="225" t="s">
        <v>307</v>
      </c>
      <c r="AT3375" s="225" t="s">
        <v>192</v>
      </c>
      <c r="AU3375" s="225" t="s">
        <v>82</v>
      </c>
      <c r="AY3375" s="19" t="s">
        <v>190</v>
      </c>
      <c r="BE3375" s="226">
        <f>IF(N3375="základní",J3375,0)</f>
        <v>0</v>
      </c>
      <c r="BF3375" s="226">
        <f>IF(N3375="snížená",J3375,0)</f>
        <v>0</v>
      </c>
      <c r="BG3375" s="226">
        <f>IF(N3375="zákl. přenesená",J3375,0)</f>
        <v>0</v>
      </c>
      <c r="BH3375" s="226">
        <f>IF(N3375="sníž. přenesená",J3375,0)</f>
        <v>0</v>
      </c>
      <c r="BI3375" s="226">
        <f>IF(N3375="nulová",J3375,0)</f>
        <v>0</v>
      </c>
      <c r="BJ3375" s="19" t="s">
        <v>79</v>
      </c>
      <c r="BK3375" s="226">
        <f>ROUND(I3375*H3375,2)</f>
        <v>0</v>
      </c>
      <c r="BL3375" s="19" t="s">
        <v>307</v>
      </c>
      <c r="BM3375" s="225" t="s">
        <v>3687</v>
      </c>
    </row>
    <row r="3376" s="2" customFormat="1">
      <c r="A3376" s="40"/>
      <c r="B3376" s="41"/>
      <c r="C3376" s="42"/>
      <c r="D3376" s="234" t="s">
        <v>680</v>
      </c>
      <c r="E3376" s="42"/>
      <c r="F3376" s="283" t="s">
        <v>3517</v>
      </c>
      <c r="G3376" s="42"/>
      <c r="H3376" s="42"/>
      <c r="I3376" s="229"/>
      <c r="J3376" s="42"/>
      <c r="K3376" s="42"/>
      <c r="L3376" s="46"/>
      <c r="M3376" s="230"/>
      <c r="N3376" s="231"/>
      <c r="O3376" s="86"/>
      <c r="P3376" s="86"/>
      <c r="Q3376" s="86"/>
      <c r="R3376" s="86"/>
      <c r="S3376" s="86"/>
      <c r="T3376" s="87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T3376" s="19" t="s">
        <v>680</v>
      </c>
      <c r="AU3376" s="19" t="s">
        <v>82</v>
      </c>
    </row>
    <row r="3377" s="2" customFormat="1" ht="16.5" customHeight="1">
      <c r="A3377" s="40"/>
      <c r="B3377" s="41"/>
      <c r="C3377" s="214" t="s">
        <v>3688</v>
      </c>
      <c r="D3377" s="214" t="s">
        <v>192</v>
      </c>
      <c r="E3377" s="215" t="s">
        <v>3689</v>
      </c>
      <c r="F3377" s="216" t="s">
        <v>3690</v>
      </c>
      <c r="G3377" s="217" t="s">
        <v>408</v>
      </c>
      <c r="H3377" s="218">
        <v>1</v>
      </c>
      <c r="I3377" s="219"/>
      <c r="J3377" s="220">
        <f>ROUND(I3377*H3377,2)</f>
        <v>0</v>
      </c>
      <c r="K3377" s="216" t="s">
        <v>19</v>
      </c>
      <c r="L3377" s="46"/>
      <c r="M3377" s="221" t="s">
        <v>19</v>
      </c>
      <c r="N3377" s="222" t="s">
        <v>43</v>
      </c>
      <c r="O3377" s="86"/>
      <c r="P3377" s="223">
        <f>O3377*H3377</f>
        <v>0</v>
      </c>
      <c r="Q3377" s="223">
        <v>0.13045999999999999</v>
      </c>
      <c r="R3377" s="223">
        <f>Q3377*H3377</f>
        <v>0.13045999999999999</v>
      </c>
      <c r="S3377" s="223">
        <v>0</v>
      </c>
      <c r="T3377" s="224">
        <f>S3377*H3377</f>
        <v>0</v>
      </c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R3377" s="225" t="s">
        <v>307</v>
      </c>
      <c r="AT3377" s="225" t="s">
        <v>192</v>
      </c>
      <c r="AU3377" s="225" t="s">
        <v>82</v>
      </c>
      <c r="AY3377" s="19" t="s">
        <v>190</v>
      </c>
      <c r="BE3377" s="226">
        <f>IF(N3377="základní",J3377,0)</f>
        <v>0</v>
      </c>
      <c r="BF3377" s="226">
        <f>IF(N3377="snížená",J3377,0)</f>
        <v>0</v>
      </c>
      <c r="BG3377" s="226">
        <f>IF(N3377="zákl. přenesená",J3377,0)</f>
        <v>0</v>
      </c>
      <c r="BH3377" s="226">
        <f>IF(N3377="sníž. přenesená",J3377,0)</f>
        <v>0</v>
      </c>
      <c r="BI3377" s="226">
        <f>IF(N3377="nulová",J3377,0)</f>
        <v>0</v>
      </c>
      <c r="BJ3377" s="19" t="s">
        <v>79</v>
      </c>
      <c r="BK3377" s="226">
        <f>ROUND(I3377*H3377,2)</f>
        <v>0</v>
      </c>
      <c r="BL3377" s="19" t="s">
        <v>307</v>
      </c>
      <c r="BM3377" s="225" t="s">
        <v>3691</v>
      </c>
    </row>
    <row r="3378" s="2" customFormat="1">
      <c r="A3378" s="40"/>
      <c r="B3378" s="41"/>
      <c r="C3378" s="42"/>
      <c r="D3378" s="234" t="s">
        <v>680</v>
      </c>
      <c r="E3378" s="42"/>
      <c r="F3378" s="283" t="s">
        <v>3517</v>
      </c>
      <c r="G3378" s="42"/>
      <c r="H3378" s="42"/>
      <c r="I3378" s="229"/>
      <c r="J3378" s="42"/>
      <c r="K3378" s="42"/>
      <c r="L3378" s="46"/>
      <c r="M3378" s="230"/>
      <c r="N3378" s="231"/>
      <c r="O3378" s="86"/>
      <c r="P3378" s="86"/>
      <c r="Q3378" s="86"/>
      <c r="R3378" s="86"/>
      <c r="S3378" s="86"/>
      <c r="T3378" s="87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T3378" s="19" t="s">
        <v>680</v>
      </c>
      <c r="AU3378" s="19" t="s">
        <v>82</v>
      </c>
    </row>
    <row r="3379" s="2" customFormat="1" ht="16.5" customHeight="1">
      <c r="A3379" s="40"/>
      <c r="B3379" s="41"/>
      <c r="C3379" s="214" t="s">
        <v>3692</v>
      </c>
      <c r="D3379" s="214" t="s">
        <v>192</v>
      </c>
      <c r="E3379" s="215" t="s">
        <v>3693</v>
      </c>
      <c r="F3379" s="216" t="s">
        <v>3547</v>
      </c>
      <c r="G3379" s="217" t="s">
        <v>408</v>
      </c>
      <c r="H3379" s="218">
        <v>1</v>
      </c>
      <c r="I3379" s="219"/>
      <c r="J3379" s="220">
        <f>ROUND(I3379*H3379,2)</f>
        <v>0</v>
      </c>
      <c r="K3379" s="216" t="s">
        <v>19</v>
      </c>
      <c r="L3379" s="46"/>
      <c r="M3379" s="221" t="s">
        <v>19</v>
      </c>
      <c r="N3379" s="222" t="s">
        <v>43</v>
      </c>
      <c r="O3379" s="86"/>
      <c r="P3379" s="223">
        <f>O3379*H3379</f>
        <v>0</v>
      </c>
      <c r="Q3379" s="223">
        <v>0.070000000000000007</v>
      </c>
      <c r="R3379" s="223">
        <f>Q3379*H3379</f>
        <v>0.070000000000000007</v>
      </c>
      <c r="S3379" s="223">
        <v>0</v>
      </c>
      <c r="T3379" s="224">
        <f>S3379*H3379</f>
        <v>0</v>
      </c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R3379" s="225" t="s">
        <v>307</v>
      </c>
      <c r="AT3379" s="225" t="s">
        <v>192</v>
      </c>
      <c r="AU3379" s="225" t="s">
        <v>82</v>
      </c>
      <c r="AY3379" s="19" t="s">
        <v>190</v>
      </c>
      <c r="BE3379" s="226">
        <f>IF(N3379="základní",J3379,0)</f>
        <v>0</v>
      </c>
      <c r="BF3379" s="226">
        <f>IF(N3379="snížená",J3379,0)</f>
        <v>0</v>
      </c>
      <c r="BG3379" s="226">
        <f>IF(N3379="zákl. přenesená",J3379,0)</f>
        <v>0</v>
      </c>
      <c r="BH3379" s="226">
        <f>IF(N3379="sníž. přenesená",J3379,0)</f>
        <v>0</v>
      </c>
      <c r="BI3379" s="226">
        <f>IF(N3379="nulová",J3379,0)</f>
        <v>0</v>
      </c>
      <c r="BJ3379" s="19" t="s">
        <v>79</v>
      </c>
      <c r="BK3379" s="226">
        <f>ROUND(I3379*H3379,2)</f>
        <v>0</v>
      </c>
      <c r="BL3379" s="19" t="s">
        <v>307</v>
      </c>
      <c r="BM3379" s="225" t="s">
        <v>3694</v>
      </c>
    </row>
    <row r="3380" s="2" customFormat="1">
      <c r="A3380" s="40"/>
      <c r="B3380" s="41"/>
      <c r="C3380" s="42"/>
      <c r="D3380" s="234" t="s">
        <v>680</v>
      </c>
      <c r="E3380" s="42"/>
      <c r="F3380" s="283" t="s">
        <v>3517</v>
      </c>
      <c r="G3380" s="42"/>
      <c r="H3380" s="42"/>
      <c r="I3380" s="229"/>
      <c r="J3380" s="42"/>
      <c r="K3380" s="42"/>
      <c r="L3380" s="46"/>
      <c r="M3380" s="230"/>
      <c r="N3380" s="231"/>
      <c r="O3380" s="86"/>
      <c r="P3380" s="86"/>
      <c r="Q3380" s="86"/>
      <c r="R3380" s="86"/>
      <c r="S3380" s="86"/>
      <c r="T3380" s="87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T3380" s="19" t="s">
        <v>680</v>
      </c>
      <c r="AU3380" s="19" t="s">
        <v>82</v>
      </c>
    </row>
    <row r="3381" s="2" customFormat="1" ht="16.5" customHeight="1">
      <c r="A3381" s="40"/>
      <c r="B3381" s="41"/>
      <c r="C3381" s="214" t="s">
        <v>3695</v>
      </c>
      <c r="D3381" s="214" t="s">
        <v>192</v>
      </c>
      <c r="E3381" s="215" t="s">
        <v>3696</v>
      </c>
      <c r="F3381" s="216" t="s">
        <v>3676</v>
      </c>
      <c r="G3381" s="217" t="s">
        <v>408</v>
      </c>
      <c r="H3381" s="218">
        <v>1</v>
      </c>
      <c r="I3381" s="219"/>
      <c r="J3381" s="220">
        <f>ROUND(I3381*H3381,2)</f>
        <v>0</v>
      </c>
      <c r="K3381" s="216" t="s">
        <v>19</v>
      </c>
      <c r="L3381" s="46"/>
      <c r="M3381" s="221" t="s">
        <v>19</v>
      </c>
      <c r="N3381" s="222" t="s">
        <v>43</v>
      </c>
      <c r="O3381" s="86"/>
      <c r="P3381" s="223">
        <f>O3381*H3381</f>
        <v>0</v>
      </c>
      <c r="Q3381" s="223">
        <v>0.074550000000000005</v>
      </c>
      <c r="R3381" s="223">
        <f>Q3381*H3381</f>
        <v>0.074550000000000005</v>
      </c>
      <c r="S3381" s="223">
        <v>0</v>
      </c>
      <c r="T3381" s="224">
        <f>S3381*H3381</f>
        <v>0</v>
      </c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R3381" s="225" t="s">
        <v>307</v>
      </c>
      <c r="AT3381" s="225" t="s">
        <v>192</v>
      </c>
      <c r="AU3381" s="225" t="s">
        <v>82</v>
      </c>
      <c r="AY3381" s="19" t="s">
        <v>190</v>
      </c>
      <c r="BE3381" s="226">
        <f>IF(N3381="základní",J3381,0)</f>
        <v>0</v>
      </c>
      <c r="BF3381" s="226">
        <f>IF(N3381="snížená",J3381,0)</f>
        <v>0</v>
      </c>
      <c r="BG3381" s="226">
        <f>IF(N3381="zákl. přenesená",J3381,0)</f>
        <v>0</v>
      </c>
      <c r="BH3381" s="226">
        <f>IF(N3381="sníž. přenesená",J3381,0)</f>
        <v>0</v>
      </c>
      <c r="BI3381" s="226">
        <f>IF(N3381="nulová",J3381,0)</f>
        <v>0</v>
      </c>
      <c r="BJ3381" s="19" t="s">
        <v>79</v>
      </c>
      <c r="BK3381" s="226">
        <f>ROUND(I3381*H3381,2)</f>
        <v>0</v>
      </c>
      <c r="BL3381" s="19" t="s">
        <v>307</v>
      </c>
      <c r="BM3381" s="225" t="s">
        <v>3697</v>
      </c>
    </row>
    <row r="3382" s="2" customFormat="1">
      <c r="A3382" s="40"/>
      <c r="B3382" s="41"/>
      <c r="C3382" s="42"/>
      <c r="D3382" s="234" t="s">
        <v>680</v>
      </c>
      <c r="E3382" s="42"/>
      <c r="F3382" s="283" t="s">
        <v>3517</v>
      </c>
      <c r="G3382" s="42"/>
      <c r="H3382" s="42"/>
      <c r="I3382" s="229"/>
      <c r="J3382" s="42"/>
      <c r="K3382" s="42"/>
      <c r="L3382" s="46"/>
      <c r="M3382" s="230"/>
      <c r="N3382" s="231"/>
      <c r="O3382" s="86"/>
      <c r="P3382" s="86"/>
      <c r="Q3382" s="86"/>
      <c r="R3382" s="86"/>
      <c r="S3382" s="86"/>
      <c r="T3382" s="87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T3382" s="19" t="s">
        <v>680</v>
      </c>
      <c r="AU3382" s="19" t="s">
        <v>82</v>
      </c>
    </row>
    <row r="3383" s="2" customFormat="1" ht="21.75" customHeight="1">
      <c r="A3383" s="40"/>
      <c r="B3383" s="41"/>
      <c r="C3383" s="214" t="s">
        <v>3698</v>
      </c>
      <c r="D3383" s="214" t="s">
        <v>192</v>
      </c>
      <c r="E3383" s="215" t="s">
        <v>3699</v>
      </c>
      <c r="F3383" s="216" t="s">
        <v>3700</v>
      </c>
      <c r="G3383" s="217" t="s">
        <v>408</v>
      </c>
      <c r="H3383" s="218">
        <v>1</v>
      </c>
      <c r="I3383" s="219"/>
      <c r="J3383" s="220">
        <f>ROUND(I3383*H3383,2)</f>
        <v>0</v>
      </c>
      <c r="K3383" s="216" t="s">
        <v>19</v>
      </c>
      <c r="L3383" s="46"/>
      <c r="M3383" s="221" t="s">
        <v>19</v>
      </c>
      <c r="N3383" s="222" t="s">
        <v>43</v>
      </c>
      <c r="O3383" s="86"/>
      <c r="P3383" s="223">
        <f>O3383*H3383</f>
        <v>0</v>
      </c>
      <c r="Q3383" s="223">
        <v>0.18637999999999999</v>
      </c>
      <c r="R3383" s="223">
        <f>Q3383*H3383</f>
        <v>0.18637999999999999</v>
      </c>
      <c r="S3383" s="223">
        <v>0</v>
      </c>
      <c r="T3383" s="224">
        <f>S3383*H3383</f>
        <v>0</v>
      </c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R3383" s="225" t="s">
        <v>307</v>
      </c>
      <c r="AT3383" s="225" t="s">
        <v>192</v>
      </c>
      <c r="AU3383" s="225" t="s">
        <v>82</v>
      </c>
      <c r="AY3383" s="19" t="s">
        <v>190</v>
      </c>
      <c r="BE3383" s="226">
        <f>IF(N3383="základní",J3383,0)</f>
        <v>0</v>
      </c>
      <c r="BF3383" s="226">
        <f>IF(N3383="snížená",J3383,0)</f>
        <v>0</v>
      </c>
      <c r="BG3383" s="226">
        <f>IF(N3383="zákl. přenesená",J3383,0)</f>
        <v>0</v>
      </c>
      <c r="BH3383" s="226">
        <f>IF(N3383="sníž. přenesená",J3383,0)</f>
        <v>0</v>
      </c>
      <c r="BI3383" s="226">
        <f>IF(N3383="nulová",J3383,0)</f>
        <v>0</v>
      </c>
      <c r="BJ3383" s="19" t="s">
        <v>79</v>
      </c>
      <c r="BK3383" s="226">
        <f>ROUND(I3383*H3383,2)</f>
        <v>0</v>
      </c>
      <c r="BL3383" s="19" t="s">
        <v>307</v>
      </c>
      <c r="BM3383" s="225" t="s">
        <v>3701</v>
      </c>
    </row>
    <row r="3384" s="2" customFormat="1">
      <c r="A3384" s="40"/>
      <c r="B3384" s="41"/>
      <c r="C3384" s="42"/>
      <c r="D3384" s="234" t="s">
        <v>680</v>
      </c>
      <c r="E3384" s="42"/>
      <c r="F3384" s="283" t="s">
        <v>3517</v>
      </c>
      <c r="G3384" s="42"/>
      <c r="H3384" s="42"/>
      <c r="I3384" s="229"/>
      <c r="J3384" s="42"/>
      <c r="K3384" s="42"/>
      <c r="L3384" s="46"/>
      <c r="M3384" s="230"/>
      <c r="N3384" s="231"/>
      <c r="O3384" s="86"/>
      <c r="P3384" s="86"/>
      <c r="Q3384" s="86"/>
      <c r="R3384" s="86"/>
      <c r="S3384" s="86"/>
      <c r="T3384" s="87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T3384" s="19" t="s">
        <v>680</v>
      </c>
      <c r="AU3384" s="19" t="s">
        <v>82</v>
      </c>
    </row>
    <row r="3385" s="2" customFormat="1" ht="16.5" customHeight="1">
      <c r="A3385" s="40"/>
      <c r="B3385" s="41"/>
      <c r="C3385" s="214" t="s">
        <v>3702</v>
      </c>
      <c r="D3385" s="214" t="s">
        <v>192</v>
      </c>
      <c r="E3385" s="215" t="s">
        <v>3703</v>
      </c>
      <c r="F3385" s="216" t="s">
        <v>3547</v>
      </c>
      <c r="G3385" s="217" t="s">
        <v>408</v>
      </c>
      <c r="H3385" s="218">
        <v>1</v>
      </c>
      <c r="I3385" s="219"/>
      <c r="J3385" s="220">
        <f>ROUND(I3385*H3385,2)</f>
        <v>0</v>
      </c>
      <c r="K3385" s="216" t="s">
        <v>19</v>
      </c>
      <c r="L3385" s="46"/>
      <c r="M3385" s="221" t="s">
        <v>19</v>
      </c>
      <c r="N3385" s="222" t="s">
        <v>43</v>
      </c>
      <c r="O3385" s="86"/>
      <c r="P3385" s="223">
        <f>O3385*H3385</f>
        <v>0</v>
      </c>
      <c r="Q3385" s="223">
        <v>0.070000000000000007</v>
      </c>
      <c r="R3385" s="223">
        <f>Q3385*H3385</f>
        <v>0.070000000000000007</v>
      </c>
      <c r="S3385" s="223">
        <v>0</v>
      </c>
      <c r="T3385" s="224">
        <f>S3385*H3385</f>
        <v>0</v>
      </c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R3385" s="225" t="s">
        <v>307</v>
      </c>
      <c r="AT3385" s="225" t="s">
        <v>192</v>
      </c>
      <c r="AU3385" s="225" t="s">
        <v>82</v>
      </c>
      <c r="AY3385" s="19" t="s">
        <v>190</v>
      </c>
      <c r="BE3385" s="226">
        <f>IF(N3385="základní",J3385,0)</f>
        <v>0</v>
      </c>
      <c r="BF3385" s="226">
        <f>IF(N3385="snížená",J3385,0)</f>
        <v>0</v>
      </c>
      <c r="BG3385" s="226">
        <f>IF(N3385="zákl. přenesená",J3385,0)</f>
        <v>0</v>
      </c>
      <c r="BH3385" s="226">
        <f>IF(N3385="sníž. přenesená",J3385,0)</f>
        <v>0</v>
      </c>
      <c r="BI3385" s="226">
        <f>IF(N3385="nulová",J3385,0)</f>
        <v>0</v>
      </c>
      <c r="BJ3385" s="19" t="s">
        <v>79</v>
      </c>
      <c r="BK3385" s="226">
        <f>ROUND(I3385*H3385,2)</f>
        <v>0</v>
      </c>
      <c r="BL3385" s="19" t="s">
        <v>307</v>
      </c>
      <c r="BM3385" s="225" t="s">
        <v>3704</v>
      </c>
    </row>
    <row r="3386" s="2" customFormat="1">
      <c r="A3386" s="40"/>
      <c r="B3386" s="41"/>
      <c r="C3386" s="42"/>
      <c r="D3386" s="234" t="s">
        <v>680</v>
      </c>
      <c r="E3386" s="42"/>
      <c r="F3386" s="283" t="s">
        <v>3517</v>
      </c>
      <c r="G3386" s="42"/>
      <c r="H3386" s="42"/>
      <c r="I3386" s="229"/>
      <c r="J3386" s="42"/>
      <c r="K3386" s="42"/>
      <c r="L3386" s="46"/>
      <c r="M3386" s="230"/>
      <c r="N3386" s="231"/>
      <c r="O3386" s="86"/>
      <c r="P3386" s="86"/>
      <c r="Q3386" s="86"/>
      <c r="R3386" s="86"/>
      <c r="S3386" s="86"/>
      <c r="T3386" s="87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T3386" s="19" t="s">
        <v>680</v>
      </c>
      <c r="AU3386" s="19" t="s">
        <v>82</v>
      </c>
    </row>
    <row r="3387" s="2" customFormat="1" ht="16.5" customHeight="1">
      <c r="A3387" s="40"/>
      <c r="B3387" s="41"/>
      <c r="C3387" s="214" t="s">
        <v>3705</v>
      </c>
      <c r="D3387" s="214" t="s">
        <v>192</v>
      </c>
      <c r="E3387" s="215" t="s">
        <v>3706</v>
      </c>
      <c r="F3387" s="216" t="s">
        <v>3547</v>
      </c>
      <c r="G3387" s="217" t="s">
        <v>408</v>
      </c>
      <c r="H3387" s="218">
        <v>1</v>
      </c>
      <c r="I3387" s="219"/>
      <c r="J3387" s="220">
        <f>ROUND(I3387*H3387,2)</f>
        <v>0</v>
      </c>
      <c r="K3387" s="216" t="s">
        <v>19</v>
      </c>
      <c r="L3387" s="46"/>
      <c r="M3387" s="221" t="s">
        <v>19</v>
      </c>
      <c r="N3387" s="222" t="s">
        <v>43</v>
      </c>
      <c r="O3387" s="86"/>
      <c r="P3387" s="223">
        <f>O3387*H3387</f>
        <v>0</v>
      </c>
      <c r="Q3387" s="223">
        <v>0.070000000000000007</v>
      </c>
      <c r="R3387" s="223">
        <f>Q3387*H3387</f>
        <v>0.070000000000000007</v>
      </c>
      <c r="S3387" s="223">
        <v>0</v>
      </c>
      <c r="T3387" s="224">
        <f>S3387*H3387</f>
        <v>0</v>
      </c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R3387" s="225" t="s">
        <v>307</v>
      </c>
      <c r="AT3387" s="225" t="s">
        <v>192</v>
      </c>
      <c r="AU3387" s="225" t="s">
        <v>82</v>
      </c>
      <c r="AY3387" s="19" t="s">
        <v>190</v>
      </c>
      <c r="BE3387" s="226">
        <f>IF(N3387="základní",J3387,0)</f>
        <v>0</v>
      </c>
      <c r="BF3387" s="226">
        <f>IF(N3387="snížená",J3387,0)</f>
        <v>0</v>
      </c>
      <c r="BG3387" s="226">
        <f>IF(N3387="zákl. přenesená",J3387,0)</f>
        <v>0</v>
      </c>
      <c r="BH3387" s="226">
        <f>IF(N3387="sníž. přenesená",J3387,0)</f>
        <v>0</v>
      </c>
      <c r="BI3387" s="226">
        <f>IF(N3387="nulová",J3387,0)</f>
        <v>0</v>
      </c>
      <c r="BJ3387" s="19" t="s">
        <v>79</v>
      </c>
      <c r="BK3387" s="226">
        <f>ROUND(I3387*H3387,2)</f>
        <v>0</v>
      </c>
      <c r="BL3387" s="19" t="s">
        <v>307</v>
      </c>
      <c r="BM3387" s="225" t="s">
        <v>3707</v>
      </c>
    </row>
    <row r="3388" s="2" customFormat="1">
      <c r="A3388" s="40"/>
      <c r="B3388" s="41"/>
      <c r="C3388" s="42"/>
      <c r="D3388" s="234" t="s">
        <v>680</v>
      </c>
      <c r="E3388" s="42"/>
      <c r="F3388" s="283" t="s">
        <v>3517</v>
      </c>
      <c r="G3388" s="42"/>
      <c r="H3388" s="42"/>
      <c r="I3388" s="229"/>
      <c r="J3388" s="42"/>
      <c r="K3388" s="42"/>
      <c r="L3388" s="46"/>
      <c r="M3388" s="230"/>
      <c r="N3388" s="231"/>
      <c r="O3388" s="86"/>
      <c r="P3388" s="86"/>
      <c r="Q3388" s="86"/>
      <c r="R3388" s="86"/>
      <c r="S3388" s="86"/>
      <c r="T3388" s="87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T3388" s="19" t="s">
        <v>680</v>
      </c>
      <c r="AU3388" s="19" t="s">
        <v>82</v>
      </c>
    </row>
    <row r="3389" s="2" customFormat="1" ht="16.5" customHeight="1">
      <c r="A3389" s="40"/>
      <c r="B3389" s="41"/>
      <c r="C3389" s="214" t="s">
        <v>3708</v>
      </c>
      <c r="D3389" s="214" t="s">
        <v>192</v>
      </c>
      <c r="E3389" s="215" t="s">
        <v>3709</v>
      </c>
      <c r="F3389" s="216" t="s">
        <v>3710</v>
      </c>
      <c r="G3389" s="217" t="s">
        <v>408</v>
      </c>
      <c r="H3389" s="218">
        <v>1</v>
      </c>
      <c r="I3389" s="219"/>
      <c r="J3389" s="220">
        <f>ROUND(I3389*H3389,2)</f>
        <v>0</v>
      </c>
      <c r="K3389" s="216" t="s">
        <v>19</v>
      </c>
      <c r="L3389" s="46"/>
      <c r="M3389" s="221" t="s">
        <v>19</v>
      </c>
      <c r="N3389" s="222" t="s">
        <v>43</v>
      </c>
      <c r="O3389" s="86"/>
      <c r="P3389" s="223">
        <f>O3389*H3389</f>
        <v>0</v>
      </c>
      <c r="Q3389" s="223">
        <v>0.13045999999999999</v>
      </c>
      <c r="R3389" s="223">
        <f>Q3389*H3389</f>
        <v>0.13045999999999999</v>
      </c>
      <c r="S3389" s="223">
        <v>0</v>
      </c>
      <c r="T3389" s="224">
        <f>S3389*H3389</f>
        <v>0</v>
      </c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R3389" s="225" t="s">
        <v>307</v>
      </c>
      <c r="AT3389" s="225" t="s">
        <v>192</v>
      </c>
      <c r="AU3389" s="225" t="s">
        <v>82</v>
      </c>
      <c r="AY3389" s="19" t="s">
        <v>190</v>
      </c>
      <c r="BE3389" s="226">
        <f>IF(N3389="základní",J3389,0)</f>
        <v>0</v>
      </c>
      <c r="BF3389" s="226">
        <f>IF(N3389="snížená",J3389,0)</f>
        <v>0</v>
      </c>
      <c r="BG3389" s="226">
        <f>IF(N3389="zákl. přenesená",J3389,0)</f>
        <v>0</v>
      </c>
      <c r="BH3389" s="226">
        <f>IF(N3389="sníž. přenesená",J3389,0)</f>
        <v>0</v>
      </c>
      <c r="BI3389" s="226">
        <f>IF(N3389="nulová",J3389,0)</f>
        <v>0</v>
      </c>
      <c r="BJ3389" s="19" t="s">
        <v>79</v>
      </c>
      <c r="BK3389" s="226">
        <f>ROUND(I3389*H3389,2)</f>
        <v>0</v>
      </c>
      <c r="BL3389" s="19" t="s">
        <v>307</v>
      </c>
      <c r="BM3389" s="225" t="s">
        <v>3711</v>
      </c>
    </row>
    <row r="3390" s="2" customFormat="1">
      <c r="A3390" s="40"/>
      <c r="B3390" s="41"/>
      <c r="C3390" s="42"/>
      <c r="D3390" s="234" t="s">
        <v>680</v>
      </c>
      <c r="E3390" s="42"/>
      <c r="F3390" s="283" t="s">
        <v>3517</v>
      </c>
      <c r="G3390" s="42"/>
      <c r="H3390" s="42"/>
      <c r="I3390" s="229"/>
      <c r="J3390" s="42"/>
      <c r="K3390" s="42"/>
      <c r="L3390" s="46"/>
      <c r="M3390" s="230"/>
      <c r="N3390" s="231"/>
      <c r="O3390" s="86"/>
      <c r="P3390" s="86"/>
      <c r="Q3390" s="86"/>
      <c r="R3390" s="86"/>
      <c r="S3390" s="86"/>
      <c r="T3390" s="87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T3390" s="19" t="s">
        <v>680</v>
      </c>
      <c r="AU3390" s="19" t="s">
        <v>82</v>
      </c>
    </row>
    <row r="3391" s="2" customFormat="1" ht="21.75" customHeight="1">
      <c r="A3391" s="40"/>
      <c r="B3391" s="41"/>
      <c r="C3391" s="214" t="s">
        <v>3712</v>
      </c>
      <c r="D3391" s="214" t="s">
        <v>192</v>
      </c>
      <c r="E3391" s="215" t="s">
        <v>3713</v>
      </c>
      <c r="F3391" s="216" t="s">
        <v>3700</v>
      </c>
      <c r="G3391" s="217" t="s">
        <v>408</v>
      </c>
      <c r="H3391" s="218">
        <v>1</v>
      </c>
      <c r="I3391" s="219"/>
      <c r="J3391" s="220">
        <f>ROUND(I3391*H3391,2)</f>
        <v>0</v>
      </c>
      <c r="K3391" s="216" t="s">
        <v>19</v>
      </c>
      <c r="L3391" s="46"/>
      <c r="M3391" s="221" t="s">
        <v>19</v>
      </c>
      <c r="N3391" s="222" t="s">
        <v>43</v>
      </c>
      <c r="O3391" s="86"/>
      <c r="P3391" s="223">
        <f>O3391*H3391</f>
        <v>0</v>
      </c>
      <c r="Q3391" s="223">
        <v>0.18637999999999999</v>
      </c>
      <c r="R3391" s="223">
        <f>Q3391*H3391</f>
        <v>0.18637999999999999</v>
      </c>
      <c r="S3391" s="223">
        <v>0</v>
      </c>
      <c r="T3391" s="224">
        <f>S3391*H3391</f>
        <v>0</v>
      </c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R3391" s="225" t="s">
        <v>307</v>
      </c>
      <c r="AT3391" s="225" t="s">
        <v>192</v>
      </c>
      <c r="AU3391" s="225" t="s">
        <v>82</v>
      </c>
      <c r="AY3391" s="19" t="s">
        <v>190</v>
      </c>
      <c r="BE3391" s="226">
        <f>IF(N3391="základní",J3391,0)</f>
        <v>0</v>
      </c>
      <c r="BF3391" s="226">
        <f>IF(N3391="snížená",J3391,0)</f>
        <v>0</v>
      </c>
      <c r="BG3391" s="226">
        <f>IF(N3391="zákl. přenesená",J3391,0)</f>
        <v>0</v>
      </c>
      <c r="BH3391" s="226">
        <f>IF(N3391="sníž. přenesená",J3391,0)</f>
        <v>0</v>
      </c>
      <c r="BI3391" s="226">
        <f>IF(N3391="nulová",J3391,0)</f>
        <v>0</v>
      </c>
      <c r="BJ3391" s="19" t="s">
        <v>79</v>
      </c>
      <c r="BK3391" s="226">
        <f>ROUND(I3391*H3391,2)</f>
        <v>0</v>
      </c>
      <c r="BL3391" s="19" t="s">
        <v>307</v>
      </c>
      <c r="BM3391" s="225" t="s">
        <v>3714</v>
      </c>
    </row>
    <row r="3392" s="2" customFormat="1">
      <c r="A3392" s="40"/>
      <c r="B3392" s="41"/>
      <c r="C3392" s="42"/>
      <c r="D3392" s="234" t="s">
        <v>680</v>
      </c>
      <c r="E3392" s="42"/>
      <c r="F3392" s="283" t="s">
        <v>3517</v>
      </c>
      <c r="G3392" s="42"/>
      <c r="H3392" s="42"/>
      <c r="I3392" s="229"/>
      <c r="J3392" s="42"/>
      <c r="K3392" s="42"/>
      <c r="L3392" s="46"/>
      <c r="M3392" s="230"/>
      <c r="N3392" s="231"/>
      <c r="O3392" s="86"/>
      <c r="P3392" s="86"/>
      <c r="Q3392" s="86"/>
      <c r="R3392" s="86"/>
      <c r="S3392" s="86"/>
      <c r="T3392" s="87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T3392" s="19" t="s">
        <v>680</v>
      </c>
      <c r="AU3392" s="19" t="s">
        <v>82</v>
      </c>
    </row>
    <row r="3393" s="2" customFormat="1" ht="16.5" customHeight="1">
      <c r="A3393" s="40"/>
      <c r="B3393" s="41"/>
      <c r="C3393" s="214" t="s">
        <v>3715</v>
      </c>
      <c r="D3393" s="214" t="s">
        <v>192</v>
      </c>
      <c r="E3393" s="215" t="s">
        <v>3716</v>
      </c>
      <c r="F3393" s="216" t="s">
        <v>3547</v>
      </c>
      <c r="G3393" s="217" t="s">
        <v>408</v>
      </c>
      <c r="H3393" s="218">
        <v>1</v>
      </c>
      <c r="I3393" s="219"/>
      <c r="J3393" s="220">
        <f>ROUND(I3393*H3393,2)</f>
        <v>0</v>
      </c>
      <c r="K3393" s="216" t="s">
        <v>19</v>
      </c>
      <c r="L3393" s="46"/>
      <c r="M3393" s="221" t="s">
        <v>19</v>
      </c>
      <c r="N3393" s="222" t="s">
        <v>43</v>
      </c>
      <c r="O3393" s="86"/>
      <c r="P3393" s="223">
        <f>O3393*H3393</f>
        <v>0</v>
      </c>
      <c r="Q3393" s="223">
        <v>0.070000000000000007</v>
      </c>
      <c r="R3393" s="223">
        <f>Q3393*H3393</f>
        <v>0.070000000000000007</v>
      </c>
      <c r="S3393" s="223">
        <v>0</v>
      </c>
      <c r="T3393" s="224">
        <f>S3393*H3393</f>
        <v>0</v>
      </c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R3393" s="225" t="s">
        <v>307</v>
      </c>
      <c r="AT3393" s="225" t="s">
        <v>192</v>
      </c>
      <c r="AU3393" s="225" t="s">
        <v>82</v>
      </c>
      <c r="AY3393" s="19" t="s">
        <v>190</v>
      </c>
      <c r="BE3393" s="226">
        <f>IF(N3393="základní",J3393,0)</f>
        <v>0</v>
      </c>
      <c r="BF3393" s="226">
        <f>IF(N3393="snížená",J3393,0)</f>
        <v>0</v>
      </c>
      <c r="BG3393" s="226">
        <f>IF(N3393="zákl. přenesená",J3393,0)</f>
        <v>0</v>
      </c>
      <c r="BH3393" s="226">
        <f>IF(N3393="sníž. přenesená",J3393,0)</f>
        <v>0</v>
      </c>
      <c r="BI3393" s="226">
        <f>IF(N3393="nulová",J3393,0)</f>
        <v>0</v>
      </c>
      <c r="BJ3393" s="19" t="s">
        <v>79</v>
      </c>
      <c r="BK3393" s="226">
        <f>ROUND(I3393*H3393,2)</f>
        <v>0</v>
      </c>
      <c r="BL3393" s="19" t="s">
        <v>307</v>
      </c>
      <c r="BM3393" s="225" t="s">
        <v>3717</v>
      </c>
    </row>
    <row r="3394" s="2" customFormat="1">
      <c r="A3394" s="40"/>
      <c r="B3394" s="41"/>
      <c r="C3394" s="42"/>
      <c r="D3394" s="234" t="s">
        <v>680</v>
      </c>
      <c r="E3394" s="42"/>
      <c r="F3394" s="283" t="s">
        <v>3517</v>
      </c>
      <c r="G3394" s="42"/>
      <c r="H3394" s="42"/>
      <c r="I3394" s="229"/>
      <c r="J3394" s="42"/>
      <c r="K3394" s="42"/>
      <c r="L3394" s="46"/>
      <c r="M3394" s="230"/>
      <c r="N3394" s="231"/>
      <c r="O3394" s="86"/>
      <c r="P3394" s="86"/>
      <c r="Q3394" s="86"/>
      <c r="R3394" s="86"/>
      <c r="S3394" s="86"/>
      <c r="T3394" s="87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T3394" s="19" t="s">
        <v>680</v>
      </c>
      <c r="AU3394" s="19" t="s">
        <v>82</v>
      </c>
    </row>
    <row r="3395" s="2" customFormat="1" ht="16.5" customHeight="1">
      <c r="A3395" s="40"/>
      <c r="B3395" s="41"/>
      <c r="C3395" s="214" t="s">
        <v>3718</v>
      </c>
      <c r="D3395" s="214" t="s">
        <v>192</v>
      </c>
      <c r="E3395" s="215" t="s">
        <v>3719</v>
      </c>
      <c r="F3395" s="216" t="s">
        <v>3547</v>
      </c>
      <c r="G3395" s="217" t="s">
        <v>408</v>
      </c>
      <c r="H3395" s="218">
        <v>1</v>
      </c>
      <c r="I3395" s="219"/>
      <c r="J3395" s="220">
        <f>ROUND(I3395*H3395,2)</f>
        <v>0</v>
      </c>
      <c r="K3395" s="216" t="s">
        <v>19</v>
      </c>
      <c r="L3395" s="46"/>
      <c r="M3395" s="221" t="s">
        <v>19</v>
      </c>
      <c r="N3395" s="222" t="s">
        <v>43</v>
      </c>
      <c r="O3395" s="86"/>
      <c r="P3395" s="223">
        <f>O3395*H3395</f>
        <v>0</v>
      </c>
      <c r="Q3395" s="223">
        <v>0.070000000000000007</v>
      </c>
      <c r="R3395" s="223">
        <f>Q3395*H3395</f>
        <v>0.070000000000000007</v>
      </c>
      <c r="S3395" s="223">
        <v>0</v>
      </c>
      <c r="T3395" s="224">
        <f>S3395*H3395</f>
        <v>0</v>
      </c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R3395" s="225" t="s">
        <v>307</v>
      </c>
      <c r="AT3395" s="225" t="s">
        <v>192</v>
      </c>
      <c r="AU3395" s="225" t="s">
        <v>82</v>
      </c>
      <c r="AY3395" s="19" t="s">
        <v>190</v>
      </c>
      <c r="BE3395" s="226">
        <f>IF(N3395="základní",J3395,0)</f>
        <v>0</v>
      </c>
      <c r="BF3395" s="226">
        <f>IF(N3395="snížená",J3395,0)</f>
        <v>0</v>
      </c>
      <c r="BG3395" s="226">
        <f>IF(N3395="zákl. přenesená",J3395,0)</f>
        <v>0</v>
      </c>
      <c r="BH3395" s="226">
        <f>IF(N3395="sníž. přenesená",J3395,0)</f>
        <v>0</v>
      </c>
      <c r="BI3395" s="226">
        <f>IF(N3395="nulová",J3395,0)</f>
        <v>0</v>
      </c>
      <c r="BJ3395" s="19" t="s">
        <v>79</v>
      </c>
      <c r="BK3395" s="226">
        <f>ROUND(I3395*H3395,2)</f>
        <v>0</v>
      </c>
      <c r="BL3395" s="19" t="s">
        <v>307</v>
      </c>
      <c r="BM3395" s="225" t="s">
        <v>3720</v>
      </c>
    </row>
    <row r="3396" s="2" customFormat="1">
      <c r="A3396" s="40"/>
      <c r="B3396" s="41"/>
      <c r="C3396" s="42"/>
      <c r="D3396" s="234" t="s">
        <v>680</v>
      </c>
      <c r="E3396" s="42"/>
      <c r="F3396" s="283" t="s">
        <v>3517</v>
      </c>
      <c r="G3396" s="42"/>
      <c r="H3396" s="42"/>
      <c r="I3396" s="229"/>
      <c r="J3396" s="42"/>
      <c r="K3396" s="42"/>
      <c r="L3396" s="46"/>
      <c r="M3396" s="230"/>
      <c r="N3396" s="231"/>
      <c r="O3396" s="86"/>
      <c r="P3396" s="86"/>
      <c r="Q3396" s="86"/>
      <c r="R3396" s="86"/>
      <c r="S3396" s="86"/>
      <c r="T3396" s="87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T3396" s="19" t="s">
        <v>680</v>
      </c>
      <c r="AU3396" s="19" t="s">
        <v>82</v>
      </c>
    </row>
    <row r="3397" s="2" customFormat="1" ht="16.5" customHeight="1">
      <c r="A3397" s="40"/>
      <c r="B3397" s="41"/>
      <c r="C3397" s="214" t="s">
        <v>3721</v>
      </c>
      <c r="D3397" s="214" t="s">
        <v>192</v>
      </c>
      <c r="E3397" s="215" t="s">
        <v>3722</v>
      </c>
      <c r="F3397" s="216" t="s">
        <v>3723</v>
      </c>
      <c r="G3397" s="217" t="s">
        <v>408</v>
      </c>
      <c r="H3397" s="218">
        <v>1</v>
      </c>
      <c r="I3397" s="219"/>
      <c r="J3397" s="220">
        <f>ROUND(I3397*H3397,2)</f>
        <v>0</v>
      </c>
      <c r="K3397" s="216" t="s">
        <v>19</v>
      </c>
      <c r="L3397" s="46"/>
      <c r="M3397" s="221" t="s">
        <v>19</v>
      </c>
      <c r="N3397" s="222" t="s">
        <v>43</v>
      </c>
      <c r="O3397" s="86"/>
      <c r="P3397" s="223">
        <f>O3397*H3397</f>
        <v>0</v>
      </c>
      <c r="Q3397" s="223">
        <v>0.13045999999999999</v>
      </c>
      <c r="R3397" s="223">
        <f>Q3397*H3397</f>
        <v>0.13045999999999999</v>
      </c>
      <c r="S3397" s="223">
        <v>0</v>
      </c>
      <c r="T3397" s="224">
        <f>S3397*H3397</f>
        <v>0</v>
      </c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R3397" s="225" t="s">
        <v>307</v>
      </c>
      <c r="AT3397" s="225" t="s">
        <v>192</v>
      </c>
      <c r="AU3397" s="225" t="s">
        <v>82</v>
      </c>
      <c r="AY3397" s="19" t="s">
        <v>190</v>
      </c>
      <c r="BE3397" s="226">
        <f>IF(N3397="základní",J3397,0)</f>
        <v>0</v>
      </c>
      <c r="BF3397" s="226">
        <f>IF(N3397="snížená",J3397,0)</f>
        <v>0</v>
      </c>
      <c r="BG3397" s="226">
        <f>IF(N3397="zákl. přenesená",J3397,0)</f>
        <v>0</v>
      </c>
      <c r="BH3397" s="226">
        <f>IF(N3397="sníž. přenesená",J3397,0)</f>
        <v>0</v>
      </c>
      <c r="BI3397" s="226">
        <f>IF(N3397="nulová",J3397,0)</f>
        <v>0</v>
      </c>
      <c r="BJ3397" s="19" t="s">
        <v>79</v>
      </c>
      <c r="BK3397" s="226">
        <f>ROUND(I3397*H3397,2)</f>
        <v>0</v>
      </c>
      <c r="BL3397" s="19" t="s">
        <v>307</v>
      </c>
      <c r="BM3397" s="225" t="s">
        <v>3724</v>
      </c>
    </row>
    <row r="3398" s="2" customFormat="1">
      <c r="A3398" s="40"/>
      <c r="B3398" s="41"/>
      <c r="C3398" s="42"/>
      <c r="D3398" s="234" t="s">
        <v>680</v>
      </c>
      <c r="E3398" s="42"/>
      <c r="F3398" s="283" t="s">
        <v>3517</v>
      </c>
      <c r="G3398" s="42"/>
      <c r="H3398" s="42"/>
      <c r="I3398" s="229"/>
      <c r="J3398" s="42"/>
      <c r="K3398" s="42"/>
      <c r="L3398" s="46"/>
      <c r="M3398" s="230"/>
      <c r="N3398" s="231"/>
      <c r="O3398" s="86"/>
      <c r="P3398" s="86"/>
      <c r="Q3398" s="86"/>
      <c r="R3398" s="86"/>
      <c r="S3398" s="86"/>
      <c r="T3398" s="87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T3398" s="19" t="s">
        <v>680</v>
      </c>
      <c r="AU3398" s="19" t="s">
        <v>82</v>
      </c>
    </row>
    <row r="3399" s="2" customFormat="1" ht="16.5" customHeight="1">
      <c r="A3399" s="40"/>
      <c r="B3399" s="41"/>
      <c r="C3399" s="214" t="s">
        <v>3725</v>
      </c>
      <c r="D3399" s="214" t="s">
        <v>192</v>
      </c>
      <c r="E3399" s="215" t="s">
        <v>3726</v>
      </c>
      <c r="F3399" s="216" t="s">
        <v>3547</v>
      </c>
      <c r="G3399" s="217" t="s">
        <v>408</v>
      </c>
      <c r="H3399" s="218">
        <v>1</v>
      </c>
      <c r="I3399" s="219"/>
      <c r="J3399" s="220">
        <f>ROUND(I3399*H3399,2)</f>
        <v>0</v>
      </c>
      <c r="K3399" s="216" t="s">
        <v>19</v>
      </c>
      <c r="L3399" s="46"/>
      <c r="M3399" s="221" t="s">
        <v>19</v>
      </c>
      <c r="N3399" s="222" t="s">
        <v>43</v>
      </c>
      <c r="O3399" s="86"/>
      <c r="P3399" s="223">
        <f>O3399*H3399</f>
        <v>0</v>
      </c>
      <c r="Q3399" s="223">
        <v>0.070000000000000007</v>
      </c>
      <c r="R3399" s="223">
        <f>Q3399*H3399</f>
        <v>0.070000000000000007</v>
      </c>
      <c r="S3399" s="223">
        <v>0</v>
      </c>
      <c r="T3399" s="224">
        <f>S3399*H3399</f>
        <v>0</v>
      </c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R3399" s="225" t="s">
        <v>307</v>
      </c>
      <c r="AT3399" s="225" t="s">
        <v>192</v>
      </c>
      <c r="AU3399" s="225" t="s">
        <v>82</v>
      </c>
      <c r="AY3399" s="19" t="s">
        <v>190</v>
      </c>
      <c r="BE3399" s="226">
        <f>IF(N3399="základní",J3399,0)</f>
        <v>0</v>
      </c>
      <c r="BF3399" s="226">
        <f>IF(N3399="snížená",J3399,0)</f>
        <v>0</v>
      </c>
      <c r="BG3399" s="226">
        <f>IF(N3399="zákl. přenesená",J3399,0)</f>
        <v>0</v>
      </c>
      <c r="BH3399" s="226">
        <f>IF(N3399="sníž. přenesená",J3399,0)</f>
        <v>0</v>
      </c>
      <c r="BI3399" s="226">
        <f>IF(N3399="nulová",J3399,0)</f>
        <v>0</v>
      </c>
      <c r="BJ3399" s="19" t="s">
        <v>79</v>
      </c>
      <c r="BK3399" s="226">
        <f>ROUND(I3399*H3399,2)</f>
        <v>0</v>
      </c>
      <c r="BL3399" s="19" t="s">
        <v>307</v>
      </c>
      <c r="BM3399" s="225" t="s">
        <v>3727</v>
      </c>
    </row>
    <row r="3400" s="2" customFormat="1">
      <c r="A3400" s="40"/>
      <c r="B3400" s="41"/>
      <c r="C3400" s="42"/>
      <c r="D3400" s="234" t="s">
        <v>680</v>
      </c>
      <c r="E3400" s="42"/>
      <c r="F3400" s="283" t="s">
        <v>3517</v>
      </c>
      <c r="G3400" s="42"/>
      <c r="H3400" s="42"/>
      <c r="I3400" s="229"/>
      <c r="J3400" s="42"/>
      <c r="K3400" s="42"/>
      <c r="L3400" s="46"/>
      <c r="M3400" s="230"/>
      <c r="N3400" s="231"/>
      <c r="O3400" s="86"/>
      <c r="P3400" s="86"/>
      <c r="Q3400" s="86"/>
      <c r="R3400" s="86"/>
      <c r="S3400" s="86"/>
      <c r="T3400" s="87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T3400" s="19" t="s">
        <v>680</v>
      </c>
      <c r="AU3400" s="19" t="s">
        <v>82</v>
      </c>
    </row>
    <row r="3401" s="2" customFormat="1" ht="16.5" customHeight="1">
      <c r="A3401" s="40"/>
      <c r="B3401" s="41"/>
      <c r="C3401" s="214" t="s">
        <v>3728</v>
      </c>
      <c r="D3401" s="214" t="s">
        <v>192</v>
      </c>
      <c r="E3401" s="215" t="s">
        <v>3729</v>
      </c>
      <c r="F3401" s="216" t="s">
        <v>3730</v>
      </c>
      <c r="G3401" s="217" t="s">
        <v>408</v>
      </c>
      <c r="H3401" s="218">
        <v>1</v>
      </c>
      <c r="I3401" s="219"/>
      <c r="J3401" s="220">
        <f>ROUND(I3401*H3401,2)</f>
        <v>0</v>
      </c>
      <c r="K3401" s="216" t="s">
        <v>19</v>
      </c>
      <c r="L3401" s="46"/>
      <c r="M3401" s="221" t="s">
        <v>19</v>
      </c>
      <c r="N3401" s="222" t="s">
        <v>43</v>
      </c>
      <c r="O3401" s="86"/>
      <c r="P3401" s="223">
        <f>O3401*H3401</f>
        <v>0</v>
      </c>
      <c r="Q3401" s="223">
        <v>0.070000000000000007</v>
      </c>
      <c r="R3401" s="223">
        <f>Q3401*H3401</f>
        <v>0.070000000000000007</v>
      </c>
      <c r="S3401" s="223">
        <v>0</v>
      </c>
      <c r="T3401" s="224">
        <f>S3401*H3401</f>
        <v>0</v>
      </c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R3401" s="225" t="s">
        <v>307</v>
      </c>
      <c r="AT3401" s="225" t="s">
        <v>192</v>
      </c>
      <c r="AU3401" s="225" t="s">
        <v>82</v>
      </c>
      <c r="AY3401" s="19" t="s">
        <v>190</v>
      </c>
      <c r="BE3401" s="226">
        <f>IF(N3401="základní",J3401,0)</f>
        <v>0</v>
      </c>
      <c r="BF3401" s="226">
        <f>IF(N3401="snížená",J3401,0)</f>
        <v>0</v>
      </c>
      <c r="BG3401" s="226">
        <f>IF(N3401="zákl. přenesená",J3401,0)</f>
        <v>0</v>
      </c>
      <c r="BH3401" s="226">
        <f>IF(N3401="sníž. přenesená",J3401,0)</f>
        <v>0</v>
      </c>
      <c r="BI3401" s="226">
        <f>IF(N3401="nulová",J3401,0)</f>
        <v>0</v>
      </c>
      <c r="BJ3401" s="19" t="s">
        <v>79</v>
      </c>
      <c r="BK3401" s="226">
        <f>ROUND(I3401*H3401,2)</f>
        <v>0</v>
      </c>
      <c r="BL3401" s="19" t="s">
        <v>307</v>
      </c>
      <c r="BM3401" s="225" t="s">
        <v>3731</v>
      </c>
    </row>
    <row r="3402" s="2" customFormat="1">
      <c r="A3402" s="40"/>
      <c r="B3402" s="41"/>
      <c r="C3402" s="42"/>
      <c r="D3402" s="234" t="s">
        <v>680</v>
      </c>
      <c r="E3402" s="42"/>
      <c r="F3402" s="283" t="s">
        <v>3517</v>
      </c>
      <c r="G3402" s="42"/>
      <c r="H3402" s="42"/>
      <c r="I3402" s="229"/>
      <c r="J3402" s="42"/>
      <c r="K3402" s="42"/>
      <c r="L3402" s="46"/>
      <c r="M3402" s="230"/>
      <c r="N3402" s="231"/>
      <c r="O3402" s="86"/>
      <c r="P3402" s="86"/>
      <c r="Q3402" s="86"/>
      <c r="R3402" s="86"/>
      <c r="S3402" s="86"/>
      <c r="T3402" s="87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T3402" s="19" t="s">
        <v>680</v>
      </c>
      <c r="AU3402" s="19" t="s">
        <v>82</v>
      </c>
    </row>
    <row r="3403" s="2" customFormat="1" ht="24.15" customHeight="1">
      <c r="A3403" s="40"/>
      <c r="B3403" s="41"/>
      <c r="C3403" s="214" t="s">
        <v>3732</v>
      </c>
      <c r="D3403" s="214" t="s">
        <v>192</v>
      </c>
      <c r="E3403" s="215" t="s">
        <v>3733</v>
      </c>
      <c r="F3403" s="216" t="s">
        <v>3734</v>
      </c>
      <c r="G3403" s="217" t="s">
        <v>408</v>
      </c>
      <c r="H3403" s="218">
        <v>1</v>
      </c>
      <c r="I3403" s="219"/>
      <c r="J3403" s="220">
        <f>ROUND(I3403*H3403,2)</f>
        <v>0</v>
      </c>
      <c r="K3403" s="216" t="s">
        <v>19</v>
      </c>
      <c r="L3403" s="46"/>
      <c r="M3403" s="221" t="s">
        <v>19</v>
      </c>
      <c r="N3403" s="222" t="s">
        <v>43</v>
      </c>
      <c r="O3403" s="86"/>
      <c r="P3403" s="223">
        <f>O3403*H3403</f>
        <v>0</v>
      </c>
      <c r="Q3403" s="223">
        <v>0.23855999999999999</v>
      </c>
      <c r="R3403" s="223">
        <f>Q3403*H3403</f>
        <v>0.23855999999999999</v>
      </c>
      <c r="S3403" s="223">
        <v>0</v>
      </c>
      <c r="T3403" s="224">
        <f>S3403*H3403</f>
        <v>0</v>
      </c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R3403" s="225" t="s">
        <v>307</v>
      </c>
      <c r="AT3403" s="225" t="s">
        <v>192</v>
      </c>
      <c r="AU3403" s="225" t="s">
        <v>82</v>
      </c>
      <c r="AY3403" s="19" t="s">
        <v>190</v>
      </c>
      <c r="BE3403" s="226">
        <f>IF(N3403="základní",J3403,0)</f>
        <v>0</v>
      </c>
      <c r="BF3403" s="226">
        <f>IF(N3403="snížená",J3403,0)</f>
        <v>0</v>
      </c>
      <c r="BG3403" s="226">
        <f>IF(N3403="zákl. přenesená",J3403,0)</f>
        <v>0</v>
      </c>
      <c r="BH3403" s="226">
        <f>IF(N3403="sníž. přenesená",J3403,0)</f>
        <v>0</v>
      </c>
      <c r="BI3403" s="226">
        <f>IF(N3403="nulová",J3403,0)</f>
        <v>0</v>
      </c>
      <c r="BJ3403" s="19" t="s">
        <v>79</v>
      </c>
      <c r="BK3403" s="226">
        <f>ROUND(I3403*H3403,2)</f>
        <v>0</v>
      </c>
      <c r="BL3403" s="19" t="s">
        <v>307</v>
      </c>
      <c r="BM3403" s="225" t="s">
        <v>3735</v>
      </c>
    </row>
    <row r="3404" s="2" customFormat="1">
      <c r="A3404" s="40"/>
      <c r="B3404" s="41"/>
      <c r="C3404" s="42"/>
      <c r="D3404" s="234" t="s">
        <v>680</v>
      </c>
      <c r="E3404" s="42"/>
      <c r="F3404" s="283" t="s">
        <v>3517</v>
      </c>
      <c r="G3404" s="42"/>
      <c r="H3404" s="42"/>
      <c r="I3404" s="229"/>
      <c r="J3404" s="42"/>
      <c r="K3404" s="42"/>
      <c r="L3404" s="46"/>
      <c r="M3404" s="230"/>
      <c r="N3404" s="231"/>
      <c r="O3404" s="86"/>
      <c r="P3404" s="86"/>
      <c r="Q3404" s="86"/>
      <c r="R3404" s="86"/>
      <c r="S3404" s="86"/>
      <c r="T3404" s="87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T3404" s="19" t="s">
        <v>680</v>
      </c>
      <c r="AU3404" s="19" t="s">
        <v>82</v>
      </c>
    </row>
    <row r="3405" s="2" customFormat="1" ht="16.5" customHeight="1">
      <c r="A3405" s="40"/>
      <c r="B3405" s="41"/>
      <c r="C3405" s="214" t="s">
        <v>3736</v>
      </c>
      <c r="D3405" s="214" t="s">
        <v>192</v>
      </c>
      <c r="E3405" s="215" t="s">
        <v>3737</v>
      </c>
      <c r="F3405" s="216" t="s">
        <v>3624</v>
      </c>
      <c r="G3405" s="217" t="s">
        <v>408</v>
      </c>
      <c r="H3405" s="218">
        <v>1</v>
      </c>
      <c r="I3405" s="219"/>
      <c r="J3405" s="220">
        <f>ROUND(I3405*H3405,2)</f>
        <v>0</v>
      </c>
      <c r="K3405" s="216" t="s">
        <v>19</v>
      </c>
      <c r="L3405" s="46"/>
      <c r="M3405" s="221" t="s">
        <v>19</v>
      </c>
      <c r="N3405" s="222" t="s">
        <v>43</v>
      </c>
      <c r="O3405" s="86"/>
      <c r="P3405" s="223">
        <f>O3405*H3405</f>
        <v>0</v>
      </c>
      <c r="Q3405" s="223">
        <v>0.063</v>
      </c>
      <c r="R3405" s="223">
        <f>Q3405*H3405</f>
        <v>0.063</v>
      </c>
      <c r="S3405" s="223">
        <v>0</v>
      </c>
      <c r="T3405" s="224">
        <f>S3405*H3405</f>
        <v>0</v>
      </c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R3405" s="225" t="s">
        <v>307</v>
      </c>
      <c r="AT3405" s="225" t="s">
        <v>192</v>
      </c>
      <c r="AU3405" s="225" t="s">
        <v>82</v>
      </c>
      <c r="AY3405" s="19" t="s">
        <v>190</v>
      </c>
      <c r="BE3405" s="226">
        <f>IF(N3405="základní",J3405,0)</f>
        <v>0</v>
      </c>
      <c r="BF3405" s="226">
        <f>IF(N3405="snížená",J3405,0)</f>
        <v>0</v>
      </c>
      <c r="BG3405" s="226">
        <f>IF(N3405="zákl. přenesená",J3405,0)</f>
        <v>0</v>
      </c>
      <c r="BH3405" s="226">
        <f>IF(N3405="sníž. přenesená",J3405,0)</f>
        <v>0</v>
      </c>
      <c r="BI3405" s="226">
        <f>IF(N3405="nulová",J3405,0)</f>
        <v>0</v>
      </c>
      <c r="BJ3405" s="19" t="s">
        <v>79</v>
      </c>
      <c r="BK3405" s="226">
        <f>ROUND(I3405*H3405,2)</f>
        <v>0</v>
      </c>
      <c r="BL3405" s="19" t="s">
        <v>307</v>
      </c>
      <c r="BM3405" s="225" t="s">
        <v>3738</v>
      </c>
    </row>
    <row r="3406" s="2" customFormat="1">
      <c r="A3406" s="40"/>
      <c r="B3406" s="41"/>
      <c r="C3406" s="42"/>
      <c r="D3406" s="234" t="s">
        <v>680</v>
      </c>
      <c r="E3406" s="42"/>
      <c r="F3406" s="283" t="s">
        <v>3517</v>
      </c>
      <c r="G3406" s="42"/>
      <c r="H3406" s="42"/>
      <c r="I3406" s="229"/>
      <c r="J3406" s="42"/>
      <c r="K3406" s="42"/>
      <c r="L3406" s="46"/>
      <c r="M3406" s="230"/>
      <c r="N3406" s="231"/>
      <c r="O3406" s="86"/>
      <c r="P3406" s="86"/>
      <c r="Q3406" s="86"/>
      <c r="R3406" s="86"/>
      <c r="S3406" s="86"/>
      <c r="T3406" s="87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T3406" s="19" t="s">
        <v>680</v>
      </c>
      <c r="AU3406" s="19" t="s">
        <v>82</v>
      </c>
    </row>
    <row r="3407" s="2" customFormat="1" ht="16.5" customHeight="1">
      <c r="A3407" s="40"/>
      <c r="B3407" s="41"/>
      <c r="C3407" s="214" t="s">
        <v>3739</v>
      </c>
      <c r="D3407" s="214" t="s">
        <v>192</v>
      </c>
      <c r="E3407" s="215" t="s">
        <v>3740</v>
      </c>
      <c r="F3407" s="216" t="s">
        <v>3620</v>
      </c>
      <c r="G3407" s="217" t="s">
        <v>408</v>
      </c>
      <c r="H3407" s="218">
        <v>1</v>
      </c>
      <c r="I3407" s="219"/>
      <c r="J3407" s="220">
        <f>ROUND(I3407*H3407,2)</f>
        <v>0</v>
      </c>
      <c r="K3407" s="216" t="s">
        <v>19</v>
      </c>
      <c r="L3407" s="46"/>
      <c r="M3407" s="221" t="s">
        <v>19</v>
      </c>
      <c r="N3407" s="222" t="s">
        <v>43</v>
      </c>
      <c r="O3407" s="86"/>
      <c r="P3407" s="223">
        <f>O3407*H3407</f>
        <v>0</v>
      </c>
      <c r="Q3407" s="223">
        <v>0.056000000000000001</v>
      </c>
      <c r="R3407" s="223">
        <f>Q3407*H3407</f>
        <v>0.056000000000000001</v>
      </c>
      <c r="S3407" s="223">
        <v>0</v>
      </c>
      <c r="T3407" s="224">
        <f>S3407*H3407</f>
        <v>0</v>
      </c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R3407" s="225" t="s">
        <v>307</v>
      </c>
      <c r="AT3407" s="225" t="s">
        <v>192</v>
      </c>
      <c r="AU3407" s="225" t="s">
        <v>82</v>
      </c>
      <c r="AY3407" s="19" t="s">
        <v>190</v>
      </c>
      <c r="BE3407" s="226">
        <f>IF(N3407="základní",J3407,0)</f>
        <v>0</v>
      </c>
      <c r="BF3407" s="226">
        <f>IF(N3407="snížená",J3407,0)</f>
        <v>0</v>
      </c>
      <c r="BG3407" s="226">
        <f>IF(N3407="zákl. přenesená",J3407,0)</f>
        <v>0</v>
      </c>
      <c r="BH3407" s="226">
        <f>IF(N3407="sníž. přenesená",J3407,0)</f>
        <v>0</v>
      </c>
      <c r="BI3407" s="226">
        <f>IF(N3407="nulová",J3407,0)</f>
        <v>0</v>
      </c>
      <c r="BJ3407" s="19" t="s">
        <v>79</v>
      </c>
      <c r="BK3407" s="226">
        <f>ROUND(I3407*H3407,2)</f>
        <v>0</v>
      </c>
      <c r="BL3407" s="19" t="s">
        <v>307</v>
      </c>
      <c r="BM3407" s="225" t="s">
        <v>3741</v>
      </c>
    </row>
    <row r="3408" s="2" customFormat="1">
      <c r="A3408" s="40"/>
      <c r="B3408" s="41"/>
      <c r="C3408" s="42"/>
      <c r="D3408" s="234" t="s">
        <v>680</v>
      </c>
      <c r="E3408" s="42"/>
      <c r="F3408" s="283" t="s">
        <v>3517</v>
      </c>
      <c r="G3408" s="42"/>
      <c r="H3408" s="42"/>
      <c r="I3408" s="229"/>
      <c r="J3408" s="42"/>
      <c r="K3408" s="42"/>
      <c r="L3408" s="46"/>
      <c r="M3408" s="230"/>
      <c r="N3408" s="231"/>
      <c r="O3408" s="86"/>
      <c r="P3408" s="86"/>
      <c r="Q3408" s="86"/>
      <c r="R3408" s="86"/>
      <c r="S3408" s="86"/>
      <c r="T3408" s="87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T3408" s="19" t="s">
        <v>680</v>
      </c>
      <c r="AU3408" s="19" t="s">
        <v>82</v>
      </c>
    </row>
    <row r="3409" s="2" customFormat="1" ht="16.5" customHeight="1">
      <c r="A3409" s="40"/>
      <c r="B3409" s="41"/>
      <c r="C3409" s="214" t="s">
        <v>3742</v>
      </c>
      <c r="D3409" s="214" t="s">
        <v>192</v>
      </c>
      <c r="E3409" s="215" t="s">
        <v>3743</v>
      </c>
      <c r="F3409" s="216" t="s">
        <v>3620</v>
      </c>
      <c r="G3409" s="217" t="s">
        <v>408</v>
      </c>
      <c r="H3409" s="218">
        <v>1</v>
      </c>
      <c r="I3409" s="219"/>
      <c r="J3409" s="220">
        <f>ROUND(I3409*H3409,2)</f>
        <v>0</v>
      </c>
      <c r="K3409" s="216" t="s">
        <v>19</v>
      </c>
      <c r="L3409" s="46"/>
      <c r="M3409" s="221" t="s">
        <v>19</v>
      </c>
      <c r="N3409" s="222" t="s">
        <v>43</v>
      </c>
      <c r="O3409" s="86"/>
      <c r="P3409" s="223">
        <f>O3409*H3409</f>
        <v>0</v>
      </c>
      <c r="Q3409" s="223">
        <v>0.056000000000000001</v>
      </c>
      <c r="R3409" s="223">
        <f>Q3409*H3409</f>
        <v>0.056000000000000001</v>
      </c>
      <c r="S3409" s="223">
        <v>0</v>
      </c>
      <c r="T3409" s="224">
        <f>S3409*H3409</f>
        <v>0</v>
      </c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R3409" s="225" t="s">
        <v>307</v>
      </c>
      <c r="AT3409" s="225" t="s">
        <v>192</v>
      </c>
      <c r="AU3409" s="225" t="s">
        <v>82</v>
      </c>
      <c r="AY3409" s="19" t="s">
        <v>190</v>
      </c>
      <c r="BE3409" s="226">
        <f>IF(N3409="základní",J3409,0)</f>
        <v>0</v>
      </c>
      <c r="BF3409" s="226">
        <f>IF(N3409="snížená",J3409,0)</f>
        <v>0</v>
      </c>
      <c r="BG3409" s="226">
        <f>IF(N3409="zákl. přenesená",J3409,0)</f>
        <v>0</v>
      </c>
      <c r="BH3409" s="226">
        <f>IF(N3409="sníž. přenesená",J3409,0)</f>
        <v>0</v>
      </c>
      <c r="BI3409" s="226">
        <f>IF(N3409="nulová",J3409,0)</f>
        <v>0</v>
      </c>
      <c r="BJ3409" s="19" t="s">
        <v>79</v>
      </c>
      <c r="BK3409" s="226">
        <f>ROUND(I3409*H3409,2)</f>
        <v>0</v>
      </c>
      <c r="BL3409" s="19" t="s">
        <v>307</v>
      </c>
      <c r="BM3409" s="225" t="s">
        <v>3744</v>
      </c>
    </row>
    <row r="3410" s="2" customFormat="1">
      <c r="A3410" s="40"/>
      <c r="B3410" s="41"/>
      <c r="C3410" s="42"/>
      <c r="D3410" s="234" t="s">
        <v>680</v>
      </c>
      <c r="E3410" s="42"/>
      <c r="F3410" s="283" t="s">
        <v>3517</v>
      </c>
      <c r="G3410" s="42"/>
      <c r="H3410" s="42"/>
      <c r="I3410" s="229"/>
      <c r="J3410" s="42"/>
      <c r="K3410" s="42"/>
      <c r="L3410" s="46"/>
      <c r="M3410" s="230"/>
      <c r="N3410" s="231"/>
      <c r="O3410" s="86"/>
      <c r="P3410" s="86"/>
      <c r="Q3410" s="86"/>
      <c r="R3410" s="86"/>
      <c r="S3410" s="86"/>
      <c r="T3410" s="87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T3410" s="19" t="s">
        <v>680</v>
      </c>
      <c r="AU3410" s="19" t="s">
        <v>82</v>
      </c>
    </row>
    <row r="3411" s="2" customFormat="1" ht="16.5" customHeight="1">
      <c r="A3411" s="40"/>
      <c r="B3411" s="41"/>
      <c r="C3411" s="214" t="s">
        <v>3745</v>
      </c>
      <c r="D3411" s="214" t="s">
        <v>192</v>
      </c>
      <c r="E3411" s="215" t="s">
        <v>3746</v>
      </c>
      <c r="F3411" s="216" t="s">
        <v>3624</v>
      </c>
      <c r="G3411" s="217" t="s">
        <v>408</v>
      </c>
      <c r="H3411" s="218">
        <v>1</v>
      </c>
      <c r="I3411" s="219"/>
      <c r="J3411" s="220">
        <f>ROUND(I3411*H3411,2)</f>
        <v>0</v>
      </c>
      <c r="K3411" s="216" t="s">
        <v>19</v>
      </c>
      <c r="L3411" s="46"/>
      <c r="M3411" s="221" t="s">
        <v>19</v>
      </c>
      <c r="N3411" s="222" t="s">
        <v>43</v>
      </c>
      <c r="O3411" s="86"/>
      <c r="P3411" s="223">
        <f>O3411*H3411</f>
        <v>0</v>
      </c>
      <c r="Q3411" s="223">
        <v>0.063</v>
      </c>
      <c r="R3411" s="223">
        <f>Q3411*H3411</f>
        <v>0.063</v>
      </c>
      <c r="S3411" s="223">
        <v>0</v>
      </c>
      <c r="T3411" s="224">
        <f>S3411*H3411</f>
        <v>0</v>
      </c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R3411" s="225" t="s">
        <v>307</v>
      </c>
      <c r="AT3411" s="225" t="s">
        <v>192</v>
      </c>
      <c r="AU3411" s="225" t="s">
        <v>82</v>
      </c>
      <c r="AY3411" s="19" t="s">
        <v>190</v>
      </c>
      <c r="BE3411" s="226">
        <f>IF(N3411="základní",J3411,0)</f>
        <v>0</v>
      </c>
      <c r="BF3411" s="226">
        <f>IF(N3411="snížená",J3411,0)</f>
        <v>0</v>
      </c>
      <c r="BG3411" s="226">
        <f>IF(N3411="zákl. přenesená",J3411,0)</f>
        <v>0</v>
      </c>
      <c r="BH3411" s="226">
        <f>IF(N3411="sníž. přenesená",J3411,0)</f>
        <v>0</v>
      </c>
      <c r="BI3411" s="226">
        <f>IF(N3411="nulová",J3411,0)</f>
        <v>0</v>
      </c>
      <c r="BJ3411" s="19" t="s">
        <v>79</v>
      </c>
      <c r="BK3411" s="226">
        <f>ROUND(I3411*H3411,2)</f>
        <v>0</v>
      </c>
      <c r="BL3411" s="19" t="s">
        <v>307</v>
      </c>
      <c r="BM3411" s="225" t="s">
        <v>3747</v>
      </c>
    </row>
    <row r="3412" s="2" customFormat="1">
      <c r="A3412" s="40"/>
      <c r="B3412" s="41"/>
      <c r="C3412" s="42"/>
      <c r="D3412" s="234" t="s">
        <v>680</v>
      </c>
      <c r="E3412" s="42"/>
      <c r="F3412" s="283" t="s">
        <v>3517</v>
      </c>
      <c r="G3412" s="42"/>
      <c r="H3412" s="42"/>
      <c r="I3412" s="229"/>
      <c r="J3412" s="42"/>
      <c r="K3412" s="42"/>
      <c r="L3412" s="46"/>
      <c r="M3412" s="230"/>
      <c r="N3412" s="231"/>
      <c r="O3412" s="86"/>
      <c r="P3412" s="86"/>
      <c r="Q3412" s="86"/>
      <c r="R3412" s="86"/>
      <c r="S3412" s="86"/>
      <c r="T3412" s="87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T3412" s="19" t="s">
        <v>680</v>
      </c>
      <c r="AU3412" s="19" t="s">
        <v>82</v>
      </c>
    </row>
    <row r="3413" s="2" customFormat="1" ht="16.5" customHeight="1">
      <c r="A3413" s="40"/>
      <c r="B3413" s="41"/>
      <c r="C3413" s="214" t="s">
        <v>3748</v>
      </c>
      <c r="D3413" s="214" t="s">
        <v>192</v>
      </c>
      <c r="E3413" s="215" t="s">
        <v>3749</v>
      </c>
      <c r="F3413" s="216" t="s">
        <v>3620</v>
      </c>
      <c r="G3413" s="217" t="s">
        <v>408</v>
      </c>
      <c r="H3413" s="218">
        <v>1</v>
      </c>
      <c r="I3413" s="219"/>
      <c r="J3413" s="220">
        <f>ROUND(I3413*H3413,2)</f>
        <v>0</v>
      </c>
      <c r="K3413" s="216" t="s">
        <v>19</v>
      </c>
      <c r="L3413" s="46"/>
      <c r="M3413" s="221" t="s">
        <v>19</v>
      </c>
      <c r="N3413" s="222" t="s">
        <v>43</v>
      </c>
      <c r="O3413" s="86"/>
      <c r="P3413" s="223">
        <f>O3413*H3413</f>
        <v>0</v>
      </c>
      <c r="Q3413" s="223">
        <v>0.056000000000000001</v>
      </c>
      <c r="R3413" s="223">
        <f>Q3413*H3413</f>
        <v>0.056000000000000001</v>
      </c>
      <c r="S3413" s="223">
        <v>0</v>
      </c>
      <c r="T3413" s="224">
        <f>S3413*H3413</f>
        <v>0</v>
      </c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R3413" s="225" t="s">
        <v>307</v>
      </c>
      <c r="AT3413" s="225" t="s">
        <v>192</v>
      </c>
      <c r="AU3413" s="225" t="s">
        <v>82</v>
      </c>
      <c r="AY3413" s="19" t="s">
        <v>190</v>
      </c>
      <c r="BE3413" s="226">
        <f>IF(N3413="základní",J3413,0)</f>
        <v>0</v>
      </c>
      <c r="BF3413" s="226">
        <f>IF(N3413="snížená",J3413,0)</f>
        <v>0</v>
      </c>
      <c r="BG3413" s="226">
        <f>IF(N3413="zákl. přenesená",J3413,0)</f>
        <v>0</v>
      </c>
      <c r="BH3413" s="226">
        <f>IF(N3413="sníž. přenesená",J3413,0)</f>
        <v>0</v>
      </c>
      <c r="BI3413" s="226">
        <f>IF(N3413="nulová",J3413,0)</f>
        <v>0</v>
      </c>
      <c r="BJ3413" s="19" t="s">
        <v>79</v>
      </c>
      <c r="BK3413" s="226">
        <f>ROUND(I3413*H3413,2)</f>
        <v>0</v>
      </c>
      <c r="BL3413" s="19" t="s">
        <v>307</v>
      </c>
      <c r="BM3413" s="225" t="s">
        <v>3750</v>
      </c>
    </row>
    <row r="3414" s="2" customFormat="1">
      <c r="A3414" s="40"/>
      <c r="B3414" s="41"/>
      <c r="C3414" s="42"/>
      <c r="D3414" s="234" t="s">
        <v>680</v>
      </c>
      <c r="E3414" s="42"/>
      <c r="F3414" s="283" t="s">
        <v>3517</v>
      </c>
      <c r="G3414" s="42"/>
      <c r="H3414" s="42"/>
      <c r="I3414" s="229"/>
      <c r="J3414" s="42"/>
      <c r="K3414" s="42"/>
      <c r="L3414" s="46"/>
      <c r="M3414" s="230"/>
      <c r="N3414" s="231"/>
      <c r="O3414" s="86"/>
      <c r="P3414" s="86"/>
      <c r="Q3414" s="86"/>
      <c r="R3414" s="86"/>
      <c r="S3414" s="86"/>
      <c r="T3414" s="87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T3414" s="19" t="s">
        <v>680</v>
      </c>
      <c r="AU3414" s="19" t="s">
        <v>82</v>
      </c>
    </row>
    <row r="3415" s="2" customFormat="1" ht="16.5" customHeight="1">
      <c r="A3415" s="40"/>
      <c r="B3415" s="41"/>
      <c r="C3415" s="214" t="s">
        <v>3751</v>
      </c>
      <c r="D3415" s="214" t="s">
        <v>192</v>
      </c>
      <c r="E3415" s="215" t="s">
        <v>3752</v>
      </c>
      <c r="F3415" s="216" t="s">
        <v>3620</v>
      </c>
      <c r="G3415" s="217" t="s">
        <v>408</v>
      </c>
      <c r="H3415" s="218">
        <v>1</v>
      </c>
      <c r="I3415" s="219"/>
      <c r="J3415" s="220">
        <f>ROUND(I3415*H3415,2)</f>
        <v>0</v>
      </c>
      <c r="K3415" s="216" t="s">
        <v>19</v>
      </c>
      <c r="L3415" s="46"/>
      <c r="M3415" s="221" t="s">
        <v>19</v>
      </c>
      <c r="N3415" s="222" t="s">
        <v>43</v>
      </c>
      <c r="O3415" s="86"/>
      <c r="P3415" s="223">
        <f>O3415*H3415</f>
        <v>0</v>
      </c>
      <c r="Q3415" s="223">
        <v>0.056000000000000001</v>
      </c>
      <c r="R3415" s="223">
        <f>Q3415*H3415</f>
        <v>0.056000000000000001</v>
      </c>
      <c r="S3415" s="223">
        <v>0</v>
      </c>
      <c r="T3415" s="224">
        <f>S3415*H3415</f>
        <v>0</v>
      </c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R3415" s="225" t="s">
        <v>307</v>
      </c>
      <c r="AT3415" s="225" t="s">
        <v>192</v>
      </c>
      <c r="AU3415" s="225" t="s">
        <v>82</v>
      </c>
      <c r="AY3415" s="19" t="s">
        <v>190</v>
      </c>
      <c r="BE3415" s="226">
        <f>IF(N3415="základní",J3415,0)</f>
        <v>0</v>
      </c>
      <c r="BF3415" s="226">
        <f>IF(N3415="snížená",J3415,0)</f>
        <v>0</v>
      </c>
      <c r="BG3415" s="226">
        <f>IF(N3415="zákl. přenesená",J3415,0)</f>
        <v>0</v>
      </c>
      <c r="BH3415" s="226">
        <f>IF(N3415="sníž. přenesená",J3415,0)</f>
        <v>0</v>
      </c>
      <c r="BI3415" s="226">
        <f>IF(N3415="nulová",J3415,0)</f>
        <v>0</v>
      </c>
      <c r="BJ3415" s="19" t="s">
        <v>79</v>
      </c>
      <c r="BK3415" s="226">
        <f>ROUND(I3415*H3415,2)</f>
        <v>0</v>
      </c>
      <c r="BL3415" s="19" t="s">
        <v>307</v>
      </c>
      <c r="BM3415" s="225" t="s">
        <v>3753</v>
      </c>
    </row>
    <row r="3416" s="2" customFormat="1">
      <c r="A3416" s="40"/>
      <c r="B3416" s="41"/>
      <c r="C3416" s="42"/>
      <c r="D3416" s="234" t="s">
        <v>680</v>
      </c>
      <c r="E3416" s="42"/>
      <c r="F3416" s="283" t="s">
        <v>3517</v>
      </c>
      <c r="G3416" s="42"/>
      <c r="H3416" s="42"/>
      <c r="I3416" s="229"/>
      <c r="J3416" s="42"/>
      <c r="K3416" s="42"/>
      <c r="L3416" s="46"/>
      <c r="M3416" s="230"/>
      <c r="N3416" s="231"/>
      <c r="O3416" s="86"/>
      <c r="P3416" s="86"/>
      <c r="Q3416" s="86"/>
      <c r="R3416" s="86"/>
      <c r="S3416" s="86"/>
      <c r="T3416" s="87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T3416" s="19" t="s">
        <v>680</v>
      </c>
      <c r="AU3416" s="19" t="s">
        <v>82</v>
      </c>
    </row>
    <row r="3417" s="2" customFormat="1" ht="16.5" customHeight="1">
      <c r="A3417" s="40"/>
      <c r="B3417" s="41"/>
      <c r="C3417" s="214" t="s">
        <v>3754</v>
      </c>
      <c r="D3417" s="214" t="s">
        <v>192</v>
      </c>
      <c r="E3417" s="215" t="s">
        <v>3755</v>
      </c>
      <c r="F3417" s="216" t="s">
        <v>3620</v>
      </c>
      <c r="G3417" s="217" t="s">
        <v>408</v>
      </c>
      <c r="H3417" s="218">
        <v>1</v>
      </c>
      <c r="I3417" s="219"/>
      <c r="J3417" s="220">
        <f>ROUND(I3417*H3417,2)</f>
        <v>0</v>
      </c>
      <c r="K3417" s="216" t="s">
        <v>19</v>
      </c>
      <c r="L3417" s="46"/>
      <c r="M3417" s="221" t="s">
        <v>19</v>
      </c>
      <c r="N3417" s="222" t="s">
        <v>43</v>
      </c>
      <c r="O3417" s="86"/>
      <c r="P3417" s="223">
        <f>O3417*H3417</f>
        <v>0</v>
      </c>
      <c r="Q3417" s="223">
        <v>0.056000000000000001</v>
      </c>
      <c r="R3417" s="223">
        <f>Q3417*H3417</f>
        <v>0.056000000000000001</v>
      </c>
      <c r="S3417" s="223">
        <v>0</v>
      </c>
      <c r="T3417" s="224">
        <f>S3417*H3417</f>
        <v>0</v>
      </c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R3417" s="225" t="s">
        <v>307</v>
      </c>
      <c r="AT3417" s="225" t="s">
        <v>192</v>
      </c>
      <c r="AU3417" s="225" t="s">
        <v>82</v>
      </c>
      <c r="AY3417" s="19" t="s">
        <v>190</v>
      </c>
      <c r="BE3417" s="226">
        <f>IF(N3417="základní",J3417,0)</f>
        <v>0</v>
      </c>
      <c r="BF3417" s="226">
        <f>IF(N3417="snížená",J3417,0)</f>
        <v>0</v>
      </c>
      <c r="BG3417" s="226">
        <f>IF(N3417="zákl. přenesená",J3417,0)</f>
        <v>0</v>
      </c>
      <c r="BH3417" s="226">
        <f>IF(N3417="sníž. přenesená",J3417,0)</f>
        <v>0</v>
      </c>
      <c r="BI3417" s="226">
        <f>IF(N3417="nulová",J3417,0)</f>
        <v>0</v>
      </c>
      <c r="BJ3417" s="19" t="s">
        <v>79</v>
      </c>
      <c r="BK3417" s="226">
        <f>ROUND(I3417*H3417,2)</f>
        <v>0</v>
      </c>
      <c r="BL3417" s="19" t="s">
        <v>307</v>
      </c>
      <c r="BM3417" s="225" t="s">
        <v>3756</v>
      </c>
    </row>
    <row r="3418" s="2" customFormat="1">
      <c r="A3418" s="40"/>
      <c r="B3418" s="41"/>
      <c r="C3418" s="42"/>
      <c r="D3418" s="234" t="s">
        <v>680</v>
      </c>
      <c r="E3418" s="42"/>
      <c r="F3418" s="283" t="s">
        <v>3517</v>
      </c>
      <c r="G3418" s="42"/>
      <c r="H3418" s="42"/>
      <c r="I3418" s="229"/>
      <c r="J3418" s="42"/>
      <c r="K3418" s="42"/>
      <c r="L3418" s="46"/>
      <c r="M3418" s="230"/>
      <c r="N3418" s="231"/>
      <c r="O3418" s="86"/>
      <c r="P3418" s="86"/>
      <c r="Q3418" s="86"/>
      <c r="R3418" s="86"/>
      <c r="S3418" s="86"/>
      <c r="T3418" s="87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T3418" s="19" t="s">
        <v>680</v>
      </c>
      <c r="AU3418" s="19" t="s">
        <v>82</v>
      </c>
    </row>
    <row r="3419" s="2" customFormat="1" ht="16.5" customHeight="1">
      <c r="A3419" s="40"/>
      <c r="B3419" s="41"/>
      <c r="C3419" s="214" t="s">
        <v>3757</v>
      </c>
      <c r="D3419" s="214" t="s">
        <v>192</v>
      </c>
      <c r="E3419" s="215" t="s">
        <v>3758</v>
      </c>
      <c r="F3419" s="216" t="s">
        <v>3624</v>
      </c>
      <c r="G3419" s="217" t="s">
        <v>408</v>
      </c>
      <c r="H3419" s="218">
        <v>1</v>
      </c>
      <c r="I3419" s="219"/>
      <c r="J3419" s="220">
        <f>ROUND(I3419*H3419,2)</f>
        <v>0</v>
      </c>
      <c r="K3419" s="216" t="s">
        <v>19</v>
      </c>
      <c r="L3419" s="46"/>
      <c r="M3419" s="221" t="s">
        <v>19</v>
      </c>
      <c r="N3419" s="222" t="s">
        <v>43</v>
      </c>
      <c r="O3419" s="86"/>
      <c r="P3419" s="223">
        <f>O3419*H3419</f>
        <v>0</v>
      </c>
      <c r="Q3419" s="223">
        <v>0.063</v>
      </c>
      <c r="R3419" s="223">
        <f>Q3419*H3419</f>
        <v>0.063</v>
      </c>
      <c r="S3419" s="223">
        <v>0</v>
      </c>
      <c r="T3419" s="224">
        <f>S3419*H3419</f>
        <v>0</v>
      </c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R3419" s="225" t="s">
        <v>307</v>
      </c>
      <c r="AT3419" s="225" t="s">
        <v>192</v>
      </c>
      <c r="AU3419" s="225" t="s">
        <v>82</v>
      </c>
      <c r="AY3419" s="19" t="s">
        <v>190</v>
      </c>
      <c r="BE3419" s="226">
        <f>IF(N3419="základní",J3419,0)</f>
        <v>0</v>
      </c>
      <c r="BF3419" s="226">
        <f>IF(N3419="snížená",J3419,0)</f>
        <v>0</v>
      </c>
      <c r="BG3419" s="226">
        <f>IF(N3419="zákl. přenesená",J3419,0)</f>
        <v>0</v>
      </c>
      <c r="BH3419" s="226">
        <f>IF(N3419="sníž. přenesená",J3419,0)</f>
        <v>0</v>
      </c>
      <c r="BI3419" s="226">
        <f>IF(N3419="nulová",J3419,0)</f>
        <v>0</v>
      </c>
      <c r="BJ3419" s="19" t="s">
        <v>79</v>
      </c>
      <c r="BK3419" s="226">
        <f>ROUND(I3419*H3419,2)</f>
        <v>0</v>
      </c>
      <c r="BL3419" s="19" t="s">
        <v>307</v>
      </c>
      <c r="BM3419" s="225" t="s">
        <v>3759</v>
      </c>
    </row>
    <row r="3420" s="2" customFormat="1">
      <c r="A3420" s="40"/>
      <c r="B3420" s="41"/>
      <c r="C3420" s="42"/>
      <c r="D3420" s="234" t="s">
        <v>680</v>
      </c>
      <c r="E3420" s="42"/>
      <c r="F3420" s="283" t="s">
        <v>3517</v>
      </c>
      <c r="G3420" s="42"/>
      <c r="H3420" s="42"/>
      <c r="I3420" s="229"/>
      <c r="J3420" s="42"/>
      <c r="K3420" s="42"/>
      <c r="L3420" s="46"/>
      <c r="M3420" s="230"/>
      <c r="N3420" s="231"/>
      <c r="O3420" s="86"/>
      <c r="P3420" s="86"/>
      <c r="Q3420" s="86"/>
      <c r="R3420" s="86"/>
      <c r="S3420" s="86"/>
      <c r="T3420" s="87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T3420" s="19" t="s">
        <v>680</v>
      </c>
      <c r="AU3420" s="19" t="s">
        <v>82</v>
      </c>
    </row>
    <row r="3421" s="2" customFormat="1" ht="16.5" customHeight="1">
      <c r="A3421" s="40"/>
      <c r="B3421" s="41"/>
      <c r="C3421" s="214" t="s">
        <v>3760</v>
      </c>
      <c r="D3421" s="214" t="s">
        <v>192</v>
      </c>
      <c r="E3421" s="215" t="s">
        <v>3761</v>
      </c>
      <c r="F3421" s="216" t="s">
        <v>3624</v>
      </c>
      <c r="G3421" s="217" t="s">
        <v>408</v>
      </c>
      <c r="H3421" s="218">
        <v>1</v>
      </c>
      <c r="I3421" s="219"/>
      <c r="J3421" s="220">
        <f>ROUND(I3421*H3421,2)</f>
        <v>0</v>
      </c>
      <c r="K3421" s="216" t="s">
        <v>19</v>
      </c>
      <c r="L3421" s="46"/>
      <c r="M3421" s="221" t="s">
        <v>19</v>
      </c>
      <c r="N3421" s="222" t="s">
        <v>43</v>
      </c>
      <c r="O3421" s="86"/>
      <c r="P3421" s="223">
        <f>O3421*H3421</f>
        <v>0</v>
      </c>
      <c r="Q3421" s="223">
        <v>0.063</v>
      </c>
      <c r="R3421" s="223">
        <f>Q3421*H3421</f>
        <v>0.063</v>
      </c>
      <c r="S3421" s="223">
        <v>0</v>
      </c>
      <c r="T3421" s="224">
        <f>S3421*H3421</f>
        <v>0</v>
      </c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R3421" s="225" t="s">
        <v>307</v>
      </c>
      <c r="AT3421" s="225" t="s">
        <v>192</v>
      </c>
      <c r="AU3421" s="225" t="s">
        <v>82</v>
      </c>
      <c r="AY3421" s="19" t="s">
        <v>190</v>
      </c>
      <c r="BE3421" s="226">
        <f>IF(N3421="základní",J3421,0)</f>
        <v>0</v>
      </c>
      <c r="BF3421" s="226">
        <f>IF(N3421="snížená",J3421,0)</f>
        <v>0</v>
      </c>
      <c r="BG3421" s="226">
        <f>IF(N3421="zákl. přenesená",J3421,0)</f>
        <v>0</v>
      </c>
      <c r="BH3421" s="226">
        <f>IF(N3421="sníž. přenesená",J3421,0)</f>
        <v>0</v>
      </c>
      <c r="BI3421" s="226">
        <f>IF(N3421="nulová",J3421,0)</f>
        <v>0</v>
      </c>
      <c r="BJ3421" s="19" t="s">
        <v>79</v>
      </c>
      <c r="BK3421" s="226">
        <f>ROUND(I3421*H3421,2)</f>
        <v>0</v>
      </c>
      <c r="BL3421" s="19" t="s">
        <v>307</v>
      </c>
      <c r="BM3421" s="225" t="s">
        <v>3762</v>
      </c>
    </row>
    <row r="3422" s="2" customFormat="1">
      <c r="A3422" s="40"/>
      <c r="B3422" s="41"/>
      <c r="C3422" s="42"/>
      <c r="D3422" s="234" t="s">
        <v>680</v>
      </c>
      <c r="E3422" s="42"/>
      <c r="F3422" s="283" t="s">
        <v>3517</v>
      </c>
      <c r="G3422" s="42"/>
      <c r="H3422" s="42"/>
      <c r="I3422" s="229"/>
      <c r="J3422" s="42"/>
      <c r="K3422" s="42"/>
      <c r="L3422" s="46"/>
      <c r="M3422" s="230"/>
      <c r="N3422" s="231"/>
      <c r="O3422" s="86"/>
      <c r="P3422" s="86"/>
      <c r="Q3422" s="86"/>
      <c r="R3422" s="86"/>
      <c r="S3422" s="86"/>
      <c r="T3422" s="87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T3422" s="19" t="s">
        <v>680</v>
      </c>
      <c r="AU3422" s="19" t="s">
        <v>82</v>
      </c>
    </row>
    <row r="3423" s="2" customFormat="1" ht="16.5" customHeight="1">
      <c r="A3423" s="40"/>
      <c r="B3423" s="41"/>
      <c r="C3423" s="214" t="s">
        <v>3763</v>
      </c>
      <c r="D3423" s="214" t="s">
        <v>192</v>
      </c>
      <c r="E3423" s="215" t="s">
        <v>3764</v>
      </c>
      <c r="F3423" s="216" t="s">
        <v>3624</v>
      </c>
      <c r="G3423" s="217" t="s">
        <v>408</v>
      </c>
      <c r="H3423" s="218">
        <v>1</v>
      </c>
      <c r="I3423" s="219"/>
      <c r="J3423" s="220">
        <f>ROUND(I3423*H3423,2)</f>
        <v>0</v>
      </c>
      <c r="K3423" s="216" t="s">
        <v>19</v>
      </c>
      <c r="L3423" s="46"/>
      <c r="M3423" s="221" t="s">
        <v>19</v>
      </c>
      <c r="N3423" s="222" t="s">
        <v>43</v>
      </c>
      <c r="O3423" s="86"/>
      <c r="P3423" s="223">
        <f>O3423*H3423</f>
        <v>0</v>
      </c>
      <c r="Q3423" s="223">
        <v>0.063</v>
      </c>
      <c r="R3423" s="223">
        <f>Q3423*H3423</f>
        <v>0.063</v>
      </c>
      <c r="S3423" s="223">
        <v>0</v>
      </c>
      <c r="T3423" s="224">
        <f>S3423*H3423</f>
        <v>0</v>
      </c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R3423" s="225" t="s">
        <v>307</v>
      </c>
      <c r="AT3423" s="225" t="s">
        <v>192</v>
      </c>
      <c r="AU3423" s="225" t="s">
        <v>82</v>
      </c>
      <c r="AY3423" s="19" t="s">
        <v>190</v>
      </c>
      <c r="BE3423" s="226">
        <f>IF(N3423="základní",J3423,0)</f>
        <v>0</v>
      </c>
      <c r="BF3423" s="226">
        <f>IF(N3423="snížená",J3423,0)</f>
        <v>0</v>
      </c>
      <c r="BG3423" s="226">
        <f>IF(N3423="zákl. přenesená",J3423,0)</f>
        <v>0</v>
      </c>
      <c r="BH3423" s="226">
        <f>IF(N3423="sníž. přenesená",J3423,0)</f>
        <v>0</v>
      </c>
      <c r="BI3423" s="226">
        <f>IF(N3423="nulová",J3423,0)</f>
        <v>0</v>
      </c>
      <c r="BJ3423" s="19" t="s">
        <v>79</v>
      </c>
      <c r="BK3423" s="226">
        <f>ROUND(I3423*H3423,2)</f>
        <v>0</v>
      </c>
      <c r="BL3423" s="19" t="s">
        <v>307</v>
      </c>
      <c r="BM3423" s="225" t="s">
        <v>3765</v>
      </c>
    </row>
    <row r="3424" s="2" customFormat="1">
      <c r="A3424" s="40"/>
      <c r="B3424" s="41"/>
      <c r="C3424" s="42"/>
      <c r="D3424" s="234" t="s">
        <v>680</v>
      </c>
      <c r="E3424" s="42"/>
      <c r="F3424" s="283" t="s">
        <v>3517</v>
      </c>
      <c r="G3424" s="42"/>
      <c r="H3424" s="42"/>
      <c r="I3424" s="229"/>
      <c r="J3424" s="42"/>
      <c r="K3424" s="42"/>
      <c r="L3424" s="46"/>
      <c r="M3424" s="230"/>
      <c r="N3424" s="231"/>
      <c r="O3424" s="86"/>
      <c r="P3424" s="86"/>
      <c r="Q3424" s="86"/>
      <c r="R3424" s="86"/>
      <c r="S3424" s="86"/>
      <c r="T3424" s="87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T3424" s="19" t="s">
        <v>680</v>
      </c>
      <c r="AU3424" s="19" t="s">
        <v>82</v>
      </c>
    </row>
    <row r="3425" s="2" customFormat="1" ht="16.5" customHeight="1">
      <c r="A3425" s="40"/>
      <c r="B3425" s="41"/>
      <c r="C3425" s="214" t="s">
        <v>3766</v>
      </c>
      <c r="D3425" s="214" t="s">
        <v>192</v>
      </c>
      <c r="E3425" s="215" t="s">
        <v>3767</v>
      </c>
      <c r="F3425" s="216" t="s">
        <v>3768</v>
      </c>
      <c r="G3425" s="217" t="s">
        <v>408</v>
      </c>
      <c r="H3425" s="218">
        <v>1</v>
      </c>
      <c r="I3425" s="219"/>
      <c r="J3425" s="220">
        <f>ROUND(I3425*H3425,2)</f>
        <v>0</v>
      </c>
      <c r="K3425" s="216" t="s">
        <v>19</v>
      </c>
      <c r="L3425" s="46"/>
      <c r="M3425" s="221" t="s">
        <v>19</v>
      </c>
      <c r="N3425" s="222" t="s">
        <v>43</v>
      </c>
      <c r="O3425" s="86"/>
      <c r="P3425" s="223">
        <f>O3425*H3425</f>
        <v>0</v>
      </c>
      <c r="Q3425" s="223">
        <v>0.076999999999999999</v>
      </c>
      <c r="R3425" s="223">
        <f>Q3425*H3425</f>
        <v>0.076999999999999999</v>
      </c>
      <c r="S3425" s="223">
        <v>0</v>
      </c>
      <c r="T3425" s="224">
        <f>S3425*H3425</f>
        <v>0</v>
      </c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R3425" s="225" t="s">
        <v>307</v>
      </c>
      <c r="AT3425" s="225" t="s">
        <v>192</v>
      </c>
      <c r="AU3425" s="225" t="s">
        <v>82</v>
      </c>
      <c r="AY3425" s="19" t="s">
        <v>190</v>
      </c>
      <c r="BE3425" s="226">
        <f>IF(N3425="základní",J3425,0)</f>
        <v>0</v>
      </c>
      <c r="BF3425" s="226">
        <f>IF(N3425="snížená",J3425,0)</f>
        <v>0</v>
      </c>
      <c r="BG3425" s="226">
        <f>IF(N3425="zákl. přenesená",J3425,0)</f>
        <v>0</v>
      </c>
      <c r="BH3425" s="226">
        <f>IF(N3425="sníž. přenesená",J3425,0)</f>
        <v>0</v>
      </c>
      <c r="BI3425" s="226">
        <f>IF(N3425="nulová",J3425,0)</f>
        <v>0</v>
      </c>
      <c r="BJ3425" s="19" t="s">
        <v>79</v>
      </c>
      <c r="BK3425" s="226">
        <f>ROUND(I3425*H3425,2)</f>
        <v>0</v>
      </c>
      <c r="BL3425" s="19" t="s">
        <v>307</v>
      </c>
      <c r="BM3425" s="225" t="s">
        <v>3769</v>
      </c>
    </row>
    <row r="3426" s="2" customFormat="1">
      <c r="A3426" s="40"/>
      <c r="B3426" s="41"/>
      <c r="C3426" s="42"/>
      <c r="D3426" s="234" t="s">
        <v>680</v>
      </c>
      <c r="E3426" s="42"/>
      <c r="F3426" s="283" t="s">
        <v>3770</v>
      </c>
      <c r="G3426" s="42"/>
      <c r="H3426" s="42"/>
      <c r="I3426" s="229"/>
      <c r="J3426" s="42"/>
      <c r="K3426" s="42"/>
      <c r="L3426" s="46"/>
      <c r="M3426" s="230"/>
      <c r="N3426" s="231"/>
      <c r="O3426" s="86"/>
      <c r="P3426" s="86"/>
      <c r="Q3426" s="86"/>
      <c r="R3426" s="86"/>
      <c r="S3426" s="86"/>
      <c r="T3426" s="87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T3426" s="19" t="s">
        <v>680</v>
      </c>
      <c r="AU3426" s="19" t="s">
        <v>82</v>
      </c>
    </row>
    <row r="3427" s="2" customFormat="1" ht="16.5" customHeight="1">
      <c r="A3427" s="40"/>
      <c r="B3427" s="41"/>
      <c r="C3427" s="214" t="s">
        <v>3771</v>
      </c>
      <c r="D3427" s="214" t="s">
        <v>192</v>
      </c>
      <c r="E3427" s="215" t="s">
        <v>3772</v>
      </c>
      <c r="F3427" s="216" t="s">
        <v>3768</v>
      </c>
      <c r="G3427" s="217" t="s">
        <v>408</v>
      </c>
      <c r="H3427" s="218">
        <v>1</v>
      </c>
      <c r="I3427" s="219"/>
      <c r="J3427" s="220">
        <f>ROUND(I3427*H3427,2)</f>
        <v>0</v>
      </c>
      <c r="K3427" s="216" t="s">
        <v>19</v>
      </c>
      <c r="L3427" s="46"/>
      <c r="M3427" s="221" t="s">
        <v>19</v>
      </c>
      <c r="N3427" s="222" t="s">
        <v>43</v>
      </c>
      <c r="O3427" s="86"/>
      <c r="P3427" s="223">
        <f>O3427*H3427</f>
        <v>0</v>
      </c>
      <c r="Q3427" s="223">
        <v>0.076999999999999999</v>
      </c>
      <c r="R3427" s="223">
        <f>Q3427*H3427</f>
        <v>0.076999999999999999</v>
      </c>
      <c r="S3427" s="223">
        <v>0</v>
      </c>
      <c r="T3427" s="224">
        <f>S3427*H3427</f>
        <v>0</v>
      </c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R3427" s="225" t="s">
        <v>307</v>
      </c>
      <c r="AT3427" s="225" t="s">
        <v>192</v>
      </c>
      <c r="AU3427" s="225" t="s">
        <v>82</v>
      </c>
      <c r="AY3427" s="19" t="s">
        <v>190</v>
      </c>
      <c r="BE3427" s="226">
        <f>IF(N3427="základní",J3427,0)</f>
        <v>0</v>
      </c>
      <c r="BF3427" s="226">
        <f>IF(N3427="snížená",J3427,0)</f>
        <v>0</v>
      </c>
      <c r="BG3427" s="226">
        <f>IF(N3427="zákl. přenesená",J3427,0)</f>
        <v>0</v>
      </c>
      <c r="BH3427" s="226">
        <f>IF(N3427="sníž. přenesená",J3427,0)</f>
        <v>0</v>
      </c>
      <c r="BI3427" s="226">
        <f>IF(N3427="nulová",J3427,0)</f>
        <v>0</v>
      </c>
      <c r="BJ3427" s="19" t="s">
        <v>79</v>
      </c>
      <c r="BK3427" s="226">
        <f>ROUND(I3427*H3427,2)</f>
        <v>0</v>
      </c>
      <c r="BL3427" s="19" t="s">
        <v>307</v>
      </c>
      <c r="BM3427" s="225" t="s">
        <v>3773</v>
      </c>
    </row>
    <row r="3428" s="2" customFormat="1">
      <c r="A3428" s="40"/>
      <c r="B3428" s="41"/>
      <c r="C3428" s="42"/>
      <c r="D3428" s="234" t="s">
        <v>680</v>
      </c>
      <c r="E3428" s="42"/>
      <c r="F3428" s="283" t="s">
        <v>3770</v>
      </c>
      <c r="G3428" s="42"/>
      <c r="H3428" s="42"/>
      <c r="I3428" s="229"/>
      <c r="J3428" s="42"/>
      <c r="K3428" s="42"/>
      <c r="L3428" s="46"/>
      <c r="M3428" s="230"/>
      <c r="N3428" s="231"/>
      <c r="O3428" s="86"/>
      <c r="P3428" s="86"/>
      <c r="Q3428" s="86"/>
      <c r="R3428" s="86"/>
      <c r="S3428" s="86"/>
      <c r="T3428" s="87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T3428" s="19" t="s">
        <v>680</v>
      </c>
      <c r="AU3428" s="19" t="s">
        <v>82</v>
      </c>
    </row>
    <row r="3429" s="2" customFormat="1" ht="16.5" customHeight="1">
      <c r="A3429" s="40"/>
      <c r="B3429" s="41"/>
      <c r="C3429" s="214" t="s">
        <v>3774</v>
      </c>
      <c r="D3429" s="214" t="s">
        <v>192</v>
      </c>
      <c r="E3429" s="215" t="s">
        <v>3775</v>
      </c>
      <c r="F3429" s="216" t="s">
        <v>3768</v>
      </c>
      <c r="G3429" s="217" t="s">
        <v>408</v>
      </c>
      <c r="H3429" s="218">
        <v>1</v>
      </c>
      <c r="I3429" s="219"/>
      <c r="J3429" s="220">
        <f>ROUND(I3429*H3429,2)</f>
        <v>0</v>
      </c>
      <c r="K3429" s="216" t="s">
        <v>19</v>
      </c>
      <c r="L3429" s="46"/>
      <c r="M3429" s="221" t="s">
        <v>19</v>
      </c>
      <c r="N3429" s="222" t="s">
        <v>43</v>
      </c>
      <c r="O3429" s="86"/>
      <c r="P3429" s="223">
        <f>O3429*H3429</f>
        <v>0</v>
      </c>
      <c r="Q3429" s="223">
        <v>0.076999999999999999</v>
      </c>
      <c r="R3429" s="223">
        <f>Q3429*H3429</f>
        <v>0.076999999999999999</v>
      </c>
      <c r="S3429" s="223">
        <v>0</v>
      </c>
      <c r="T3429" s="224">
        <f>S3429*H3429</f>
        <v>0</v>
      </c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R3429" s="225" t="s">
        <v>307</v>
      </c>
      <c r="AT3429" s="225" t="s">
        <v>192</v>
      </c>
      <c r="AU3429" s="225" t="s">
        <v>82</v>
      </c>
      <c r="AY3429" s="19" t="s">
        <v>190</v>
      </c>
      <c r="BE3429" s="226">
        <f>IF(N3429="základní",J3429,0)</f>
        <v>0</v>
      </c>
      <c r="BF3429" s="226">
        <f>IF(N3429="snížená",J3429,0)</f>
        <v>0</v>
      </c>
      <c r="BG3429" s="226">
        <f>IF(N3429="zákl. přenesená",J3429,0)</f>
        <v>0</v>
      </c>
      <c r="BH3429" s="226">
        <f>IF(N3429="sníž. přenesená",J3429,0)</f>
        <v>0</v>
      </c>
      <c r="BI3429" s="226">
        <f>IF(N3429="nulová",J3429,0)</f>
        <v>0</v>
      </c>
      <c r="BJ3429" s="19" t="s">
        <v>79</v>
      </c>
      <c r="BK3429" s="226">
        <f>ROUND(I3429*H3429,2)</f>
        <v>0</v>
      </c>
      <c r="BL3429" s="19" t="s">
        <v>307</v>
      </c>
      <c r="BM3429" s="225" t="s">
        <v>3776</v>
      </c>
    </row>
    <row r="3430" s="2" customFormat="1">
      <c r="A3430" s="40"/>
      <c r="B3430" s="41"/>
      <c r="C3430" s="42"/>
      <c r="D3430" s="234" t="s">
        <v>680</v>
      </c>
      <c r="E3430" s="42"/>
      <c r="F3430" s="283" t="s">
        <v>3770</v>
      </c>
      <c r="G3430" s="42"/>
      <c r="H3430" s="42"/>
      <c r="I3430" s="229"/>
      <c r="J3430" s="42"/>
      <c r="K3430" s="42"/>
      <c r="L3430" s="46"/>
      <c r="M3430" s="230"/>
      <c r="N3430" s="231"/>
      <c r="O3430" s="86"/>
      <c r="P3430" s="86"/>
      <c r="Q3430" s="86"/>
      <c r="R3430" s="86"/>
      <c r="S3430" s="86"/>
      <c r="T3430" s="87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T3430" s="19" t="s">
        <v>680</v>
      </c>
      <c r="AU3430" s="19" t="s">
        <v>82</v>
      </c>
    </row>
    <row r="3431" s="2" customFormat="1" ht="16.5" customHeight="1">
      <c r="A3431" s="40"/>
      <c r="B3431" s="41"/>
      <c r="C3431" s="214" t="s">
        <v>3777</v>
      </c>
      <c r="D3431" s="214" t="s">
        <v>192</v>
      </c>
      <c r="E3431" s="215" t="s">
        <v>3778</v>
      </c>
      <c r="F3431" s="216" t="s">
        <v>3768</v>
      </c>
      <c r="G3431" s="217" t="s">
        <v>408</v>
      </c>
      <c r="H3431" s="218">
        <v>1</v>
      </c>
      <c r="I3431" s="219"/>
      <c r="J3431" s="220">
        <f>ROUND(I3431*H3431,2)</f>
        <v>0</v>
      </c>
      <c r="K3431" s="216" t="s">
        <v>19</v>
      </c>
      <c r="L3431" s="46"/>
      <c r="M3431" s="221" t="s">
        <v>19</v>
      </c>
      <c r="N3431" s="222" t="s">
        <v>43</v>
      </c>
      <c r="O3431" s="86"/>
      <c r="P3431" s="223">
        <f>O3431*H3431</f>
        <v>0</v>
      </c>
      <c r="Q3431" s="223">
        <v>0.076999999999999999</v>
      </c>
      <c r="R3431" s="223">
        <f>Q3431*H3431</f>
        <v>0.076999999999999999</v>
      </c>
      <c r="S3431" s="223">
        <v>0</v>
      </c>
      <c r="T3431" s="224">
        <f>S3431*H3431</f>
        <v>0</v>
      </c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R3431" s="225" t="s">
        <v>307</v>
      </c>
      <c r="AT3431" s="225" t="s">
        <v>192</v>
      </c>
      <c r="AU3431" s="225" t="s">
        <v>82</v>
      </c>
      <c r="AY3431" s="19" t="s">
        <v>190</v>
      </c>
      <c r="BE3431" s="226">
        <f>IF(N3431="základní",J3431,0)</f>
        <v>0</v>
      </c>
      <c r="BF3431" s="226">
        <f>IF(N3431="snížená",J3431,0)</f>
        <v>0</v>
      </c>
      <c r="BG3431" s="226">
        <f>IF(N3431="zákl. přenesená",J3431,0)</f>
        <v>0</v>
      </c>
      <c r="BH3431" s="226">
        <f>IF(N3431="sníž. přenesená",J3431,0)</f>
        <v>0</v>
      </c>
      <c r="BI3431" s="226">
        <f>IF(N3431="nulová",J3431,0)</f>
        <v>0</v>
      </c>
      <c r="BJ3431" s="19" t="s">
        <v>79</v>
      </c>
      <c r="BK3431" s="226">
        <f>ROUND(I3431*H3431,2)</f>
        <v>0</v>
      </c>
      <c r="BL3431" s="19" t="s">
        <v>307</v>
      </c>
      <c r="BM3431" s="225" t="s">
        <v>3779</v>
      </c>
    </row>
    <row r="3432" s="2" customFormat="1">
      <c r="A3432" s="40"/>
      <c r="B3432" s="41"/>
      <c r="C3432" s="42"/>
      <c r="D3432" s="234" t="s">
        <v>680</v>
      </c>
      <c r="E3432" s="42"/>
      <c r="F3432" s="283" t="s">
        <v>3770</v>
      </c>
      <c r="G3432" s="42"/>
      <c r="H3432" s="42"/>
      <c r="I3432" s="229"/>
      <c r="J3432" s="42"/>
      <c r="K3432" s="42"/>
      <c r="L3432" s="46"/>
      <c r="M3432" s="230"/>
      <c r="N3432" s="231"/>
      <c r="O3432" s="86"/>
      <c r="P3432" s="86"/>
      <c r="Q3432" s="86"/>
      <c r="R3432" s="86"/>
      <c r="S3432" s="86"/>
      <c r="T3432" s="87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T3432" s="19" t="s">
        <v>680</v>
      </c>
      <c r="AU3432" s="19" t="s">
        <v>82</v>
      </c>
    </row>
    <row r="3433" s="2" customFormat="1" ht="16.5" customHeight="1">
      <c r="A3433" s="40"/>
      <c r="B3433" s="41"/>
      <c r="C3433" s="214" t="s">
        <v>3780</v>
      </c>
      <c r="D3433" s="214" t="s">
        <v>192</v>
      </c>
      <c r="E3433" s="215" t="s">
        <v>3781</v>
      </c>
      <c r="F3433" s="216" t="s">
        <v>3730</v>
      </c>
      <c r="G3433" s="217" t="s">
        <v>408</v>
      </c>
      <c r="H3433" s="218">
        <v>1</v>
      </c>
      <c r="I3433" s="219"/>
      <c r="J3433" s="220">
        <f>ROUND(I3433*H3433,2)</f>
        <v>0</v>
      </c>
      <c r="K3433" s="216" t="s">
        <v>19</v>
      </c>
      <c r="L3433" s="46"/>
      <c r="M3433" s="221" t="s">
        <v>19</v>
      </c>
      <c r="N3433" s="222" t="s">
        <v>43</v>
      </c>
      <c r="O3433" s="86"/>
      <c r="P3433" s="223">
        <f>O3433*H3433</f>
        <v>0</v>
      </c>
      <c r="Q3433" s="223">
        <v>0.070000000000000007</v>
      </c>
      <c r="R3433" s="223">
        <f>Q3433*H3433</f>
        <v>0.070000000000000007</v>
      </c>
      <c r="S3433" s="223">
        <v>0</v>
      </c>
      <c r="T3433" s="224">
        <f>S3433*H3433</f>
        <v>0</v>
      </c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R3433" s="225" t="s">
        <v>307</v>
      </c>
      <c r="AT3433" s="225" t="s">
        <v>192</v>
      </c>
      <c r="AU3433" s="225" t="s">
        <v>82</v>
      </c>
      <c r="AY3433" s="19" t="s">
        <v>190</v>
      </c>
      <c r="BE3433" s="226">
        <f>IF(N3433="základní",J3433,0)</f>
        <v>0</v>
      </c>
      <c r="BF3433" s="226">
        <f>IF(N3433="snížená",J3433,0)</f>
        <v>0</v>
      </c>
      <c r="BG3433" s="226">
        <f>IF(N3433="zákl. přenesená",J3433,0)</f>
        <v>0</v>
      </c>
      <c r="BH3433" s="226">
        <f>IF(N3433="sníž. přenesená",J3433,0)</f>
        <v>0</v>
      </c>
      <c r="BI3433" s="226">
        <f>IF(N3433="nulová",J3433,0)</f>
        <v>0</v>
      </c>
      <c r="BJ3433" s="19" t="s">
        <v>79</v>
      </c>
      <c r="BK3433" s="226">
        <f>ROUND(I3433*H3433,2)</f>
        <v>0</v>
      </c>
      <c r="BL3433" s="19" t="s">
        <v>307</v>
      </c>
      <c r="BM3433" s="225" t="s">
        <v>3782</v>
      </c>
    </row>
    <row r="3434" s="2" customFormat="1">
      <c r="A3434" s="40"/>
      <c r="B3434" s="41"/>
      <c r="C3434" s="42"/>
      <c r="D3434" s="234" t="s">
        <v>680</v>
      </c>
      <c r="E3434" s="42"/>
      <c r="F3434" s="283" t="s">
        <v>3517</v>
      </c>
      <c r="G3434" s="42"/>
      <c r="H3434" s="42"/>
      <c r="I3434" s="229"/>
      <c r="J3434" s="42"/>
      <c r="K3434" s="42"/>
      <c r="L3434" s="46"/>
      <c r="M3434" s="230"/>
      <c r="N3434" s="231"/>
      <c r="O3434" s="86"/>
      <c r="P3434" s="86"/>
      <c r="Q3434" s="86"/>
      <c r="R3434" s="86"/>
      <c r="S3434" s="86"/>
      <c r="T3434" s="87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T3434" s="19" t="s">
        <v>680</v>
      </c>
      <c r="AU3434" s="19" t="s">
        <v>82</v>
      </c>
    </row>
    <row r="3435" s="2" customFormat="1" ht="21.75" customHeight="1">
      <c r="A3435" s="40"/>
      <c r="B3435" s="41"/>
      <c r="C3435" s="214" t="s">
        <v>3783</v>
      </c>
      <c r="D3435" s="214" t="s">
        <v>192</v>
      </c>
      <c r="E3435" s="215" t="s">
        <v>3784</v>
      </c>
      <c r="F3435" s="216" t="s">
        <v>3565</v>
      </c>
      <c r="G3435" s="217" t="s">
        <v>408</v>
      </c>
      <c r="H3435" s="218">
        <v>1</v>
      </c>
      <c r="I3435" s="219"/>
      <c r="J3435" s="220">
        <f>ROUND(I3435*H3435,2)</f>
        <v>0</v>
      </c>
      <c r="K3435" s="216" t="s">
        <v>19</v>
      </c>
      <c r="L3435" s="46"/>
      <c r="M3435" s="221" t="s">
        <v>19</v>
      </c>
      <c r="N3435" s="222" t="s">
        <v>43</v>
      </c>
      <c r="O3435" s="86"/>
      <c r="P3435" s="223">
        <f>O3435*H3435</f>
        <v>0</v>
      </c>
      <c r="Q3435" s="223">
        <v>0.070000000000000007</v>
      </c>
      <c r="R3435" s="223">
        <f>Q3435*H3435</f>
        <v>0.070000000000000007</v>
      </c>
      <c r="S3435" s="223">
        <v>0</v>
      </c>
      <c r="T3435" s="224">
        <f>S3435*H3435</f>
        <v>0</v>
      </c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R3435" s="225" t="s">
        <v>307</v>
      </c>
      <c r="AT3435" s="225" t="s">
        <v>192</v>
      </c>
      <c r="AU3435" s="225" t="s">
        <v>82</v>
      </c>
      <c r="AY3435" s="19" t="s">
        <v>190</v>
      </c>
      <c r="BE3435" s="226">
        <f>IF(N3435="základní",J3435,0)</f>
        <v>0</v>
      </c>
      <c r="BF3435" s="226">
        <f>IF(N3435="snížená",J3435,0)</f>
        <v>0</v>
      </c>
      <c r="BG3435" s="226">
        <f>IF(N3435="zákl. přenesená",J3435,0)</f>
        <v>0</v>
      </c>
      <c r="BH3435" s="226">
        <f>IF(N3435="sníž. přenesená",J3435,0)</f>
        <v>0</v>
      </c>
      <c r="BI3435" s="226">
        <f>IF(N3435="nulová",J3435,0)</f>
        <v>0</v>
      </c>
      <c r="BJ3435" s="19" t="s">
        <v>79</v>
      </c>
      <c r="BK3435" s="226">
        <f>ROUND(I3435*H3435,2)</f>
        <v>0</v>
      </c>
      <c r="BL3435" s="19" t="s">
        <v>307</v>
      </c>
      <c r="BM3435" s="225" t="s">
        <v>3785</v>
      </c>
    </row>
    <row r="3436" s="2" customFormat="1">
      <c r="A3436" s="40"/>
      <c r="B3436" s="41"/>
      <c r="C3436" s="42"/>
      <c r="D3436" s="234" t="s">
        <v>680</v>
      </c>
      <c r="E3436" s="42"/>
      <c r="F3436" s="283" t="s">
        <v>3517</v>
      </c>
      <c r="G3436" s="42"/>
      <c r="H3436" s="42"/>
      <c r="I3436" s="229"/>
      <c r="J3436" s="42"/>
      <c r="K3436" s="42"/>
      <c r="L3436" s="46"/>
      <c r="M3436" s="230"/>
      <c r="N3436" s="231"/>
      <c r="O3436" s="86"/>
      <c r="P3436" s="86"/>
      <c r="Q3436" s="86"/>
      <c r="R3436" s="86"/>
      <c r="S3436" s="86"/>
      <c r="T3436" s="87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T3436" s="19" t="s">
        <v>680</v>
      </c>
      <c r="AU3436" s="19" t="s">
        <v>82</v>
      </c>
    </row>
    <row r="3437" s="2" customFormat="1" ht="24.15" customHeight="1">
      <c r="A3437" s="40"/>
      <c r="B3437" s="41"/>
      <c r="C3437" s="214" t="s">
        <v>3786</v>
      </c>
      <c r="D3437" s="214" t="s">
        <v>192</v>
      </c>
      <c r="E3437" s="215" t="s">
        <v>3787</v>
      </c>
      <c r="F3437" s="216" t="s">
        <v>3788</v>
      </c>
      <c r="G3437" s="217" t="s">
        <v>408</v>
      </c>
      <c r="H3437" s="218">
        <v>1</v>
      </c>
      <c r="I3437" s="219"/>
      <c r="J3437" s="220">
        <f>ROUND(I3437*H3437,2)</f>
        <v>0</v>
      </c>
      <c r="K3437" s="216" t="s">
        <v>19</v>
      </c>
      <c r="L3437" s="46"/>
      <c r="M3437" s="221" t="s">
        <v>19</v>
      </c>
      <c r="N3437" s="222" t="s">
        <v>43</v>
      </c>
      <c r="O3437" s="86"/>
      <c r="P3437" s="223">
        <f>O3437*H3437</f>
        <v>0</v>
      </c>
      <c r="Q3437" s="223">
        <v>0.10815</v>
      </c>
      <c r="R3437" s="223">
        <f>Q3437*H3437</f>
        <v>0.10815</v>
      </c>
      <c r="S3437" s="223">
        <v>0</v>
      </c>
      <c r="T3437" s="224">
        <f>S3437*H3437</f>
        <v>0</v>
      </c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R3437" s="225" t="s">
        <v>307</v>
      </c>
      <c r="AT3437" s="225" t="s">
        <v>192</v>
      </c>
      <c r="AU3437" s="225" t="s">
        <v>82</v>
      </c>
      <c r="AY3437" s="19" t="s">
        <v>190</v>
      </c>
      <c r="BE3437" s="226">
        <f>IF(N3437="základní",J3437,0)</f>
        <v>0</v>
      </c>
      <c r="BF3437" s="226">
        <f>IF(N3437="snížená",J3437,0)</f>
        <v>0</v>
      </c>
      <c r="BG3437" s="226">
        <f>IF(N3437="zákl. přenesená",J3437,0)</f>
        <v>0</v>
      </c>
      <c r="BH3437" s="226">
        <f>IF(N3437="sníž. přenesená",J3437,0)</f>
        <v>0</v>
      </c>
      <c r="BI3437" s="226">
        <f>IF(N3437="nulová",J3437,0)</f>
        <v>0</v>
      </c>
      <c r="BJ3437" s="19" t="s">
        <v>79</v>
      </c>
      <c r="BK3437" s="226">
        <f>ROUND(I3437*H3437,2)</f>
        <v>0</v>
      </c>
      <c r="BL3437" s="19" t="s">
        <v>307</v>
      </c>
      <c r="BM3437" s="225" t="s">
        <v>3789</v>
      </c>
    </row>
    <row r="3438" s="2" customFormat="1">
      <c r="A3438" s="40"/>
      <c r="B3438" s="41"/>
      <c r="C3438" s="42"/>
      <c r="D3438" s="234" t="s">
        <v>680</v>
      </c>
      <c r="E3438" s="42"/>
      <c r="F3438" s="283" t="s">
        <v>3517</v>
      </c>
      <c r="G3438" s="42"/>
      <c r="H3438" s="42"/>
      <c r="I3438" s="229"/>
      <c r="J3438" s="42"/>
      <c r="K3438" s="42"/>
      <c r="L3438" s="46"/>
      <c r="M3438" s="230"/>
      <c r="N3438" s="231"/>
      <c r="O3438" s="86"/>
      <c r="P3438" s="86"/>
      <c r="Q3438" s="86"/>
      <c r="R3438" s="86"/>
      <c r="S3438" s="86"/>
      <c r="T3438" s="87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T3438" s="19" t="s">
        <v>680</v>
      </c>
      <c r="AU3438" s="19" t="s">
        <v>82</v>
      </c>
    </row>
    <row r="3439" s="2" customFormat="1" ht="16.5" customHeight="1">
      <c r="A3439" s="40"/>
      <c r="B3439" s="41"/>
      <c r="C3439" s="214" t="s">
        <v>3790</v>
      </c>
      <c r="D3439" s="214" t="s">
        <v>192</v>
      </c>
      <c r="E3439" s="215" t="s">
        <v>3791</v>
      </c>
      <c r="F3439" s="216" t="s">
        <v>3730</v>
      </c>
      <c r="G3439" s="217" t="s">
        <v>408</v>
      </c>
      <c r="H3439" s="218">
        <v>1</v>
      </c>
      <c r="I3439" s="219"/>
      <c r="J3439" s="220">
        <f>ROUND(I3439*H3439,2)</f>
        <v>0</v>
      </c>
      <c r="K3439" s="216" t="s">
        <v>19</v>
      </c>
      <c r="L3439" s="46"/>
      <c r="M3439" s="221" t="s">
        <v>19</v>
      </c>
      <c r="N3439" s="222" t="s">
        <v>43</v>
      </c>
      <c r="O3439" s="86"/>
      <c r="P3439" s="223">
        <f>O3439*H3439</f>
        <v>0</v>
      </c>
      <c r="Q3439" s="223">
        <v>0.070000000000000007</v>
      </c>
      <c r="R3439" s="223">
        <f>Q3439*H3439</f>
        <v>0.070000000000000007</v>
      </c>
      <c r="S3439" s="223">
        <v>0</v>
      </c>
      <c r="T3439" s="224">
        <f>S3439*H3439</f>
        <v>0</v>
      </c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R3439" s="225" t="s">
        <v>307</v>
      </c>
      <c r="AT3439" s="225" t="s">
        <v>192</v>
      </c>
      <c r="AU3439" s="225" t="s">
        <v>82</v>
      </c>
      <c r="AY3439" s="19" t="s">
        <v>190</v>
      </c>
      <c r="BE3439" s="226">
        <f>IF(N3439="základní",J3439,0)</f>
        <v>0</v>
      </c>
      <c r="BF3439" s="226">
        <f>IF(N3439="snížená",J3439,0)</f>
        <v>0</v>
      </c>
      <c r="BG3439" s="226">
        <f>IF(N3439="zákl. přenesená",J3439,0)</f>
        <v>0</v>
      </c>
      <c r="BH3439" s="226">
        <f>IF(N3439="sníž. přenesená",J3439,0)</f>
        <v>0</v>
      </c>
      <c r="BI3439" s="226">
        <f>IF(N3439="nulová",J3439,0)</f>
        <v>0</v>
      </c>
      <c r="BJ3439" s="19" t="s">
        <v>79</v>
      </c>
      <c r="BK3439" s="226">
        <f>ROUND(I3439*H3439,2)</f>
        <v>0</v>
      </c>
      <c r="BL3439" s="19" t="s">
        <v>307</v>
      </c>
      <c r="BM3439" s="225" t="s">
        <v>3792</v>
      </c>
    </row>
    <row r="3440" s="2" customFormat="1">
      <c r="A3440" s="40"/>
      <c r="B3440" s="41"/>
      <c r="C3440" s="42"/>
      <c r="D3440" s="234" t="s">
        <v>680</v>
      </c>
      <c r="E3440" s="42"/>
      <c r="F3440" s="283" t="s">
        <v>3517</v>
      </c>
      <c r="G3440" s="42"/>
      <c r="H3440" s="42"/>
      <c r="I3440" s="229"/>
      <c r="J3440" s="42"/>
      <c r="K3440" s="42"/>
      <c r="L3440" s="46"/>
      <c r="M3440" s="230"/>
      <c r="N3440" s="231"/>
      <c r="O3440" s="86"/>
      <c r="P3440" s="86"/>
      <c r="Q3440" s="86"/>
      <c r="R3440" s="86"/>
      <c r="S3440" s="86"/>
      <c r="T3440" s="87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T3440" s="19" t="s">
        <v>680</v>
      </c>
      <c r="AU3440" s="19" t="s">
        <v>82</v>
      </c>
    </row>
    <row r="3441" s="2" customFormat="1" ht="16.5" customHeight="1">
      <c r="A3441" s="40"/>
      <c r="B3441" s="41"/>
      <c r="C3441" s="214" t="s">
        <v>3793</v>
      </c>
      <c r="D3441" s="214" t="s">
        <v>192</v>
      </c>
      <c r="E3441" s="215" t="s">
        <v>3794</v>
      </c>
      <c r="F3441" s="216" t="s">
        <v>3547</v>
      </c>
      <c r="G3441" s="217" t="s">
        <v>408</v>
      </c>
      <c r="H3441" s="218">
        <v>1</v>
      </c>
      <c r="I3441" s="219"/>
      <c r="J3441" s="220">
        <f>ROUND(I3441*H3441,2)</f>
        <v>0</v>
      </c>
      <c r="K3441" s="216" t="s">
        <v>19</v>
      </c>
      <c r="L3441" s="46"/>
      <c r="M3441" s="221" t="s">
        <v>19</v>
      </c>
      <c r="N3441" s="222" t="s">
        <v>43</v>
      </c>
      <c r="O3441" s="86"/>
      <c r="P3441" s="223">
        <f>O3441*H3441</f>
        <v>0</v>
      </c>
      <c r="Q3441" s="223">
        <v>0.070000000000000007</v>
      </c>
      <c r="R3441" s="223">
        <f>Q3441*H3441</f>
        <v>0.070000000000000007</v>
      </c>
      <c r="S3441" s="223">
        <v>0</v>
      </c>
      <c r="T3441" s="224">
        <f>S3441*H3441</f>
        <v>0</v>
      </c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R3441" s="225" t="s">
        <v>307</v>
      </c>
      <c r="AT3441" s="225" t="s">
        <v>192</v>
      </c>
      <c r="AU3441" s="225" t="s">
        <v>82</v>
      </c>
      <c r="AY3441" s="19" t="s">
        <v>190</v>
      </c>
      <c r="BE3441" s="226">
        <f>IF(N3441="základní",J3441,0)</f>
        <v>0</v>
      </c>
      <c r="BF3441" s="226">
        <f>IF(N3441="snížená",J3441,0)</f>
        <v>0</v>
      </c>
      <c r="BG3441" s="226">
        <f>IF(N3441="zákl. přenesená",J3441,0)</f>
        <v>0</v>
      </c>
      <c r="BH3441" s="226">
        <f>IF(N3441="sníž. přenesená",J3441,0)</f>
        <v>0</v>
      </c>
      <c r="BI3441" s="226">
        <f>IF(N3441="nulová",J3441,0)</f>
        <v>0</v>
      </c>
      <c r="BJ3441" s="19" t="s">
        <v>79</v>
      </c>
      <c r="BK3441" s="226">
        <f>ROUND(I3441*H3441,2)</f>
        <v>0</v>
      </c>
      <c r="BL3441" s="19" t="s">
        <v>307</v>
      </c>
      <c r="BM3441" s="225" t="s">
        <v>3795</v>
      </c>
    </row>
    <row r="3442" s="2" customFormat="1">
      <c r="A3442" s="40"/>
      <c r="B3442" s="41"/>
      <c r="C3442" s="42"/>
      <c r="D3442" s="234" t="s">
        <v>680</v>
      </c>
      <c r="E3442" s="42"/>
      <c r="F3442" s="283" t="s">
        <v>3517</v>
      </c>
      <c r="G3442" s="42"/>
      <c r="H3442" s="42"/>
      <c r="I3442" s="229"/>
      <c r="J3442" s="42"/>
      <c r="K3442" s="42"/>
      <c r="L3442" s="46"/>
      <c r="M3442" s="230"/>
      <c r="N3442" s="231"/>
      <c r="O3442" s="86"/>
      <c r="P3442" s="86"/>
      <c r="Q3442" s="86"/>
      <c r="R3442" s="86"/>
      <c r="S3442" s="86"/>
      <c r="T3442" s="87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T3442" s="19" t="s">
        <v>680</v>
      </c>
      <c r="AU3442" s="19" t="s">
        <v>82</v>
      </c>
    </row>
    <row r="3443" s="2" customFormat="1" ht="16.5" customHeight="1">
      <c r="A3443" s="40"/>
      <c r="B3443" s="41"/>
      <c r="C3443" s="214" t="s">
        <v>3796</v>
      </c>
      <c r="D3443" s="214" t="s">
        <v>192</v>
      </c>
      <c r="E3443" s="215" t="s">
        <v>3797</v>
      </c>
      <c r="F3443" s="216" t="s">
        <v>3624</v>
      </c>
      <c r="G3443" s="217" t="s">
        <v>408</v>
      </c>
      <c r="H3443" s="218">
        <v>1</v>
      </c>
      <c r="I3443" s="219"/>
      <c r="J3443" s="220">
        <f>ROUND(I3443*H3443,2)</f>
        <v>0</v>
      </c>
      <c r="K3443" s="216" t="s">
        <v>19</v>
      </c>
      <c r="L3443" s="46"/>
      <c r="M3443" s="221" t="s">
        <v>19</v>
      </c>
      <c r="N3443" s="222" t="s">
        <v>43</v>
      </c>
      <c r="O3443" s="86"/>
      <c r="P3443" s="223">
        <f>O3443*H3443</f>
        <v>0</v>
      </c>
      <c r="Q3443" s="223">
        <v>0.063</v>
      </c>
      <c r="R3443" s="223">
        <f>Q3443*H3443</f>
        <v>0.063</v>
      </c>
      <c r="S3443" s="223">
        <v>0</v>
      </c>
      <c r="T3443" s="224">
        <f>S3443*H3443</f>
        <v>0</v>
      </c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R3443" s="225" t="s">
        <v>307</v>
      </c>
      <c r="AT3443" s="225" t="s">
        <v>192</v>
      </c>
      <c r="AU3443" s="225" t="s">
        <v>82</v>
      </c>
      <c r="AY3443" s="19" t="s">
        <v>190</v>
      </c>
      <c r="BE3443" s="226">
        <f>IF(N3443="základní",J3443,0)</f>
        <v>0</v>
      </c>
      <c r="BF3443" s="226">
        <f>IF(N3443="snížená",J3443,0)</f>
        <v>0</v>
      </c>
      <c r="BG3443" s="226">
        <f>IF(N3443="zákl. přenesená",J3443,0)</f>
        <v>0</v>
      </c>
      <c r="BH3443" s="226">
        <f>IF(N3443="sníž. přenesená",J3443,0)</f>
        <v>0</v>
      </c>
      <c r="BI3443" s="226">
        <f>IF(N3443="nulová",J3443,0)</f>
        <v>0</v>
      </c>
      <c r="BJ3443" s="19" t="s">
        <v>79</v>
      </c>
      <c r="BK3443" s="226">
        <f>ROUND(I3443*H3443,2)</f>
        <v>0</v>
      </c>
      <c r="BL3443" s="19" t="s">
        <v>307</v>
      </c>
      <c r="BM3443" s="225" t="s">
        <v>3798</v>
      </c>
    </row>
    <row r="3444" s="2" customFormat="1">
      <c r="A3444" s="40"/>
      <c r="B3444" s="41"/>
      <c r="C3444" s="42"/>
      <c r="D3444" s="234" t="s">
        <v>680</v>
      </c>
      <c r="E3444" s="42"/>
      <c r="F3444" s="283" t="s">
        <v>3517</v>
      </c>
      <c r="G3444" s="42"/>
      <c r="H3444" s="42"/>
      <c r="I3444" s="229"/>
      <c r="J3444" s="42"/>
      <c r="K3444" s="42"/>
      <c r="L3444" s="46"/>
      <c r="M3444" s="230"/>
      <c r="N3444" s="231"/>
      <c r="O3444" s="86"/>
      <c r="P3444" s="86"/>
      <c r="Q3444" s="86"/>
      <c r="R3444" s="86"/>
      <c r="S3444" s="86"/>
      <c r="T3444" s="87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T3444" s="19" t="s">
        <v>680</v>
      </c>
      <c r="AU3444" s="19" t="s">
        <v>82</v>
      </c>
    </row>
    <row r="3445" s="2" customFormat="1" ht="16.5" customHeight="1">
      <c r="A3445" s="40"/>
      <c r="B3445" s="41"/>
      <c r="C3445" s="214" t="s">
        <v>3799</v>
      </c>
      <c r="D3445" s="214" t="s">
        <v>192</v>
      </c>
      <c r="E3445" s="215" t="s">
        <v>3800</v>
      </c>
      <c r="F3445" s="216" t="s">
        <v>3624</v>
      </c>
      <c r="G3445" s="217" t="s">
        <v>408</v>
      </c>
      <c r="H3445" s="218">
        <v>1</v>
      </c>
      <c r="I3445" s="219"/>
      <c r="J3445" s="220">
        <f>ROUND(I3445*H3445,2)</f>
        <v>0</v>
      </c>
      <c r="K3445" s="216" t="s">
        <v>19</v>
      </c>
      <c r="L3445" s="46"/>
      <c r="M3445" s="221" t="s">
        <v>19</v>
      </c>
      <c r="N3445" s="222" t="s">
        <v>43</v>
      </c>
      <c r="O3445" s="86"/>
      <c r="P3445" s="223">
        <f>O3445*H3445</f>
        <v>0</v>
      </c>
      <c r="Q3445" s="223">
        <v>0.063</v>
      </c>
      <c r="R3445" s="223">
        <f>Q3445*H3445</f>
        <v>0.063</v>
      </c>
      <c r="S3445" s="223">
        <v>0</v>
      </c>
      <c r="T3445" s="224">
        <f>S3445*H3445</f>
        <v>0</v>
      </c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R3445" s="225" t="s">
        <v>307</v>
      </c>
      <c r="AT3445" s="225" t="s">
        <v>192</v>
      </c>
      <c r="AU3445" s="225" t="s">
        <v>82</v>
      </c>
      <c r="AY3445" s="19" t="s">
        <v>190</v>
      </c>
      <c r="BE3445" s="226">
        <f>IF(N3445="základní",J3445,0)</f>
        <v>0</v>
      </c>
      <c r="BF3445" s="226">
        <f>IF(N3445="snížená",J3445,0)</f>
        <v>0</v>
      </c>
      <c r="BG3445" s="226">
        <f>IF(N3445="zákl. přenesená",J3445,0)</f>
        <v>0</v>
      </c>
      <c r="BH3445" s="226">
        <f>IF(N3445="sníž. přenesená",J3445,0)</f>
        <v>0</v>
      </c>
      <c r="BI3445" s="226">
        <f>IF(N3445="nulová",J3445,0)</f>
        <v>0</v>
      </c>
      <c r="BJ3445" s="19" t="s">
        <v>79</v>
      </c>
      <c r="BK3445" s="226">
        <f>ROUND(I3445*H3445,2)</f>
        <v>0</v>
      </c>
      <c r="BL3445" s="19" t="s">
        <v>307</v>
      </c>
      <c r="BM3445" s="225" t="s">
        <v>3801</v>
      </c>
    </row>
    <row r="3446" s="2" customFormat="1">
      <c r="A3446" s="40"/>
      <c r="B3446" s="41"/>
      <c r="C3446" s="42"/>
      <c r="D3446" s="234" t="s">
        <v>680</v>
      </c>
      <c r="E3446" s="42"/>
      <c r="F3446" s="283" t="s">
        <v>3517</v>
      </c>
      <c r="G3446" s="42"/>
      <c r="H3446" s="42"/>
      <c r="I3446" s="229"/>
      <c r="J3446" s="42"/>
      <c r="K3446" s="42"/>
      <c r="L3446" s="46"/>
      <c r="M3446" s="230"/>
      <c r="N3446" s="231"/>
      <c r="O3446" s="86"/>
      <c r="P3446" s="86"/>
      <c r="Q3446" s="86"/>
      <c r="R3446" s="86"/>
      <c r="S3446" s="86"/>
      <c r="T3446" s="87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T3446" s="19" t="s">
        <v>680</v>
      </c>
      <c r="AU3446" s="19" t="s">
        <v>82</v>
      </c>
    </row>
    <row r="3447" s="2" customFormat="1" ht="16.5" customHeight="1">
      <c r="A3447" s="40"/>
      <c r="B3447" s="41"/>
      <c r="C3447" s="214" t="s">
        <v>3802</v>
      </c>
      <c r="D3447" s="214" t="s">
        <v>192</v>
      </c>
      <c r="E3447" s="215" t="s">
        <v>3803</v>
      </c>
      <c r="F3447" s="216" t="s">
        <v>3620</v>
      </c>
      <c r="G3447" s="217" t="s">
        <v>408</v>
      </c>
      <c r="H3447" s="218">
        <v>1</v>
      </c>
      <c r="I3447" s="219"/>
      <c r="J3447" s="220">
        <f>ROUND(I3447*H3447,2)</f>
        <v>0</v>
      </c>
      <c r="K3447" s="216" t="s">
        <v>19</v>
      </c>
      <c r="L3447" s="46"/>
      <c r="M3447" s="221" t="s">
        <v>19</v>
      </c>
      <c r="N3447" s="222" t="s">
        <v>43</v>
      </c>
      <c r="O3447" s="86"/>
      <c r="P3447" s="223">
        <f>O3447*H3447</f>
        <v>0</v>
      </c>
      <c r="Q3447" s="223">
        <v>0.056000000000000001</v>
      </c>
      <c r="R3447" s="223">
        <f>Q3447*H3447</f>
        <v>0.056000000000000001</v>
      </c>
      <c r="S3447" s="223">
        <v>0</v>
      </c>
      <c r="T3447" s="224">
        <f>S3447*H3447</f>
        <v>0</v>
      </c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R3447" s="225" t="s">
        <v>307</v>
      </c>
      <c r="AT3447" s="225" t="s">
        <v>192</v>
      </c>
      <c r="AU3447" s="225" t="s">
        <v>82</v>
      </c>
      <c r="AY3447" s="19" t="s">
        <v>190</v>
      </c>
      <c r="BE3447" s="226">
        <f>IF(N3447="základní",J3447,0)</f>
        <v>0</v>
      </c>
      <c r="BF3447" s="226">
        <f>IF(N3447="snížená",J3447,0)</f>
        <v>0</v>
      </c>
      <c r="BG3447" s="226">
        <f>IF(N3447="zákl. přenesená",J3447,0)</f>
        <v>0</v>
      </c>
      <c r="BH3447" s="226">
        <f>IF(N3447="sníž. přenesená",J3447,0)</f>
        <v>0</v>
      </c>
      <c r="BI3447" s="226">
        <f>IF(N3447="nulová",J3447,0)</f>
        <v>0</v>
      </c>
      <c r="BJ3447" s="19" t="s">
        <v>79</v>
      </c>
      <c r="BK3447" s="226">
        <f>ROUND(I3447*H3447,2)</f>
        <v>0</v>
      </c>
      <c r="BL3447" s="19" t="s">
        <v>307</v>
      </c>
      <c r="BM3447" s="225" t="s">
        <v>3804</v>
      </c>
    </row>
    <row r="3448" s="2" customFormat="1">
      <c r="A3448" s="40"/>
      <c r="B3448" s="41"/>
      <c r="C3448" s="42"/>
      <c r="D3448" s="234" t="s">
        <v>680</v>
      </c>
      <c r="E3448" s="42"/>
      <c r="F3448" s="283" t="s">
        <v>3517</v>
      </c>
      <c r="G3448" s="42"/>
      <c r="H3448" s="42"/>
      <c r="I3448" s="229"/>
      <c r="J3448" s="42"/>
      <c r="K3448" s="42"/>
      <c r="L3448" s="46"/>
      <c r="M3448" s="230"/>
      <c r="N3448" s="231"/>
      <c r="O3448" s="86"/>
      <c r="P3448" s="86"/>
      <c r="Q3448" s="86"/>
      <c r="R3448" s="86"/>
      <c r="S3448" s="86"/>
      <c r="T3448" s="87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T3448" s="19" t="s">
        <v>680</v>
      </c>
      <c r="AU3448" s="19" t="s">
        <v>82</v>
      </c>
    </row>
    <row r="3449" s="2" customFormat="1" ht="16.5" customHeight="1">
      <c r="A3449" s="40"/>
      <c r="B3449" s="41"/>
      <c r="C3449" s="214" t="s">
        <v>3805</v>
      </c>
      <c r="D3449" s="214" t="s">
        <v>192</v>
      </c>
      <c r="E3449" s="215" t="s">
        <v>3806</v>
      </c>
      <c r="F3449" s="216" t="s">
        <v>3624</v>
      </c>
      <c r="G3449" s="217" t="s">
        <v>408</v>
      </c>
      <c r="H3449" s="218">
        <v>1</v>
      </c>
      <c r="I3449" s="219"/>
      <c r="J3449" s="220">
        <f>ROUND(I3449*H3449,2)</f>
        <v>0</v>
      </c>
      <c r="K3449" s="216" t="s">
        <v>19</v>
      </c>
      <c r="L3449" s="46"/>
      <c r="M3449" s="221" t="s">
        <v>19</v>
      </c>
      <c r="N3449" s="222" t="s">
        <v>43</v>
      </c>
      <c r="O3449" s="86"/>
      <c r="P3449" s="223">
        <f>O3449*H3449</f>
        <v>0</v>
      </c>
      <c r="Q3449" s="223">
        <v>0.063</v>
      </c>
      <c r="R3449" s="223">
        <f>Q3449*H3449</f>
        <v>0.063</v>
      </c>
      <c r="S3449" s="223">
        <v>0</v>
      </c>
      <c r="T3449" s="224">
        <f>S3449*H3449</f>
        <v>0</v>
      </c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R3449" s="225" t="s">
        <v>307</v>
      </c>
      <c r="AT3449" s="225" t="s">
        <v>192</v>
      </c>
      <c r="AU3449" s="225" t="s">
        <v>82</v>
      </c>
      <c r="AY3449" s="19" t="s">
        <v>190</v>
      </c>
      <c r="BE3449" s="226">
        <f>IF(N3449="základní",J3449,0)</f>
        <v>0</v>
      </c>
      <c r="BF3449" s="226">
        <f>IF(N3449="snížená",J3449,0)</f>
        <v>0</v>
      </c>
      <c r="BG3449" s="226">
        <f>IF(N3449="zákl. přenesená",J3449,0)</f>
        <v>0</v>
      </c>
      <c r="BH3449" s="226">
        <f>IF(N3449="sníž. přenesená",J3449,0)</f>
        <v>0</v>
      </c>
      <c r="BI3449" s="226">
        <f>IF(N3449="nulová",J3449,0)</f>
        <v>0</v>
      </c>
      <c r="BJ3449" s="19" t="s">
        <v>79</v>
      </c>
      <c r="BK3449" s="226">
        <f>ROUND(I3449*H3449,2)</f>
        <v>0</v>
      </c>
      <c r="BL3449" s="19" t="s">
        <v>307</v>
      </c>
      <c r="BM3449" s="225" t="s">
        <v>3807</v>
      </c>
    </row>
    <row r="3450" s="2" customFormat="1">
      <c r="A3450" s="40"/>
      <c r="B3450" s="41"/>
      <c r="C3450" s="42"/>
      <c r="D3450" s="234" t="s">
        <v>680</v>
      </c>
      <c r="E3450" s="42"/>
      <c r="F3450" s="283" t="s">
        <v>3517</v>
      </c>
      <c r="G3450" s="42"/>
      <c r="H3450" s="42"/>
      <c r="I3450" s="229"/>
      <c r="J3450" s="42"/>
      <c r="K3450" s="42"/>
      <c r="L3450" s="46"/>
      <c r="M3450" s="230"/>
      <c r="N3450" s="231"/>
      <c r="O3450" s="86"/>
      <c r="P3450" s="86"/>
      <c r="Q3450" s="86"/>
      <c r="R3450" s="86"/>
      <c r="S3450" s="86"/>
      <c r="T3450" s="87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T3450" s="19" t="s">
        <v>680</v>
      </c>
      <c r="AU3450" s="19" t="s">
        <v>82</v>
      </c>
    </row>
    <row r="3451" s="2" customFormat="1" ht="16.5" customHeight="1">
      <c r="A3451" s="40"/>
      <c r="B3451" s="41"/>
      <c r="C3451" s="214" t="s">
        <v>3808</v>
      </c>
      <c r="D3451" s="214" t="s">
        <v>192</v>
      </c>
      <c r="E3451" s="215" t="s">
        <v>3809</v>
      </c>
      <c r="F3451" s="216" t="s">
        <v>3620</v>
      </c>
      <c r="G3451" s="217" t="s">
        <v>408</v>
      </c>
      <c r="H3451" s="218">
        <v>1</v>
      </c>
      <c r="I3451" s="219"/>
      <c r="J3451" s="220">
        <f>ROUND(I3451*H3451,2)</f>
        <v>0</v>
      </c>
      <c r="K3451" s="216" t="s">
        <v>19</v>
      </c>
      <c r="L3451" s="46"/>
      <c r="M3451" s="221" t="s">
        <v>19</v>
      </c>
      <c r="N3451" s="222" t="s">
        <v>43</v>
      </c>
      <c r="O3451" s="86"/>
      <c r="P3451" s="223">
        <f>O3451*H3451</f>
        <v>0</v>
      </c>
      <c r="Q3451" s="223">
        <v>0.056000000000000001</v>
      </c>
      <c r="R3451" s="223">
        <f>Q3451*H3451</f>
        <v>0.056000000000000001</v>
      </c>
      <c r="S3451" s="223">
        <v>0</v>
      </c>
      <c r="T3451" s="224">
        <f>S3451*H3451</f>
        <v>0</v>
      </c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R3451" s="225" t="s">
        <v>307</v>
      </c>
      <c r="AT3451" s="225" t="s">
        <v>192</v>
      </c>
      <c r="AU3451" s="225" t="s">
        <v>82</v>
      </c>
      <c r="AY3451" s="19" t="s">
        <v>190</v>
      </c>
      <c r="BE3451" s="226">
        <f>IF(N3451="základní",J3451,0)</f>
        <v>0</v>
      </c>
      <c r="BF3451" s="226">
        <f>IF(N3451="snížená",J3451,0)</f>
        <v>0</v>
      </c>
      <c r="BG3451" s="226">
        <f>IF(N3451="zákl. přenesená",J3451,0)</f>
        <v>0</v>
      </c>
      <c r="BH3451" s="226">
        <f>IF(N3451="sníž. přenesená",J3451,0)</f>
        <v>0</v>
      </c>
      <c r="BI3451" s="226">
        <f>IF(N3451="nulová",J3451,0)</f>
        <v>0</v>
      </c>
      <c r="BJ3451" s="19" t="s">
        <v>79</v>
      </c>
      <c r="BK3451" s="226">
        <f>ROUND(I3451*H3451,2)</f>
        <v>0</v>
      </c>
      <c r="BL3451" s="19" t="s">
        <v>307</v>
      </c>
      <c r="BM3451" s="225" t="s">
        <v>3810</v>
      </c>
    </row>
    <row r="3452" s="2" customFormat="1">
      <c r="A3452" s="40"/>
      <c r="B3452" s="41"/>
      <c r="C3452" s="42"/>
      <c r="D3452" s="234" t="s">
        <v>680</v>
      </c>
      <c r="E3452" s="42"/>
      <c r="F3452" s="283" t="s">
        <v>3517</v>
      </c>
      <c r="G3452" s="42"/>
      <c r="H3452" s="42"/>
      <c r="I3452" s="229"/>
      <c r="J3452" s="42"/>
      <c r="K3452" s="42"/>
      <c r="L3452" s="46"/>
      <c r="M3452" s="230"/>
      <c r="N3452" s="231"/>
      <c r="O3452" s="86"/>
      <c r="P3452" s="86"/>
      <c r="Q3452" s="86"/>
      <c r="R3452" s="86"/>
      <c r="S3452" s="86"/>
      <c r="T3452" s="87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T3452" s="19" t="s">
        <v>680</v>
      </c>
      <c r="AU3452" s="19" t="s">
        <v>82</v>
      </c>
    </row>
    <row r="3453" s="2" customFormat="1" ht="16.5" customHeight="1">
      <c r="A3453" s="40"/>
      <c r="B3453" s="41"/>
      <c r="C3453" s="214" t="s">
        <v>3811</v>
      </c>
      <c r="D3453" s="214" t="s">
        <v>192</v>
      </c>
      <c r="E3453" s="215" t="s">
        <v>3812</v>
      </c>
      <c r="F3453" s="216" t="s">
        <v>3624</v>
      </c>
      <c r="G3453" s="217" t="s">
        <v>408</v>
      </c>
      <c r="H3453" s="218">
        <v>1</v>
      </c>
      <c r="I3453" s="219"/>
      <c r="J3453" s="220">
        <f>ROUND(I3453*H3453,2)</f>
        <v>0</v>
      </c>
      <c r="K3453" s="216" t="s">
        <v>19</v>
      </c>
      <c r="L3453" s="46"/>
      <c r="M3453" s="221" t="s">
        <v>19</v>
      </c>
      <c r="N3453" s="222" t="s">
        <v>43</v>
      </c>
      <c r="O3453" s="86"/>
      <c r="P3453" s="223">
        <f>O3453*H3453</f>
        <v>0</v>
      </c>
      <c r="Q3453" s="223">
        <v>0.063</v>
      </c>
      <c r="R3453" s="223">
        <f>Q3453*H3453</f>
        <v>0.063</v>
      </c>
      <c r="S3453" s="223">
        <v>0</v>
      </c>
      <c r="T3453" s="224">
        <f>S3453*H3453</f>
        <v>0</v>
      </c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R3453" s="225" t="s">
        <v>307</v>
      </c>
      <c r="AT3453" s="225" t="s">
        <v>192</v>
      </c>
      <c r="AU3453" s="225" t="s">
        <v>82</v>
      </c>
      <c r="AY3453" s="19" t="s">
        <v>190</v>
      </c>
      <c r="BE3453" s="226">
        <f>IF(N3453="základní",J3453,0)</f>
        <v>0</v>
      </c>
      <c r="BF3453" s="226">
        <f>IF(N3453="snížená",J3453,0)</f>
        <v>0</v>
      </c>
      <c r="BG3453" s="226">
        <f>IF(N3453="zákl. přenesená",J3453,0)</f>
        <v>0</v>
      </c>
      <c r="BH3453" s="226">
        <f>IF(N3453="sníž. přenesená",J3453,0)</f>
        <v>0</v>
      </c>
      <c r="BI3453" s="226">
        <f>IF(N3453="nulová",J3453,0)</f>
        <v>0</v>
      </c>
      <c r="BJ3453" s="19" t="s">
        <v>79</v>
      </c>
      <c r="BK3453" s="226">
        <f>ROUND(I3453*H3453,2)</f>
        <v>0</v>
      </c>
      <c r="BL3453" s="19" t="s">
        <v>307</v>
      </c>
      <c r="BM3453" s="225" t="s">
        <v>3813</v>
      </c>
    </row>
    <row r="3454" s="2" customFormat="1">
      <c r="A3454" s="40"/>
      <c r="B3454" s="41"/>
      <c r="C3454" s="42"/>
      <c r="D3454" s="234" t="s">
        <v>680</v>
      </c>
      <c r="E3454" s="42"/>
      <c r="F3454" s="283" t="s">
        <v>3517</v>
      </c>
      <c r="G3454" s="42"/>
      <c r="H3454" s="42"/>
      <c r="I3454" s="229"/>
      <c r="J3454" s="42"/>
      <c r="K3454" s="42"/>
      <c r="L3454" s="46"/>
      <c r="M3454" s="230"/>
      <c r="N3454" s="231"/>
      <c r="O3454" s="86"/>
      <c r="P3454" s="86"/>
      <c r="Q3454" s="86"/>
      <c r="R3454" s="86"/>
      <c r="S3454" s="86"/>
      <c r="T3454" s="87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T3454" s="19" t="s">
        <v>680</v>
      </c>
      <c r="AU3454" s="19" t="s">
        <v>82</v>
      </c>
    </row>
    <row r="3455" s="2" customFormat="1" ht="16.5" customHeight="1">
      <c r="A3455" s="40"/>
      <c r="B3455" s="41"/>
      <c r="C3455" s="214" t="s">
        <v>3814</v>
      </c>
      <c r="D3455" s="214" t="s">
        <v>192</v>
      </c>
      <c r="E3455" s="215" t="s">
        <v>3815</v>
      </c>
      <c r="F3455" s="216" t="s">
        <v>3547</v>
      </c>
      <c r="G3455" s="217" t="s">
        <v>408</v>
      </c>
      <c r="H3455" s="218">
        <v>1</v>
      </c>
      <c r="I3455" s="219"/>
      <c r="J3455" s="220">
        <f>ROUND(I3455*H3455,2)</f>
        <v>0</v>
      </c>
      <c r="K3455" s="216" t="s">
        <v>19</v>
      </c>
      <c r="L3455" s="46"/>
      <c r="M3455" s="221" t="s">
        <v>19</v>
      </c>
      <c r="N3455" s="222" t="s">
        <v>43</v>
      </c>
      <c r="O3455" s="86"/>
      <c r="P3455" s="223">
        <f>O3455*H3455</f>
        <v>0</v>
      </c>
      <c r="Q3455" s="223">
        <v>0.070000000000000007</v>
      </c>
      <c r="R3455" s="223">
        <f>Q3455*H3455</f>
        <v>0.070000000000000007</v>
      </c>
      <c r="S3455" s="223">
        <v>0</v>
      </c>
      <c r="T3455" s="224">
        <f>S3455*H3455</f>
        <v>0</v>
      </c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R3455" s="225" t="s">
        <v>307</v>
      </c>
      <c r="AT3455" s="225" t="s">
        <v>192</v>
      </c>
      <c r="AU3455" s="225" t="s">
        <v>82</v>
      </c>
      <c r="AY3455" s="19" t="s">
        <v>190</v>
      </c>
      <c r="BE3455" s="226">
        <f>IF(N3455="základní",J3455,0)</f>
        <v>0</v>
      </c>
      <c r="BF3455" s="226">
        <f>IF(N3455="snížená",J3455,0)</f>
        <v>0</v>
      </c>
      <c r="BG3455" s="226">
        <f>IF(N3455="zákl. přenesená",J3455,0)</f>
        <v>0</v>
      </c>
      <c r="BH3455" s="226">
        <f>IF(N3455="sníž. přenesená",J3455,0)</f>
        <v>0</v>
      </c>
      <c r="BI3455" s="226">
        <f>IF(N3455="nulová",J3455,0)</f>
        <v>0</v>
      </c>
      <c r="BJ3455" s="19" t="s">
        <v>79</v>
      </c>
      <c r="BK3455" s="226">
        <f>ROUND(I3455*H3455,2)</f>
        <v>0</v>
      </c>
      <c r="BL3455" s="19" t="s">
        <v>307</v>
      </c>
      <c r="BM3455" s="225" t="s">
        <v>3816</v>
      </c>
    </row>
    <row r="3456" s="2" customFormat="1">
      <c r="A3456" s="40"/>
      <c r="B3456" s="41"/>
      <c r="C3456" s="42"/>
      <c r="D3456" s="234" t="s">
        <v>680</v>
      </c>
      <c r="E3456" s="42"/>
      <c r="F3456" s="283" t="s">
        <v>3517</v>
      </c>
      <c r="G3456" s="42"/>
      <c r="H3456" s="42"/>
      <c r="I3456" s="229"/>
      <c r="J3456" s="42"/>
      <c r="K3456" s="42"/>
      <c r="L3456" s="46"/>
      <c r="M3456" s="230"/>
      <c r="N3456" s="231"/>
      <c r="O3456" s="86"/>
      <c r="P3456" s="86"/>
      <c r="Q3456" s="86"/>
      <c r="R3456" s="86"/>
      <c r="S3456" s="86"/>
      <c r="T3456" s="87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T3456" s="19" t="s">
        <v>680</v>
      </c>
      <c r="AU3456" s="19" t="s">
        <v>82</v>
      </c>
    </row>
    <row r="3457" s="2" customFormat="1" ht="16.5" customHeight="1">
      <c r="A3457" s="40"/>
      <c r="B3457" s="41"/>
      <c r="C3457" s="214" t="s">
        <v>3817</v>
      </c>
      <c r="D3457" s="214" t="s">
        <v>192</v>
      </c>
      <c r="E3457" s="215" t="s">
        <v>3818</v>
      </c>
      <c r="F3457" s="216" t="s">
        <v>3527</v>
      </c>
      <c r="G3457" s="217" t="s">
        <v>408</v>
      </c>
      <c r="H3457" s="218">
        <v>1</v>
      </c>
      <c r="I3457" s="219"/>
      <c r="J3457" s="220">
        <f>ROUND(I3457*H3457,2)</f>
        <v>0</v>
      </c>
      <c r="K3457" s="216" t="s">
        <v>19</v>
      </c>
      <c r="L3457" s="46"/>
      <c r="M3457" s="221" t="s">
        <v>19</v>
      </c>
      <c r="N3457" s="222" t="s">
        <v>43</v>
      </c>
      <c r="O3457" s="86"/>
      <c r="P3457" s="223">
        <f>O3457*H3457</f>
        <v>0</v>
      </c>
      <c r="Q3457" s="223">
        <v>0.1169</v>
      </c>
      <c r="R3457" s="223">
        <f>Q3457*H3457</f>
        <v>0.1169</v>
      </c>
      <c r="S3457" s="223">
        <v>0</v>
      </c>
      <c r="T3457" s="224">
        <f>S3457*H3457</f>
        <v>0</v>
      </c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R3457" s="225" t="s">
        <v>307</v>
      </c>
      <c r="AT3457" s="225" t="s">
        <v>192</v>
      </c>
      <c r="AU3457" s="225" t="s">
        <v>82</v>
      </c>
      <c r="AY3457" s="19" t="s">
        <v>190</v>
      </c>
      <c r="BE3457" s="226">
        <f>IF(N3457="základní",J3457,0)</f>
        <v>0</v>
      </c>
      <c r="BF3457" s="226">
        <f>IF(N3457="snížená",J3457,0)</f>
        <v>0</v>
      </c>
      <c r="BG3457" s="226">
        <f>IF(N3457="zákl. přenesená",J3457,0)</f>
        <v>0</v>
      </c>
      <c r="BH3457" s="226">
        <f>IF(N3457="sníž. přenesená",J3457,0)</f>
        <v>0</v>
      </c>
      <c r="BI3457" s="226">
        <f>IF(N3457="nulová",J3457,0)</f>
        <v>0</v>
      </c>
      <c r="BJ3457" s="19" t="s">
        <v>79</v>
      </c>
      <c r="BK3457" s="226">
        <f>ROUND(I3457*H3457,2)</f>
        <v>0</v>
      </c>
      <c r="BL3457" s="19" t="s">
        <v>307</v>
      </c>
      <c r="BM3457" s="225" t="s">
        <v>3819</v>
      </c>
    </row>
    <row r="3458" s="2" customFormat="1">
      <c r="A3458" s="40"/>
      <c r="B3458" s="41"/>
      <c r="C3458" s="42"/>
      <c r="D3458" s="234" t="s">
        <v>680</v>
      </c>
      <c r="E3458" s="42"/>
      <c r="F3458" s="283" t="s">
        <v>3517</v>
      </c>
      <c r="G3458" s="42"/>
      <c r="H3458" s="42"/>
      <c r="I3458" s="229"/>
      <c r="J3458" s="42"/>
      <c r="K3458" s="42"/>
      <c r="L3458" s="46"/>
      <c r="M3458" s="230"/>
      <c r="N3458" s="231"/>
      <c r="O3458" s="86"/>
      <c r="P3458" s="86"/>
      <c r="Q3458" s="86"/>
      <c r="R3458" s="86"/>
      <c r="S3458" s="86"/>
      <c r="T3458" s="87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T3458" s="19" t="s">
        <v>680</v>
      </c>
      <c r="AU3458" s="19" t="s">
        <v>82</v>
      </c>
    </row>
    <row r="3459" s="2" customFormat="1" ht="21.75" customHeight="1">
      <c r="A3459" s="40"/>
      <c r="B3459" s="41"/>
      <c r="C3459" s="214" t="s">
        <v>3820</v>
      </c>
      <c r="D3459" s="214" t="s">
        <v>192</v>
      </c>
      <c r="E3459" s="215" t="s">
        <v>3821</v>
      </c>
      <c r="F3459" s="216" t="s">
        <v>3565</v>
      </c>
      <c r="G3459" s="217" t="s">
        <v>408</v>
      </c>
      <c r="H3459" s="218">
        <v>1</v>
      </c>
      <c r="I3459" s="219"/>
      <c r="J3459" s="220">
        <f>ROUND(I3459*H3459,2)</f>
        <v>0</v>
      </c>
      <c r="K3459" s="216" t="s">
        <v>19</v>
      </c>
      <c r="L3459" s="46"/>
      <c r="M3459" s="221" t="s">
        <v>19</v>
      </c>
      <c r="N3459" s="222" t="s">
        <v>43</v>
      </c>
      <c r="O3459" s="86"/>
      <c r="P3459" s="223">
        <f>O3459*H3459</f>
        <v>0</v>
      </c>
      <c r="Q3459" s="223">
        <v>0.070000000000000007</v>
      </c>
      <c r="R3459" s="223">
        <f>Q3459*H3459</f>
        <v>0.070000000000000007</v>
      </c>
      <c r="S3459" s="223">
        <v>0</v>
      </c>
      <c r="T3459" s="224">
        <f>S3459*H3459</f>
        <v>0</v>
      </c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R3459" s="225" t="s">
        <v>307</v>
      </c>
      <c r="AT3459" s="225" t="s">
        <v>192</v>
      </c>
      <c r="AU3459" s="225" t="s">
        <v>82</v>
      </c>
      <c r="AY3459" s="19" t="s">
        <v>190</v>
      </c>
      <c r="BE3459" s="226">
        <f>IF(N3459="základní",J3459,0)</f>
        <v>0</v>
      </c>
      <c r="BF3459" s="226">
        <f>IF(N3459="snížená",J3459,0)</f>
        <v>0</v>
      </c>
      <c r="BG3459" s="226">
        <f>IF(N3459="zákl. přenesená",J3459,0)</f>
        <v>0</v>
      </c>
      <c r="BH3459" s="226">
        <f>IF(N3459="sníž. přenesená",J3459,0)</f>
        <v>0</v>
      </c>
      <c r="BI3459" s="226">
        <f>IF(N3459="nulová",J3459,0)</f>
        <v>0</v>
      </c>
      <c r="BJ3459" s="19" t="s">
        <v>79</v>
      </c>
      <c r="BK3459" s="226">
        <f>ROUND(I3459*H3459,2)</f>
        <v>0</v>
      </c>
      <c r="BL3459" s="19" t="s">
        <v>307</v>
      </c>
      <c r="BM3459" s="225" t="s">
        <v>3822</v>
      </c>
    </row>
    <row r="3460" s="2" customFormat="1">
      <c r="A3460" s="40"/>
      <c r="B3460" s="41"/>
      <c r="C3460" s="42"/>
      <c r="D3460" s="234" t="s">
        <v>680</v>
      </c>
      <c r="E3460" s="42"/>
      <c r="F3460" s="283" t="s">
        <v>3517</v>
      </c>
      <c r="G3460" s="42"/>
      <c r="H3460" s="42"/>
      <c r="I3460" s="229"/>
      <c r="J3460" s="42"/>
      <c r="K3460" s="42"/>
      <c r="L3460" s="46"/>
      <c r="M3460" s="230"/>
      <c r="N3460" s="231"/>
      <c r="O3460" s="86"/>
      <c r="P3460" s="86"/>
      <c r="Q3460" s="86"/>
      <c r="R3460" s="86"/>
      <c r="S3460" s="86"/>
      <c r="T3460" s="87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T3460" s="19" t="s">
        <v>680</v>
      </c>
      <c r="AU3460" s="19" t="s">
        <v>82</v>
      </c>
    </row>
    <row r="3461" s="2" customFormat="1" ht="16.5" customHeight="1">
      <c r="A3461" s="40"/>
      <c r="B3461" s="41"/>
      <c r="C3461" s="214" t="s">
        <v>3823</v>
      </c>
      <c r="D3461" s="214" t="s">
        <v>192</v>
      </c>
      <c r="E3461" s="215" t="s">
        <v>3824</v>
      </c>
      <c r="F3461" s="216" t="s">
        <v>3547</v>
      </c>
      <c r="G3461" s="217" t="s">
        <v>408</v>
      </c>
      <c r="H3461" s="218">
        <v>1</v>
      </c>
      <c r="I3461" s="219"/>
      <c r="J3461" s="220">
        <f>ROUND(I3461*H3461,2)</f>
        <v>0</v>
      </c>
      <c r="K3461" s="216" t="s">
        <v>19</v>
      </c>
      <c r="L3461" s="46"/>
      <c r="M3461" s="221" t="s">
        <v>19</v>
      </c>
      <c r="N3461" s="222" t="s">
        <v>43</v>
      </c>
      <c r="O3461" s="86"/>
      <c r="P3461" s="223">
        <f>O3461*H3461</f>
        <v>0</v>
      </c>
      <c r="Q3461" s="223">
        <v>0.070000000000000007</v>
      </c>
      <c r="R3461" s="223">
        <f>Q3461*H3461</f>
        <v>0.070000000000000007</v>
      </c>
      <c r="S3461" s="223">
        <v>0</v>
      </c>
      <c r="T3461" s="224">
        <f>S3461*H3461</f>
        <v>0</v>
      </c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R3461" s="225" t="s">
        <v>307</v>
      </c>
      <c r="AT3461" s="225" t="s">
        <v>192</v>
      </c>
      <c r="AU3461" s="225" t="s">
        <v>82</v>
      </c>
      <c r="AY3461" s="19" t="s">
        <v>190</v>
      </c>
      <c r="BE3461" s="226">
        <f>IF(N3461="základní",J3461,0)</f>
        <v>0</v>
      </c>
      <c r="BF3461" s="226">
        <f>IF(N3461="snížená",J3461,0)</f>
        <v>0</v>
      </c>
      <c r="BG3461" s="226">
        <f>IF(N3461="zákl. přenesená",J3461,0)</f>
        <v>0</v>
      </c>
      <c r="BH3461" s="226">
        <f>IF(N3461="sníž. přenesená",J3461,0)</f>
        <v>0</v>
      </c>
      <c r="BI3461" s="226">
        <f>IF(N3461="nulová",J3461,0)</f>
        <v>0</v>
      </c>
      <c r="BJ3461" s="19" t="s">
        <v>79</v>
      </c>
      <c r="BK3461" s="226">
        <f>ROUND(I3461*H3461,2)</f>
        <v>0</v>
      </c>
      <c r="BL3461" s="19" t="s">
        <v>307</v>
      </c>
      <c r="BM3461" s="225" t="s">
        <v>3825</v>
      </c>
    </row>
    <row r="3462" s="2" customFormat="1">
      <c r="A3462" s="40"/>
      <c r="B3462" s="41"/>
      <c r="C3462" s="42"/>
      <c r="D3462" s="234" t="s">
        <v>680</v>
      </c>
      <c r="E3462" s="42"/>
      <c r="F3462" s="283" t="s">
        <v>3517</v>
      </c>
      <c r="G3462" s="42"/>
      <c r="H3462" s="42"/>
      <c r="I3462" s="229"/>
      <c r="J3462" s="42"/>
      <c r="K3462" s="42"/>
      <c r="L3462" s="46"/>
      <c r="M3462" s="230"/>
      <c r="N3462" s="231"/>
      <c r="O3462" s="86"/>
      <c r="P3462" s="86"/>
      <c r="Q3462" s="86"/>
      <c r="R3462" s="86"/>
      <c r="S3462" s="86"/>
      <c r="T3462" s="87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T3462" s="19" t="s">
        <v>680</v>
      </c>
      <c r="AU3462" s="19" t="s">
        <v>82</v>
      </c>
    </row>
    <row r="3463" s="2" customFormat="1" ht="21.75" customHeight="1">
      <c r="A3463" s="40"/>
      <c r="B3463" s="41"/>
      <c r="C3463" s="214" t="s">
        <v>3826</v>
      </c>
      <c r="D3463" s="214" t="s">
        <v>192</v>
      </c>
      <c r="E3463" s="215" t="s">
        <v>3827</v>
      </c>
      <c r="F3463" s="216" t="s">
        <v>3565</v>
      </c>
      <c r="G3463" s="217" t="s">
        <v>408</v>
      </c>
      <c r="H3463" s="218">
        <v>1</v>
      </c>
      <c r="I3463" s="219"/>
      <c r="J3463" s="220">
        <f>ROUND(I3463*H3463,2)</f>
        <v>0</v>
      </c>
      <c r="K3463" s="216" t="s">
        <v>19</v>
      </c>
      <c r="L3463" s="46"/>
      <c r="M3463" s="221" t="s">
        <v>19</v>
      </c>
      <c r="N3463" s="222" t="s">
        <v>43</v>
      </c>
      <c r="O3463" s="86"/>
      <c r="P3463" s="223">
        <f>O3463*H3463</f>
        <v>0</v>
      </c>
      <c r="Q3463" s="223">
        <v>0.070000000000000007</v>
      </c>
      <c r="R3463" s="223">
        <f>Q3463*H3463</f>
        <v>0.070000000000000007</v>
      </c>
      <c r="S3463" s="223">
        <v>0</v>
      </c>
      <c r="T3463" s="224">
        <f>S3463*H3463</f>
        <v>0</v>
      </c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R3463" s="225" t="s">
        <v>307</v>
      </c>
      <c r="AT3463" s="225" t="s">
        <v>192</v>
      </c>
      <c r="AU3463" s="225" t="s">
        <v>82</v>
      </c>
      <c r="AY3463" s="19" t="s">
        <v>190</v>
      </c>
      <c r="BE3463" s="226">
        <f>IF(N3463="základní",J3463,0)</f>
        <v>0</v>
      </c>
      <c r="BF3463" s="226">
        <f>IF(N3463="snížená",J3463,0)</f>
        <v>0</v>
      </c>
      <c r="BG3463" s="226">
        <f>IF(N3463="zákl. přenesená",J3463,0)</f>
        <v>0</v>
      </c>
      <c r="BH3463" s="226">
        <f>IF(N3463="sníž. přenesená",J3463,0)</f>
        <v>0</v>
      </c>
      <c r="BI3463" s="226">
        <f>IF(N3463="nulová",J3463,0)</f>
        <v>0</v>
      </c>
      <c r="BJ3463" s="19" t="s">
        <v>79</v>
      </c>
      <c r="BK3463" s="226">
        <f>ROUND(I3463*H3463,2)</f>
        <v>0</v>
      </c>
      <c r="BL3463" s="19" t="s">
        <v>307</v>
      </c>
      <c r="BM3463" s="225" t="s">
        <v>3828</v>
      </c>
    </row>
    <row r="3464" s="2" customFormat="1">
      <c r="A3464" s="40"/>
      <c r="B3464" s="41"/>
      <c r="C3464" s="42"/>
      <c r="D3464" s="234" t="s">
        <v>680</v>
      </c>
      <c r="E3464" s="42"/>
      <c r="F3464" s="283" t="s">
        <v>3517</v>
      </c>
      <c r="G3464" s="42"/>
      <c r="H3464" s="42"/>
      <c r="I3464" s="229"/>
      <c r="J3464" s="42"/>
      <c r="K3464" s="42"/>
      <c r="L3464" s="46"/>
      <c r="M3464" s="230"/>
      <c r="N3464" s="231"/>
      <c r="O3464" s="86"/>
      <c r="P3464" s="86"/>
      <c r="Q3464" s="86"/>
      <c r="R3464" s="86"/>
      <c r="S3464" s="86"/>
      <c r="T3464" s="87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T3464" s="19" t="s">
        <v>680</v>
      </c>
      <c r="AU3464" s="19" t="s">
        <v>82</v>
      </c>
    </row>
    <row r="3465" s="2" customFormat="1" ht="16.5" customHeight="1">
      <c r="A3465" s="40"/>
      <c r="B3465" s="41"/>
      <c r="C3465" s="214" t="s">
        <v>3829</v>
      </c>
      <c r="D3465" s="214" t="s">
        <v>192</v>
      </c>
      <c r="E3465" s="215" t="s">
        <v>3830</v>
      </c>
      <c r="F3465" s="216" t="s">
        <v>3730</v>
      </c>
      <c r="G3465" s="217" t="s">
        <v>408</v>
      </c>
      <c r="H3465" s="218">
        <v>1</v>
      </c>
      <c r="I3465" s="219"/>
      <c r="J3465" s="220">
        <f>ROUND(I3465*H3465,2)</f>
        <v>0</v>
      </c>
      <c r="K3465" s="216" t="s">
        <v>19</v>
      </c>
      <c r="L3465" s="46"/>
      <c r="M3465" s="221" t="s">
        <v>19</v>
      </c>
      <c r="N3465" s="222" t="s">
        <v>43</v>
      </c>
      <c r="O3465" s="86"/>
      <c r="P3465" s="223">
        <f>O3465*H3465</f>
        <v>0</v>
      </c>
      <c r="Q3465" s="223">
        <v>0.070000000000000007</v>
      </c>
      <c r="R3465" s="223">
        <f>Q3465*H3465</f>
        <v>0.070000000000000007</v>
      </c>
      <c r="S3465" s="223">
        <v>0</v>
      </c>
      <c r="T3465" s="224">
        <f>S3465*H3465</f>
        <v>0</v>
      </c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R3465" s="225" t="s">
        <v>307</v>
      </c>
      <c r="AT3465" s="225" t="s">
        <v>192</v>
      </c>
      <c r="AU3465" s="225" t="s">
        <v>82</v>
      </c>
      <c r="AY3465" s="19" t="s">
        <v>190</v>
      </c>
      <c r="BE3465" s="226">
        <f>IF(N3465="základní",J3465,0)</f>
        <v>0</v>
      </c>
      <c r="BF3465" s="226">
        <f>IF(N3465="snížená",J3465,0)</f>
        <v>0</v>
      </c>
      <c r="BG3465" s="226">
        <f>IF(N3465="zákl. přenesená",J3465,0)</f>
        <v>0</v>
      </c>
      <c r="BH3465" s="226">
        <f>IF(N3465="sníž. přenesená",J3465,0)</f>
        <v>0</v>
      </c>
      <c r="BI3465" s="226">
        <f>IF(N3465="nulová",J3465,0)</f>
        <v>0</v>
      </c>
      <c r="BJ3465" s="19" t="s">
        <v>79</v>
      </c>
      <c r="BK3465" s="226">
        <f>ROUND(I3465*H3465,2)</f>
        <v>0</v>
      </c>
      <c r="BL3465" s="19" t="s">
        <v>307</v>
      </c>
      <c r="BM3465" s="225" t="s">
        <v>3831</v>
      </c>
    </row>
    <row r="3466" s="2" customFormat="1">
      <c r="A3466" s="40"/>
      <c r="B3466" s="41"/>
      <c r="C3466" s="42"/>
      <c r="D3466" s="234" t="s">
        <v>680</v>
      </c>
      <c r="E3466" s="42"/>
      <c r="F3466" s="283" t="s">
        <v>3517</v>
      </c>
      <c r="G3466" s="42"/>
      <c r="H3466" s="42"/>
      <c r="I3466" s="229"/>
      <c r="J3466" s="42"/>
      <c r="K3466" s="42"/>
      <c r="L3466" s="46"/>
      <c r="M3466" s="230"/>
      <c r="N3466" s="231"/>
      <c r="O3466" s="86"/>
      <c r="P3466" s="86"/>
      <c r="Q3466" s="86"/>
      <c r="R3466" s="86"/>
      <c r="S3466" s="86"/>
      <c r="T3466" s="87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T3466" s="19" t="s">
        <v>680</v>
      </c>
      <c r="AU3466" s="19" t="s">
        <v>82</v>
      </c>
    </row>
    <row r="3467" s="2" customFormat="1" ht="16.5" customHeight="1">
      <c r="A3467" s="40"/>
      <c r="B3467" s="41"/>
      <c r="C3467" s="214" t="s">
        <v>3832</v>
      </c>
      <c r="D3467" s="214" t="s">
        <v>192</v>
      </c>
      <c r="E3467" s="215" t="s">
        <v>3833</v>
      </c>
      <c r="F3467" s="216" t="s">
        <v>3834</v>
      </c>
      <c r="G3467" s="217" t="s">
        <v>408</v>
      </c>
      <c r="H3467" s="218">
        <v>1</v>
      </c>
      <c r="I3467" s="219"/>
      <c r="J3467" s="220">
        <f>ROUND(I3467*H3467,2)</f>
        <v>0</v>
      </c>
      <c r="K3467" s="216" t="s">
        <v>19</v>
      </c>
      <c r="L3467" s="46"/>
      <c r="M3467" s="221" t="s">
        <v>19</v>
      </c>
      <c r="N3467" s="222" t="s">
        <v>43</v>
      </c>
      <c r="O3467" s="86"/>
      <c r="P3467" s="223">
        <f>O3467*H3467</f>
        <v>0</v>
      </c>
      <c r="Q3467" s="223">
        <v>0.083790000000000003</v>
      </c>
      <c r="R3467" s="223">
        <f>Q3467*H3467</f>
        <v>0.083790000000000003</v>
      </c>
      <c r="S3467" s="223">
        <v>0</v>
      </c>
      <c r="T3467" s="224">
        <f>S3467*H3467</f>
        <v>0</v>
      </c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R3467" s="225" t="s">
        <v>307</v>
      </c>
      <c r="AT3467" s="225" t="s">
        <v>192</v>
      </c>
      <c r="AU3467" s="225" t="s">
        <v>82</v>
      </c>
      <c r="AY3467" s="19" t="s">
        <v>190</v>
      </c>
      <c r="BE3467" s="226">
        <f>IF(N3467="základní",J3467,0)</f>
        <v>0</v>
      </c>
      <c r="BF3467" s="226">
        <f>IF(N3467="snížená",J3467,0)</f>
        <v>0</v>
      </c>
      <c r="BG3467" s="226">
        <f>IF(N3467="zákl. přenesená",J3467,0)</f>
        <v>0</v>
      </c>
      <c r="BH3467" s="226">
        <f>IF(N3467="sníž. přenesená",J3467,0)</f>
        <v>0</v>
      </c>
      <c r="BI3467" s="226">
        <f>IF(N3467="nulová",J3467,0)</f>
        <v>0</v>
      </c>
      <c r="BJ3467" s="19" t="s">
        <v>79</v>
      </c>
      <c r="BK3467" s="226">
        <f>ROUND(I3467*H3467,2)</f>
        <v>0</v>
      </c>
      <c r="BL3467" s="19" t="s">
        <v>307</v>
      </c>
      <c r="BM3467" s="225" t="s">
        <v>3835</v>
      </c>
    </row>
    <row r="3468" s="2" customFormat="1">
      <c r="A3468" s="40"/>
      <c r="B3468" s="41"/>
      <c r="C3468" s="42"/>
      <c r="D3468" s="234" t="s">
        <v>680</v>
      </c>
      <c r="E3468" s="42"/>
      <c r="F3468" s="283" t="s">
        <v>3517</v>
      </c>
      <c r="G3468" s="42"/>
      <c r="H3468" s="42"/>
      <c r="I3468" s="229"/>
      <c r="J3468" s="42"/>
      <c r="K3468" s="42"/>
      <c r="L3468" s="46"/>
      <c r="M3468" s="230"/>
      <c r="N3468" s="231"/>
      <c r="O3468" s="86"/>
      <c r="P3468" s="86"/>
      <c r="Q3468" s="86"/>
      <c r="R3468" s="86"/>
      <c r="S3468" s="86"/>
      <c r="T3468" s="87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T3468" s="19" t="s">
        <v>680</v>
      </c>
      <c r="AU3468" s="19" t="s">
        <v>82</v>
      </c>
    </row>
    <row r="3469" s="12" customFormat="1" ht="22.8" customHeight="1">
      <c r="A3469" s="12"/>
      <c r="B3469" s="198"/>
      <c r="C3469" s="199"/>
      <c r="D3469" s="200" t="s">
        <v>71</v>
      </c>
      <c r="E3469" s="212" t="s">
        <v>3836</v>
      </c>
      <c r="F3469" s="212" t="s">
        <v>3837</v>
      </c>
      <c r="G3469" s="199"/>
      <c r="H3469" s="199"/>
      <c r="I3469" s="202"/>
      <c r="J3469" s="213">
        <f>BK3469</f>
        <v>0</v>
      </c>
      <c r="K3469" s="199"/>
      <c r="L3469" s="204"/>
      <c r="M3469" s="205"/>
      <c r="N3469" s="206"/>
      <c r="O3469" s="206"/>
      <c r="P3469" s="207">
        <f>SUM(P3470:P3649)</f>
        <v>0</v>
      </c>
      <c r="Q3469" s="206"/>
      <c r="R3469" s="207">
        <f>SUM(R3470:R3649)</f>
        <v>17.477400000000003</v>
      </c>
      <c r="S3469" s="206"/>
      <c r="T3469" s="208">
        <f>SUM(T3470:T3649)</f>
        <v>0</v>
      </c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R3469" s="209" t="s">
        <v>82</v>
      </c>
      <c r="AT3469" s="210" t="s">
        <v>71</v>
      </c>
      <c r="AU3469" s="210" t="s">
        <v>79</v>
      </c>
      <c r="AY3469" s="209" t="s">
        <v>190</v>
      </c>
      <c r="BK3469" s="211">
        <f>SUM(BK3470:BK3649)</f>
        <v>0</v>
      </c>
    </row>
    <row r="3470" s="2" customFormat="1" ht="24.15" customHeight="1">
      <c r="A3470" s="40"/>
      <c r="B3470" s="41"/>
      <c r="C3470" s="214" t="s">
        <v>3838</v>
      </c>
      <c r="D3470" s="214" t="s">
        <v>192</v>
      </c>
      <c r="E3470" s="215" t="s">
        <v>3380</v>
      </c>
      <c r="F3470" s="216" t="s">
        <v>3381</v>
      </c>
      <c r="G3470" s="217" t="s">
        <v>222</v>
      </c>
      <c r="H3470" s="218">
        <v>17.477</v>
      </c>
      <c r="I3470" s="219"/>
      <c r="J3470" s="220">
        <f>ROUND(I3470*H3470,2)</f>
        <v>0</v>
      </c>
      <c r="K3470" s="216" t="s">
        <v>196</v>
      </c>
      <c r="L3470" s="46"/>
      <c r="M3470" s="221" t="s">
        <v>19</v>
      </c>
      <c r="N3470" s="222" t="s">
        <v>43</v>
      </c>
      <c r="O3470" s="86"/>
      <c r="P3470" s="223">
        <f>O3470*H3470</f>
        <v>0</v>
      </c>
      <c r="Q3470" s="223">
        <v>0</v>
      </c>
      <c r="R3470" s="223">
        <f>Q3470*H3470</f>
        <v>0</v>
      </c>
      <c r="S3470" s="223">
        <v>0</v>
      </c>
      <c r="T3470" s="224">
        <f>S3470*H3470</f>
        <v>0</v>
      </c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R3470" s="225" t="s">
        <v>307</v>
      </c>
      <c r="AT3470" s="225" t="s">
        <v>192</v>
      </c>
      <c r="AU3470" s="225" t="s">
        <v>82</v>
      </c>
      <c r="AY3470" s="19" t="s">
        <v>190</v>
      </c>
      <c r="BE3470" s="226">
        <f>IF(N3470="základní",J3470,0)</f>
        <v>0</v>
      </c>
      <c r="BF3470" s="226">
        <f>IF(N3470="snížená",J3470,0)</f>
        <v>0</v>
      </c>
      <c r="BG3470" s="226">
        <f>IF(N3470="zákl. přenesená",J3470,0)</f>
        <v>0</v>
      </c>
      <c r="BH3470" s="226">
        <f>IF(N3470="sníž. přenesená",J3470,0)</f>
        <v>0</v>
      </c>
      <c r="BI3470" s="226">
        <f>IF(N3470="nulová",J3470,0)</f>
        <v>0</v>
      </c>
      <c r="BJ3470" s="19" t="s">
        <v>79</v>
      </c>
      <c r="BK3470" s="226">
        <f>ROUND(I3470*H3470,2)</f>
        <v>0</v>
      </c>
      <c r="BL3470" s="19" t="s">
        <v>307</v>
      </c>
      <c r="BM3470" s="225" t="s">
        <v>3839</v>
      </c>
    </row>
    <row r="3471" s="2" customFormat="1">
      <c r="A3471" s="40"/>
      <c r="B3471" s="41"/>
      <c r="C3471" s="42"/>
      <c r="D3471" s="227" t="s">
        <v>199</v>
      </c>
      <c r="E3471" s="42"/>
      <c r="F3471" s="228" t="s">
        <v>3383</v>
      </c>
      <c r="G3471" s="42"/>
      <c r="H3471" s="42"/>
      <c r="I3471" s="229"/>
      <c r="J3471" s="42"/>
      <c r="K3471" s="42"/>
      <c r="L3471" s="46"/>
      <c r="M3471" s="230"/>
      <c r="N3471" s="231"/>
      <c r="O3471" s="86"/>
      <c r="P3471" s="86"/>
      <c r="Q3471" s="86"/>
      <c r="R3471" s="86"/>
      <c r="S3471" s="86"/>
      <c r="T3471" s="87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T3471" s="19" t="s">
        <v>199</v>
      </c>
      <c r="AU3471" s="19" t="s">
        <v>82</v>
      </c>
    </row>
    <row r="3472" s="2" customFormat="1" ht="16.5" customHeight="1">
      <c r="A3472" s="40"/>
      <c r="B3472" s="41"/>
      <c r="C3472" s="214" t="s">
        <v>3840</v>
      </c>
      <c r="D3472" s="214" t="s">
        <v>192</v>
      </c>
      <c r="E3472" s="215" t="s">
        <v>3841</v>
      </c>
      <c r="F3472" s="216" t="s">
        <v>3842</v>
      </c>
      <c r="G3472" s="217" t="s">
        <v>408</v>
      </c>
      <c r="H3472" s="218">
        <v>1</v>
      </c>
      <c r="I3472" s="219"/>
      <c r="J3472" s="220">
        <f>ROUND(I3472*H3472,2)</f>
        <v>0</v>
      </c>
      <c r="K3472" s="216" t="s">
        <v>19</v>
      </c>
      <c r="L3472" s="46"/>
      <c r="M3472" s="221" t="s">
        <v>19</v>
      </c>
      <c r="N3472" s="222" t="s">
        <v>43</v>
      </c>
      <c r="O3472" s="86"/>
      <c r="P3472" s="223">
        <f>O3472*H3472</f>
        <v>0</v>
      </c>
      <c r="Q3472" s="223">
        <v>0.27000000000000002</v>
      </c>
      <c r="R3472" s="223">
        <f>Q3472*H3472</f>
        <v>0.27000000000000002</v>
      </c>
      <c r="S3472" s="223">
        <v>0</v>
      </c>
      <c r="T3472" s="224">
        <f>S3472*H3472</f>
        <v>0</v>
      </c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R3472" s="225" t="s">
        <v>307</v>
      </c>
      <c r="AT3472" s="225" t="s">
        <v>192</v>
      </c>
      <c r="AU3472" s="225" t="s">
        <v>82</v>
      </c>
      <c r="AY3472" s="19" t="s">
        <v>190</v>
      </c>
      <c r="BE3472" s="226">
        <f>IF(N3472="základní",J3472,0)</f>
        <v>0</v>
      </c>
      <c r="BF3472" s="226">
        <f>IF(N3472="snížená",J3472,0)</f>
        <v>0</v>
      </c>
      <c r="BG3472" s="226">
        <f>IF(N3472="zákl. přenesená",J3472,0)</f>
        <v>0</v>
      </c>
      <c r="BH3472" s="226">
        <f>IF(N3472="sníž. přenesená",J3472,0)</f>
        <v>0</v>
      </c>
      <c r="BI3472" s="226">
        <f>IF(N3472="nulová",J3472,0)</f>
        <v>0</v>
      </c>
      <c r="BJ3472" s="19" t="s">
        <v>79</v>
      </c>
      <c r="BK3472" s="226">
        <f>ROUND(I3472*H3472,2)</f>
        <v>0</v>
      </c>
      <c r="BL3472" s="19" t="s">
        <v>307</v>
      </c>
      <c r="BM3472" s="225" t="s">
        <v>3843</v>
      </c>
    </row>
    <row r="3473" s="2" customFormat="1">
      <c r="A3473" s="40"/>
      <c r="B3473" s="41"/>
      <c r="C3473" s="42"/>
      <c r="D3473" s="234" t="s">
        <v>680</v>
      </c>
      <c r="E3473" s="42"/>
      <c r="F3473" s="283" t="s">
        <v>3844</v>
      </c>
      <c r="G3473" s="42"/>
      <c r="H3473" s="42"/>
      <c r="I3473" s="229"/>
      <c r="J3473" s="42"/>
      <c r="K3473" s="42"/>
      <c r="L3473" s="46"/>
      <c r="M3473" s="230"/>
      <c r="N3473" s="231"/>
      <c r="O3473" s="86"/>
      <c r="P3473" s="86"/>
      <c r="Q3473" s="86"/>
      <c r="R3473" s="86"/>
      <c r="S3473" s="86"/>
      <c r="T3473" s="87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T3473" s="19" t="s">
        <v>680</v>
      </c>
      <c r="AU3473" s="19" t="s">
        <v>82</v>
      </c>
    </row>
    <row r="3474" s="2" customFormat="1" ht="37.8" customHeight="1">
      <c r="A3474" s="40"/>
      <c r="B3474" s="41"/>
      <c r="C3474" s="214" t="s">
        <v>3845</v>
      </c>
      <c r="D3474" s="214" t="s">
        <v>192</v>
      </c>
      <c r="E3474" s="215" t="s">
        <v>3846</v>
      </c>
      <c r="F3474" s="216" t="s">
        <v>3847</v>
      </c>
      <c r="G3474" s="217" t="s">
        <v>408</v>
      </c>
      <c r="H3474" s="218">
        <v>1</v>
      </c>
      <c r="I3474" s="219"/>
      <c r="J3474" s="220">
        <f>ROUND(I3474*H3474,2)</f>
        <v>0</v>
      </c>
      <c r="K3474" s="216" t="s">
        <v>19</v>
      </c>
      <c r="L3474" s="46"/>
      <c r="M3474" s="221" t="s">
        <v>19</v>
      </c>
      <c r="N3474" s="222" t="s">
        <v>43</v>
      </c>
      <c r="O3474" s="86"/>
      <c r="P3474" s="223">
        <f>O3474*H3474</f>
        <v>0</v>
      </c>
      <c r="Q3474" s="223">
        <v>0.31950000000000001</v>
      </c>
      <c r="R3474" s="223">
        <f>Q3474*H3474</f>
        <v>0.31950000000000001</v>
      </c>
      <c r="S3474" s="223">
        <v>0</v>
      </c>
      <c r="T3474" s="224">
        <f>S3474*H3474</f>
        <v>0</v>
      </c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R3474" s="225" t="s">
        <v>307</v>
      </c>
      <c r="AT3474" s="225" t="s">
        <v>192</v>
      </c>
      <c r="AU3474" s="225" t="s">
        <v>82</v>
      </c>
      <c r="AY3474" s="19" t="s">
        <v>190</v>
      </c>
      <c r="BE3474" s="226">
        <f>IF(N3474="základní",J3474,0)</f>
        <v>0</v>
      </c>
      <c r="BF3474" s="226">
        <f>IF(N3474="snížená",J3474,0)</f>
        <v>0</v>
      </c>
      <c r="BG3474" s="226">
        <f>IF(N3474="zákl. přenesená",J3474,0)</f>
        <v>0</v>
      </c>
      <c r="BH3474" s="226">
        <f>IF(N3474="sníž. přenesená",J3474,0)</f>
        <v>0</v>
      </c>
      <c r="BI3474" s="226">
        <f>IF(N3474="nulová",J3474,0)</f>
        <v>0</v>
      </c>
      <c r="BJ3474" s="19" t="s">
        <v>79</v>
      </c>
      <c r="BK3474" s="226">
        <f>ROUND(I3474*H3474,2)</f>
        <v>0</v>
      </c>
      <c r="BL3474" s="19" t="s">
        <v>307</v>
      </c>
      <c r="BM3474" s="225" t="s">
        <v>3848</v>
      </c>
    </row>
    <row r="3475" s="2" customFormat="1">
      <c r="A3475" s="40"/>
      <c r="B3475" s="41"/>
      <c r="C3475" s="42"/>
      <c r="D3475" s="234" t="s">
        <v>680</v>
      </c>
      <c r="E3475" s="42"/>
      <c r="F3475" s="283" t="s">
        <v>3844</v>
      </c>
      <c r="G3475" s="42"/>
      <c r="H3475" s="42"/>
      <c r="I3475" s="229"/>
      <c r="J3475" s="42"/>
      <c r="K3475" s="42"/>
      <c r="L3475" s="46"/>
      <c r="M3475" s="230"/>
      <c r="N3475" s="231"/>
      <c r="O3475" s="86"/>
      <c r="P3475" s="86"/>
      <c r="Q3475" s="86"/>
      <c r="R3475" s="86"/>
      <c r="S3475" s="86"/>
      <c r="T3475" s="87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T3475" s="19" t="s">
        <v>680</v>
      </c>
      <c r="AU3475" s="19" t="s">
        <v>82</v>
      </c>
    </row>
    <row r="3476" s="2" customFormat="1" ht="21.75" customHeight="1">
      <c r="A3476" s="40"/>
      <c r="B3476" s="41"/>
      <c r="C3476" s="214" t="s">
        <v>3849</v>
      </c>
      <c r="D3476" s="214" t="s">
        <v>192</v>
      </c>
      <c r="E3476" s="215" t="s">
        <v>3850</v>
      </c>
      <c r="F3476" s="216" t="s">
        <v>3851</v>
      </c>
      <c r="G3476" s="217" t="s">
        <v>408</v>
      </c>
      <c r="H3476" s="218">
        <v>1</v>
      </c>
      <c r="I3476" s="219"/>
      <c r="J3476" s="220">
        <f>ROUND(I3476*H3476,2)</f>
        <v>0</v>
      </c>
      <c r="K3476" s="216" t="s">
        <v>19</v>
      </c>
      <c r="L3476" s="46"/>
      <c r="M3476" s="221" t="s">
        <v>19</v>
      </c>
      <c r="N3476" s="222" t="s">
        <v>43</v>
      </c>
      <c r="O3476" s="86"/>
      <c r="P3476" s="223">
        <f>O3476*H3476</f>
        <v>0</v>
      </c>
      <c r="Q3476" s="223">
        <v>0.12870000000000001</v>
      </c>
      <c r="R3476" s="223">
        <f>Q3476*H3476</f>
        <v>0.12870000000000001</v>
      </c>
      <c r="S3476" s="223">
        <v>0</v>
      </c>
      <c r="T3476" s="224">
        <f>S3476*H3476</f>
        <v>0</v>
      </c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R3476" s="225" t="s">
        <v>307</v>
      </c>
      <c r="AT3476" s="225" t="s">
        <v>192</v>
      </c>
      <c r="AU3476" s="225" t="s">
        <v>82</v>
      </c>
      <c r="AY3476" s="19" t="s">
        <v>190</v>
      </c>
      <c r="BE3476" s="226">
        <f>IF(N3476="základní",J3476,0)</f>
        <v>0</v>
      </c>
      <c r="BF3476" s="226">
        <f>IF(N3476="snížená",J3476,0)</f>
        <v>0</v>
      </c>
      <c r="BG3476" s="226">
        <f>IF(N3476="zákl. přenesená",J3476,0)</f>
        <v>0</v>
      </c>
      <c r="BH3476" s="226">
        <f>IF(N3476="sníž. přenesená",J3476,0)</f>
        <v>0</v>
      </c>
      <c r="BI3476" s="226">
        <f>IF(N3476="nulová",J3476,0)</f>
        <v>0</v>
      </c>
      <c r="BJ3476" s="19" t="s">
        <v>79</v>
      </c>
      <c r="BK3476" s="226">
        <f>ROUND(I3476*H3476,2)</f>
        <v>0</v>
      </c>
      <c r="BL3476" s="19" t="s">
        <v>307</v>
      </c>
      <c r="BM3476" s="225" t="s">
        <v>3852</v>
      </c>
    </row>
    <row r="3477" s="2" customFormat="1">
      <c r="A3477" s="40"/>
      <c r="B3477" s="41"/>
      <c r="C3477" s="42"/>
      <c r="D3477" s="234" t="s">
        <v>680</v>
      </c>
      <c r="E3477" s="42"/>
      <c r="F3477" s="283" t="s">
        <v>3844</v>
      </c>
      <c r="G3477" s="42"/>
      <c r="H3477" s="42"/>
      <c r="I3477" s="229"/>
      <c r="J3477" s="42"/>
      <c r="K3477" s="42"/>
      <c r="L3477" s="46"/>
      <c r="M3477" s="230"/>
      <c r="N3477" s="231"/>
      <c r="O3477" s="86"/>
      <c r="P3477" s="86"/>
      <c r="Q3477" s="86"/>
      <c r="R3477" s="86"/>
      <c r="S3477" s="86"/>
      <c r="T3477" s="87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T3477" s="19" t="s">
        <v>680</v>
      </c>
      <c r="AU3477" s="19" t="s">
        <v>82</v>
      </c>
    </row>
    <row r="3478" s="2" customFormat="1" ht="16.5" customHeight="1">
      <c r="A3478" s="40"/>
      <c r="B3478" s="41"/>
      <c r="C3478" s="214" t="s">
        <v>3853</v>
      </c>
      <c r="D3478" s="214" t="s">
        <v>192</v>
      </c>
      <c r="E3478" s="215" t="s">
        <v>3854</v>
      </c>
      <c r="F3478" s="216" t="s">
        <v>3855</v>
      </c>
      <c r="G3478" s="217" t="s">
        <v>408</v>
      </c>
      <c r="H3478" s="218">
        <v>1</v>
      </c>
      <c r="I3478" s="219"/>
      <c r="J3478" s="220">
        <f>ROUND(I3478*H3478,2)</f>
        <v>0</v>
      </c>
      <c r="K3478" s="216" t="s">
        <v>19</v>
      </c>
      <c r="L3478" s="46"/>
      <c r="M3478" s="221" t="s">
        <v>19</v>
      </c>
      <c r="N3478" s="222" t="s">
        <v>43</v>
      </c>
      <c r="O3478" s="86"/>
      <c r="P3478" s="223">
        <f>O3478*H3478</f>
        <v>0</v>
      </c>
      <c r="Q3478" s="223">
        <v>0.12870000000000001</v>
      </c>
      <c r="R3478" s="223">
        <f>Q3478*H3478</f>
        <v>0.12870000000000001</v>
      </c>
      <c r="S3478" s="223">
        <v>0</v>
      </c>
      <c r="T3478" s="224">
        <f>S3478*H3478</f>
        <v>0</v>
      </c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R3478" s="225" t="s">
        <v>307</v>
      </c>
      <c r="AT3478" s="225" t="s">
        <v>192</v>
      </c>
      <c r="AU3478" s="225" t="s">
        <v>82</v>
      </c>
      <c r="AY3478" s="19" t="s">
        <v>190</v>
      </c>
      <c r="BE3478" s="226">
        <f>IF(N3478="základní",J3478,0)</f>
        <v>0</v>
      </c>
      <c r="BF3478" s="226">
        <f>IF(N3478="snížená",J3478,0)</f>
        <v>0</v>
      </c>
      <c r="BG3478" s="226">
        <f>IF(N3478="zákl. přenesená",J3478,0)</f>
        <v>0</v>
      </c>
      <c r="BH3478" s="226">
        <f>IF(N3478="sníž. přenesená",J3478,0)</f>
        <v>0</v>
      </c>
      <c r="BI3478" s="226">
        <f>IF(N3478="nulová",J3478,0)</f>
        <v>0</v>
      </c>
      <c r="BJ3478" s="19" t="s">
        <v>79</v>
      </c>
      <c r="BK3478" s="226">
        <f>ROUND(I3478*H3478,2)</f>
        <v>0</v>
      </c>
      <c r="BL3478" s="19" t="s">
        <v>307</v>
      </c>
      <c r="BM3478" s="225" t="s">
        <v>3856</v>
      </c>
    </row>
    <row r="3479" s="2" customFormat="1">
      <c r="A3479" s="40"/>
      <c r="B3479" s="41"/>
      <c r="C3479" s="42"/>
      <c r="D3479" s="234" t="s">
        <v>680</v>
      </c>
      <c r="E3479" s="42"/>
      <c r="F3479" s="283" t="s">
        <v>3844</v>
      </c>
      <c r="G3479" s="42"/>
      <c r="H3479" s="42"/>
      <c r="I3479" s="229"/>
      <c r="J3479" s="42"/>
      <c r="K3479" s="42"/>
      <c r="L3479" s="46"/>
      <c r="M3479" s="230"/>
      <c r="N3479" s="231"/>
      <c r="O3479" s="86"/>
      <c r="P3479" s="86"/>
      <c r="Q3479" s="86"/>
      <c r="R3479" s="86"/>
      <c r="S3479" s="86"/>
      <c r="T3479" s="87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T3479" s="19" t="s">
        <v>680</v>
      </c>
      <c r="AU3479" s="19" t="s">
        <v>82</v>
      </c>
    </row>
    <row r="3480" s="2" customFormat="1" ht="16.5" customHeight="1">
      <c r="A3480" s="40"/>
      <c r="B3480" s="41"/>
      <c r="C3480" s="214" t="s">
        <v>3857</v>
      </c>
      <c r="D3480" s="214" t="s">
        <v>192</v>
      </c>
      <c r="E3480" s="215" t="s">
        <v>3858</v>
      </c>
      <c r="F3480" s="216" t="s">
        <v>3859</v>
      </c>
      <c r="G3480" s="217" t="s">
        <v>408</v>
      </c>
      <c r="H3480" s="218">
        <v>1</v>
      </c>
      <c r="I3480" s="219"/>
      <c r="J3480" s="220">
        <f>ROUND(I3480*H3480,2)</f>
        <v>0</v>
      </c>
      <c r="K3480" s="216" t="s">
        <v>19</v>
      </c>
      <c r="L3480" s="46"/>
      <c r="M3480" s="221" t="s">
        <v>19</v>
      </c>
      <c r="N3480" s="222" t="s">
        <v>43</v>
      </c>
      <c r="O3480" s="86"/>
      <c r="P3480" s="223">
        <f>O3480*H3480</f>
        <v>0</v>
      </c>
      <c r="Q3480" s="223">
        <v>0.17999999999999999</v>
      </c>
      <c r="R3480" s="223">
        <f>Q3480*H3480</f>
        <v>0.17999999999999999</v>
      </c>
      <c r="S3480" s="223">
        <v>0</v>
      </c>
      <c r="T3480" s="224">
        <f>S3480*H3480</f>
        <v>0</v>
      </c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R3480" s="225" t="s">
        <v>307</v>
      </c>
      <c r="AT3480" s="225" t="s">
        <v>192</v>
      </c>
      <c r="AU3480" s="225" t="s">
        <v>82</v>
      </c>
      <c r="AY3480" s="19" t="s">
        <v>190</v>
      </c>
      <c r="BE3480" s="226">
        <f>IF(N3480="základní",J3480,0)</f>
        <v>0</v>
      </c>
      <c r="BF3480" s="226">
        <f>IF(N3480="snížená",J3480,0)</f>
        <v>0</v>
      </c>
      <c r="BG3480" s="226">
        <f>IF(N3480="zákl. přenesená",J3480,0)</f>
        <v>0</v>
      </c>
      <c r="BH3480" s="226">
        <f>IF(N3480="sníž. přenesená",J3480,0)</f>
        <v>0</v>
      </c>
      <c r="BI3480" s="226">
        <f>IF(N3480="nulová",J3480,0)</f>
        <v>0</v>
      </c>
      <c r="BJ3480" s="19" t="s">
        <v>79</v>
      </c>
      <c r="BK3480" s="226">
        <f>ROUND(I3480*H3480,2)</f>
        <v>0</v>
      </c>
      <c r="BL3480" s="19" t="s">
        <v>307</v>
      </c>
      <c r="BM3480" s="225" t="s">
        <v>3860</v>
      </c>
    </row>
    <row r="3481" s="2" customFormat="1">
      <c r="A3481" s="40"/>
      <c r="B3481" s="41"/>
      <c r="C3481" s="42"/>
      <c r="D3481" s="234" t="s">
        <v>680</v>
      </c>
      <c r="E3481" s="42"/>
      <c r="F3481" s="283" t="s">
        <v>3844</v>
      </c>
      <c r="G3481" s="42"/>
      <c r="H3481" s="42"/>
      <c r="I3481" s="229"/>
      <c r="J3481" s="42"/>
      <c r="K3481" s="42"/>
      <c r="L3481" s="46"/>
      <c r="M3481" s="230"/>
      <c r="N3481" s="231"/>
      <c r="O3481" s="86"/>
      <c r="P3481" s="86"/>
      <c r="Q3481" s="86"/>
      <c r="R3481" s="86"/>
      <c r="S3481" s="86"/>
      <c r="T3481" s="87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T3481" s="19" t="s">
        <v>680</v>
      </c>
      <c r="AU3481" s="19" t="s">
        <v>82</v>
      </c>
    </row>
    <row r="3482" s="2" customFormat="1" ht="16.5" customHeight="1">
      <c r="A3482" s="40"/>
      <c r="B3482" s="41"/>
      <c r="C3482" s="214" t="s">
        <v>3861</v>
      </c>
      <c r="D3482" s="214" t="s">
        <v>192</v>
      </c>
      <c r="E3482" s="215" t="s">
        <v>3862</v>
      </c>
      <c r="F3482" s="216" t="s">
        <v>3863</v>
      </c>
      <c r="G3482" s="217" t="s">
        <v>408</v>
      </c>
      <c r="H3482" s="218">
        <v>1</v>
      </c>
      <c r="I3482" s="219"/>
      <c r="J3482" s="220">
        <f>ROUND(I3482*H3482,2)</f>
        <v>0</v>
      </c>
      <c r="K3482" s="216" t="s">
        <v>19</v>
      </c>
      <c r="L3482" s="46"/>
      <c r="M3482" s="221" t="s">
        <v>19</v>
      </c>
      <c r="N3482" s="222" t="s">
        <v>43</v>
      </c>
      <c r="O3482" s="86"/>
      <c r="P3482" s="223">
        <f>O3482*H3482</f>
        <v>0</v>
      </c>
      <c r="Q3482" s="223">
        <v>0.29999999999999999</v>
      </c>
      <c r="R3482" s="223">
        <f>Q3482*H3482</f>
        <v>0.29999999999999999</v>
      </c>
      <c r="S3482" s="223">
        <v>0</v>
      </c>
      <c r="T3482" s="224">
        <f>S3482*H3482</f>
        <v>0</v>
      </c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R3482" s="225" t="s">
        <v>307</v>
      </c>
      <c r="AT3482" s="225" t="s">
        <v>192</v>
      </c>
      <c r="AU3482" s="225" t="s">
        <v>82</v>
      </c>
      <c r="AY3482" s="19" t="s">
        <v>190</v>
      </c>
      <c r="BE3482" s="226">
        <f>IF(N3482="základní",J3482,0)</f>
        <v>0</v>
      </c>
      <c r="BF3482" s="226">
        <f>IF(N3482="snížená",J3482,0)</f>
        <v>0</v>
      </c>
      <c r="BG3482" s="226">
        <f>IF(N3482="zákl. přenesená",J3482,0)</f>
        <v>0</v>
      </c>
      <c r="BH3482" s="226">
        <f>IF(N3482="sníž. přenesená",J3482,0)</f>
        <v>0</v>
      </c>
      <c r="BI3482" s="226">
        <f>IF(N3482="nulová",J3482,0)</f>
        <v>0</v>
      </c>
      <c r="BJ3482" s="19" t="s">
        <v>79</v>
      </c>
      <c r="BK3482" s="226">
        <f>ROUND(I3482*H3482,2)</f>
        <v>0</v>
      </c>
      <c r="BL3482" s="19" t="s">
        <v>307</v>
      </c>
      <c r="BM3482" s="225" t="s">
        <v>3864</v>
      </c>
    </row>
    <row r="3483" s="2" customFormat="1">
      <c r="A3483" s="40"/>
      <c r="B3483" s="41"/>
      <c r="C3483" s="42"/>
      <c r="D3483" s="234" t="s">
        <v>680</v>
      </c>
      <c r="E3483" s="42"/>
      <c r="F3483" s="283" t="s">
        <v>3844</v>
      </c>
      <c r="G3483" s="42"/>
      <c r="H3483" s="42"/>
      <c r="I3483" s="229"/>
      <c r="J3483" s="42"/>
      <c r="K3483" s="42"/>
      <c r="L3483" s="46"/>
      <c r="M3483" s="230"/>
      <c r="N3483" s="231"/>
      <c r="O3483" s="86"/>
      <c r="P3483" s="86"/>
      <c r="Q3483" s="86"/>
      <c r="R3483" s="86"/>
      <c r="S3483" s="86"/>
      <c r="T3483" s="87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T3483" s="19" t="s">
        <v>680</v>
      </c>
      <c r="AU3483" s="19" t="s">
        <v>82</v>
      </c>
    </row>
    <row r="3484" s="2" customFormat="1" ht="16.5" customHeight="1">
      <c r="A3484" s="40"/>
      <c r="B3484" s="41"/>
      <c r="C3484" s="214" t="s">
        <v>3865</v>
      </c>
      <c r="D3484" s="214" t="s">
        <v>192</v>
      </c>
      <c r="E3484" s="215" t="s">
        <v>3866</v>
      </c>
      <c r="F3484" s="216" t="s">
        <v>3867</v>
      </c>
      <c r="G3484" s="217" t="s">
        <v>408</v>
      </c>
      <c r="H3484" s="218">
        <v>1</v>
      </c>
      <c r="I3484" s="219"/>
      <c r="J3484" s="220">
        <f>ROUND(I3484*H3484,2)</f>
        <v>0</v>
      </c>
      <c r="K3484" s="216" t="s">
        <v>19</v>
      </c>
      <c r="L3484" s="46"/>
      <c r="M3484" s="221" t="s">
        <v>19</v>
      </c>
      <c r="N3484" s="222" t="s">
        <v>43</v>
      </c>
      <c r="O3484" s="86"/>
      <c r="P3484" s="223">
        <f>O3484*H3484</f>
        <v>0</v>
      </c>
      <c r="Q3484" s="223">
        <v>0.23999999999999999</v>
      </c>
      <c r="R3484" s="223">
        <f>Q3484*H3484</f>
        <v>0.23999999999999999</v>
      </c>
      <c r="S3484" s="223">
        <v>0</v>
      </c>
      <c r="T3484" s="224">
        <f>S3484*H3484</f>
        <v>0</v>
      </c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R3484" s="225" t="s">
        <v>307</v>
      </c>
      <c r="AT3484" s="225" t="s">
        <v>192</v>
      </c>
      <c r="AU3484" s="225" t="s">
        <v>82</v>
      </c>
      <c r="AY3484" s="19" t="s">
        <v>190</v>
      </c>
      <c r="BE3484" s="226">
        <f>IF(N3484="základní",J3484,0)</f>
        <v>0</v>
      </c>
      <c r="BF3484" s="226">
        <f>IF(N3484="snížená",J3484,0)</f>
        <v>0</v>
      </c>
      <c r="BG3484" s="226">
        <f>IF(N3484="zákl. přenesená",J3484,0)</f>
        <v>0</v>
      </c>
      <c r="BH3484" s="226">
        <f>IF(N3484="sníž. přenesená",J3484,0)</f>
        <v>0</v>
      </c>
      <c r="BI3484" s="226">
        <f>IF(N3484="nulová",J3484,0)</f>
        <v>0</v>
      </c>
      <c r="BJ3484" s="19" t="s">
        <v>79</v>
      </c>
      <c r="BK3484" s="226">
        <f>ROUND(I3484*H3484,2)</f>
        <v>0</v>
      </c>
      <c r="BL3484" s="19" t="s">
        <v>307</v>
      </c>
      <c r="BM3484" s="225" t="s">
        <v>3868</v>
      </c>
    </row>
    <row r="3485" s="2" customFormat="1">
      <c r="A3485" s="40"/>
      <c r="B3485" s="41"/>
      <c r="C3485" s="42"/>
      <c r="D3485" s="234" t="s">
        <v>680</v>
      </c>
      <c r="E3485" s="42"/>
      <c r="F3485" s="283" t="s">
        <v>3844</v>
      </c>
      <c r="G3485" s="42"/>
      <c r="H3485" s="42"/>
      <c r="I3485" s="229"/>
      <c r="J3485" s="42"/>
      <c r="K3485" s="42"/>
      <c r="L3485" s="46"/>
      <c r="M3485" s="230"/>
      <c r="N3485" s="231"/>
      <c r="O3485" s="86"/>
      <c r="P3485" s="86"/>
      <c r="Q3485" s="86"/>
      <c r="R3485" s="86"/>
      <c r="S3485" s="86"/>
      <c r="T3485" s="87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T3485" s="19" t="s">
        <v>680</v>
      </c>
      <c r="AU3485" s="19" t="s">
        <v>82</v>
      </c>
    </row>
    <row r="3486" s="2" customFormat="1" ht="16.5" customHeight="1">
      <c r="A3486" s="40"/>
      <c r="B3486" s="41"/>
      <c r="C3486" s="214" t="s">
        <v>3869</v>
      </c>
      <c r="D3486" s="214" t="s">
        <v>192</v>
      </c>
      <c r="E3486" s="215" t="s">
        <v>3870</v>
      </c>
      <c r="F3486" s="216" t="s">
        <v>3871</v>
      </c>
      <c r="G3486" s="217" t="s">
        <v>408</v>
      </c>
      <c r="H3486" s="218">
        <v>1</v>
      </c>
      <c r="I3486" s="219"/>
      <c r="J3486" s="220">
        <f>ROUND(I3486*H3486,2)</f>
        <v>0</v>
      </c>
      <c r="K3486" s="216" t="s">
        <v>19</v>
      </c>
      <c r="L3486" s="46"/>
      <c r="M3486" s="221" t="s">
        <v>19</v>
      </c>
      <c r="N3486" s="222" t="s">
        <v>43</v>
      </c>
      <c r="O3486" s="86"/>
      <c r="P3486" s="223">
        <f>O3486*H3486</f>
        <v>0</v>
      </c>
      <c r="Q3486" s="223">
        <v>0.14999999999999999</v>
      </c>
      <c r="R3486" s="223">
        <f>Q3486*H3486</f>
        <v>0.14999999999999999</v>
      </c>
      <c r="S3486" s="223">
        <v>0</v>
      </c>
      <c r="T3486" s="224">
        <f>S3486*H3486</f>
        <v>0</v>
      </c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R3486" s="225" t="s">
        <v>307</v>
      </c>
      <c r="AT3486" s="225" t="s">
        <v>192</v>
      </c>
      <c r="AU3486" s="225" t="s">
        <v>82</v>
      </c>
      <c r="AY3486" s="19" t="s">
        <v>190</v>
      </c>
      <c r="BE3486" s="226">
        <f>IF(N3486="základní",J3486,0)</f>
        <v>0</v>
      </c>
      <c r="BF3486" s="226">
        <f>IF(N3486="snížená",J3486,0)</f>
        <v>0</v>
      </c>
      <c r="BG3486" s="226">
        <f>IF(N3486="zákl. přenesená",J3486,0)</f>
        <v>0</v>
      </c>
      <c r="BH3486" s="226">
        <f>IF(N3486="sníž. přenesená",J3486,0)</f>
        <v>0</v>
      </c>
      <c r="BI3486" s="226">
        <f>IF(N3486="nulová",J3486,0)</f>
        <v>0</v>
      </c>
      <c r="BJ3486" s="19" t="s">
        <v>79</v>
      </c>
      <c r="BK3486" s="226">
        <f>ROUND(I3486*H3486,2)</f>
        <v>0</v>
      </c>
      <c r="BL3486" s="19" t="s">
        <v>307</v>
      </c>
      <c r="BM3486" s="225" t="s">
        <v>3872</v>
      </c>
    </row>
    <row r="3487" s="2" customFormat="1">
      <c r="A3487" s="40"/>
      <c r="B3487" s="41"/>
      <c r="C3487" s="42"/>
      <c r="D3487" s="234" t="s">
        <v>680</v>
      </c>
      <c r="E3487" s="42"/>
      <c r="F3487" s="283" t="s">
        <v>3844</v>
      </c>
      <c r="G3487" s="42"/>
      <c r="H3487" s="42"/>
      <c r="I3487" s="229"/>
      <c r="J3487" s="42"/>
      <c r="K3487" s="42"/>
      <c r="L3487" s="46"/>
      <c r="M3487" s="230"/>
      <c r="N3487" s="231"/>
      <c r="O3487" s="86"/>
      <c r="P3487" s="86"/>
      <c r="Q3487" s="86"/>
      <c r="R3487" s="86"/>
      <c r="S3487" s="86"/>
      <c r="T3487" s="87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T3487" s="19" t="s">
        <v>680</v>
      </c>
      <c r="AU3487" s="19" t="s">
        <v>82</v>
      </c>
    </row>
    <row r="3488" s="2" customFormat="1" ht="16.5" customHeight="1">
      <c r="A3488" s="40"/>
      <c r="B3488" s="41"/>
      <c r="C3488" s="214" t="s">
        <v>3873</v>
      </c>
      <c r="D3488" s="214" t="s">
        <v>192</v>
      </c>
      <c r="E3488" s="215" t="s">
        <v>3874</v>
      </c>
      <c r="F3488" s="216" t="s">
        <v>3871</v>
      </c>
      <c r="G3488" s="217" t="s">
        <v>408</v>
      </c>
      <c r="H3488" s="218">
        <v>1</v>
      </c>
      <c r="I3488" s="219"/>
      <c r="J3488" s="220">
        <f>ROUND(I3488*H3488,2)</f>
        <v>0</v>
      </c>
      <c r="K3488" s="216" t="s">
        <v>19</v>
      </c>
      <c r="L3488" s="46"/>
      <c r="M3488" s="221" t="s">
        <v>19</v>
      </c>
      <c r="N3488" s="222" t="s">
        <v>43</v>
      </c>
      <c r="O3488" s="86"/>
      <c r="P3488" s="223">
        <f>O3488*H3488</f>
        <v>0</v>
      </c>
      <c r="Q3488" s="223">
        <v>0.14999999999999999</v>
      </c>
      <c r="R3488" s="223">
        <f>Q3488*H3488</f>
        <v>0.14999999999999999</v>
      </c>
      <c r="S3488" s="223">
        <v>0</v>
      </c>
      <c r="T3488" s="224">
        <f>S3488*H3488</f>
        <v>0</v>
      </c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R3488" s="225" t="s">
        <v>307</v>
      </c>
      <c r="AT3488" s="225" t="s">
        <v>192</v>
      </c>
      <c r="AU3488" s="225" t="s">
        <v>82</v>
      </c>
      <c r="AY3488" s="19" t="s">
        <v>190</v>
      </c>
      <c r="BE3488" s="226">
        <f>IF(N3488="základní",J3488,0)</f>
        <v>0</v>
      </c>
      <c r="BF3488" s="226">
        <f>IF(N3488="snížená",J3488,0)</f>
        <v>0</v>
      </c>
      <c r="BG3488" s="226">
        <f>IF(N3488="zákl. přenesená",J3488,0)</f>
        <v>0</v>
      </c>
      <c r="BH3488" s="226">
        <f>IF(N3488="sníž. přenesená",J3488,0)</f>
        <v>0</v>
      </c>
      <c r="BI3488" s="226">
        <f>IF(N3488="nulová",J3488,0)</f>
        <v>0</v>
      </c>
      <c r="BJ3488" s="19" t="s">
        <v>79</v>
      </c>
      <c r="BK3488" s="226">
        <f>ROUND(I3488*H3488,2)</f>
        <v>0</v>
      </c>
      <c r="BL3488" s="19" t="s">
        <v>307</v>
      </c>
      <c r="BM3488" s="225" t="s">
        <v>3875</v>
      </c>
    </row>
    <row r="3489" s="2" customFormat="1">
      <c r="A3489" s="40"/>
      <c r="B3489" s="41"/>
      <c r="C3489" s="42"/>
      <c r="D3489" s="234" t="s">
        <v>680</v>
      </c>
      <c r="E3489" s="42"/>
      <c r="F3489" s="283" t="s">
        <v>3844</v>
      </c>
      <c r="G3489" s="42"/>
      <c r="H3489" s="42"/>
      <c r="I3489" s="229"/>
      <c r="J3489" s="42"/>
      <c r="K3489" s="42"/>
      <c r="L3489" s="46"/>
      <c r="M3489" s="230"/>
      <c r="N3489" s="231"/>
      <c r="O3489" s="86"/>
      <c r="P3489" s="86"/>
      <c r="Q3489" s="86"/>
      <c r="R3489" s="86"/>
      <c r="S3489" s="86"/>
      <c r="T3489" s="87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T3489" s="19" t="s">
        <v>680</v>
      </c>
      <c r="AU3489" s="19" t="s">
        <v>82</v>
      </c>
    </row>
    <row r="3490" s="2" customFormat="1" ht="16.5" customHeight="1">
      <c r="A3490" s="40"/>
      <c r="B3490" s="41"/>
      <c r="C3490" s="214" t="s">
        <v>3876</v>
      </c>
      <c r="D3490" s="214" t="s">
        <v>192</v>
      </c>
      <c r="E3490" s="215" t="s">
        <v>3877</v>
      </c>
      <c r="F3490" s="216" t="s">
        <v>3878</v>
      </c>
      <c r="G3490" s="217" t="s">
        <v>408</v>
      </c>
      <c r="H3490" s="218">
        <v>1</v>
      </c>
      <c r="I3490" s="219"/>
      <c r="J3490" s="220">
        <f>ROUND(I3490*H3490,2)</f>
        <v>0</v>
      </c>
      <c r="K3490" s="216" t="s">
        <v>19</v>
      </c>
      <c r="L3490" s="46"/>
      <c r="M3490" s="221" t="s">
        <v>19</v>
      </c>
      <c r="N3490" s="222" t="s">
        <v>43</v>
      </c>
      <c r="O3490" s="86"/>
      <c r="P3490" s="223">
        <f>O3490*H3490</f>
        <v>0</v>
      </c>
      <c r="Q3490" s="223">
        <v>0.27000000000000002</v>
      </c>
      <c r="R3490" s="223">
        <f>Q3490*H3490</f>
        <v>0.27000000000000002</v>
      </c>
      <c r="S3490" s="223">
        <v>0</v>
      </c>
      <c r="T3490" s="224">
        <f>S3490*H3490</f>
        <v>0</v>
      </c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R3490" s="225" t="s">
        <v>307</v>
      </c>
      <c r="AT3490" s="225" t="s">
        <v>192</v>
      </c>
      <c r="AU3490" s="225" t="s">
        <v>82</v>
      </c>
      <c r="AY3490" s="19" t="s">
        <v>190</v>
      </c>
      <c r="BE3490" s="226">
        <f>IF(N3490="základní",J3490,0)</f>
        <v>0</v>
      </c>
      <c r="BF3490" s="226">
        <f>IF(N3490="snížená",J3490,0)</f>
        <v>0</v>
      </c>
      <c r="BG3490" s="226">
        <f>IF(N3490="zákl. přenesená",J3490,0)</f>
        <v>0</v>
      </c>
      <c r="BH3490" s="226">
        <f>IF(N3490="sníž. přenesená",J3490,0)</f>
        <v>0</v>
      </c>
      <c r="BI3490" s="226">
        <f>IF(N3490="nulová",J3490,0)</f>
        <v>0</v>
      </c>
      <c r="BJ3490" s="19" t="s">
        <v>79</v>
      </c>
      <c r="BK3490" s="226">
        <f>ROUND(I3490*H3490,2)</f>
        <v>0</v>
      </c>
      <c r="BL3490" s="19" t="s">
        <v>307</v>
      </c>
      <c r="BM3490" s="225" t="s">
        <v>3879</v>
      </c>
    </row>
    <row r="3491" s="2" customFormat="1">
      <c r="A3491" s="40"/>
      <c r="B3491" s="41"/>
      <c r="C3491" s="42"/>
      <c r="D3491" s="234" t="s">
        <v>680</v>
      </c>
      <c r="E3491" s="42"/>
      <c r="F3491" s="283" t="s">
        <v>3844</v>
      </c>
      <c r="G3491" s="42"/>
      <c r="H3491" s="42"/>
      <c r="I3491" s="229"/>
      <c r="J3491" s="42"/>
      <c r="K3491" s="42"/>
      <c r="L3491" s="46"/>
      <c r="M3491" s="230"/>
      <c r="N3491" s="231"/>
      <c r="O3491" s="86"/>
      <c r="P3491" s="86"/>
      <c r="Q3491" s="86"/>
      <c r="R3491" s="86"/>
      <c r="S3491" s="86"/>
      <c r="T3491" s="87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T3491" s="19" t="s">
        <v>680</v>
      </c>
      <c r="AU3491" s="19" t="s">
        <v>82</v>
      </c>
    </row>
    <row r="3492" s="2" customFormat="1" ht="16.5" customHeight="1">
      <c r="A3492" s="40"/>
      <c r="B3492" s="41"/>
      <c r="C3492" s="214" t="s">
        <v>3880</v>
      </c>
      <c r="D3492" s="214" t="s">
        <v>192</v>
      </c>
      <c r="E3492" s="215" t="s">
        <v>3881</v>
      </c>
      <c r="F3492" s="216" t="s">
        <v>3878</v>
      </c>
      <c r="G3492" s="217" t="s">
        <v>408</v>
      </c>
      <c r="H3492" s="218">
        <v>1</v>
      </c>
      <c r="I3492" s="219"/>
      <c r="J3492" s="220">
        <f>ROUND(I3492*H3492,2)</f>
        <v>0</v>
      </c>
      <c r="K3492" s="216" t="s">
        <v>19</v>
      </c>
      <c r="L3492" s="46"/>
      <c r="M3492" s="221" t="s">
        <v>19</v>
      </c>
      <c r="N3492" s="222" t="s">
        <v>43</v>
      </c>
      <c r="O3492" s="86"/>
      <c r="P3492" s="223">
        <f>O3492*H3492</f>
        <v>0</v>
      </c>
      <c r="Q3492" s="223">
        <v>0.27000000000000002</v>
      </c>
      <c r="R3492" s="223">
        <f>Q3492*H3492</f>
        <v>0.27000000000000002</v>
      </c>
      <c r="S3492" s="223">
        <v>0</v>
      </c>
      <c r="T3492" s="224">
        <f>S3492*H3492</f>
        <v>0</v>
      </c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R3492" s="225" t="s">
        <v>307</v>
      </c>
      <c r="AT3492" s="225" t="s">
        <v>192</v>
      </c>
      <c r="AU3492" s="225" t="s">
        <v>82</v>
      </c>
      <c r="AY3492" s="19" t="s">
        <v>190</v>
      </c>
      <c r="BE3492" s="226">
        <f>IF(N3492="základní",J3492,0)</f>
        <v>0</v>
      </c>
      <c r="BF3492" s="226">
        <f>IF(N3492="snížená",J3492,0)</f>
        <v>0</v>
      </c>
      <c r="BG3492" s="226">
        <f>IF(N3492="zákl. přenesená",J3492,0)</f>
        <v>0</v>
      </c>
      <c r="BH3492" s="226">
        <f>IF(N3492="sníž. přenesená",J3492,0)</f>
        <v>0</v>
      </c>
      <c r="BI3492" s="226">
        <f>IF(N3492="nulová",J3492,0)</f>
        <v>0</v>
      </c>
      <c r="BJ3492" s="19" t="s">
        <v>79</v>
      </c>
      <c r="BK3492" s="226">
        <f>ROUND(I3492*H3492,2)</f>
        <v>0</v>
      </c>
      <c r="BL3492" s="19" t="s">
        <v>307</v>
      </c>
      <c r="BM3492" s="225" t="s">
        <v>3882</v>
      </c>
    </row>
    <row r="3493" s="2" customFormat="1">
      <c r="A3493" s="40"/>
      <c r="B3493" s="41"/>
      <c r="C3493" s="42"/>
      <c r="D3493" s="234" t="s">
        <v>680</v>
      </c>
      <c r="E3493" s="42"/>
      <c r="F3493" s="283" t="s">
        <v>3844</v>
      </c>
      <c r="G3493" s="42"/>
      <c r="H3493" s="42"/>
      <c r="I3493" s="229"/>
      <c r="J3493" s="42"/>
      <c r="K3493" s="42"/>
      <c r="L3493" s="46"/>
      <c r="M3493" s="230"/>
      <c r="N3493" s="231"/>
      <c r="O3493" s="86"/>
      <c r="P3493" s="86"/>
      <c r="Q3493" s="86"/>
      <c r="R3493" s="86"/>
      <c r="S3493" s="86"/>
      <c r="T3493" s="87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T3493" s="19" t="s">
        <v>680</v>
      </c>
      <c r="AU3493" s="19" t="s">
        <v>82</v>
      </c>
    </row>
    <row r="3494" s="2" customFormat="1" ht="16.5" customHeight="1">
      <c r="A3494" s="40"/>
      <c r="B3494" s="41"/>
      <c r="C3494" s="214" t="s">
        <v>3883</v>
      </c>
      <c r="D3494" s="214" t="s">
        <v>192</v>
      </c>
      <c r="E3494" s="215" t="s">
        <v>3884</v>
      </c>
      <c r="F3494" s="216" t="s">
        <v>3863</v>
      </c>
      <c r="G3494" s="217" t="s">
        <v>408</v>
      </c>
      <c r="H3494" s="218">
        <v>1</v>
      </c>
      <c r="I3494" s="219"/>
      <c r="J3494" s="220">
        <f>ROUND(I3494*H3494,2)</f>
        <v>0</v>
      </c>
      <c r="K3494" s="216" t="s">
        <v>19</v>
      </c>
      <c r="L3494" s="46"/>
      <c r="M3494" s="221" t="s">
        <v>19</v>
      </c>
      <c r="N3494" s="222" t="s">
        <v>43</v>
      </c>
      <c r="O3494" s="86"/>
      <c r="P3494" s="223">
        <f>O3494*H3494</f>
        <v>0</v>
      </c>
      <c r="Q3494" s="223">
        <v>0.29999999999999999</v>
      </c>
      <c r="R3494" s="223">
        <f>Q3494*H3494</f>
        <v>0.29999999999999999</v>
      </c>
      <c r="S3494" s="223">
        <v>0</v>
      </c>
      <c r="T3494" s="224">
        <f>S3494*H3494</f>
        <v>0</v>
      </c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R3494" s="225" t="s">
        <v>307</v>
      </c>
      <c r="AT3494" s="225" t="s">
        <v>192</v>
      </c>
      <c r="AU3494" s="225" t="s">
        <v>82</v>
      </c>
      <c r="AY3494" s="19" t="s">
        <v>190</v>
      </c>
      <c r="BE3494" s="226">
        <f>IF(N3494="základní",J3494,0)</f>
        <v>0</v>
      </c>
      <c r="BF3494" s="226">
        <f>IF(N3494="snížená",J3494,0)</f>
        <v>0</v>
      </c>
      <c r="BG3494" s="226">
        <f>IF(N3494="zákl. přenesená",J3494,0)</f>
        <v>0</v>
      </c>
      <c r="BH3494" s="226">
        <f>IF(N3494="sníž. přenesená",J3494,0)</f>
        <v>0</v>
      </c>
      <c r="BI3494" s="226">
        <f>IF(N3494="nulová",J3494,0)</f>
        <v>0</v>
      </c>
      <c r="BJ3494" s="19" t="s">
        <v>79</v>
      </c>
      <c r="BK3494" s="226">
        <f>ROUND(I3494*H3494,2)</f>
        <v>0</v>
      </c>
      <c r="BL3494" s="19" t="s">
        <v>307</v>
      </c>
      <c r="BM3494" s="225" t="s">
        <v>3885</v>
      </c>
    </row>
    <row r="3495" s="2" customFormat="1">
      <c r="A3495" s="40"/>
      <c r="B3495" s="41"/>
      <c r="C3495" s="42"/>
      <c r="D3495" s="234" t="s">
        <v>680</v>
      </c>
      <c r="E3495" s="42"/>
      <c r="F3495" s="283" t="s">
        <v>3844</v>
      </c>
      <c r="G3495" s="42"/>
      <c r="H3495" s="42"/>
      <c r="I3495" s="229"/>
      <c r="J3495" s="42"/>
      <c r="K3495" s="42"/>
      <c r="L3495" s="46"/>
      <c r="M3495" s="230"/>
      <c r="N3495" s="231"/>
      <c r="O3495" s="86"/>
      <c r="P3495" s="86"/>
      <c r="Q3495" s="86"/>
      <c r="R3495" s="86"/>
      <c r="S3495" s="86"/>
      <c r="T3495" s="87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T3495" s="19" t="s">
        <v>680</v>
      </c>
      <c r="AU3495" s="19" t="s">
        <v>82</v>
      </c>
    </row>
    <row r="3496" s="2" customFormat="1" ht="16.5" customHeight="1">
      <c r="A3496" s="40"/>
      <c r="B3496" s="41"/>
      <c r="C3496" s="214" t="s">
        <v>3886</v>
      </c>
      <c r="D3496" s="214" t="s">
        <v>192</v>
      </c>
      <c r="E3496" s="215" t="s">
        <v>3887</v>
      </c>
      <c r="F3496" s="216" t="s">
        <v>3888</v>
      </c>
      <c r="G3496" s="217" t="s">
        <v>408</v>
      </c>
      <c r="H3496" s="218">
        <v>1</v>
      </c>
      <c r="I3496" s="219"/>
      <c r="J3496" s="220">
        <f>ROUND(I3496*H3496,2)</f>
        <v>0</v>
      </c>
      <c r="K3496" s="216" t="s">
        <v>19</v>
      </c>
      <c r="L3496" s="46"/>
      <c r="M3496" s="221" t="s">
        <v>19</v>
      </c>
      <c r="N3496" s="222" t="s">
        <v>43</v>
      </c>
      <c r="O3496" s="86"/>
      <c r="P3496" s="223">
        <f>O3496*H3496</f>
        <v>0</v>
      </c>
      <c r="Q3496" s="223">
        <v>0.059999999999999998</v>
      </c>
      <c r="R3496" s="223">
        <f>Q3496*H3496</f>
        <v>0.059999999999999998</v>
      </c>
      <c r="S3496" s="223">
        <v>0</v>
      </c>
      <c r="T3496" s="224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5" t="s">
        <v>307</v>
      </c>
      <c r="AT3496" s="225" t="s">
        <v>192</v>
      </c>
      <c r="AU3496" s="225" t="s">
        <v>82</v>
      </c>
      <c r="AY3496" s="19" t="s">
        <v>190</v>
      </c>
      <c r="BE3496" s="226">
        <f>IF(N3496="základní",J3496,0)</f>
        <v>0</v>
      </c>
      <c r="BF3496" s="226">
        <f>IF(N3496="snížená",J3496,0)</f>
        <v>0</v>
      </c>
      <c r="BG3496" s="226">
        <f>IF(N3496="zákl. přenesená",J3496,0)</f>
        <v>0</v>
      </c>
      <c r="BH3496" s="226">
        <f>IF(N3496="sníž. přenesená",J3496,0)</f>
        <v>0</v>
      </c>
      <c r="BI3496" s="226">
        <f>IF(N3496="nulová",J3496,0)</f>
        <v>0</v>
      </c>
      <c r="BJ3496" s="19" t="s">
        <v>79</v>
      </c>
      <c r="BK3496" s="226">
        <f>ROUND(I3496*H3496,2)</f>
        <v>0</v>
      </c>
      <c r="BL3496" s="19" t="s">
        <v>307</v>
      </c>
      <c r="BM3496" s="225" t="s">
        <v>3889</v>
      </c>
    </row>
    <row r="3497" s="2" customFormat="1">
      <c r="A3497" s="40"/>
      <c r="B3497" s="41"/>
      <c r="C3497" s="42"/>
      <c r="D3497" s="234" t="s">
        <v>680</v>
      </c>
      <c r="E3497" s="42"/>
      <c r="F3497" s="283" t="s">
        <v>3844</v>
      </c>
      <c r="G3497" s="42"/>
      <c r="H3497" s="42"/>
      <c r="I3497" s="229"/>
      <c r="J3497" s="42"/>
      <c r="K3497" s="42"/>
      <c r="L3497" s="46"/>
      <c r="M3497" s="230"/>
      <c r="N3497" s="231"/>
      <c r="O3497" s="86"/>
      <c r="P3497" s="86"/>
      <c r="Q3497" s="86"/>
      <c r="R3497" s="86"/>
      <c r="S3497" s="86"/>
      <c r="T3497" s="87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T3497" s="19" t="s">
        <v>680</v>
      </c>
      <c r="AU3497" s="19" t="s">
        <v>82</v>
      </c>
    </row>
    <row r="3498" s="2" customFormat="1" ht="16.5" customHeight="1">
      <c r="A3498" s="40"/>
      <c r="B3498" s="41"/>
      <c r="C3498" s="214" t="s">
        <v>3890</v>
      </c>
      <c r="D3498" s="214" t="s">
        <v>192</v>
      </c>
      <c r="E3498" s="215" t="s">
        <v>3891</v>
      </c>
      <c r="F3498" s="216" t="s">
        <v>3892</v>
      </c>
      <c r="G3498" s="217" t="s">
        <v>408</v>
      </c>
      <c r="H3498" s="218">
        <v>1</v>
      </c>
      <c r="I3498" s="219"/>
      <c r="J3498" s="220">
        <f>ROUND(I3498*H3498,2)</f>
        <v>0</v>
      </c>
      <c r="K3498" s="216" t="s">
        <v>19</v>
      </c>
      <c r="L3498" s="46"/>
      <c r="M3498" s="221" t="s">
        <v>19</v>
      </c>
      <c r="N3498" s="222" t="s">
        <v>43</v>
      </c>
      <c r="O3498" s="86"/>
      <c r="P3498" s="223">
        <f>O3498*H3498</f>
        <v>0</v>
      </c>
      <c r="Q3498" s="223">
        <v>0.20999999999999999</v>
      </c>
      <c r="R3498" s="223">
        <f>Q3498*H3498</f>
        <v>0.20999999999999999</v>
      </c>
      <c r="S3498" s="223">
        <v>0</v>
      </c>
      <c r="T3498" s="224">
        <f>S3498*H3498</f>
        <v>0</v>
      </c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R3498" s="225" t="s">
        <v>307</v>
      </c>
      <c r="AT3498" s="225" t="s">
        <v>192</v>
      </c>
      <c r="AU3498" s="225" t="s">
        <v>82</v>
      </c>
      <c r="AY3498" s="19" t="s">
        <v>190</v>
      </c>
      <c r="BE3498" s="226">
        <f>IF(N3498="základní",J3498,0)</f>
        <v>0</v>
      </c>
      <c r="BF3498" s="226">
        <f>IF(N3498="snížená",J3498,0)</f>
        <v>0</v>
      </c>
      <c r="BG3498" s="226">
        <f>IF(N3498="zákl. přenesená",J3498,0)</f>
        <v>0</v>
      </c>
      <c r="BH3498" s="226">
        <f>IF(N3498="sníž. přenesená",J3498,0)</f>
        <v>0</v>
      </c>
      <c r="BI3498" s="226">
        <f>IF(N3498="nulová",J3498,0)</f>
        <v>0</v>
      </c>
      <c r="BJ3498" s="19" t="s">
        <v>79</v>
      </c>
      <c r="BK3498" s="226">
        <f>ROUND(I3498*H3498,2)</f>
        <v>0</v>
      </c>
      <c r="BL3498" s="19" t="s">
        <v>307</v>
      </c>
      <c r="BM3498" s="225" t="s">
        <v>3893</v>
      </c>
    </row>
    <row r="3499" s="2" customFormat="1">
      <c r="A3499" s="40"/>
      <c r="B3499" s="41"/>
      <c r="C3499" s="42"/>
      <c r="D3499" s="234" t="s">
        <v>680</v>
      </c>
      <c r="E3499" s="42"/>
      <c r="F3499" s="283" t="s">
        <v>3844</v>
      </c>
      <c r="G3499" s="42"/>
      <c r="H3499" s="42"/>
      <c r="I3499" s="229"/>
      <c r="J3499" s="42"/>
      <c r="K3499" s="42"/>
      <c r="L3499" s="46"/>
      <c r="M3499" s="230"/>
      <c r="N3499" s="231"/>
      <c r="O3499" s="86"/>
      <c r="P3499" s="86"/>
      <c r="Q3499" s="86"/>
      <c r="R3499" s="86"/>
      <c r="S3499" s="86"/>
      <c r="T3499" s="87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T3499" s="19" t="s">
        <v>680</v>
      </c>
      <c r="AU3499" s="19" t="s">
        <v>82</v>
      </c>
    </row>
    <row r="3500" s="2" customFormat="1" ht="24.15" customHeight="1">
      <c r="A3500" s="40"/>
      <c r="B3500" s="41"/>
      <c r="C3500" s="214" t="s">
        <v>3894</v>
      </c>
      <c r="D3500" s="214" t="s">
        <v>192</v>
      </c>
      <c r="E3500" s="215" t="s">
        <v>3895</v>
      </c>
      <c r="F3500" s="216" t="s">
        <v>3896</v>
      </c>
      <c r="G3500" s="217" t="s">
        <v>408</v>
      </c>
      <c r="H3500" s="218">
        <v>1</v>
      </c>
      <c r="I3500" s="219"/>
      <c r="J3500" s="220">
        <f>ROUND(I3500*H3500,2)</f>
        <v>0</v>
      </c>
      <c r="K3500" s="216" t="s">
        <v>19</v>
      </c>
      <c r="L3500" s="46"/>
      <c r="M3500" s="221" t="s">
        <v>19</v>
      </c>
      <c r="N3500" s="222" t="s">
        <v>43</v>
      </c>
      <c r="O3500" s="86"/>
      <c r="P3500" s="223">
        <f>O3500*H3500</f>
        <v>0</v>
      </c>
      <c r="Q3500" s="223">
        <v>0.059999999999999998</v>
      </c>
      <c r="R3500" s="223">
        <f>Q3500*H3500</f>
        <v>0.059999999999999998</v>
      </c>
      <c r="S3500" s="223">
        <v>0</v>
      </c>
      <c r="T3500" s="224">
        <f>S3500*H3500</f>
        <v>0</v>
      </c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R3500" s="225" t="s">
        <v>307</v>
      </c>
      <c r="AT3500" s="225" t="s">
        <v>192</v>
      </c>
      <c r="AU3500" s="225" t="s">
        <v>82</v>
      </c>
      <c r="AY3500" s="19" t="s">
        <v>190</v>
      </c>
      <c r="BE3500" s="226">
        <f>IF(N3500="základní",J3500,0)</f>
        <v>0</v>
      </c>
      <c r="BF3500" s="226">
        <f>IF(N3500="snížená",J3500,0)</f>
        <v>0</v>
      </c>
      <c r="BG3500" s="226">
        <f>IF(N3500="zákl. přenesená",J3500,0)</f>
        <v>0</v>
      </c>
      <c r="BH3500" s="226">
        <f>IF(N3500="sníž. přenesená",J3500,0)</f>
        <v>0</v>
      </c>
      <c r="BI3500" s="226">
        <f>IF(N3500="nulová",J3500,0)</f>
        <v>0</v>
      </c>
      <c r="BJ3500" s="19" t="s">
        <v>79</v>
      </c>
      <c r="BK3500" s="226">
        <f>ROUND(I3500*H3500,2)</f>
        <v>0</v>
      </c>
      <c r="BL3500" s="19" t="s">
        <v>307</v>
      </c>
      <c r="BM3500" s="225" t="s">
        <v>3897</v>
      </c>
    </row>
    <row r="3501" s="2" customFormat="1">
      <c r="A3501" s="40"/>
      <c r="B3501" s="41"/>
      <c r="C3501" s="42"/>
      <c r="D3501" s="234" t="s">
        <v>680</v>
      </c>
      <c r="E3501" s="42"/>
      <c r="F3501" s="283" t="s">
        <v>3844</v>
      </c>
      <c r="G3501" s="42"/>
      <c r="H3501" s="42"/>
      <c r="I3501" s="229"/>
      <c r="J3501" s="42"/>
      <c r="K3501" s="42"/>
      <c r="L3501" s="46"/>
      <c r="M3501" s="230"/>
      <c r="N3501" s="231"/>
      <c r="O3501" s="86"/>
      <c r="P3501" s="86"/>
      <c r="Q3501" s="86"/>
      <c r="R3501" s="86"/>
      <c r="S3501" s="86"/>
      <c r="T3501" s="87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T3501" s="19" t="s">
        <v>680</v>
      </c>
      <c r="AU3501" s="19" t="s">
        <v>82</v>
      </c>
    </row>
    <row r="3502" s="2" customFormat="1" ht="24.15" customHeight="1">
      <c r="A3502" s="40"/>
      <c r="B3502" s="41"/>
      <c r="C3502" s="214" t="s">
        <v>3898</v>
      </c>
      <c r="D3502" s="214" t="s">
        <v>192</v>
      </c>
      <c r="E3502" s="215" t="s">
        <v>3899</v>
      </c>
      <c r="F3502" s="216" t="s">
        <v>3900</v>
      </c>
      <c r="G3502" s="217" t="s">
        <v>408</v>
      </c>
      <c r="H3502" s="218">
        <v>1</v>
      </c>
      <c r="I3502" s="219"/>
      <c r="J3502" s="220">
        <f>ROUND(I3502*H3502,2)</f>
        <v>0</v>
      </c>
      <c r="K3502" s="216" t="s">
        <v>19</v>
      </c>
      <c r="L3502" s="46"/>
      <c r="M3502" s="221" t="s">
        <v>19</v>
      </c>
      <c r="N3502" s="222" t="s">
        <v>43</v>
      </c>
      <c r="O3502" s="86"/>
      <c r="P3502" s="223">
        <f>O3502*H3502</f>
        <v>0</v>
      </c>
      <c r="Q3502" s="223">
        <v>0.33750000000000002</v>
      </c>
      <c r="R3502" s="223">
        <f>Q3502*H3502</f>
        <v>0.33750000000000002</v>
      </c>
      <c r="S3502" s="223">
        <v>0</v>
      </c>
      <c r="T3502" s="224">
        <f>S3502*H3502</f>
        <v>0</v>
      </c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R3502" s="225" t="s">
        <v>307</v>
      </c>
      <c r="AT3502" s="225" t="s">
        <v>192</v>
      </c>
      <c r="AU3502" s="225" t="s">
        <v>82</v>
      </c>
      <c r="AY3502" s="19" t="s">
        <v>190</v>
      </c>
      <c r="BE3502" s="226">
        <f>IF(N3502="základní",J3502,0)</f>
        <v>0</v>
      </c>
      <c r="BF3502" s="226">
        <f>IF(N3502="snížená",J3502,0)</f>
        <v>0</v>
      </c>
      <c r="BG3502" s="226">
        <f>IF(N3502="zákl. přenesená",J3502,0)</f>
        <v>0</v>
      </c>
      <c r="BH3502" s="226">
        <f>IF(N3502="sníž. přenesená",J3502,0)</f>
        <v>0</v>
      </c>
      <c r="BI3502" s="226">
        <f>IF(N3502="nulová",J3502,0)</f>
        <v>0</v>
      </c>
      <c r="BJ3502" s="19" t="s">
        <v>79</v>
      </c>
      <c r="BK3502" s="226">
        <f>ROUND(I3502*H3502,2)</f>
        <v>0</v>
      </c>
      <c r="BL3502" s="19" t="s">
        <v>307</v>
      </c>
      <c r="BM3502" s="225" t="s">
        <v>3901</v>
      </c>
    </row>
    <row r="3503" s="2" customFormat="1">
      <c r="A3503" s="40"/>
      <c r="B3503" s="41"/>
      <c r="C3503" s="42"/>
      <c r="D3503" s="234" t="s">
        <v>680</v>
      </c>
      <c r="E3503" s="42"/>
      <c r="F3503" s="283" t="s">
        <v>3844</v>
      </c>
      <c r="G3503" s="42"/>
      <c r="H3503" s="42"/>
      <c r="I3503" s="229"/>
      <c r="J3503" s="42"/>
      <c r="K3503" s="42"/>
      <c r="L3503" s="46"/>
      <c r="M3503" s="230"/>
      <c r="N3503" s="231"/>
      <c r="O3503" s="86"/>
      <c r="P3503" s="86"/>
      <c r="Q3503" s="86"/>
      <c r="R3503" s="86"/>
      <c r="S3503" s="86"/>
      <c r="T3503" s="87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T3503" s="19" t="s">
        <v>680</v>
      </c>
      <c r="AU3503" s="19" t="s">
        <v>82</v>
      </c>
    </row>
    <row r="3504" s="2" customFormat="1" ht="24.15" customHeight="1">
      <c r="A3504" s="40"/>
      <c r="B3504" s="41"/>
      <c r="C3504" s="214" t="s">
        <v>3902</v>
      </c>
      <c r="D3504" s="214" t="s">
        <v>192</v>
      </c>
      <c r="E3504" s="215" t="s">
        <v>3903</v>
      </c>
      <c r="F3504" s="216" t="s">
        <v>3904</v>
      </c>
      <c r="G3504" s="217" t="s">
        <v>408</v>
      </c>
      <c r="H3504" s="218">
        <v>1</v>
      </c>
      <c r="I3504" s="219"/>
      <c r="J3504" s="220">
        <f>ROUND(I3504*H3504,2)</f>
        <v>0</v>
      </c>
      <c r="K3504" s="216" t="s">
        <v>19</v>
      </c>
      <c r="L3504" s="46"/>
      <c r="M3504" s="221" t="s">
        <v>19</v>
      </c>
      <c r="N3504" s="222" t="s">
        <v>43</v>
      </c>
      <c r="O3504" s="86"/>
      <c r="P3504" s="223">
        <f>O3504*H3504</f>
        <v>0</v>
      </c>
      <c r="Q3504" s="223">
        <v>0.34200000000000003</v>
      </c>
      <c r="R3504" s="223">
        <f>Q3504*H3504</f>
        <v>0.34200000000000003</v>
      </c>
      <c r="S3504" s="223">
        <v>0</v>
      </c>
      <c r="T3504" s="224">
        <f>S3504*H3504</f>
        <v>0</v>
      </c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R3504" s="225" t="s">
        <v>307</v>
      </c>
      <c r="AT3504" s="225" t="s">
        <v>192</v>
      </c>
      <c r="AU3504" s="225" t="s">
        <v>82</v>
      </c>
      <c r="AY3504" s="19" t="s">
        <v>190</v>
      </c>
      <c r="BE3504" s="226">
        <f>IF(N3504="základní",J3504,0)</f>
        <v>0</v>
      </c>
      <c r="BF3504" s="226">
        <f>IF(N3504="snížená",J3504,0)</f>
        <v>0</v>
      </c>
      <c r="BG3504" s="226">
        <f>IF(N3504="zákl. přenesená",J3504,0)</f>
        <v>0</v>
      </c>
      <c r="BH3504" s="226">
        <f>IF(N3504="sníž. přenesená",J3504,0)</f>
        <v>0</v>
      </c>
      <c r="BI3504" s="226">
        <f>IF(N3504="nulová",J3504,0)</f>
        <v>0</v>
      </c>
      <c r="BJ3504" s="19" t="s">
        <v>79</v>
      </c>
      <c r="BK3504" s="226">
        <f>ROUND(I3504*H3504,2)</f>
        <v>0</v>
      </c>
      <c r="BL3504" s="19" t="s">
        <v>307</v>
      </c>
      <c r="BM3504" s="225" t="s">
        <v>3905</v>
      </c>
    </row>
    <row r="3505" s="2" customFormat="1">
      <c r="A3505" s="40"/>
      <c r="B3505" s="41"/>
      <c r="C3505" s="42"/>
      <c r="D3505" s="234" t="s">
        <v>680</v>
      </c>
      <c r="E3505" s="42"/>
      <c r="F3505" s="283" t="s">
        <v>3844</v>
      </c>
      <c r="G3505" s="42"/>
      <c r="H3505" s="42"/>
      <c r="I3505" s="229"/>
      <c r="J3505" s="42"/>
      <c r="K3505" s="42"/>
      <c r="L3505" s="46"/>
      <c r="M3505" s="230"/>
      <c r="N3505" s="231"/>
      <c r="O3505" s="86"/>
      <c r="P3505" s="86"/>
      <c r="Q3505" s="86"/>
      <c r="R3505" s="86"/>
      <c r="S3505" s="86"/>
      <c r="T3505" s="87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T3505" s="19" t="s">
        <v>680</v>
      </c>
      <c r="AU3505" s="19" t="s">
        <v>82</v>
      </c>
    </row>
    <row r="3506" s="2" customFormat="1" ht="24.15" customHeight="1">
      <c r="A3506" s="40"/>
      <c r="B3506" s="41"/>
      <c r="C3506" s="214" t="s">
        <v>3906</v>
      </c>
      <c r="D3506" s="214" t="s">
        <v>192</v>
      </c>
      <c r="E3506" s="215" t="s">
        <v>3907</v>
      </c>
      <c r="F3506" s="216" t="s">
        <v>3908</v>
      </c>
      <c r="G3506" s="217" t="s">
        <v>408</v>
      </c>
      <c r="H3506" s="218">
        <v>1</v>
      </c>
      <c r="I3506" s="219"/>
      <c r="J3506" s="220">
        <f>ROUND(I3506*H3506,2)</f>
        <v>0</v>
      </c>
      <c r="K3506" s="216" t="s">
        <v>19</v>
      </c>
      <c r="L3506" s="46"/>
      <c r="M3506" s="221" t="s">
        <v>19</v>
      </c>
      <c r="N3506" s="222" t="s">
        <v>43</v>
      </c>
      <c r="O3506" s="86"/>
      <c r="P3506" s="223">
        <f>O3506*H3506</f>
        <v>0</v>
      </c>
      <c r="Q3506" s="223">
        <v>0.34200000000000003</v>
      </c>
      <c r="R3506" s="223">
        <f>Q3506*H3506</f>
        <v>0.34200000000000003</v>
      </c>
      <c r="S3506" s="223">
        <v>0</v>
      </c>
      <c r="T3506" s="224">
        <f>S3506*H3506</f>
        <v>0</v>
      </c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R3506" s="225" t="s">
        <v>307</v>
      </c>
      <c r="AT3506" s="225" t="s">
        <v>192</v>
      </c>
      <c r="AU3506" s="225" t="s">
        <v>82</v>
      </c>
      <c r="AY3506" s="19" t="s">
        <v>190</v>
      </c>
      <c r="BE3506" s="226">
        <f>IF(N3506="základní",J3506,0)</f>
        <v>0</v>
      </c>
      <c r="BF3506" s="226">
        <f>IF(N3506="snížená",J3506,0)</f>
        <v>0</v>
      </c>
      <c r="BG3506" s="226">
        <f>IF(N3506="zákl. přenesená",J3506,0)</f>
        <v>0</v>
      </c>
      <c r="BH3506" s="226">
        <f>IF(N3506="sníž. přenesená",J3506,0)</f>
        <v>0</v>
      </c>
      <c r="BI3506" s="226">
        <f>IF(N3506="nulová",J3506,0)</f>
        <v>0</v>
      </c>
      <c r="BJ3506" s="19" t="s">
        <v>79</v>
      </c>
      <c r="BK3506" s="226">
        <f>ROUND(I3506*H3506,2)</f>
        <v>0</v>
      </c>
      <c r="BL3506" s="19" t="s">
        <v>307</v>
      </c>
      <c r="BM3506" s="225" t="s">
        <v>3909</v>
      </c>
    </row>
    <row r="3507" s="2" customFormat="1">
      <c r="A3507" s="40"/>
      <c r="B3507" s="41"/>
      <c r="C3507" s="42"/>
      <c r="D3507" s="234" t="s">
        <v>680</v>
      </c>
      <c r="E3507" s="42"/>
      <c r="F3507" s="283" t="s">
        <v>3844</v>
      </c>
      <c r="G3507" s="42"/>
      <c r="H3507" s="42"/>
      <c r="I3507" s="229"/>
      <c r="J3507" s="42"/>
      <c r="K3507" s="42"/>
      <c r="L3507" s="46"/>
      <c r="M3507" s="230"/>
      <c r="N3507" s="231"/>
      <c r="O3507" s="86"/>
      <c r="P3507" s="86"/>
      <c r="Q3507" s="86"/>
      <c r="R3507" s="86"/>
      <c r="S3507" s="86"/>
      <c r="T3507" s="87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T3507" s="19" t="s">
        <v>680</v>
      </c>
      <c r="AU3507" s="19" t="s">
        <v>82</v>
      </c>
    </row>
    <row r="3508" s="2" customFormat="1" ht="24.15" customHeight="1">
      <c r="A3508" s="40"/>
      <c r="B3508" s="41"/>
      <c r="C3508" s="214" t="s">
        <v>3910</v>
      </c>
      <c r="D3508" s="214" t="s">
        <v>192</v>
      </c>
      <c r="E3508" s="215" t="s">
        <v>3911</v>
      </c>
      <c r="F3508" s="216" t="s">
        <v>3912</v>
      </c>
      <c r="G3508" s="217" t="s">
        <v>408</v>
      </c>
      <c r="H3508" s="218">
        <v>1</v>
      </c>
      <c r="I3508" s="219"/>
      <c r="J3508" s="220">
        <f>ROUND(I3508*H3508,2)</f>
        <v>0</v>
      </c>
      <c r="K3508" s="216" t="s">
        <v>19</v>
      </c>
      <c r="L3508" s="46"/>
      <c r="M3508" s="221" t="s">
        <v>19</v>
      </c>
      <c r="N3508" s="222" t="s">
        <v>43</v>
      </c>
      <c r="O3508" s="86"/>
      <c r="P3508" s="223">
        <f>O3508*H3508</f>
        <v>0</v>
      </c>
      <c r="Q3508" s="223">
        <v>0.22889999999999999</v>
      </c>
      <c r="R3508" s="223">
        <f>Q3508*H3508</f>
        <v>0.22889999999999999</v>
      </c>
      <c r="S3508" s="223">
        <v>0</v>
      </c>
      <c r="T3508" s="224">
        <f>S3508*H3508</f>
        <v>0</v>
      </c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R3508" s="225" t="s">
        <v>307</v>
      </c>
      <c r="AT3508" s="225" t="s">
        <v>192</v>
      </c>
      <c r="AU3508" s="225" t="s">
        <v>82</v>
      </c>
      <c r="AY3508" s="19" t="s">
        <v>190</v>
      </c>
      <c r="BE3508" s="226">
        <f>IF(N3508="základní",J3508,0)</f>
        <v>0</v>
      </c>
      <c r="BF3508" s="226">
        <f>IF(N3508="snížená",J3508,0)</f>
        <v>0</v>
      </c>
      <c r="BG3508" s="226">
        <f>IF(N3508="zákl. přenesená",J3508,0)</f>
        <v>0</v>
      </c>
      <c r="BH3508" s="226">
        <f>IF(N3508="sníž. přenesená",J3508,0)</f>
        <v>0</v>
      </c>
      <c r="BI3508" s="226">
        <f>IF(N3508="nulová",J3508,0)</f>
        <v>0</v>
      </c>
      <c r="BJ3508" s="19" t="s">
        <v>79</v>
      </c>
      <c r="BK3508" s="226">
        <f>ROUND(I3508*H3508,2)</f>
        <v>0</v>
      </c>
      <c r="BL3508" s="19" t="s">
        <v>307</v>
      </c>
      <c r="BM3508" s="225" t="s">
        <v>3913</v>
      </c>
    </row>
    <row r="3509" s="2" customFormat="1">
      <c r="A3509" s="40"/>
      <c r="B3509" s="41"/>
      <c r="C3509" s="42"/>
      <c r="D3509" s="234" t="s">
        <v>680</v>
      </c>
      <c r="E3509" s="42"/>
      <c r="F3509" s="283" t="s">
        <v>3844</v>
      </c>
      <c r="G3509" s="42"/>
      <c r="H3509" s="42"/>
      <c r="I3509" s="229"/>
      <c r="J3509" s="42"/>
      <c r="K3509" s="42"/>
      <c r="L3509" s="46"/>
      <c r="M3509" s="230"/>
      <c r="N3509" s="231"/>
      <c r="O3509" s="86"/>
      <c r="P3509" s="86"/>
      <c r="Q3509" s="86"/>
      <c r="R3509" s="86"/>
      <c r="S3509" s="86"/>
      <c r="T3509" s="87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T3509" s="19" t="s">
        <v>680</v>
      </c>
      <c r="AU3509" s="19" t="s">
        <v>82</v>
      </c>
    </row>
    <row r="3510" s="2" customFormat="1" ht="24.15" customHeight="1">
      <c r="A3510" s="40"/>
      <c r="B3510" s="41"/>
      <c r="C3510" s="214" t="s">
        <v>3914</v>
      </c>
      <c r="D3510" s="214" t="s">
        <v>192</v>
      </c>
      <c r="E3510" s="215" t="s">
        <v>3915</v>
      </c>
      <c r="F3510" s="216" t="s">
        <v>3916</v>
      </c>
      <c r="G3510" s="217" t="s">
        <v>408</v>
      </c>
      <c r="H3510" s="218">
        <v>1</v>
      </c>
      <c r="I3510" s="219"/>
      <c r="J3510" s="220">
        <f>ROUND(I3510*H3510,2)</f>
        <v>0</v>
      </c>
      <c r="K3510" s="216" t="s">
        <v>19</v>
      </c>
      <c r="L3510" s="46"/>
      <c r="M3510" s="221" t="s">
        <v>19</v>
      </c>
      <c r="N3510" s="222" t="s">
        <v>43</v>
      </c>
      <c r="O3510" s="86"/>
      <c r="P3510" s="223">
        <f>O3510*H3510</f>
        <v>0</v>
      </c>
      <c r="Q3510" s="223">
        <v>0.34200000000000003</v>
      </c>
      <c r="R3510" s="223">
        <f>Q3510*H3510</f>
        <v>0.34200000000000003</v>
      </c>
      <c r="S3510" s="223">
        <v>0</v>
      </c>
      <c r="T3510" s="224">
        <f>S3510*H3510</f>
        <v>0</v>
      </c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R3510" s="225" t="s">
        <v>307</v>
      </c>
      <c r="AT3510" s="225" t="s">
        <v>192</v>
      </c>
      <c r="AU3510" s="225" t="s">
        <v>82</v>
      </c>
      <c r="AY3510" s="19" t="s">
        <v>190</v>
      </c>
      <c r="BE3510" s="226">
        <f>IF(N3510="základní",J3510,0)</f>
        <v>0</v>
      </c>
      <c r="BF3510" s="226">
        <f>IF(N3510="snížená",J3510,0)</f>
        <v>0</v>
      </c>
      <c r="BG3510" s="226">
        <f>IF(N3510="zákl. přenesená",J3510,0)</f>
        <v>0</v>
      </c>
      <c r="BH3510" s="226">
        <f>IF(N3510="sníž. přenesená",J3510,0)</f>
        <v>0</v>
      </c>
      <c r="BI3510" s="226">
        <f>IF(N3510="nulová",J3510,0)</f>
        <v>0</v>
      </c>
      <c r="BJ3510" s="19" t="s">
        <v>79</v>
      </c>
      <c r="BK3510" s="226">
        <f>ROUND(I3510*H3510,2)</f>
        <v>0</v>
      </c>
      <c r="BL3510" s="19" t="s">
        <v>307</v>
      </c>
      <c r="BM3510" s="225" t="s">
        <v>3917</v>
      </c>
    </row>
    <row r="3511" s="2" customFormat="1">
      <c r="A3511" s="40"/>
      <c r="B3511" s="41"/>
      <c r="C3511" s="42"/>
      <c r="D3511" s="234" t="s">
        <v>680</v>
      </c>
      <c r="E3511" s="42"/>
      <c r="F3511" s="283" t="s">
        <v>3844</v>
      </c>
      <c r="G3511" s="42"/>
      <c r="H3511" s="42"/>
      <c r="I3511" s="229"/>
      <c r="J3511" s="42"/>
      <c r="K3511" s="42"/>
      <c r="L3511" s="46"/>
      <c r="M3511" s="230"/>
      <c r="N3511" s="231"/>
      <c r="O3511" s="86"/>
      <c r="P3511" s="86"/>
      <c r="Q3511" s="86"/>
      <c r="R3511" s="86"/>
      <c r="S3511" s="86"/>
      <c r="T3511" s="87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T3511" s="19" t="s">
        <v>680</v>
      </c>
      <c r="AU3511" s="19" t="s">
        <v>82</v>
      </c>
    </row>
    <row r="3512" s="2" customFormat="1" ht="24.15" customHeight="1">
      <c r="A3512" s="40"/>
      <c r="B3512" s="41"/>
      <c r="C3512" s="214" t="s">
        <v>3918</v>
      </c>
      <c r="D3512" s="214" t="s">
        <v>192</v>
      </c>
      <c r="E3512" s="215" t="s">
        <v>3919</v>
      </c>
      <c r="F3512" s="216" t="s">
        <v>3916</v>
      </c>
      <c r="G3512" s="217" t="s">
        <v>408</v>
      </c>
      <c r="H3512" s="218">
        <v>1</v>
      </c>
      <c r="I3512" s="219"/>
      <c r="J3512" s="220">
        <f>ROUND(I3512*H3512,2)</f>
        <v>0</v>
      </c>
      <c r="K3512" s="216" t="s">
        <v>19</v>
      </c>
      <c r="L3512" s="46"/>
      <c r="M3512" s="221" t="s">
        <v>19</v>
      </c>
      <c r="N3512" s="222" t="s">
        <v>43</v>
      </c>
      <c r="O3512" s="86"/>
      <c r="P3512" s="223">
        <f>O3512*H3512</f>
        <v>0</v>
      </c>
      <c r="Q3512" s="223">
        <v>0.34200000000000003</v>
      </c>
      <c r="R3512" s="223">
        <f>Q3512*H3512</f>
        <v>0.34200000000000003</v>
      </c>
      <c r="S3512" s="223">
        <v>0</v>
      </c>
      <c r="T3512" s="224">
        <f>S3512*H3512</f>
        <v>0</v>
      </c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R3512" s="225" t="s">
        <v>307</v>
      </c>
      <c r="AT3512" s="225" t="s">
        <v>192</v>
      </c>
      <c r="AU3512" s="225" t="s">
        <v>82</v>
      </c>
      <c r="AY3512" s="19" t="s">
        <v>190</v>
      </c>
      <c r="BE3512" s="226">
        <f>IF(N3512="základní",J3512,0)</f>
        <v>0</v>
      </c>
      <c r="BF3512" s="226">
        <f>IF(N3512="snížená",J3512,0)</f>
        <v>0</v>
      </c>
      <c r="BG3512" s="226">
        <f>IF(N3512="zákl. přenesená",J3512,0)</f>
        <v>0</v>
      </c>
      <c r="BH3512" s="226">
        <f>IF(N3512="sníž. přenesená",J3512,0)</f>
        <v>0</v>
      </c>
      <c r="BI3512" s="226">
        <f>IF(N3512="nulová",J3512,0)</f>
        <v>0</v>
      </c>
      <c r="BJ3512" s="19" t="s">
        <v>79</v>
      </c>
      <c r="BK3512" s="226">
        <f>ROUND(I3512*H3512,2)</f>
        <v>0</v>
      </c>
      <c r="BL3512" s="19" t="s">
        <v>307</v>
      </c>
      <c r="BM3512" s="225" t="s">
        <v>3920</v>
      </c>
    </row>
    <row r="3513" s="2" customFormat="1">
      <c r="A3513" s="40"/>
      <c r="B3513" s="41"/>
      <c r="C3513" s="42"/>
      <c r="D3513" s="234" t="s">
        <v>680</v>
      </c>
      <c r="E3513" s="42"/>
      <c r="F3513" s="283" t="s">
        <v>3844</v>
      </c>
      <c r="G3513" s="42"/>
      <c r="H3513" s="42"/>
      <c r="I3513" s="229"/>
      <c r="J3513" s="42"/>
      <c r="K3513" s="42"/>
      <c r="L3513" s="46"/>
      <c r="M3513" s="230"/>
      <c r="N3513" s="231"/>
      <c r="O3513" s="86"/>
      <c r="P3513" s="86"/>
      <c r="Q3513" s="86"/>
      <c r="R3513" s="86"/>
      <c r="S3513" s="86"/>
      <c r="T3513" s="87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T3513" s="19" t="s">
        <v>680</v>
      </c>
      <c r="AU3513" s="19" t="s">
        <v>82</v>
      </c>
    </row>
    <row r="3514" s="2" customFormat="1" ht="16.5" customHeight="1">
      <c r="A3514" s="40"/>
      <c r="B3514" s="41"/>
      <c r="C3514" s="214" t="s">
        <v>3921</v>
      </c>
      <c r="D3514" s="214" t="s">
        <v>192</v>
      </c>
      <c r="E3514" s="215" t="s">
        <v>3922</v>
      </c>
      <c r="F3514" s="216" t="s">
        <v>3923</v>
      </c>
      <c r="G3514" s="217" t="s">
        <v>408</v>
      </c>
      <c r="H3514" s="218">
        <v>1</v>
      </c>
      <c r="I3514" s="219"/>
      <c r="J3514" s="220">
        <f>ROUND(I3514*H3514,2)</f>
        <v>0</v>
      </c>
      <c r="K3514" s="216" t="s">
        <v>19</v>
      </c>
      <c r="L3514" s="46"/>
      <c r="M3514" s="221" t="s">
        <v>19</v>
      </c>
      <c r="N3514" s="222" t="s">
        <v>43</v>
      </c>
      <c r="O3514" s="86"/>
      <c r="P3514" s="223">
        <f>O3514*H3514</f>
        <v>0</v>
      </c>
      <c r="Q3514" s="223">
        <v>0.074999999999999997</v>
      </c>
      <c r="R3514" s="223">
        <f>Q3514*H3514</f>
        <v>0.074999999999999997</v>
      </c>
      <c r="S3514" s="223">
        <v>0</v>
      </c>
      <c r="T3514" s="224">
        <f>S3514*H3514</f>
        <v>0</v>
      </c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R3514" s="225" t="s">
        <v>307</v>
      </c>
      <c r="AT3514" s="225" t="s">
        <v>192</v>
      </c>
      <c r="AU3514" s="225" t="s">
        <v>82</v>
      </c>
      <c r="AY3514" s="19" t="s">
        <v>190</v>
      </c>
      <c r="BE3514" s="226">
        <f>IF(N3514="základní",J3514,0)</f>
        <v>0</v>
      </c>
      <c r="BF3514" s="226">
        <f>IF(N3514="snížená",J3514,0)</f>
        <v>0</v>
      </c>
      <c r="BG3514" s="226">
        <f>IF(N3514="zákl. přenesená",J3514,0)</f>
        <v>0</v>
      </c>
      <c r="BH3514" s="226">
        <f>IF(N3514="sníž. přenesená",J3514,0)</f>
        <v>0</v>
      </c>
      <c r="BI3514" s="226">
        <f>IF(N3514="nulová",J3514,0)</f>
        <v>0</v>
      </c>
      <c r="BJ3514" s="19" t="s">
        <v>79</v>
      </c>
      <c r="BK3514" s="226">
        <f>ROUND(I3514*H3514,2)</f>
        <v>0</v>
      </c>
      <c r="BL3514" s="19" t="s">
        <v>307</v>
      </c>
      <c r="BM3514" s="225" t="s">
        <v>3924</v>
      </c>
    </row>
    <row r="3515" s="2" customFormat="1">
      <c r="A3515" s="40"/>
      <c r="B3515" s="41"/>
      <c r="C3515" s="42"/>
      <c r="D3515" s="234" t="s">
        <v>680</v>
      </c>
      <c r="E3515" s="42"/>
      <c r="F3515" s="283" t="s">
        <v>3844</v>
      </c>
      <c r="G3515" s="42"/>
      <c r="H3515" s="42"/>
      <c r="I3515" s="229"/>
      <c r="J3515" s="42"/>
      <c r="K3515" s="42"/>
      <c r="L3515" s="46"/>
      <c r="M3515" s="230"/>
      <c r="N3515" s="231"/>
      <c r="O3515" s="86"/>
      <c r="P3515" s="86"/>
      <c r="Q3515" s="86"/>
      <c r="R3515" s="86"/>
      <c r="S3515" s="86"/>
      <c r="T3515" s="87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T3515" s="19" t="s">
        <v>680</v>
      </c>
      <c r="AU3515" s="19" t="s">
        <v>82</v>
      </c>
    </row>
    <row r="3516" s="2" customFormat="1" ht="16.5" customHeight="1">
      <c r="A3516" s="40"/>
      <c r="B3516" s="41"/>
      <c r="C3516" s="214" t="s">
        <v>3925</v>
      </c>
      <c r="D3516" s="214" t="s">
        <v>192</v>
      </c>
      <c r="E3516" s="215" t="s">
        <v>3926</v>
      </c>
      <c r="F3516" s="216" t="s">
        <v>3927</v>
      </c>
      <c r="G3516" s="217" t="s">
        <v>408</v>
      </c>
      <c r="H3516" s="218">
        <v>1</v>
      </c>
      <c r="I3516" s="219"/>
      <c r="J3516" s="220">
        <f>ROUND(I3516*H3516,2)</f>
        <v>0</v>
      </c>
      <c r="K3516" s="216" t="s">
        <v>19</v>
      </c>
      <c r="L3516" s="46"/>
      <c r="M3516" s="221" t="s">
        <v>19</v>
      </c>
      <c r="N3516" s="222" t="s">
        <v>43</v>
      </c>
      <c r="O3516" s="86"/>
      <c r="P3516" s="223">
        <f>O3516*H3516</f>
        <v>0</v>
      </c>
      <c r="Q3516" s="223">
        <v>0.29999999999999999</v>
      </c>
      <c r="R3516" s="223">
        <f>Q3516*H3516</f>
        <v>0.29999999999999999</v>
      </c>
      <c r="S3516" s="223">
        <v>0</v>
      </c>
      <c r="T3516" s="224">
        <f>S3516*H3516</f>
        <v>0</v>
      </c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R3516" s="225" t="s">
        <v>307</v>
      </c>
      <c r="AT3516" s="225" t="s">
        <v>192</v>
      </c>
      <c r="AU3516" s="225" t="s">
        <v>82</v>
      </c>
      <c r="AY3516" s="19" t="s">
        <v>190</v>
      </c>
      <c r="BE3516" s="226">
        <f>IF(N3516="základní",J3516,0)</f>
        <v>0</v>
      </c>
      <c r="BF3516" s="226">
        <f>IF(N3516="snížená",J3516,0)</f>
        <v>0</v>
      </c>
      <c r="BG3516" s="226">
        <f>IF(N3516="zákl. přenesená",J3516,0)</f>
        <v>0</v>
      </c>
      <c r="BH3516" s="226">
        <f>IF(N3516="sníž. přenesená",J3516,0)</f>
        <v>0</v>
      </c>
      <c r="BI3516" s="226">
        <f>IF(N3516="nulová",J3516,0)</f>
        <v>0</v>
      </c>
      <c r="BJ3516" s="19" t="s">
        <v>79</v>
      </c>
      <c r="BK3516" s="226">
        <f>ROUND(I3516*H3516,2)</f>
        <v>0</v>
      </c>
      <c r="BL3516" s="19" t="s">
        <v>307</v>
      </c>
      <c r="BM3516" s="225" t="s">
        <v>3928</v>
      </c>
    </row>
    <row r="3517" s="2" customFormat="1">
      <c r="A3517" s="40"/>
      <c r="B3517" s="41"/>
      <c r="C3517" s="42"/>
      <c r="D3517" s="234" t="s">
        <v>680</v>
      </c>
      <c r="E3517" s="42"/>
      <c r="F3517" s="283" t="s">
        <v>3844</v>
      </c>
      <c r="G3517" s="42"/>
      <c r="H3517" s="42"/>
      <c r="I3517" s="229"/>
      <c r="J3517" s="42"/>
      <c r="K3517" s="42"/>
      <c r="L3517" s="46"/>
      <c r="M3517" s="230"/>
      <c r="N3517" s="231"/>
      <c r="O3517" s="86"/>
      <c r="P3517" s="86"/>
      <c r="Q3517" s="86"/>
      <c r="R3517" s="86"/>
      <c r="S3517" s="86"/>
      <c r="T3517" s="87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T3517" s="19" t="s">
        <v>680</v>
      </c>
      <c r="AU3517" s="19" t="s">
        <v>82</v>
      </c>
    </row>
    <row r="3518" s="2" customFormat="1" ht="16.5" customHeight="1">
      <c r="A3518" s="40"/>
      <c r="B3518" s="41"/>
      <c r="C3518" s="214" t="s">
        <v>3929</v>
      </c>
      <c r="D3518" s="214" t="s">
        <v>192</v>
      </c>
      <c r="E3518" s="215" t="s">
        <v>3930</v>
      </c>
      <c r="F3518" s="216" t="s">
        <v>3923</v>
      </c>
      <c r="G3518" s="217" t="s">
        <v>408</v>
      </c>
      <c r="H3518" s="218">
        <v>1</v>
      </c>
      <c r="I3518" s="219"/>
      <c r="J3518" s="220">
        <f>ROUND(I3518*H3518,2)</f>
        <v>0</v>
      </c>
      <c r="K3518" s="216" t="s">
        <v>19</v>
      </c>
      <c r="L3518" s="46"/>
      <c r="M3518" s="221" t="s">
        <v>19</v>
      </c>
      <c r="N3518" s="222" t="s">
        <v>43</v>
      </c>
      <c r="O3518" s="86"/>
      <c r="P3518" s="223">
        <f>O3518*H3518</f>
        <v>0</v>
      </c>
      <c r="Q3518" s="223">
        <v>0.074999999999999997</v>
      </c>
      <c r="R3518" s="223">
        <f>Q3518*H3518</f>
        <v>0.074999999999999997</v>
      </c>
      <c r="S3518" s="223">
        <v>0</v>
      </c>
      <c r="T3518" s="224">
        <f>S3518*H3518</f>
        <v>0</v>
      </c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R3518" s="225" t="s">
        <v>307</v>
      </c>
      <c r="AT3518" s="225" t="s">
        <v>192</v>
      </c>
      <c r="AU3518" s="225" t="s">
        <v>82</v>
      </c>
      <c r="AY3518" s="19" t="s">
        <v>190</v>
      </c>
      <c r="BE3518" s="226">
        <f>IF(N3518="základní",J3518,0)</f>
        <v>0</v>
      </c>
      <c r="BF3518" s="226">
        <f>IF(N3518="snížená",J3518,0)</f>
        <v>0</v>
      </c>
      <c r="BG3518" s="226">
        <f>IF(N3518="zákl. přenesená",J3518,0)</f>
        <v>0</v>
      </c>
      <c r="BH3518" s="226">
        <f>IF(N3518="sníž. přenesená",J3518,0)</f>
        <v>0</v>
      </c>
      <c r="BI3518" s="226">
        <f>IF(N3518="nulová",J3518,0)</f>
        <v>0</v>
      </c>
      <c r="BJ3518" s="19" t="s">
        <v>79</v>
      </c>
      <c r="BK3518" s="226">
        <f>ROUND(I3518*H3518,2)</f>
        <v>0</v>
      </c>
      <c r="BL3518" s="19" t="s">
        <v>307</v>
      </c>
      <c r="BM3518" s="225" t="s">
        <v>3931</v>
      </c>
    </row>
    <row r="3519" s="2" customFormat="1">
      <c r="A3519" s="40"/>
      <c r="B3519" s="41"/>
      <c r="C3519" s="42"/>
      <c r="D3519" s="234" t="s">
        <v>680</v>
      </c>
      <c r="E3519" s="42"/>
      <c r="F3519" s="283" t="s">
        <v>3844</v>
      </c>
      <c r="G3519" s="42"/>
      <c r="H3519" s="42"/>
      <c r="I3519" s="229"/>
      <c r="J3519" s="42"/>
      <c r="K3519" s="42"/>
      <c r="L3519" s="46"/>
      <c r="M3519" s="230"/>
      <c r="N3519" s="231"/>
      <c r="O3519" s="86"/>
      <c r="P3519" s="86"/>
      <c r="Q3519" s="86"/>
      <c r="R3519" s="86"/>
      <c r="S3519" s="86"/>
      <c r="T3519" s="87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T3519" s="19" t="s">
        <v>680</v>
      </c>
      <c r="AU3519" s="19" t="s">
        <v>82</v>
      </c>
    </row>
    <row r="3520" s="2" customFormat="1" ht="24.15" customHeight="1">
      <c r="A3520" s="40"/>
      <c r="B3520" s="41"/>
      <c r="C3520" s="214" t="s">
        <v>3932</v>
      </c>
      <c r="D3520" s="214" t="s">
        <v>192</v>
      </c>
      <c r="E3520" s="215" t="s">
        <v>3933</v>
      </c>
      <c r="F3520" s="216" t="s">
        <v>3912</v>
      </c>
      <c r="G3520" s="217" t="s">
        <v>408</v>
      </c>
      <c r="H3520" s="218">
        <v>1</v>
      </c>
      <c r="I3520" s="219"/>
      <c r="J3520" s="220">
        <f>ROUND(I3520*H3520,2)</f>
        <v>0</v>
      </c>
      <c r="K3520" s="216" t="s">
        <v>19</v>
      </c>
      <c r="L3520" s="46"/>
      <c r="M3520" s="221" t="s">
        <v>19</v>
      </c>
      <c r="N3520" s="222" t="s">
        <v>43</v>
      </c>
      <c r="O3520" s="86"/>
      <c r="P3520" s="223">
        <f>O3520*H3520</f>
        <v>0</v>
      </c>
      <c r="Q3520" s="223">
        <v>0.22889999999999999</v>
      </c>
      <c r="R3520" s="223">
        <f>Q3520*H3520</f>
        <v>0.22889999999999999</v>
      </c>
      <c r="S3520" s="223">
        <v>0</v>
      </c>
      <c r="T3520" s="224">
        <f>S3520*H3520</f>
        <v>0</v>
      </c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R3520" s="225" t="s">
        <v>307</v>
      </c>
      <c r="AT3520" s="225" t="s">
        <v>192</v>
      </c>
      <c r="AU3520" s="225" t="s">
        <v>82</v>
      </c>
      <c r="AY3520" s="19" t="s">
        <v>190</v>
      </c>
      <c r="BE3520" s="226">
        <f>IF(N3520="základní",J3520,0)</f>
        <v>0</v>
      </c>
      <c r="BF3520" s="226">
        <f>IF(N3520="snížená",J3520,0)</f>
        <v>0</v>
      </c>
      <c r="BG3520" s="226">
        <f>IF(N3520="zákl. přenesená",J3520,0)</f>
        <v>0</v>
      </c>
      <c r="BH3520" s="226">
        <f>IF(N3520="sníž. přenesená",J3520,0)</f>
        <v>0</v>
      </c>
      <c r="BI3520" s="226">
        <f>IF(N3520="nulová",J3520,0)</f>
        <v>0</v>
      </c>
      <c r="BJ3520" s="19" t="s">
        <v>79</v>
      </c>
      <c r="BK3520" s="226">
        <f>ROUND(I3520*H3520,2)</f>
        <v>0</v>
      </c>
      <c r="BL3520" s="19" t="s">
        <v>307</v>
      </c>
      <c r="BM3520" s="225" t="s">
        <v>3934</v>
      </c>
    </row>
    <row r="3521" s="2" customFormat="1">
      <c r="A3521" s="40"/>
      <c r="B3521" s="41"/>
      <c r="C3521" s="42"/>
      <c r="D3521" s="234" t="s">
        <v>680</v>
      </c>
      <c r="E3521" s="42"/>
      <c r="F3521" s="283" t="s">
        <v>3844</v>
      </c>
      <c r="G3521" s="42"/>
      <c r="H3521" s="42"/>
      <c r="I3521" s="229"/>
      <c r="J3521" s="42"/>
      <c r="K3521" s="42"/>
      <c r="L3521" s="46"/>
      <c r="M3521" s="230"/>
      <c r="N3521" s="231"/>
      <c r="O3521" s="86"/>
      <c r="P3521" s="86"/>
      <c r="Q3521" s="86"/>
      <c r="R3521" s="86"/>
      <c r="S3521" s="86"/>
      <c r="T3521" s="87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T3521" s="19" t="s">
        <v>680</v>
      </c>
      <c r="AU3521" s="19" t="s">
        <v>82</v>
      </c>
    </row>
    <row r="3522" s="2" customFormat="1" ht="24.15" customHeight="1">
      <c r="A3522" s="40"/>
      <c r="B3522" s="41"/>
      <c r="C3522" s="214" t="s">
        <v>3935</v>
      </c>
      <c r="D3522" s="214" t="s">
        <v>192</v>
      </c>
      <c r="E3522" s="215" t="s">
        <v>3936</v>
      </c>
      <c r="F3522" s="216" t="s">
        <v>3912</v>
      </c>
      <c r="G3522" s="217" t="s">
        <v>408</v>
      </c>
      <c r="H3522" s="218">
        <v>1</v>
      </c>
      <c r="I3522" s="219"/>
      <c r="J3522" s="220">
        <f>ROUND(I3522*H3522,2)</f>
        <v>0</v>
      </c>
      <c r="K3522" s="216" t="s">
        <v>19</v>
      </c>
      <c r="L3522" s="46"/>
      <c r="M3522" s="221" t="s">
        <v>19</v>
      </c>
      <c r="N3522" s="222" t="s">
        <v>43</v>
      </c>
      <c r="O3522" s="86"/>
      <c r="P3522" s="223">
        <f>O3522*H3522</f>
        <v>0</v>
      </c>
      <c r="Q3522" s="223">
        <v>0.22889999999999999</v>
      </c>
      <c r="R3522" s="223">
        <f>Q3522*H3522</f>
        <v>0.22889999999999999</v>
      </c>
      <c r="S3522" s="223">
        <v>0</v>
      </c>
      <c r="T3522" s="224">
        <f>S3522*H3522</f>
        <v>0</v>
      </c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R3522" s="225" t="s">
        <v>307</v>
      </c>
      <c r="AT3522" s="225" t="s">
        <v>192</v>
      </c>
      <c r="AU3522" s="225" t="s">
        <v>82</v>
      </c>
      <c r="AY3522" s="19" t="s">
        <v>190</v>
      </c>
      <c r="BE3522" s="226">
        <f>IF(N3522="základní",J3522,0)</f>
        <v>0</v>
      </c>
      <c r="BF3522" s="226">
        <f>IF(N3522="snížená",J3522,0)</f>
        <v>0</v>
      </c>
      <c r="BG3522" s="226">
        <f>IF(N3522="zákl. přenesená",J3522,0)</f>
        <v>0</v>
      </c>
      <c r="BH3522" s="226">
        <f>IF(N3522="sníž. přenesená",J3522,0)</f>
        <v>0</v>
      </c>
      <c r="BI3522" s="226">
        <f>IF(N3522="nulová",J3522,0)</f>
        <v>0</v>
      </c>
      <c r="BJ3522" s="19" t="s">
        <v>79</v>
      </c>
      <c r="BK3522" s="226">
        <f>ROUND(I3522*H3522,2)</f>
        <v>0</v>
      </c>
      <c r="BL3522" s="19" t="s">
        <v>307</v>
      </c>
      <c r="BM3522" s="225" t="s">
        <v>3937</v>
      </c>
    </row>
    <row r="3523" s="2" customFormat="1">
      <c r="A3523" s="40"/>
      <c r="B3523" s="41"/>
      <c r="C3523" s="42"/>
      <c r="D3523" s="234" t="s">
        <v>680</v>
      </c>
      <c r="E3523" s="42"/>
      <c r="F3523" s="283" t="s">
        <v>3844</v>
      </c>
      <c r="G3523" s="42"/>
      <c r="H3523" s="42"/>
      <c r="I3523" s="229"/>
      <c r="J3523" s="42"/>
      <c r="K3523" s="42"/>
      <c r="L3523" s="46"/>
      <c r="M3523" s="230"/>
      <c r="N3523" s="231"/>
      <c r="O3523" s="86"/>
      <c r="P3523" s="86"/>
      <c r="Q3523" s="86"/>
      <c r="R3523" s="86"/>
      <c r="S3523" s="86"/>
      <c r="T3523" s="87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T3523" s="19" t="s">
        <v>680</v>
      </c>
      <c r="AU3523" s="19" t="s">
        <v>82</v>
      </c>
    </row>
    <row r="3524" s="2" customFormat="1" ht="24.15" customHeight="1">
      <c r="A3524" s="40"/>
      <c r="B3524" s="41"/>
      <c r="C3524" s="214" t="s">
        <v>3938</v>
      </c>
      <c r="D3524" s="214" t="s">
        <v>192</v>
      </c>
      <c r="E3524" s="215" t="s">
        <v>3939</v>
      </c>
      <c r="F3524" s="216" t="s">
        <v>3912</v>
      </c>
      <c r="G3524" s="217" t="s">
        <v>408</v>
      </c>
      <c r="H3524" s="218">
        <v>1</v>
      </c>
      <c r="I3524" s="219"/>
      <c r="J3524" s="220">
        <f>ROUND(I3524*H3524,2)</f>
        <v>0</v>
      </c>
      <c r="K3524" s="216" t="s">
        <v>19</v>
      </c>
      <c r="L3524" s="46"/>
      <c r="M3524" s="221" t="s">
        <v>19</v>
      </c>
      <c r="N3524" s="222" t="s">
        <v>43</v>
      </c>
      <c r="O3524" s="86"/>
      <c r="P3524" s="223">
        <f>O3524*H3524</f>
        <v>0</v>
      </c>
      <c r="Q3524" s="223">
        <v>0.22889999999999999</v>
      </c>
      <c r="R3524" s="223">
        <f>Q3524*H3524</f>
        <v>0.22889999999999999</v>
      </c>
      <c r="S3524" s="223">
        <v>0</v>
      </c>
      <c r="T3524" s="224">
        <f>S3524*H3524</f>
        <v>0</v>
      </c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R3524" s="225" t="s">
        <v>307</v>
      </c>
      <c r="AT3524" s="225" t="s">
        <v>192</v>
      </c>
      <c r="AU3524" s="225" t="s">
        <v>82</v>
      </c>
      <c r="AY3524" s="19" t="s">
        <v>190</v>
      </c>
      <c r="BE3524" s="226">
        <f>IF(N3524="základní",J3524,0)</f>
        <v>0</v>
      </c>
      <c r="BF3524" s="226">
        <f>IF(N3524="snížená",J3524,0)</f>
        <v>0</v>
      </c>
      <c r="BG3524" s="226">
        <f>IF(N3524="zákl. přenesená",J3524,0)</f>
        <v>0</v>
      </c>
      <c r="BH3524" s="226">
        <f>IF(N3524="sníž. přenesená",J3524,0)</f>
        <v>0</v>
      </c>
      <c r="BI3524" s="226">
        <f>IF(N3524="nulová",J3524,0)</f>
        <v>0</v>
      </c>
      <c r="BJ3524" s="19" t="s">
        <v>79</v>
      </c>
      <c r="BK3524" s="226">
        <f>ROUND(I3524*H3524,2)</f>
        <v>0</v>
      </c>
      <c r="BL3524" s="19" t="s">
        <v>307</v>
      </c>
      <c r="BM3524" s="225" t="s">
        <v>3940</v>
      </c>
    </row>
    <row r="3525" s="2" customFormat="1">
      <c r="A3525" s="40"/>
      <c r="B3525" s="41"/>
      <c r="C3525" s="42"/>
      <c r="D3525" s="234" t="s">
        <v>680</v>
      </c>
      <c r="E3525" s="42"/>
      <c r="F3525" s="283" t="s">
        <v>3844</v>
      </c>
      <c r="G3525" s="42"/>
      <c r="H3525" s="42"/>
      <c r="I3525" s="229"/>
      <c r="J3525" s="42"/>
      <c r="K3525" s="42"/>
      <c r="L3525" s="46"/>
      <c r="M3525" s="230"/>
      <c r="N3525" s="231"/>
      <c r="O3525" s="86"/>
      <c r="P3525" s="86"/>
      <c r="Q3525" s="86"/>
      <c r="R3525" s="86"/>
      <c r="S3525" s="86"/>
      <c r="T3525" s="87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T3525" s="19" t="s">
        <v>680</v>
      </c>
      <c r="AU3525" s="19" t="s">
        <v>82</v>
      </c>
    </row>
    <row r="3526" s="2" customFormat="1" ht="24.15" customHeight="1">
      <c r="A3526" s="40"/>
      <c r="B3526" s="41"/>
      <c r="C3526" s="214" t="s">
        <v>3941</v>
      </c>
      <c r="D3526" s="214" t="s">
        <v>192</v>
      </c>
      <c r="E3526" s="215" t="s">
        <v>3942</v>
      </c>
      <c r="F3526" s="216" t="s">
        <v>3943</v>
      </c>
      <c r="G3526" s="217" t="s">
        <v>408</v>
      </c>
      <c r="H3526" s="218">
        <v>1</v>
      </c>
      <c r="I3526" s="219"/>
      <c r="J3526" s="220">
        <f>ROUND(I3526*H3526,2)</f>
        <v>0</v>
      </c>
      <c r="K3526" s="216" t="s">
        <v>19</v>
      </c>
      <c r="L3526" s="46"/>
      <c r="M3526" s="221" t="s">
        <v>19</v>
      </c>
      <c r="N3526" s="222" t="s">
        <v>43</v>
      </c>
      <c r="O3526" s="86"/>
      <c r="P3526" s="223">
        <f>O3526*H3526</f>
        <v>0</v>
      </c>
      <c r="Q3526" s="223">
        <v>0.16139999999999999</v>
      </c>
      <c r="R3526" s="223">
        <f>Q3526*H3526</f>
        <v>0.16139999999999999</v>
      </c>
      <c r="S3526" s="223">
        <v>0</v>
      </c>
      <c r="T3526" s="224">
        <f>S3526*H3526</f>
        <v>0</v>
      </c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R3526" s="225" t="s">
        <v>307</v>
      </c>
      <c r="AT3526" s="225" t="s">
        <v>192</v>
      </c>
      <c r="AU3526" s="225" t="s">
        <v>82</v>
      </c>
      <c r="AY3526" s="19" t="s">
        <v>190</v>
      </c>
      <c r="BE3526" s="226">
        <f>IF(N3526="základní",J3526,0)</f>
        <v>0</v>
      </c>
      <c r="BF3526" s="226">
        <f>IF(N3526="snížená",J3526,0)</f>
        <v>0</v>
      </c>
      <c r="BG3526" s="226">
        <f>IF(N3526="zákl. přenesená",J3526,0)</f>
        <v>0</v>
      </c>
      <c r="BH3526" s="226">
        <f>IF(N3526="sníž. přenesená",J3526,0)</f>
        <v>0</v>
      </c>
      <c r="BI3526" s="226">
        <f>IF(N3526="nulová",J3526,0)</f>
        <v>0</v>
      </c>
      <c r="BJ3526" s="19" t="s">
        <v>79</v>
      </c>
      <c r="BK3526" s="226">
        <f>ROUND(I3526*H3526,2)</f>
        <v>0</v>
      </c>
      <c r="BL3526" s="19" t="s">
        <v>307</v>
      </c>
      <c r="BM3526" s="225" t="s">
        <v>3944</v>
      </c>
    </row>
    <row r="3527" s="2" customFormat="1">
      <c r="A3527" s="40"/>
      <c r="B3527" s="41"/>
      <c r="C3527" s="42"/>
      <c r="D3527" s="234" t="s">
        <v>680</v>
      </c>
      <c r="E3527" s="42"/>
      <c r="F3527" s="283" t="s">
        <v>3844</v>
      </c>
      <c r="G3527" s="42"/>
      <c r="H3527" s="42"/>
      <c r="I3527" s="229"/>
      <c r="J3527" s="42"/>
      <c r="K3527" s="42"/>
      <c r="L3527" s="46"/>
      <c r="M3527" s="230"/>
      <c r="N3527" s="231"/>
      <c r="O3527" s="86"/>
      <c r="P3527" s="86"/>
      <c r="Q3527" s="86"/>
      <c r="R3527" s="86"/>
      <c r="S3527" s="86"/>
      <c r="T3527" s="87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T3527" s="19" t="s">
        <v>680</v>
      </c>
      <c r="AU3527" s="19" t="s">
        <v>82</v>
      </c>
    </row>
    <row r="3528" s="2" customFormat="1" ht="24.15" customHeight="1">
      <c r="A3528" s="40"/>
      <c r="B3528" s="41"/>
      <c r="C3528" s="214" t="s">
        <v>3945</v>
      </c>
      <c r="D3528" s="214" t="s">
        <v>192</v>
      </c>
      <c r="E3528" s="215" t="s">
        <v>3946</v>
      </c>
      <c r="F3528" s="216" t="s">
        <v>3947</v>
      </c>
      <c r="G3528" s="217" t="s">
        <v>408</v>
      </c>
      <c r="H3528" s="218">
        <v>1</v>
      </c>
      <c r="I3528" s="219"/>
      <c r="J3528" s="220">
        <f>ROUND(I3528*H3528,2)</f>
        <v>0</v>
      </c>
      <c r="K3528" s="216" t="s">
        <v>19</v>
      </c>
      <c r="L3528" s="46"/>
      <c r="M3528" s="221" t="s">
        <v>19</v>
      </c>
      <c r="N3528" s="222" t="s">
        <v>43</v>
      </c>
      <c r="O3528" s="86"/>
      <c r="P3528" s="223">
        <f>O3528*H3528</f>
        <v>0</v>
      </c>
      <c r="Q3528" s="223">
        <v>0.183</v>
      </c>
      <c r="R3528" s="223">
        <f>Q3528*H3528</f>
        <v>0.183</v>
      </c>
      <c r="S3528" s="223">
        <v>0</v>
      </c>
      <c r="T3528" s="224">
        <f>S3528*H3528</f>
        <v>0</v>
      </c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R3528" s="225" t="s">
        <v>307</v>
      </c>
      <c r="AT3528" s="225" t="s">
        <v>192</v>
      </c>
      <c r="AU3528" s="225" t="s">
        <v>82</v>
      </c>
      <c r="AY3528" s="19" t="s">
        <v>190</v>
      </c>
      <c r="BE3528" s="226">
        <f>IF(N3528="základní",J3528,0)</f>
        <v>0</v>
      </c>
      <c r="BF3528" s="226">
        <f>IF(N3528="snížená",J3528,0)</f>
        <v>0</v>
      </c>
      <c r="BG3528" s="226">
        <f>IF(N3528="zákl. přenesená",J3528,0)</f>
        <v>0</v>
      </c>
      <c r="BH3528" s="226">
        <f>IF(N3528="sníž. přenesená",J3528,0)</f>
        <v>0</v>
      </c>
      <c r="BI3528" s="226">
        <f>IF(N3528="nulová",J3528,0)</f>
        <v>0</v>
      </c>
      <c r="BJ3528" s="19" t="s">
        <v>79</v>
      </c>
      <c r="BK3528" s="226">
        <f>ROUND(I3528*H3528,2)</f>
        <v>0</v>
      </c>
      <c r="BL3528" s="19" t="s">
        <v>307</v>
      </c>
      <c r="BM3528" s="225" t="s">
        <v>3948</v>
      </c>
    </row>
    <row r="3529" s="2" customFormat="1">
      <c r="A3529" s="40"/>
      <c r="B3529" s="41"/>
      <c r="C3529" s="42"/>
      <c r="D3529" s="234" t="s">
        <v>680</v>
      </c>
      <c r="E3529" s="42"/>
      <c r="F3529" s="283" t="s">
        <v>3844</v>
      </c>
      <c r="G3529" s="42"/>
      <c r="H3529" s="42"/>
      <c r="I3529" s="229"/>
      <c r="J3529" s="42"/>
      <c r="K3529" s="42"/>
      <c r="L3529" s="46"/>
      <c r="M3529" s="230"/>
      <c r="N3529" s="231"/>
      <c r="O3529" s="86"/>
      <c r="P3529" s="86"/>
      <c r="Q3529" s="86"/>
      <c r="R3529" s="86"/>
      <c r="S3529" s="86"/>
      <c r="T3529" s="87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T3529" s="19" t="s">
        <v>680</v>
      </c>
      <c r="AU3529" s="19" t="s">
        <v>82</v>
      </c>
    </row>
    <row r="3530" s="2" customFormat="1" ht="24.15" customHeight="1">
      <c r="A3530" s="40"/>
      <c r="B3530" s="41"/>
      <c r="C3530" s="214" t="s">
        <v>3949</v>
      </c>
      <c r="D3530" s="214" t="s">
        <v>192</v>
      </c>
      <c r="E3530" s="215" t="s">
        <v>3950</v>
      </c>
      <c r="F3530" s="216" t="s">
        <v>3951</v>
      </c>
      <c r="G3530" s="217" t="s">
        <v>408</v>
      </c>
      <c r="H3530" s="218">
        <v>1</v>
      </c>
      <c r="I3530" s="219"/>
      <c r="J3530" s="220">
        <f>ROUND(I3530*H3530,2)</f>
        <v>0</v>
      </c>
      <c r="K3530" s="216" t="s">
        <v>19</v>
      </c>
      <c r="L3530" s="46"/>
      <c r="M3530" s="221" t="s">
        <v>19</v>
      </c>
      <c r="N3530" s="222" t="s">
        <v>43</v>
      </c>
      <c r="O3530" s="86"/>
      <c r="P3530" s="223">
        <f>O3530*H3530</f>
        <v>0</v>
      </c>
      <c r="Q3530" s="223">
        <v>0.17699999999999999</v>
      </c>
      <c r="R3530" s="223">
        <f>Q3530*H3530</f>
        <v>0.17699999999999999</v>
      </c>
      <c r="S3530" s="223">
        <v>0</v>
      </c>
      <c r="T3530" s="224">
        <f>S3530*H3530</f>
        <v>0</v>
      </c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R3530" s="225" t="s">
        <v>307</v>
      </c>
      <c r="AT3530" s="225" t="s">
        <v>192</v>
      </c>
      <c r="AU3530" s="225" t="s">
        <v>82</v>
      </c>
      <c r="AY3530" s="19" t="s">
        <v>190</v>
      </c>
      <c r="BE3530" s="226">
        <f>IF(N3530="základní",J3530,0)</f>
        <v>0</v>
      </c>
      <c r="BF3530" s="226">
        <f>IF(N3530="snížená",J3530,0)</f>
        <v>0</v>
      </c>
      <c r="BG3530" s="226">
        <f>IF(N3530="zákl. přenesená",J3530,0)</f>
        <v>0</v>
      </c>
      <c r="BH3530" s="226">
        <f>IF(N3530="sníž. přenesená",J3530,0)</f>
        <v>0</v>
      </c>
      <c r="BI3530" s="226">
        <f>IF(N3530="nulová",J3530,0)</f>
        <v>0</v>
      </c>
      <c r="BJ3530" s="19" t="s">
        <v>79</v>
      </c>
      <c r="BK3530" s="226">
        <f>ROUND(I3530*H3530,2)</f>
        <v>0</v>
      </c>
      <c r="BL3530" s="19" t="s">
        <v>307</v>
      </c>
      <c r="BM3530" s="225" t="s">
        <v>3952</v>
      </c>
    </row>
    <row r="3531" s="2" customFormat="1">
      <c r="A3531" s="40"/>
      <c r="B3531" s="41"/>
      <c r="C3531" s="42"/>
      <c r="D3531" s="234" t="s">
        <v>680</v>
      </c>
      <c r="E3531" s="42"/>
      <c r="F3531" s="283" t="s">
        <v>3844</v>
      </c>
      <c r="G3531" s="42"/>
      <c r="H3531" s="42"/>
      <c r="I3531" s="229"/>
      <c r="J3531" s="42"/>
      <c r="K3531" s="42"/>
      <c r="L3531" s="46"/>
      <c r="M3531" s="230"/>
      <c r="N3531" s="231"/>
      <c r="O3531" s="86"/>
      <c r="P3531" s="86"/>
      <c r="Q3531" s="86"/>
      <c r="R3531" s="86"/>
      <c r="S3531" s="86"/>
      <c r="T3531" s="87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T3531" s="19" t="s">
        <v>680</v>
      </c>
      <c r="AU3531" s="19" t="s">
        <v>82</v>
      </c>
    </row>
    <row r="3532" s="2" customFormat="1" ht="21.75" customHeight="1">
      <c r="A3532" s="40"/>
      <c r="B3532" s="41"/>
      <c r="C3532" s="214" t="s">
        <v>3953</v>
      </c>
      <c r="D3532" s="214" t="s">
        <v>192</v>
      </c>
      <c r="E3532" s="215" t="s">
        <v>3954</v>
      </c>
      <c r="F3532" s="216" t="s">
        <v>3955</v>
      </c>
      <c r="G3532" s="217" t="s">
        <v>408</v>
      </c>
      <c r="H3532" s="218">
        <v>1</v>
      </c>
      <c r="I3532" s="219"/>
      <c r="J3532" s="220">
        <f>ROUND(I3532*H3532,2)</f>
        <v>0</v>
      </c>
      <c r="K3532" s="216" t="s">
        <v>19</v>
      </c>
      <c r="L3532" s="46"/>
      <c r="M3532" s="221" t="s">
        <v>19</v>
      </c>
      <c r="N3532" s="222" t="s">
        <v>43</v>
      </c>
      <c r="O3532" s="86"/>
      <c r="P3532" s="223">
        <f>O3532*H3532</f>
        <v>0</v>
      </c>
      <c r="Q3532" s="223">
        <v>0.039</v>
      </c>
      <c r="R3532" s="223">
        <f>Q3532*H3532</f>
        <v>0.039</v>
      </c>
      <c r="S3532" s="223">
        <v>0</v>
      </c>
      <c r="T3532" s="224">
        <f>S3532*H3532</f>
        <v>0</v>
      </c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R3532" s="225" t="s">
        <v>307</v>
      </c>
      <c r="AT3532" s="225" t="s">
        <v>192</v>
      </c>
      <c r="AU3532" s="225" t="s">
        <v>82</v>
      </c>
      <c r="AY3532" s="19" t="s">
        <v>190</v>
      </c>
      <c r="BE3532" s="226">
        <f>IF(N3532="základní",J3532,0)</f>
        <v>0</v>
      </c>
      <c r="BF3532" s="226">
        <f>IF(N3532="snížená",J3532,0)</f>
        <v>0</v>
      </c>
      <c r="BG3532" s="226">
        <f>IF(N3532="zákl. přenesená",J3532,0)</f>
        <v>0</v>
      </c>
      <c r="BH3532" s="226">
        <f>IF(N3532="sníž. přenesená",J3532,0)</f>
        <v>0</v>
      </c>
      <c r="BI3532" s="226">
        <f>IF(N3532="nulová",J3532,0)</f>
        <v>0</v>
      </c>
      <c r="BJ3532" s="19" t="s">
        <v>79</v>
      </c>
      <c r="BK3532" s="226">
        <f>ROUND(I3532*H3532,2)</f>
        <v>0</v>
      </c>
      <c r="BL3532" s="19" t="s">
        <v>307</v>
      </c>
      <c r="BM3532" s="225" t="s">
        <v>3956</v>
      </c>
    </row>
    <row r="3533" s="2" customFormat="1">
      <c r="A3533" s="40"/>
      <c r="B3533" s="41"/>
      <c r="C3533" s="42"/>
      <c r="D3533" s="234" t="s">
        <v>680</v>
      </c>
      <c r="E3533" s="42"/>
      <c r="F3533" s="283" t="s">
        <v>3844</v>
      </c>
      <c r="G3533" s="42"/>
      <c r="H3533" s="42"/>
      <c r="I3533" s="229"/>
      <c r="J3533" s="42"/>
      <c r="K3533" s="42"/>
      <c r="L3533" s="46"/>
      <c r="M3533" s="230"/>
      <c r="N3533" s="231"/>
      <c r="O3533" s="86"/>
      <c r="P3533" s="86"/>
      <c r="Q3533" s="86"/>
      <c r="R3533" s="86"/>
      <c r="S3533" s="86"/>
      <c r="T3533" s="87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T3533" s="19" t="s">
        <v>680</v>
      </c>
      <c r="AU3533" s="19" t="s">
        <v>82</v>
      </c>
    </row>
    <row r="3534" s="2" customFormat="1" ht="16.5" customHeight="1">
      <c r="A3534" s="40"/>
      <c r="B3534" s="41"/>
      <c r="C3534" s="214" t="s">
        <v>3957</v>
      </c>
      <c r="D3534" s="214" t="s">
        <v>192</v>
      </c>
      <c r="E3534" s="215" t="s">
        <v>3958</v>
      </c>
      <c r="F3534" s="216" t="s">
        <v>3959</v>
      </c>
      <c r="G3534" s="217" t="s">
        <v>408</v>
      </c>
      <c r="H3534" s="218">
        <v>1</v>
      </c>
      <c r="I3534" s="219"/>
      <c r="J3534" s="220">
        <f>ROUND(I3534*H3534,2)</f>
        <v>0</v>
      </c>
      <c r="K3534" s="216" t="s">
        <v>19</v>
      </c>
      <c r="L3534" s="46"/>
      <c r="M3534" s="221" t="s">
        <v>19</v>
      </c>
      <c r="N3534" s="222" t="s">
        <v>43</v>
      </c>
      <c r="O3534" s="86"/>
      <c r="P3534" s="223">
        <f>O3534*H3534</f>
        <v>0</v>
      </c>
      <c r="Q3534" s="223">
        <v>0.089999999999999997</v>
      </c>
      <c r="R3534" s="223">
        <f>Q3534*H3534</f>
        <v>0.089999999999999997</v>
      </c>
      <c r="S3534" s="223">
        <v>0</v>
      </c>
      <c r="T3534" s="224">
        <f>S3534*H3534</f>
        <v>0</v>
      </c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R3534" s="225" t="s">
        <v>307</v>
      </c>
      <c r="AT3534" s="225" t="s">
        <v>192</v>
      </c>
      <c r="AU3534" s="225" t="s">
        <v>82</v>
      </c>
      <c r="AY3534" s="19" t="s">
        <v>190</v>
      </c>
      <c r="BE3534" s="226">
        <f>IF(N3534="základní",J3534,0)</f>
        <v>0</v>
      </c>
      <c r="BF3534" s="226">
        <f>IF(N3534="snížená",J3534,0)</f>
        <v>0</v>
      </c>
      <c r="BG3534" s="226">
        <f>IF(N3534="zákl. přenesená",J3534,0)</f>
        <v>0</v>
      </c>
      <c r="BH3534" s="226">
        <f>IF(N3534="sníž. přenesená",J3534,0)</f>
        <v>0</v>
      </c>
      <c r="BI3534" s="226">
        <f>IF(N3534="nulová",J3534,0)</f>
        <v>0</v>
      </c>
      <c r="BJ3534" s="19" t="s">
        <v>79</v>
      </c>
      <c r="BK3534" s="226">
        <f>ROUND(I3534*H3534,2)</f>
        <v>0</v>
      </c>
      <c r="BL3534" s="19" t="s">
        <v>307</v>
      </c>
      <c r="BM3534" s="225" t="s">
        <v>3960</v>
      </c>
    </row>
    <row r="3535" s="2" customFormat="1">
      <c r="A3535" s="40"/>
      <c r="B3535" s="41"/>
      <c r="C3535" s="42"/>
      <c r="D3535" s="234" t="s">
        <v>680</v>
      </c>
      <c r="E3535" s="42"/>
      <c r="F3535" s="283" t="s">
        <v>3844</v>
      </c>
      <c r="G3535" s="42"/>
      <c r="H3535" s="42"/>
      <c r="I3535" s="229"/>
      <c r="J3535" s="42"/>
      <c r="K3535" s="42"/>
      <c r="L3535" s="46"/>
      <c r="M3535" s="230"/>
      <c r="N3535" s="231"/>
      <c r="O3535" s="86"/>
      <c r="P3535" s="86"/>
      <c r="Q3535" s="86"/>
      <c r="R3535" s="86"/>
      <c r="S3535" s="86"/>
      <c r="T3535" s="87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T3535" s="19" t="s">
        <v>680</v>
      </c>
      <c r="AU3535" s="19" t="s">
        <v>82</v>
      </c>
    </row>
    <row r="3536" s="2" customFormat="1" ht="16.5" customHeight="1">
      <c r="A3536" s="40"/>
      <c r="B3536" s="41"/>
      <c r="C3536" s="214" t="s">
        <v>3961</v>
      </c>
      <c r="D3536" s="214" t="s">
        <v>192</v>
      </c>
      <c r="E3536" s="215" t="s">
        <v>3962</v>
      </c>
      <c r="F3536" s="216" t="s">
        <v>3867</v>
      </c>
      <c r="G3536" s="217" t="s">
        <v>408</v>
      </c>
      <c r="H3536" s="218">
        <v>1</v>
      </c>
      <c r="I3536" s="219"/>
      <c r="J3536" s="220">
        <f>ROUND(I3536*H3536,2)</f>
        <v>0</v>
      </c>
      <c r="K3536" s="216" t="s">
        <v>19</v>
      </c>
      <c r="L3536" s="46"/>
      <c r="M3536" s="221" t="s">
        <v>19</v>
      </c>
      <c r="N3536" s="222" t="s">
        <v>43</v>
      </c>
      <c r="O3536" s="86"/>
      <c r="P3536" s="223">
        <f>O3536*H3536</f>
        <v>0</v>
      </c>
      <c r="Q3536" s="223">
        <v>0.23999999999999999</v>
      </c>
      <c r="R3536" s="223">
        <f>Q3536*H3536</f>
        <v>0.23999999999999999</v>
      </c>
      <c r="S3536" s="223">
        <v>0</v>
      </c>
      <c r="T3536" s="224">
        <f>S3536*H3536</f>
        <v>0</v>
      </c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R3536" s="225" t="s">
        <v>307</v>
      </c>
      <c r="AT3536" s="225" t="s">
        <v>192</v>
      </c>
      <c r="AU3536" s="225" t="s">
        <v>82</v>
      </c>
      <c r="AY3536" s="19" t="s">
        <v>190</v>
      </c>
      <c r="BE3536" s="226">
        <f>IF(N3536="základní",J3536,0)</f>
        <v>0</v>
      </c>
      <c r="BF3536" s="226">
        <f>IF(N3536="snížená",J3536,0)</f>
        <v>0</v>
      </c>
      <c r="BG3536" s="226">
        <f>IF(N3536="zákl. přenesená",J3536,0)</f>
        <v>0</v>
      </c>
      <c r="BH3536" s="226">
        <f>IF(N3536="sníž. přenesená",J3536,0)</f>
        <v>0</v>
      </c>
      <c r="BI3536" s="226">
        <f>IF(N3536="nulová",J3536,0)</f>
        <v>0</v>
      </c>
      <c r="BJ3536" s="19" t="s">
        <v>79</v>
      </c>
      <c r="BK3536" s="226">
        <f>ROUND(I3536*H3536,2)</f>
        <v>0</v>
      </c>
      <c r="BL3536" s="19" t="s">
        <v>307</v>
      </c>
      <c r="BM3536" s="225" t="s">
        <v>3963</v>
      </c>
    </row>
    <row r="3537" s="2" customFormat="1">
      <c r="A3537" s="40"/>
      <c r="B3537" s="41"/>
      <c r="C3537" s="42"/>
      <c r="D3537" s="234" t="s">
        <v>680</v>
      </c>
      <c r="E3537" s="42"/>
      <c r="F3537" s="283" t="s">
        <v>3844</v>
      </c>
      <c r="G3537" s="42"/>
      <c r="H3537" s="42"/>
      <c r="I3537" s="229"/>
      <c r="J3537" s="42"/>
      <c r="K3537" s="42"/>
      <c r="L3537" s="46"/>
      <c r="M3537" s="230"/>
      <c r="N3537" s="231"/>
      <c r="O3537" s="86"/>
      <c r="P3537" s="86"/>
      <c r="Q3537" s="86"/>
      <c r="R3537" s="86"/>
      <c r="S3537" s="86"/>
      <c r="T3537" s="87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T3537" s="19" t="s">
        <v>680</v>
      </c>
      <c r="AU3537" s="19" t="s">
        <v>82</v>
      </c>
    </row>
    <row r="3538" s="2" customFormat="1" ht="16.5" customHeight="1">
      <c r="A3538" s="40"/>
      <c r="B3538" s="41"/>
      <c r="C3538" s="214" t="s">
        <v>3964</v>
      </c>
      <c r="D3538" s="214" t="s">
        <v>192</v>
      </c>
      <c r="E3538" s="215" t="s">
        <v>3965</v>
      </c>
      <c r="F3538" s="216" t="s">
        <v>3867</v>
      </c>
      <c r="G3538" s="217" t="s">
        <v>408</v>
      </c>
      <c r="H3538" s="218">
        <v>1</v>
      </c>
      <c r="I3538" s="219"/>
      <c r="J3538" s="220">
        <f>ROUND(I3538*H3538,2)</f>
        <v>0</v>
      </c>
      <c r="K3538" s="216" t="s">
        <v>19</v>
      </c>
      <c r="L3538" s="46"/>
      <c r="M3538" s="221" t="s">
        <v>19</v>
      </c>
      <c r="N3538" s="222" t="s">
        <v>43</v>
      </c>
      <c r="O3538" s="86"/>
      <c r="P3538" s="223">
        <f>O3538*H3538</f>
        <v>0</v>
      </c>
      <c r="Q3538" s="223">
        <v>0.23999999999999999</v>
      </c>
      <c r="R3538" s="223">
        <f>Q3538*H3538</f>
        <v>0.23999999999999999</v>
      </c>
      <c r="S3538" s="223">
        <v>0</v>
      </c>
      <c r="T3538" s="224">
        <f>S3538*H3538</f>
        <v>0</v>
      </c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R3538" s="225" t="s">
        <v>307</v>
      </c>
      <c r="AT3538" s="225" t="s">
        <v>192</v>
      </c>
      <c r="AU3538" s="225" t="s">
        <v>82</v>
      </c>
      <c r="AY3538" s="19" t="s">
        <v>190</v>
      </c>
      <c r="BE3538" s="226">
        <f>IF(N3538="základní",J3538,0)</f>
        <v>0</v>
      </c>
      <c r="BF3538" s="226">
        <f>IF(N3538="snížená",J3538,0)</f>
        <v>0</v>
      </c>
      <c r="BG3538" s="226">
        <f>IF(N3538="zákl. přenesená",J3538,0)</f>
        <v>0</v>
      </c>
      <c r="BH3538" s="226">
        <f>IF(N3538="sníž. přenesená",J3538,0)</f>
        <v>0</v>
      </c>
      <c r="BI3538" s="226">
        <f>IF(N3538="nulová",J3538,0)</f>
        <v>0</v>
      </c>
      <c r="BJ3538" s="19" t="s">
        <v>79</v>
      </c>
      <c r="BK3538" s="226">
        <f>ROUND(I3538*H3538,2)</f>
        <v>0</v>
      </c>
      <c r="BL3538" s="19" t="s">
        <v>307</v>
      </c>
      <c r="BM3538" s="225" t="s">
        <v>3966</v>
      </c>
    </row>
    <row r="3539" s="2" customFormat="1">
      <c r="A3539" s="40"/>
      <c r="B3539" s="41"/>
      <c r="C3539" s="42"/>
      <c r="D3539" s="234" t="s">
        <v>680</v>
      </c>
      <c r="E3539" s="42"/>
      <c r="F3539" s="283" t="s">
        <v>3844</v>
      </c>
      <c r="G3539" s="42"/>
      <c r="H3539" s="42"/>
      <c r="I3539" s="229"/>
      <c r="J3539" s="42"/>
      <c r="K3539" s="42"/>
      <c r="L3539" s="46"/>
      <c r="M3539" s="230"/>
      <c r="N3539" s="231"/>
      <c r="O3539" s="86"/>
      <c r="P3539" s="86"/>
      <c r="Q3539" s="86"/>
      <c r="R3539" s="86"/>
      <c r="S3539" s="86"/>
      <c r="T3539" s="87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T3539" s="19" t="s">
        <v>680</v>
      </c>
      <c r="AU3539" s="19" t="s">
        <v>82</v>
      </c>
    </row>
    <row r="3540" s="2" customFormat="1" ht="16.5" customHeight="1">
      <c r="A3540" s="40"/>
      <c r="B3540" s="41"/>
      <c r="C3540" s="214" t="s">
        <v>3967</v>
      </c>
      <c r="D3540" s="214" t="s">
        <v>192</v>
      </c>
      <c r="E3540" s="215" t="s">
        <v>3968</v>
      </c>
      <c r="F3540" s="216" t="s">
        <v>3878</v>
      </c>
      <c r="G3540" s="217" t="s">
        <v>408</v>
      </c>
      <c r="H3540" s="218">
        <v>1</v>
      </c>
      <c r="I3540" s="219"/>
      <c r="J3540" s="220">
        <f>ROUND(I3540*H3540,2)</f>
        <v>0</v>
      </c>
      <c r="K3540" s="216" t="s">
        <v>19</v>
      </c>
      <c r="L3540" s="46"/>
      <c r="M3540" s="221" t="s">
        <v>19</v>
      </c>
      <c r="N3540" s="222" t="s">
        <v>43</v>
      </c>
      <c r="O3540" s="86"/>
      <c r="P3540" s="223">
        <f>O3540*H3540</f>
        <v>0</v>
      </c>
      <c r="Q3540" s="223">
        <v>0.27000000000000002</v>
      </c>
      <c r="R3540" s="223">
        <f>Q3540*H3540</f>
        <v>0.27000000000000002</v>
      </c>
      <c r="S3540" s="223">
        <v>0</v>
      </c>
      <c r="T3540" s="224">
        <f>S3540*H3540</f>
        <v>0</v>
      </c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R3540" s="225" t="s">
        <v>307</v>
      </c>
      <c r="AT3540" s="225" t="s">
        <v>192</v>
      </c>
      <c r="AU3540" s="225" t="s">
        <v>82</v>
      </c>
      <c r="AY3540" s="19" t="s">
        <v>190</v>
      </c>
      <c r="BE3540" s="226">
        <f>IF(N3540="základní",J3540,0)</f>
        <v>0</v>
      </c>
      <c r="BF3540" s="226">
        <f>IF(N3540="snížená",J3540,0)</f>
        <v>0</v>
      </c>
      <c r="BG3540" s="226">
        <f>IF(N3540="zákl. přenesená",J3540,0)</f>
        <v>0</v>
      </c>
      <c r="BH3540" s="226">
        <f>IF(N3540="sníž. přenesená",J3540,0)</f>
        <v>0</v>
      </c>
      <c r="BI3540" s="226">
        <f>IF(N3540="nulová",J3540,0)</f>
        <v>0</v>
      </c>
      <c r="BJ3540" s="19" t="s">
        <v>79</v>
      </c>
      <c r="BK3540" s="226">
        <f>ROUND(I3540*H3540,2)</f>
        <v>0</v>
      </c>
      <c r="BL3540" s="19" t="s">
        <v>307</v>
      </c>
      <c r="BM3540" s="225" t="s">
        <v>3969</v>
      </c>
    </row>
    <row r="3541" s="2" customFormat="1">
      <c r="A3541" s="40"/>
      <c r="B3541" s="41"/>
      <c r="C3541" s="42"/>
      <c r="D3541" s="234" t="s">
        <v>680</v>
      </c>
      <c r="E3541" s="42"/>
      <c r="F3541" s="283" t="s">
        <v>3844</v>
      </c>
      <c r="G3541" s="42"/>
      <c r="H3541" s="42"/>
      <c r="I3541" s="229"/>
      <c r="J3541" s="42"/>
      <c r="K3541" s="42"/>
      <c r="L3541" s="46"/>
      <c r="M3541" s="230"/>
      <c r="N3541" s="231"/>
      <c r="O3541" s="86"/>
      <c r="P3541" s="86"/>
      <c r="Q3541" s="86"/>
      <c r="R3541" s="86"/>
      <c r="S3541" s="86"/>
      <c r="T3541" s="87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T3541" s="19" t="s">
        <v>680</v>
      </c>
      <c r="AU3541" s="19" t="s">
        <v>82</v>
      </c>
    </row>
    <row r="3542" s="2" customFormat="1" ht="16.5" customHeight="1">
      <c r="A3542" s="40"/>
      <c r="B3542" s="41"/>
      <c r="C3542" s="214" t="s">
        <v>3970</v>
      </c>
      <c r="D3542" s="214" t="s">
        <v>192</v>
      </c>
      <c r="E3542" s="215" t="s">
        <v>3971</v>
      </c>
      <c r="F3542" s="216" t="s">
        <v>3863</v>
      </c>
      <c r="G3542" s="217" t="s">
        <v>408</v>
      </c>
      <c r="H3542" s="218">
        <v>1</v>
      </c>
      <c r="I3542" s="219"/>
      <c r="J3542" s="220">
        <f>ROUND(I3542*H3542,2)</f>
        <v>0</v>
      </c>
      <c r="K3542" s="216" t="s">
        <v>19</v>
      </c>
      <c r="L3542" s="46"/>
      <c r="M3542" s="221" t="s">
        <v>19</v>
      </c>
      <c r="N3542" s="222" t="s">
        <v>43</v>
      </c>
      <c r="O3542" s="86"/>
      <c r="P3542" s="223">
        <f>O3542*H3542</f>
        <v>0</v>
      </c>
      <c r="Q3542" s="223">
        <v>0.29999999999999999</v>
      </c>
      <c r="R3542" s="223">
        <f>Q3542*H3542</f>
        <v>0.29999999999999999</v>
      </c>
      <c r="S3542" s="223">
        <v>0</v>
      </c>
      <c r="T3542" s="224">
        <f>S3542*H3542</f>
        <v>0</v>
      </c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R3542" s="225" t="s">
        <v>307</v>
      </c>
      <c r="AT3542" s="225" t="s">
        <v>192</v>
      </c>
      <c r="AU3542" s="225" t="s">
        <v>82</v>
      </c>
      <c r="AY3542" s="19" t="s">
        <v>190</v>
      </c>
      <c r="BE3542" s="226">
        <f>IF(N3542="základní",J3542,0)</f>
        <v>0</v>
      </c>
      <c r="BF3542" s="226">
        <f>IF(N3542="snížená",J3542,0)</f>
        <v>0</v>
      </c>
      <c r="BG3542" s="226">
        <f>IF(N3542="zákl. přenesená",J3542,0)</f>
        <v>0</v>
      </c>
      <c r="BH3542" s="226">
        <f>IF(N3542="sníž. přenesená",J3542,0)</f>
        <v>0</v>
      </c>
      <c r="BI3542" s="226">
        <f>IF(N3542="nulová",J3542,0)</f>
        <v>0</v>
      </c>
      <c r="BJ3542" s="19" t="s">
        <v>79</v>
      </c>
      <c r="BK3542" s="226">
        <f>ROUND(I3542*H3542,2)</f>
        <v>0</v>
      </c>
      <c r="BL3542" s="19" t="s">
        <v>307</v>
      </c>
      <c r="BM3542" s="225" t="s">
        <v>3972</v>
      </c>
    </row>
    <row r="3543" s="2" customFormat="1">
      <c r="A3543" s="40"/>
      <c r="B3543" s="41"/>
      <c r="C3543" s="42"/>
      <c r="D3543" s="234" t="s">
        <v>680</v>
      </c>
      <c r="E3543" s="42"/>
      <c r="F3543" s="283" t="s">
        <v>3844</v>
      </c>
      <c r="G3543" s="42"/>
      <c r="H3543" s="42"/>
      <c r="I3543" s="229"/>
      <c r="J3543" s="42"/>
      <c r="K3543" s="42"/>
      <c r="L3543" s="46"/>
      <c r="M3543" s="230"/>
      <c r="N3543" s="231"/>
      <c r="O3543" s="86"/>
      <c r="P3543" s="86"/>
      <c r="Q3543" s="86"/>
      <c r="R3543" s="86"/>
      <c r="S3543" s="86"/>
      <c r="T3543" s="87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T3543" s="19" t="s">
        <v>680</v>
      </c>
      <c r="AU3543" s="19" t="s">
        <v>82</v>
      </c>
    </row>
    <row r="3544" s="2" customFormat="1" ht="16.5" customHeight="1">
      <c r="A3544" s="40"/>
      <c r="B3544" s="41"/>
      <c r="C3544" s="214" t="s">
        <v>3973</v>
      </c>
      <c r="D3544" s="214" t="s">
        <v>192</v>
      </c>
      <c r="E3544" s="215" t="s">
        <v>3974</v>
      </c>
      <c r="F3544" s="216" t="s">
        <v>3867</v>
      </c>
      <c r="G3544" s="217" t="s">
        <v>408</v>
      </c>
      <c r="H3544" s="218">
        <v>1</v>
      </c>
      <c r="I3544" s="219"/>
      <c r="J3544" s="220">
        <f>ROUND(I3544*H3544,2)</f>
        <v>0</v>
      </c>
      <c r="K3544" s="216" t="s">
        <v>19</v>
      </c>
      <c r="L3544" s="46"/>
      <c r="M3544" s="221" t="s">
        <v>19</v>
      </c>
      <c r="N3544" s="222" t="s">
        <v>43</v>
      </c>
      <c r="O3544" s="86"/>
      <c r="P3544" s="223">
        <f>O3544*H3544</f>
        <v>0</v>
      </c>
      <c r="Q3544" s="223">
        <v>0.23999999999999999</v>
      </c>
      <c r="R3544" s="223">
        <f>Q3544*H3544</f>
        <v>0.23999999999999999</v>
      </c>
      <c r="S3544" s="223">
        <v>0</v>
      </c>
      <c r="T3544" s="224">
        <f>S3544*H3544</f>
        <v>0</v>
      </c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R3544" s="225" t="s">
        <v>307</v>
      </c>
      <c r="AT3544" s="225" t="s">
        <v>192</v>
      </c>
      <c r="AU3544" s="225" t="s">
        <v>82</v>
      </c>
      <c r="AY3544" s="19" t="s">
        <v>190</v>
      </c>
      <c r="BE3544" s="226">
        <f>IF(N3544="základní",J3544,0)</f>
        <v>0</v>
      </c>
      <c r="BF3544" s="226">
        <f>IF(N3544="snížená",J3544,0)</f>
        <v>0</v>
      </c>
      <c r="BG3544" s="226">
        <f>IF(N3544="zákl. přenesená",J3544,0)</f>
        <v>0</v>
      </c>
      <c r="BH3544" s="226">
        <f>IF(N3544="sníž. přenesená",J3544,0)</f>
        <v>0</v>
      </c>
      <c r="BI3544" s="226">
        <f>IF(N3544="nulová",J3544,0)</f>
        <v>0</v>
      </c>
      <c r="BJ3544" s="19" t="s">
        <v>79</v>
      </c>
      <c r="BK3544" s="226">
        <f>ROUND(I3544*H3544,2)</f>
        <v>0</v>
      </c>
      <c r="BL3544" s="19" t="s">
        <v>307</v>
      </c>
      <c r="BM3544" s="225" t="s">
        <v>3975</v>
      </c>
    </row>
    <row r="3545" s="2" customFormat="1">
      <c r="A3545" s="40"/>
      <c r="B3545" s="41"/>
      <c r="C3545" s="42"/>
      <c r="D3545" s="234" t="s">
        <v>680</v>
      </c>
      <c r="E3545" s="42"/>
      <c r="F3545" s="283" t="s">
        <v>3844</v>
      </c>
      <c r="G3545" s="42"/>
      <c r="H3545" s="42"/>
      <c r="I3545" s="229"/>
      <c r="J3545" s="42"/>
      <c r="K3545" s="42"/>
      <c r="L3545" s="46"/>
      <c r="M3545" s="230"/>
      <c r="N3545" s="231"/>
      <c r="O3545" s="86"/>
      <c r="P3545" s="86"/>
      <c r="Q3545" s="86"/>
      <c r="R3545" s="86"/>
      <c r="S3545" s="86"/>
      <c r="T3545" s="87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T3545" s="19" t="s">
        <v>680</v>
      </c>
      <c r="AU3545" s="19" t="s">
        <v>82</v>
      </c>
    </row>
    <row r="3546" s="2" customFormat="1" ht="16.5" customHeight="1">
      <c r="A3546" s="40"/>
      <c r="B3546" s="41"/>
      <c r="C3546" s="214" t="s">
        <v>3976</v>
      </c>
      <c r="D3546" s="214" t="s">
        <v>192</v>
      </c>
      <c r="E3546" s="215" t="s">
        <v>3977</v>
      </c>
      <c r="F3546" s="216" t="s">
        <v>3871</v>
      </c>
      <c r="G3546" s="217" t="s">
        <v>408</v>
      </c>
      <c r="H3546" s="218">
        <v>1</v>
      </c>
      <c r="I3546" s="219"/>
      <c r="J3546" s="220">
        <f>ROUND(I3546*H3546,2)</f>
        <v>0</v>
      </c>
      <c r="K3546" s="216" t="s">
        <v>19</v>
      </c>
      <c r="L3546" s="46"/>
      <c r="M3546" s="221" t="s">
        <v>19</v>
      </c>
      <c r="N3546" s="222" t="s">
        <v>43</v>
      </c>
      <c r="O3546" s="86"/>
      <c r="P3546" s="223">
        <f>O3546*H3546</f>
        <v>0</v>
      </c>
      <c r="Q3546" s="223">
        <v>0.14999999999999999</v>
      </c>
      <c r="R3546" s="223">
        <f>Q3546*H3546</f>
        <v>0.14999999999999999</v>
      </c>
      <c r="S3546" s="223">
        <v>0</v>
      </c>
      <c r="T3546" s="224">
        <f>S3546*H3546</f>
        <v>0</v>
      </c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R3546" s="225" t="s">
        <v>307</v>
      </c>
      <c r="AT3546" s="225" t="s">
        <v>192</v>
      </c>
      <c r="AU3546" s="225" t="s">
        <v>82</v>
      </c>
      <c r="AY3546" s="19" t="s">
        <v>190</v>
      </c>
      <c r="BE3546" s="226">
        <f>IF(N3546="základní",J3546,0)</f>
        <v>0</v>
      </c>
      <c r="BF3546" s="226">
        <f>IF(N3546="snížená",J3546,0)</f>
        <v>0</v>
      </c>
      <c r="BG3546" s="226">
        <f>IF(N3546="zákl. přenesená",J3546,0)</f>
        <v>0</v>
      </c>
      <c r="BH3546" s="226">
        <f>IF(N3546="sníž. přenesená",J3546,0)</f>
        <v>0</v>
      </c>
      <c r="BI3546" s="226">
        <f>IF(N3546="nulová",J3546,0)</f>
        <v>0</v>
      </c>
      <c r="BJ3546" s="19" t="s">
        <v>79</v>
      </c>
      <c r="BK3546" s="226">
        <f>ROUND(I3546*H3546,2)</f>
        <v>0</v>
      </c>
      <c r="BL3546" s="19" t="s">
        <v>307</v>
      </c>
      <c r="BM3546" s="225" t="s">
        <v>3978</v>
      </c>
    </row>
    <row r="3547" s="2" customFormat="1">
      <c r="A3547" s="40"/>
      <c r="B3547" s="41"/>
      <c r="C3547" s="42"/>
      <c r="D3547" s="234" t="s">
        <v>680</v>
      </c>
      <c r="E3547" s="42"/>
      <c r="F3547" s="283" t="s">
        <v>3844</v>
      </c>
      <c r="G3547" s="42"/>
      <c r="H3547" s="42"/>
      <c r="I3547" s="229"/>
      <c r="J3547" s="42"/>
      <c r="K3547" s="42"/>
      <c r="L3547" s="46"/>
      <c r="M3547" s="230"/>
      <c r="N3547" s="231"/>
      <c r="O3547" s="86"/>
      <c r="P3547" s="86"/>
      <c r="Q3547" s="86"/>
      <c r="R3547" s="86"/>
      <c r="S3547" s="86"/>
      <c r="T3547" s="87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T3547" s="19" t="s">
        <v>680</v>
      </c>
      <c r="AU3547" s="19" t="s">
        <v>82</v>
      </c>
    </row>
    <row r="3548" s="2" customFormat="1" ht="16.5" customHeight="1">
      <c r="A3548" s="40"/>
      <c r="B3548" s="41"/>
      <c r="C3548" s="214" t="s">
        <v>3979</v>
      </c>
      <c r="D3548" s="214" t="s">
        <v>192</v>
      </c>
      <c r="E3548" s="215" t="s">
        <v>3980</v>
      </c>
      <c r="F3548" s="216" t="s">
        <v>3871</v>
      </c>
      <c r="G3548" s="217" t="s">
        <v>408</v>
      </c>
      <c r="H3548" s="218">
        <v>1</v>
      </c>
      <c r="I3548" s="219"/>
      <c r="J3548" s="220">
        <f>ROUND(I3548*H3548,2)</f>
        <v>0</v>
      </c>
      <c r="K3548" s="216" t="s">
        <v>19</v>
      </c>
      <c r="L3548" s="46"/>
      <c r="M3548" s="221" t="s">
        <v>19</v>
      </c>
      <c r="N3548" s="222" t="s">
        <v>43</v>
      </c>
      <c r="O3548" s="86"/>
      <c r="P3548" s="223">
        <f>O3548*H3548</f>
        <v>0</v>
      </c>
      <c r="Q3548" s="223">
        <v>0.14999999999999999</v>
      </c>
      <c r="R3548" s="223">
        <f>Q3548*H3548</f>
        <v>0.14999999999999999</v>
      </c>
      <c r="S3548" s="223">
        <v>0</v>
      </c>
      <c r="T3548" s="224">
        <f>S3548*H3548</f>
        <v>0</v>
      </c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R3548" s="225" t="s">
        <v>307</v>
      </c>
      <c r="AT3548" s="225" t="s">
        <v>192</v>
      </c>
      <c r="AU3548" s="225" t="s">
        <v>82</v>
      </c>
      <c r="AY3548" s="19" t="s">
        <v>190</v>
      </c>
      <c r="BE3548" s="226">
        <f>IF(N3548="základní",J3548,0)</f>
        <v>0</v>
      </c>
      <c r="BF3548" s="226">
        <f>IF(N3548="snížená",J3548,0)</f>
        <v>0</v>
      </c>
      <c r="BG3548" s="226">
        <f>IF(N3548="zákl. přenesená",J3548,0)</f>
        <v>0</v>
      </c>
      <c r="BH3548" s="226">
        <f>IF(N3548="sníž. přenesená",J3548,0)</f>
        <v>0</v>
      </c>
      <c r="BI3548" s="226">
        <f>IF(N3548="nulová",J3548,0)</f>
        <v>0</v>
      </c>
      <c r="BJ3548" s="19" t="s">
        <v>79</v>
      </c>
      <c r="BK3548" s="226">
        <f>ROUND(I3548*H3548,2)</f>
        <v>0</v>
      </c>
      <c r="BL3548" s="19" t="s">
        <v>307</v>
      </c>
      <c r="BM3548" s="225" t="s">
        <v>3981</v>
      </c>
    </row>
    <row r="3549" s="2" customFormat="1">
      <c r="A3549" s="40"/>
      <c r="B3549" s="41"/>
      <c r="C3549" s="42"/>
      <c r="D3549" s="234" t="s">
        <v>680</v>
      </c>
      <c r="E3549" s="42"/>
      <c r="F3549" s="283" t="s">
        <v>3844</v>
      </c>
      <c r="G3549" s="42"/>
      <c r="H3549" s="42"/>
      <c r="I3549" s="229"/>
      <c r="J3549" s="42"/>
      <c r="K3549" s="42"/>
      <c r="L3549" s="46"/>
      <c r="M3549" s="230"/>
      <c r="N3549" s="231"/>
      <c r="O3549" s="86"/>
      <c r="P3549" s="86"/>
      <c r="Q3549" s="86"/>
      <c r="R3549" s="86"/>
      <c r="S3549" s="86"/>
      <c r="T3549" s="87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T3549" s="19" t="s">
        <v>680</v>
      </c>
      <c r="AU3549" s="19" t="s">
        <v>82</v>
      </c>
    </row>
    <row r="3550" s="2" customFormat="1" ht="16.5" customHeight="1">
      <c r="A3550" s="40"/>
      <c r="B3550" s="41"/>
      <c r="C3550" s="214" t="s">
        <v>3982</v>
      </c>
      <c r="D3550" s="214" t="s">
        <v>192</v>
      </c>
      <c r="E3550" s="215" t="s">
        <v>3983</v>
      </c>
      <c r="F3550" s="216" t="s">
        <v>3878</v>
      </c>
      <c r="G3550" s="217" t="s">
        <v>408</v>
      </c>
      <c r="H3550" s="218">
        <v>1</v>
      </c>
      <c r="I3550" s="219"/>
      <c r="J3550" s="220">
        <f>ROUND(I3550*H3550,2)</f>
        <v>0</v>
      </c>
      <c r="K3550" s="216" t="s">
        <v>19</v>
      </c>
      <c r="L3550" s="46"/>
      <c r="M3550" s="221" t="s">
        <v>19</v>
      </c>
      <c r="N3550" s="222" t="s">
        <v>43</v>
      </c>
      <c r="O3550" s="86"/>
      <c r="P3550" s="223">
        <f>O3550*H3550</f>
        <v>0</v>
      </c>
      <c r="Q3550" s="223">
        <v>0.27000000000000002</v>
      </c>
      <c r="R3550" s="223">
        <f>Q3550*H3550</f>
        <v>0.27000000000000002</v>
      </c>
      <c r="S3550" s="223">
        <v>0</v>
      </c>
      <c r="T3550" s="224">
        <f>S3550*H3550</f>
        <v>0</v>
      </c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R3550" s="225" t="s">
        <v>307</v>
      </c>
      <c r="AT3550" s="225" t="s">
        <v>192</v>
      </c>
      <c r="AU3550" s="225" t="s">
        <v>82</v>
      </c>
      <c r="AY3550" s="19" t="s">
        <v>190</v>
      </c>
      <c r="BE3550" s="226">
        <f>IF(N3550="základní",J3550,0)</f>
        <v>0</v>
      </c>
      <c r="BF3550" s="226">
        <f>IF(N3550="snížená",J3550,0)</f>
        <v>0</v>
      </c>
      <c r="BG3550" s="226">
        <f>IF(N3550="zákl. přenesená",J3550,0)</f>
        <v>0</v>
      </c>
      <c r="BH3550" s="226">
        <f>IF(N3550="sníž. přenesená",J3550,0)</f>
        <v>0</v>
      </c>
      <c r="BI3550" s="226">
        <f>IF(N3550="nulová",J3550,0)</f>
        <v>0</v>
      </c>
      <c r="BJ3550" s="19" t="s">
        <v>79</v>
      </c>
      <c r="BK3550" s="226">
        <f>ROUND(I3550*H3550,2)</f>
        <v>0</v>
      </c>
      <c r="BL3550" s="19" t="s">
        <v>307</v>
      </c>
      <c r="BM3550" s="225" t="s">
        <v>3984</v>
      </c>
    </row>
    <row r="3551" s="2" customFormat="1">
      <c r="A3551" s="40"/>
      <c r="B3551" s="41"/>
      <c r="C3551" s="42"/>
      <c r="D3551" s="234" t="s">
        <v>680</v>
      </c>
      <c r="E3551" s="42"/>
      <c r="F3551" s="283" t="s">
        <v>3844</v>
      </c>
      <c r="G3551" s="42"/>
      <c r="H3551" s="42"/>
      <c r="I3551" s="229"/>
      <c r="J3551" s="42"/>
      <c r="K3551" s="42"/>
      <c r="L3551" s="46"/>
      <c r="M3551" s="230"/>
      <c r="N3551" s="231"/>
      <c r="O3551" s="86"/>
      <c r="P3551" s="86"/>
      <c r="Q3551" s="86"/>
      <c r="R3551" s="86"/>
      <c r="S3551" s="86"/>
      <c r="T3551" s="87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T3551" s="19" t="s">
        <v>680</v>
      </c>
      <c r="AU3551" s="19" t="s">
        <v>82</v>
      </c>
    </row>
    <row r="3552" s="2" customFormat="1" ht="16.5" customHeight="1">
      <c r="A3552" s="40"/>
      <c r="B3552" s="41"/>
      <c r="C3552" s="214" t="s">
        <v>3985</v>
      </c>
      <c r="D3552" s="214" t="s">
        <v>192</v>
      </c>
      <c r="E3552" s="215" t="s">
        <v>3986</v>
      </c>
      <c r="F3552" s="216" t="s">
        <v>3867</v>
      </c>
      <c r="G3552" s="217" t="s">
        <v>408</v>
      </c>
      <c r="H3552" s="218">
        <v>1</v>
      </c>
      <c r="I3552" s="219"/>
      <c r="J3552" s="220">
        <f>ROUND(I3552*H3552,2)</f>
        <v>0</v>
      </c>
      <c r="K3552" s="216" t="s">
        <v>19</v>
      </c>
      <c r="L3552" s="46"/>
      <c r="M3552" s="221" t="s">
        <v>19</v>
      </c>
      <c r="N3552" s="222" t="s">
        <v>43</v>
      </c>
      <c r="O3552" s="86"/>
      <c r="P3552" s="223">
        <f>O3552*H3552</f>
        <v>0</v>
      </c>
      <c r="Q3552" s="223">
        <v>0.23999999999999999</v>
      </c>
      <c r="R3552" s="223">
        <f>Q3552*H3552</f>
        <v>0.23999999999999999</v>
      </c>
      <c r="S3552" s="223">
        <v>0</v>
      </c>
      <c r="T3552" s="224">
        <f>S3552*H3552</f>
        <v>0</v>
      </c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R3552" s="225" t="s">
        <v>307</v>
      </c>
      <c r="AT3552" s="225" t="s">
        <v>192</v>
      </c>
      <c r="AU3552" s="225" t="s">
        <v>82</v>
      </c>
      <c r="AY3552" s="19" t="s">
        <v>190</v>
      </c>
      <c r="BE3552" s="226">
        <f>IF(N3552="základní",J3552,0)</f>
        <v>0</v>
      </c>
      <c r="BF3552" s="226">
        <f>IF(N3552="snížená",J3552,0)</f>
        <v>0</v>
      </c>
      <c r="BG3552" s="226">
        <f>IF(N3552="zákl. přenesená",J3552,0)</f>
        <v>0</v>
      </c>
      <c r="BH3552" s="226">
        <f>IF(N3552="sníž. přenesená",J3552,0)</f>
        <v>0</v>
      </c>
      <c r="BI3552" s="226">
        <f>IF(N3552="nulová",J3552,0)</f>
        <v>0</v>
      </c>
      <c r="BJ3552" s="19" t="s">
        <v>79</v>
      </c>
      <c r="BK3552" s="226">
        <f>ROUND(I3552*H3552,2)</f>
        <v>0</v>
      </c>
      <c r="BL3552" s="19" t="s">
        <v>307</v>
      </c>
      <c r="BM3552" s="225" t="s">
        <v>3987</v>
      </c>
    </row>
    <row r="3553" s="2" customFormat="1">
      <c r="A3553" s="40"/>
      <c r="B3553" s="41"/>
      <c r="C3553" s="42"/>
      <c r="D3553" s="234" t="s">
        <v>680</v>
      </c>
      <c r="E3553" s="42"/>
      <c r="F3553" s="283" t="s">
        <v>3844</v>
      </c>
      <c r="G3553" s="42"/>
      <c r="H3553" s="42"/>
      <c r="I3553" s="229"/>
      <c r="J3553" s="42"/>
      <c r="K3553" s="42"/>
      <c r="L3553" s="46"/>
      <c r="M3553" s="230"/>
      <c r="N3553" s="231"/>
      <c r="O3553" s="86"/>
      <c r="P3553" s="86"/>
      <c r="Q3553" s="86"/>
      <c r="R3553" s="86"/>
      <c r="S3553" s="86"/>
      <c r="T3553" s="87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T3553" s="19" t="s">
        <v>680</v>
      </c>
      <c r="AU3553" s="19" t="s">
        <v>82</v>
      </c>
    </row>
    <row r="3554" s="2" customFormat="1" ht="16.5" customHeight="1">
      <c r="A3554" s="40"/>
      <c r="B3554" s="41"/>
      <c r="C3554" s="214" t="s">
        <v>3988</v>
      </c>
      <c r="D3554" s="214" t="s">
        <v>192</v>
      </c>
      <c r="E3554" s="215" t="s">
        <v>3989</v>
      </c>
      <c r="F3554" s="216" t="s">
        <v>3878</v>
      </c>
      <c r="G3554" s="217" t="s">
        <v>408</v>
      </c>
      <c r="H3554" s="218">
        <v>1</v>
      </c>
      <c r="I3554" s="219"/>
      <c r="J3554" s="220">
        <f>ROUND(I3554*H3554,2)</f>
        <v>0</v>
      </c>
      <c r="K3554" s="216" t="s">
        <v>19</v>
      </c>
      <c r="L3554" s="46"/>
      <c r="M3554" s="221" t="s">
        <v>19</v>
      </c>
      <c r="N3554" s="222" t="s">
        <v>43</v>
      </c>
      <c r="O3554" s="86"/>
      <c r="P3554" s="223">
        <f>O3554*H3554</f>
        <v>0</v>
      </c>
      <c r="Q3554" s="223">
        <v>0.27000000000000002</v>
      </c>
      <c r="R3554" s="223">
        <f>Q3554*H3554</f>
        <v>0.27000000000000002</v>
      </c>
      <c r="S3554" s="223">
        <v>0</v>
      </c>
      <c r="T3554" s="224">
        <f>S3554*H3554</f>
        <v>0</v>
      </c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R3554" s="225" t="s">
        <v>307</v>
      </c>
      <c r="AT3554" s="225" t="s">
        <v>192</v>
      </c>
      <c r="AU3554" s="225" t="s">
        <v>82</v>
      </c>
      <c r="AY3554" s="19" t="s">
        <v>190</v>
      </c>
      <c r="BE3554" s="226">
        <f>IF(N3554="základní",J3554,0)</f>
        <v>0</v>
      </c>
      <c r="BF3554" s="226">
        <f>IF(N3554="snížená",J3554,0)</f>
        <v>0</v>
      </c>
      <c r="BG3554" s="226">
        <f>IF(N3554="zákl. přenesená",J3554,0)</f>
        <v>0</v>
      </c>
      <c r="BH3554" s="226">
        <f>IF(N3554="sníž. přenesená",J3554,0)</f>
        <v>0</v>
      </c>
      <c r="BI3554" s="226">
        <f>IF(N3554="nulová",J3554,0)</f>
        <v>0</v>
      </c>
      <c r="BJ3554" s="19" t="s">
        <v>79</v>
      </c>
      <c r="BK3554" s="226">
        <f>ROUND(I3554*H3554,2)</f>
        <v>0</v>
      </c>
      <c r="BL3554" s="19" t="s">
        <v>307</v>
      </c>
      <c r="BM3554" s="225" t="s">
        <v>3990</v>
      </c>
    </row>
    <row r="3555" s="2" customFormat="1">
      <c r="A3555" s="40"/>
      <c r="B3555" s="41"/>
      <c r="C3555" s="42"/>
      <c r="D3555" s="234" t="s">
        <v>680</v>
      </c>
      <c r="E3555" s="42"/>
      <c r="F3555" s="283" t="s">
        <v>3844</v>
      </c>
      <c r="G3555" s="42"/>
      <c r="H3555" s="42"/>
      <c r="I3555" s="229"/>
      <c r="J3555" s="42"/>
      <c r="K3555" s="42"/>
      <c r="L3555" s="46"/>
      <c r="M3555" s="230"/>
      <c r="N3555" s="231"/>
      <c r="O3555" s="86"/>
      <c r="P3555" s="86"/>
      <c r="Q3555" s="86"/>
      <c r="R3555" s="86"/>
      <c r="S3555" s="86"/>
      <c r="T3555" s="87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T3555" s="19" t="s">
        <v>680</v>
      </c>
      <c r="AU3555" s="19" t="s">
        <v>82</v>
      </c>
    </row>
    <row r="3556" s="2" customFormat="1" ht="16.5" customHeight="1">
      <c r="A3556" s="40"/>
      <c r="B3556" s="41"/>
      <c r="C3556" s="214" t="s">
        <v>3991</v>
      </c>
      <c r="D3556" s="214" t="s">
        <v>192</v>
      </c>
      <c r="E3556" s="215" t="s">
        <v>3992</v>
      </c>
      <c r="F3556" s="216" t="s">
        <v>3863</v>
      </c>
      <c r="G3556" s="217" t="s">
        <v>408</v>
      </c>
      <c r="H3556" s="218">
        <v>1</v>
      </c>
      <c r="I3556" s="219"/>
      <c r="J3556" s="220">
        <f>ROUND(I3556*H3556,2)</f>
        <v>0</v>
      </c>
      <c r="K3556" s="216" t="s">
        <v>19</v>
      </c>
      <c r="L3556" s="46"/>
      <c r="M3556" s="221" t="s">
        <v>19</v>
      </c>
      <c r="N3556" s="222" t="s">
        <v>43</v>
      </c>
      <c r="O3556" s="86"/>
      <c r="P3556" s="223">
        <f>O3556*H3556</f>
        <v>0</v>
      </c>
      <c r="Q3556" s="223">
        <v>0.29999999999999999</v>
      </c>
      <c r="R3556" s="223">
        <f>Q3556*H3556</f>
        <v>0.29999999999999999</v>
      </c>
      <c r="S3556" s="223">
        <v>0</v>
      </c>
      <c r="T3556" s="224">
        <f>S3556*H3556</f>
        <v>0</v>
      </c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R3556" s="225" t="s">
        <v>307</v>
      </c>
      <c r="AT3556" s="225" t="s">
        <v>192</v>
      </c>
      <c r="AU3556" s="225" t="s">
        <v>82</v>
      </c>
      <c r="AY3556" s="19" t="s">
        <v>190</v>
      </c>
      <c r="BE3556" s="226">
        <f>IF(N3556="základní",J3556,0)</f>
        <v>0</v>
      </c>
      <c r="BF3556" s="226">
        <f>IF(N3556="snížená",J3556,0)</f>
        <v>0</v>
      </c>
      <c r="BG3556" s="226">
        <f>IF(N3556="zákl. přenesená",J3556,0)</f>
        <v>0</v>
      </c>
      <c r="BH3556" s="226">
        <f>IF(N3556="sníž. přenesená",J3556,0)</f>
        <v>0</v>
      </c>
      <c r="BI3556" s="226">
        <f>IF(N3556="nulová",J3556,0)</f>
        <v>0</v>
      </c>
      <c r="BJ3556" s="19" t="s">
        <v>79</v>
      </c>
      <c r="BK3556" s="226">
        <f>ROUND(I3556*H3556,2)</f>
        <v>0</v>
      </c>
      <c r="BL3556" s="19" t="s">
        <v>307</v>
      </c>
      <c r="BM3556" s="225" t="s">
        <v>3993</v>
      </c>
    </row>
    <row r="3557" s="2" customFormat="1">
      <c r="A3557" s="40"/>
      <c r="B3557" s="41"/>
      <c r="C3557" s="42"/>
      <c r="D3557" s="234" t="s">
        <v>680</v>
      </c>
      <c r="E3557" s="42"/>
      <c r="F3557" s="283" t="s">
        <v>3844</v>
      </c>
      <c r="G3557" s="42"/>
      <c r="H3557" s="42"/>
      <c r="I3557" s="229"/>
      <c r="J3557" s="42"/>
      <c r="K3557" s="42"/>
      <c r="L3557" s="46"/>
      <c r="M3557" s="230"/>
      <c r="N3557" s="231"/>
      <c r="O3557" s="86"/>
      <c r="P3557" s="86"/>
      <c r="Q3557" s="86"/>
      <c r="R3557" s="86"/>
      <c r="S3557" s="86"/>
      <c r="T3557" s="87"/>
      <c r="U3557" s="40"/>
      <c r="V3557" s="40"/>
      <c r="W3557" s="40"/>
      <c r="X3557" s="40"/>
      <c r="Y3557" s="40"/>
      <c r="Z3557" s="40"/>
      <c r="AA3557" s="40"/>
      <c r="AB3557" s="40"/>
      <c r="AC3557" s="40"/>
      <c r="AD3557" s="40"/>
      <c r="AE3557" s="40"/>
      <c r="AT3557" s="19" t="s">
        <v>680</v>
      </c>
      <c r="AU3557" s="19" t="s">
        <v>82</v>
      </c>
    </row>
    <row r="3558" s="2" customFormat="1" ht="16.5" customHeight="1">
      <c r="A3558" s="40"/>
      <c r="B3558" s="41"/>
      <c r="C3558" s="214" t="s">
        <v>3994</v>
      </c>
      <c r="D3558" s="214" t="s">
        <v>192</v>
      </c>
      <c r="E3558" s="215" t="s">
        <v>3995</v>
      </c>
      <c r="F3558" s="216" t="s">
        <v>3863</v>
      </c>
      <c r="G3558" s="217" t="s">
        <v>408</v>
      </c>
      <c r="H3558" s="218">
        <v>1</v>
      </c>
      <c r="I3558" s="219"/>
      <c r="J3558" s="220">
        <f>ROUND(I3558*H3558,2)</f>
        <v>0</v>
      </c>
      <c r="K3558" s="216" t="s">
        <v>19</v>
      </c>
      <c r="L3558" s="46"/>
      <c r="M3558" s="221" t="s">
        <v>19</v>
      </c>
      <c r="N3558" s="222" t="s">
        <v>43</v>
      </c>
      <c r="O3558" s="86"/>
      <c r="P3558" s="223">
        <f>O3558*H3558</f>
        <v>0</v>
      </c>
      <c r="Q3558" s="223">
        <v>0.29999999999999999</v>
      </c>
      <c r="R3558" s="223">
        <f>Q3558*H3558</f>
        <v>0.29999999999999999</v>
      </c>
      <c r="S3558" s="223">
        <v>0</v>
      </c>
      <c r="T3558" s="224">
        <f>S3558*H3558</f>
        <v>0</v>
      </c>
      <c r="U3558" s="40"/>
      <c r="V3558" s="40"/>
      <c r="W3558" s="40"/>
      <c r="X3558" s="40"/>
      <c r="Y3558" s="40"/>
      <c r="Z3558" s="40"/>
      <c r="AA3558" s="40"/>
      <c r="AB3558" s="40"/>
      <c r="AC3558" s="40"/>
      <c r="AD3558" s="40"/>
      <c r="AE3558" s="40"/>
      <c r="AR3558" s="225" t="s">
        <v>307</v>
      </c>
      <c r="AT3558" s="225" t="s">
        <v>192</v>
      </c>
      <c r="AU3558" s="225" t="s">
        <v>82</v>
      </c>
      <c r="AY3558" s="19" t="s">
        <v>190</v>
      </c>
      <c r="BE3558" s="226">
        <f>IF(N3558="základní",J3558,0)</f>
        <v>0</v>
      </c>
      <c r="BF3558" s="226">
        <f>IF(N3558="snížená",J3558,0)</f>
        <v>0</v>
      </c>
      <c r="BG3558" s="226">
        <f>IF(N3558="zákl. přenesená",J3558,0)</f>
        <v>0</v>
      </c>
      <c r="BH3558" s="226">
        <f>IF(N3558="sníž. přenesená",J3558,0)</f>
        <v>0</v>
      </c>
      <c r="BI3558" s="226">
        <f>IF(N3558="nulová",J3558,0)</f>
        <v>0</v>
      </c>
      <c r="BJ3558" s="19" t="s">
        <v>79</v>
      </c>
      <c r="BK3558" s="226">
        <f>ROUND(I3558*H3558,2)</f>
        <v>0</v>
      </c>
      <c r="BL3558" s="19" t="s">
        <v>307</v>
      </c>
      <c r="BM3558" s="225" t="s">
        <v>3996</v>
      </c>
    </row>
    <row r="3559" s="2" customFormat="1">
      <c r="A3559" s="40"/>
      <c r="B3559" s="41"/>
      <c r="C3559" s="42"/>
      <c r="D3559" s="234" t="s">
        <v>680</v>
      </c>
      <c r="E3559" s="42"/>
      <c r="F3559" s="283" t="s">
        <v>3844</v>
      </c>
      <c r="G3559" s="42"/>
      <c r="H3559" s="42"/>
      <c r="I3559" s="229"/>
      <c r="J3559" s="42"/>
      <c r="K3559" s="42"/>
      <c r="L3559" s="46"/>
      <c r="M3559" s="230"/>
      <c r="N3559" s="231"/>
      <c r="O3559" s="86"/>
      <c r="P3559" s="86"/>
      <c r="Q3559" s="86"/>
      <c r="R3559" s="86"/>
      <c r="S3559" s="86"/>
      <c r="T3559" s="87"/>
      <c r="U3559" s="40"/>
      <c r="V3559" s="40"/>
      <c r="W3559" s="40"/>
      <c r="X3559" s="40"/>
      <c r="Y3559" s="40"/>
      <c r="Z3559" s="40"/>
      <c r="AA3559" s="40"/>
      <c r="AB3559" s="40"/>
      <c r="AC3559" s="40"/>
      <c r="AD3559" s="40"/>
      <c r="AE3559" s="40"/>
      <c r="AT3559" s="19" t="s">
        <v>680</v>
      </c>
      <c r="AU3559" s="19" t="s">
        <v>82</v>
      </c>
    </row>
    <row r="3560" s="2" customFormat="1" ht="16.5" customHeight="1">
      <c r="A3560" s="40"/>
      <c r="B3560" s="41"/>
      <c r="C3560" s="214" t="s">
        <v>3997</v>
      </c>
      <c r="D3560" s="214" t="s">
        <v>192</v>
      </c>
      <c r="E3560" s="215" t="s">
        <v>3998</v>
      </c>
      <c r="F3560" s="216" t="s">
        <v>3871</v>
      </c>
      <c r="G3560" s="217" t="s">
        <v>408</v>
      </c>
      <c r="H3560" s="218">
        <v>1</v>
      </c>
      <c r="I3560" s="219"/>
      <c r="J3560" s="220">
        <f>ROUND(I3560*H3560,2)</f>
        <v>0</v>
      </c>
      <c r="K3560" s="216" t="s">
        <v>19</v>
      </c>
      <c r="L3560" s="46"/>
      <c r="M3560" s="221" t="s">
        <v>19</v>
      </c>
      <c r="N3560" s="222" t="s">
        <v>43</v>
      </c>
      <c r="O3560" s="86"/>
      <c r="P3560" s="223">
        <f>O3560*H3560</f>
        <v>0</v>
      </c>
      <c r="Q3560" s="223">
        <v>0.14999999999999999</v>
      </c>
      <c r="R3560" s="223">
        <f>Q3560*H3560</f>
        <v>0.14999999999999999</v>
      </c>
      <c r="S3560" s="223">
        <v>0</v>
      </c>
      <c r="T3560" s="224">
        <f>S3560*H3560</f>
        <v>0</v>
      </c>
      <c r="U3560" s="40"/>
      <c r="V3560" s="40"/>
      <c r="W3560" s="40"/>
      <c r="X3560" s="40"/>
      <c r="Y3560" s="40"/>
      <c r="Z3560" s="40"/>
      <c r="AA3560" s="40"/>
      <c r="AB3560" s="40"/>
      <c r="AC3560" s="40"/>
      <c r="AD3560" s="40"/>
      <c r="AE3560" s="40"/>
      <c r="AR3560" s="225" t="s">
        <v>307</v>
      </c>
      <c r="AT3560" s="225" t="s">
        <v>192</v>
      </c>
      <c r="AU3560" s="225" t="s">
        <v>82</v>
      </c>
      <c r="AY3560" s="19" t="s">
        <v>190</v>
      </c>
      <c r="BE3560" s="226">
        <f>IF(N3560="základní",J3560,0)</f>
        <v>0</v>
      </c>
      <c r="BF3560" s="226">
        <f>IF(N3560="snížená",J3560,0)</f>
        <v>0</v>
      </c>
      <c r="BG3560" s="226">
        <f>IF(N3560="zákl. přenesená",J3560,0)</f>
        <v>0</v>
      </c>
      <c r="BH3560" s="226">
        <f>IF(N3560="sníž. přenesená",J3560,0)</f>
        <v>0</v>
      </c>
      <c r="BI3560" s="226">
        <f>IF(N3560="nulová",J3560,0)</f>
        <v>0</v>
      </c>
      <c r="BJ3560" s="19" t="s">
        <v>79</v>
      </c>
      <c r="BK3560" s="226">
        <f>ROUND(I3560*H3560,2)</f>
        <v>0</v>
      </c>
      <c r="BL3560" s="19" t="s">
        <v>307</v>
      </c>
      <c r="BM3560" s="225" t="s">
        <v>3999</v>
      </c>
    </row>
    <row r="3561" s="2" customFormat="1">
      <c r="A3561" s="40"/>
      <c r="B3561" s="41"/>
      <c r="C3561" s="42"/>
      <c r="D3561" s="234" t="s">
        <v>680</v>
      </c>
      <c r="E3561" s="42"/>
      <c r="F3561" s="283" t="s">
        <v>3844</v>
      </c>
      <c r="G3561" s="42"/>
      <c r="H3561" s="42"/>
      <c r="I3561" s="229"/>
      <c r="J3561" s="42"/>
      <c r="K3561" s="42"/>
      <c r="L3561" s="46"/>
      <c r="M3561" s="230"/>
      <c r="N3561" s="231"/>
      <c r="O3561" s="86"/>
      <c r="P3561" s="86"/>
      <c r="Q3561" s="86"/>
      <c r="R3561" s="86"/>
      <c r="S3561" s="86"/>
      <c r="T3561" s="87"/>
      <c r="U3561" s="40"/>
      <c r="V3561" s="40"/>
      <c r="W3561" s="40"/>
      <c r="X3561" s="40"/>
      <c r="Y3561" s="40"/>
      <c r="Z3561" s="40"/>
      <c r="AA3561" s="40"/>
      <c r="AB3561" s="40"/>
      <c r="AC3561" s="40"/>
      <c r="AD3561" s="40"/>
      <c r="AE3561" s="40"/>
      <c r="AT3561" s="19" t="s">
        <v>680</v>
      </c>
      <c r="AU3561" s="19" t="s">
        <v>82</v>
      </c>
    </row>
    <row r="3562" s="2" customFormat="1" ht="16.5" customHeight="1">
      <c r="A3562" s="40"/>
      <c r="B3562" s="41"/>
      <c r="C3562" s="214" t="s">
        <v>4000</v>
      </c>
      <c r="D3562" s="214" t="s">
        <v>192</v>
      </c>
      <c r="E3562" s="215" t="s">
        <v>4001</v>
      </c>
      <c r="F3562" s="216" t="s">
        <v>3871</v>
      </c>
      <c r="G3562" s="217" t="s">
        <v>408</v>
      </c>
      <c r="H3562" s="218">
        <v>1</v>
      </c>
      <c r="I3562" s="219"/>
      <c r="J3562" s="220">
        <f>ROUND(I3562*H3562,2)</f>
        <v>0</v>
      </c>
      <c r="K3562" s="216" t="s">
        <v>19</v>
      </c>
      <c r="L3562" s="46"/>
      <c r="M3562" s="221" t="s">
        <v>19</v>
      </c>
      <c r="N3562" s="222" t="s">
        <v>43</v>
      </c>
      <c r="O3562" s="86"/>
      <c r="P3562" s="223">
        <f>O3562*H3562</f>
        <v>0</v>
      </c>
      <c r="Q3562" s="223">
        <v>0.14999999999999999</v>
      </c>
      <c r="R3562" s="223">
        <f>Q3562*H3562</f>
        <v>0.14999999999999999</v>
      </c>
      <c r="S3562" s="223">
        <v>0</v>
      </c>
      <c r="T3562" s="224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5" t="s">
        <v>307</v>
      </c>
      <c r="AT3562" s="225" t="s">
        <v>192</v>
      </c>
      <c r="AU3562" s="225" t="s">
        <v>82</v>
      </c>
      <c r="AY3562" s="19" t="s">
        <v>190</v>
      </c>
      <c r="BE3562" s="226">
        <f>IF(N3562="základní",J3562,0)</f>
        <v>0</v>
      </c>
      <c r="BF3562" s="226">
        <f>IF(N3562="snížená",J3562,0)</f>
        <v>0</v>
      </c>
      <c r="BG3562" s="226">
        <f>IF(N3562="zákl. přenesená",J3562,0)</f>
        <v>0</v>
      </c>
      <c r="BH3562" s="226">
        <f>IF(N3562="sníž. přenesená",J3562,0)</f>
        <v>0</v>
      </c>
      <c r="BI3562" s="226">
        <f>IF(N3562="nulová",J3562,0)</f>
        <v>0</v>
      </c>
      <c r="BJ3562" s="19" t="s">
        <v>79</v>
      </c>
      <c r="BK3562" s="226">
        <f>ROUND(I3562*H3562,2)</f>
        <v>0</v>
      </c>
      <c r="BL3562" s="19" t="s">
        <v>307</v>
      </c>
      <c r="BM3562" s="225" t="s">
        <v>4002</v>
      </c>
    </row>
    <row r="3563" s="2" customFormat="1">
      <c r="A3563" s="40"/>
      <c r="B3563" s="41"/>
      <c r="C3563" s="42"/>
      <c r="D3563" s="234" t="s">
        <v>680</v>
      </c>
      <c r="E3563" s="42"/>
      <c r="F3563" s="283" t="s">
        <v>3844</v>
      </c>
      <c r="G3563" s="42"/>
      <c r="H3563" s="42"/>
      <c r="I3563" s="229"/>
      <c r="J3563" s="42"/>
      <c r="K3563" s="42"/>
      <c r="L3563" s="46"/>
      <c r="M3563" s="230"/>
      <c r="N3563" s="231"/>
      <c r="O3563" s="86"/>
      <c r="P3563" s="86"/>
      <c r="Q3563" s="86"/>
      <c r="R3563" s="86"/>
      <c r="S3563" s="86"/>
      <c r="T3563" s="87"/>
      <c r="U3563" s="40"/>
      <c r="V3563" s="40"/>
      <c r="W3563" s="40"/>
      <c r="X3563" s="40"/>
      <c r="Y3563" s="40"/>
      <c r="Z3563" s="40"/>
      <c r="AA3563" s="40"/>
      <c r="AB3563" s="40"/>
      <c r="AC3563" s="40"/>
      <c r="AD3563" s="40"/>
      <c r="AE3563" s="40"/>
      <c r="AT3563" s="19" t="s">
        <v>680</v>
      </c>
      <c r="AU3563" s="19" t="s">
        <v>82</v>
      </c>
    </row>
    <row r="3564" s="2" customFormat="1" ht="16.5" customHeight="1">
      <c r="A3564" s="40"/>
      <c r="B3564" s="41"/>
      <c r="C3564" s="214" t="s">
        <v>4003</v>
      </c>
      <c r="D3564" s="214" t="s">
        <v>192</v>
      </c>
      <c r="E3564" s="215" t="s">
        <v>4004</v>
      </c>
      <c r="F3564" s="216" t="s">
        <v>3871</v>
      </c>
      <c r="G3564" s="217" t="s">
        <v>408</v>
      </c>
      <c r="H3564" s="218">
        <v>1</v>
      </c>
      <c r="I3564" s="219"/>
      <c r="J3564" s="220">
        <f>ROUND(I3564*H3564,2)</f>
        <v>0</v>
      </c>
      <c r="K3564" s="216" t="s">
        <v>19</v>
      </c>
      <c r="L3564" s="46"/>
      <c r="M3564" s="221" t="s">
        <v>19</v>
      </c>
      <c r="N3564" s="222" t="s">
        <v>43</v>
      </c>
      <c r="O3564" s="86"/>
      <c r="P3564" s="223">
        <f>O3564*H3564</f>
        <v>0</v>
      </c>
      <c r="Q3564" s="223">
        <v>0.14999999999999999</v>
      </c>
      <c r="R3564" s="223">
        <f>Q3564*H3564</f>
        <v>0.14999999999999999</v>
      </c>
      <c r="S3564" s="223">
        <v>0</v>
      </c>
      <c r="T3564" s="224">
        <f>S3564*H3564</f>
        <v>0</v>
      </c>
      <c r="U3564" s="40"/>
      <c r="V3564" s="40"/>
      <c r="W3564" s="40"/>
      <c r="X3564" s="40"/>
      <c r="Y3564" s="40"/>
      <c r="Z3564" s="40"/>
      <c r="AA3564" s="40"/>
      <c r="AB3564" s="40"/>
      <c r="AC3564" s="40"/>
      <c r="AD3564" s="40"/>
      <c r="AE3564" s="40"/>
      <c r="AR3564" s="225" t="s">
        <v>307</v>
      </c>
      <c r="AT3564" s="225" t="s">
        <v>192</v>
      </c>
      <c r="AU3564" s="225" t="s">
        <v>82</v>
      </c>
      <c r="AY3564" s="19" t="s">
        <v>190</v>
      </c>
      <c r="BE3564" s="226">
        <f>IF(N3564="základní",J3564,0)</f>
        <v>0</v>
      </c>
      <c r="BF3564" s="226">
        <f>IF(N3564="snížená",J3564,0)</f>
        <v>0</v>
      </c>
      <c r="BG3564" s="226">
        <f>IF(N3564="zákl. přenesená",J3564,0)</f>
        <v>0</v>
      </c>
      <c r="BH3564" s="226">
        <f>IF(N3564="sníž. přenesená",J3564,0)</f>
        <v>0</v>
      </c>
      <c r="BI3564" s="226">
        <f>IF(N3564="nulová",J3564,0)</f>
        <v>0</v>
      </c>
      <c r="BJ3564" s="19" t="s">
        <v>79</v>
      </c>
      <c r="BK3564" s="226">
        <f>ROUND(I3564*H3564,2)</f>
        <v>0</v>
      </c>
      <c r="BL3564" s="19" t="s">
        <v>307</v>
      </c>
      <c r="BM3564" s="225" t="s">
        <v>4005</v>
      </c>
    </row>
    <row r="3565" s="2" customFormat="1">
      <c r="A3565" s="40"/>
      <c r="B3565" s="41"/>
      <c r="C3565" s="42"/>
      <c r="D3565" s="234" t="s">
        <v>680</v>
      </c>
      <c r="E3565" s="42"/>
      <c r="F3565" s="283" t="s">
        <v>3844</v>
      </c>
      <c r="G3565" s="42"/>
      <c r="H3565" s="42"/>
      <c r="I3565" s="229"/>
      <c r="J3565" s="42"/>
      <c r="K3565" s="42"/>
      <c r="L3565" s="46"/>
      <c r="M3565" s="230"/>
      <c r="N3565" s="231"/>
      <c r="O3565" s="86"/>
      <c r="P3565" s="86"/>
      <c r="Q3565" s="86"/>
      <c r="R3565" s="86"/>
      <c r="S3565" s="86"/>
      <c r="T3565" s="87"/>
      <c r="U3565" s="40"/>
      <c r="V3565" s="40"/>
      <c r="W3565" s="40"/>
      <c r="X3565" s="40"/>
      <c r="Y3565" s="40"/>
      <c r="Z3565" s="40"/>
      <c r="AA3565" s="40"/>
      <c r="AB3565" s="40"/>
      <c r="AC3565" s="40"/>
      <c r="AD3565" s="40"/>
      <c r="AE3565" s="40"/>
      <c r="AT3565" s="19" t="s">
        <v>680</v>
      </c>
      <c r="AU3565" s="19" t="s">
        <v>82</v>
      </c>
    </row>
    <row r="3566" s="2" customFormat="1" ht="16.5" customHeight="1">
      <c r="A3566" s="40"/>
      <c r="B3566" s="41"/>
      <c r="C3566" s="214" t="s">
        <v>4006</v>
      </c>
      <c r="D3566" s="214" t="s">
        <v>192</v>
      </c>
      <c r="E3566" s="215" t="s">
        <v>4007</v>
      </c>
      <c r="F3566" s="216" t="s">
        <v>3878</v>
      </c>
      <c r="G3566" s="217" t="s">
        <v>408</v>
      </c>
      <c r="H3566" s="218">
        <v>1</v>
      </c>
      <c r="I3566" s="219"/>
      <c r="J3566" s="220">
        <f>ROUND(I3566*H3566,2)</f>
        <v>0</v>
      </c>
      <c r="K3566" s="216" t="s">
        <v>19</v>
      </c>
      <c r="L3566" s="46"/>
      <c r="M3566" s="221" t="s">
        <v>19</v>
      </c>
      <c r="N3566" s="222" t="s">
        <v>43</v>
      </c>
      <c r="O3566" s="86"/>
      <c r="P3566" s="223">
        <f>O3566*H3566</f>
        <v>0</v>
      </c>
      <c r="Q3566" s="223">
        <v>0.27000000000000002</v>
      </c>
      <c r="R3566" s="223">
        <f>Q3566*H3566</f>
        <v>0.27000000000000002</v>
      </c>
      <c r="S3566" s="223">
        <v>0</v>
      </c>
      <c r="T3566" s="224">
        <f>S3566*H3566</f>
        <v>0</v>
      </c>
      <c r="U3566" s="40"/>
      <c r="V3566" s="40"/>
      <c r="W3566" s="40"/>
      <c r="X3566" s="40"/>
      <c r="Y3566" s="40"/>
      <c r="Z3566" s="40"/>
      <c r="AA3566" s="40"/>
      <c r="AB3566" s="40"/>
      <c r="AC3566" s="40"/>
      <c r="AD3566" s="40"/>
      <c r="AE3566" s="40"/>
      <c r="AR3566" s="225" t="s">
        <v>307</v>
      </c>
      <c r="AT3566" s="225" t="s">
        <v>192</v>
      </c>
      <c r="AU3566" s="225" t="s">
        <v>82</v>
      </c>
      <c r="AY3566" s="19" t="s">
        <v>190</v>
      </c>
      <c r="BE3566" s="226">
        <f>IF(N3566="základní",J3566,0)</f>
        <v>0</v>
      </c>
      <c r="BF3566" s="226">
        <f>IF(N3566="snížená",J3566,0)</f>
        <v>0</v>
      </c>
      <c r="BG3566" s="226">
        <f>IF(N3566="zákl. přenesená",J3566,0)</f>
        <v>0</v>
      </c>
      <c r="BH3566" s="226">
        <f>IF(N3566="sníž. přenesená",J3566,0)</f>
        <v>0</v>
      </c>
      <c r="BI3566" s="226">
        <f>IF(N3566="nulová",J3566,0)</f>
        <v>0</v>
      </c>
      <c r="BJ3566" s="19" t="s">
        <v>79</v>
      </c>
      <c r="BK3566" s="226">
        <f>ROUND(I3566*H3566,2)</f>
        <v>0</v>
      </c>
      <c r="BL3566" s="19" t="s">
        <v>307</v>
      </c>
      <c r="BM3566" s="225" t="s">
        <v>4008</v>
      </c>
    </row>
    <row r="3567" s="2" customFormat="1">
      <c r="A3567" s="40"/>
      <c r="B3567" s="41"/>
      <c r="C3567" s="42"/>
      <c r="D3567" s="234" t="s">
        <v>680</v>
      </c>
      <c r="E3567" s="42"/>
      <c r="F3567" s="283" t="s">
        <v>3844</v>
      </c>
      <c r="G3567" s="42"/>
      <c r="H3567" s="42"/>
      <c r="I3567" s="229"/>
      <c r="J3567" s="42"/>
      <c r="K3567" s="42"/>
      <c r="L3567" s="46"/>
      <c r="M3567" s="230"/>
      <c r="N3567" s="231"/>
      <c r="O3567" s="86"/>
      <c r="P3567" s="86"/>
      <c r="Q3567" s="86"/>
      <c r="R3567" s="86"/>
      <c r="S3567" s="86"/>
      <c r="T3567" s="87"/>
      <c r="U3567" s="40"/>
      <c r="V3567" s="40"/>
      <c r="W3567" s="40"/>
      <c r="X3567" s="40"/>
      <c r="Y3567" s="40"/>
      <c r="Z3567" s="40"/>
      <c r="AA3567" s="40"/>
      <c r="AB3567" s="40"/>
      <c r="AC3567" s="40"/>
      <c r="AD3567" s="40"/>
      <c r="AE3567" s="40"/>
      <c r="AT3567" s="19" t="s">
        <v>680</v>
      </c>
      <c r="AU3567" s="19" t="s">
        <v>82</v>
      </c>
    </row>
    <row r="3568" s="2" customFormat="1" ht="16.5" customHeight="1">
      <c r="A3568" s="40"/>
      <c r="B3568" s="41"/>
      <c r="C3568" s="214" t="s">
        <v>4009</v>
      </c>
      <c r="D3568" s="214" t="s">
        <v>192</v>
      </c>
      <c r="E3568" s="215" t="s">
        <v>4010</v>
      </c>
      <c r="F3568" s="216" t="s">
        <v>3867</v>
      </c>
      <c r="G3568" s="217" t="s">
        <v>408</v>
      </c>
      <c r="H3568" s="218">
        <v>1</v>
      </c>
      <c r="I3568" s="219"/>
      <c r="J3568" s="220">
        <f>ROUND(I3568*H3568,2)</f>
        <v>0</v>
      </c>
      <c r="K3568" s="216" t="s">
        <v>19</v>
      </c>
      <c r="L3568" s="46"/>
      <c r="M3568" s="221" t="s">
        <v>19</v>
      </c>
      <c r="N3568" s="222" t="s">
        <v>43</v>
      </c>
      <c r="O3568" s="86"/>
      <c r="P3568" s="223">
        <f>O3568*H3568</f>
        <v>0</v>
      </c>
      <c r="Q3568" s="223">
        <v>0.23999999999999999</v>
      </c>
      <c r="R3568" s="223">
        <f>Q3568*H3568</f>
        <v>0.23999999999999999</v>
      </c>
      <c r="S3568" s="223">
        <v>0</v>
      </c>
      <c r="T3568" s="224">
        <f>S3568*H3568</f>
        <v>0</v>
      </c>
      <c r="U3568" s="40"/>
      <c r="V3568" s="40"/>
      <c r="W3568" s="40"/>
      <c r="X3568" s="40"/>
      <c r="Y3568" s="40"/>
      <c r="Z3568" s="40"/>
      <c r="AA3568" s="40"/>
      <c r="AB3568" s="40"/>
      <c r="AC3568" s="40"/>
      <c r="AD3568" s="40"/>
      <c r="AE3568" s="40"/>
      <c r="AR3568" s="225" t="s">
        <v>307</v>
      </c>
      <c r="AT3568" s="225" t="s">
        <v>192</v>
      </c>
      <c r="AU3568" s="225" t="s">
        <v>82</v>
      </c>
      <c r="AY3568" s="19" t="s">
        <v>190</v>
      </c>
      <c r="BE3568" s="226">
        <f>IF(N3568="základní",J3568,0)</f>
        <v>0</v>
      </c>
      <c r="BF3568" s="226">
        <f>IF(N3568="snížená",J3568,0)</f>
        <v>0</v>
      </c>
      <c r="BG3568" s="226">
        <f>IF(N3568="zákl. přenesená",J3568,0)</f>
        <v>0</v>
      </c>
      <c r="BH3568" s="226">
        <f>IF(N3568="sníž. přenesená",J3568,0)</f>
        <v>0</v>
      </c>
      <c r="BI3568" s="226">
        <f>IF(N3568="nulová",J3568,0)</f>
        <v>0</v>
      </c>
      <c r="BJ3568" s="19" t="s">
        <v>79</v>
      </c>
      <c r="BK3568" s="226">
        <f>ROUND(I3568*H3568,2)</f>
        <v>0</v>
      </c>
      <c r="BL3568" s="19" t="s">
        <v>307</v>
      </c>
      <c r="BM3568" s="225" t="s">
        <v>4011</v>
      </c>
    </row>
    <row r="3569" s="2" customFormat="1">
      <c r="A3569" s="40"/>
      <c r="B3569" s="41"/>
      <c r="C3569" s="42"/>
      <c r="D3569" s="234" t="s">
        <v>680</v>
      </c>
      <c r="E3569" s="42"/>
      <c r="F3569" s="283" t="s">
        <v>3844</v>
      </c>
      <c r="G3569" s="42"/>
      <c r="H3569" s="42"/>
      <c r="I3569" s="229"/>
      <c r="J3569" s="42"/>
      <c r="K3569" s="42"/>
      <c r="L3569" s="46"/>
      <c r="M3569" s="230"/>
      <c r="N3569" s="231"/>
      <c r="O3569" s="86"/>
      <c r="P3569" s="86"/>
      <c r="Q3569" s="86"/>
      <c r="R3569" s="86"/>
      <c r="S3569" s="86"/>
      <c r="T3569" s="87"/>
      <c r="U3569" s="40"/>
      <c r="V3569" s="40"/>
      <c r="W3569" s="40"/>
      <c r="X3569" s="40"/>
      <c r="Y3569" s="40"/>
      <c r="Z3569" s="40"/>
      <c r="AA3569" s="40"/>
      <c r="AB3569" s="40"/>
      <c r="AC3569" s="40"/>
      <c r="AD3569" s="40"/>
      <c r="AE3569" s="40"/>
      <c r="AT3569" s="19" t="s">
        <v>680</v>
      </c>
      <c r="AU3569" s="19" t="s">
        <v>82</v>
      </c>
    </row>
    <row r="3570" s="2" customFormat="1" ht="16.5" customHeight="1">
      <c r="A3570" s="40"/>
      <c r="B3570" s="41"/>
      <c r="C3570" s="214" t="s">
        <v>4012</v>
      </c>
      <c r="D3570" s="214" t="s">
        <v>192</v>
      </c>
      <c r="E3570" s="215" t="s">
        <v>4013</v>
      </c>
      <c r="F3570" s="216" t="s">
        <v>3871</v>
      </c>
      <c r="G3570" s="217" t="s">
        <v>408</v>
      </c>
      <c r="H3570" s="218">
        <v>1</v>
      </c>
      <c r="I3570" s="219"/>
      <c r="J3570" s="220">
        <f>ROUND(I3570*H3570,2)</f>
        <v>0</v>
      </c>
      <c r="K3570" s="216" t="s">
        <v>19</v>
      </c>
      <c r="L3570" s="46"/>
      <c r="M3570" s="221" t="s">
        <v>19</v>
      </c>
      <c r="N3570" s="222" t="s">
        <v>43</v>
      </c>
      <c r="O3570" s="86"/>
      <c r="P3570" s="223">
        <f>O3570*H3570</f>
        <v>0</v>
      </c>
      <c r="Q3570" s="223">
        <v>0.14999999999999999</v>
      </c>
      <c r="R3570" s="223">
        <f>Q3570*H3570</f>
        <v>0.14999999999999999</v>
      </c>
      <c r="S3570" s="223">
        <v>0</v>
      </c>
      <c r="T3570" s="224">
        <f>S3570*H3570</f>
        <v>0</v>
      </c>
      <c r="U3570" s="40"/>
      <c r="V3570" s="40"/>
      <c r="W3570" s="40"/>
      <c r="X3570" s="40"/>
      <c r="Y3570" s="40"/>
      <c r="Z3570" s="40"/>
      <c r="AA3570" s="40"/>
      <c r="AB3570" s="40"/>
      <c r="AC3570" s="40"/>
      <c r="AD3570" s="40"/>
      <c r="AE3570" s="40"/>
      <c r="AR3570" s="225" t="s">
        <v>307</v>
      </c>
      <c r="AT3570" s="225" t="s">
        <v>192</v>
      </c>
      <c r="AU3570" s="225" t="s">
        <v>82</v>
      </c>
      <c r="AY3570" s="19" t="s">
        <v>190</v>
      </c>
      <c r="BE3570" s="226">
        <f>IF(N3570="základní",J3570,0)</f>
        <v>0</v>
      </c>
      <c r="BF3570" s="226">
        <f>IF(N3570="snížená",J3570,0)</f>
        <v>0</v>
      </c>
      <c r="BG3570" s="226">
        <f>IF(N3570="zákl. přenesená",J3570,0)</f>
        <v>0</v>
      </c>
      <c r="BH3570" s="226">
        <f>IF(N3570="sníž. přenesená",J3570,0)</f>
        <v>0</v>
      </c>
      <c r="BI3570" s="226">
        <f>IF(N3570="nulová",J3570,0)</f>
        <v>0</v>
      </c>
      <c r="BJ3570" s="19" t="s">
        <v>79</v>
      </c>
      <c r="BK3570" s="226">
        <f>ROUND(I3570*H3570,2)</f>
        <v>0</v>
      </c>
      <c r="BL3570" s="19" t="s">
        <v>307</v>
      </c>
      <c r="BM3570" s="225" t="s">
        <v>4014</v>
      </c>
    </row>
    <row r="3571" s="2" customFormat="1">
      <c r="A3571" s="40"/>
      <c r="B3571" s="41"/>
      <c r="C3571" s="42"/>
      <c r="D3571" s="234" t="s">
        <v>680</v>
      </c>
      <c r="E3571" s="42"/>
      <c r="F3571" s="283" t="s">
        <v>3844</v>
      </c>
      <c r="G3571" s="42"/>
      <c r="H3571" s="42"/>
      <c r="I3571" s="229"/>
      <c r="J3571" s="42"/>
      <c r="K3571" s="42"/>
      <c r="L3571" s="46"/>
      <c r="M3571" s="230"/>
      <c r="N3571" s="231"/>
      <c r="O3571" s="86"/>
      <c r="P3571" s="86"/>
      <c r="Q3571" s="86"/>
      <c r="R3571" s="86"/>
      <c r="S3571" s="86"/>
      <c r="T3571" s="87"/>
      <c r="U3571" s="40"/>
      <c r="V3571" s="40"/>
      <c r="W3571" s="40"/>
      <c r="X3571" s="40"/>
      <c r="Y3571" s="40"/>
      <c r="Z3571" s="40"/>
      <c r="AA3571" s="40"/>
      <c r="AB3571" s="40"/>
      <c r="AC3571" s="40"/>
      <c r="AD3571" s="40"/>
      <c r="AE3571" s="40"/>
      <c r="AT3571" s="19" t="s">
        <v>680</v>
      </c>
      <c r="AU3571" s="19" t="s">
        <v>82</v>
      </c>
    </row>
    <row r="3572" s="2" customFormat="1" ht="16.5" customHeight="1">
      <c r="A3572" s="40"/>
      <c r="B3572" s="41"/>
      <c r="C3572" s="214" t="s">
        <v>4015</v>
      </c>
      <c r="D3572" s="214" t="s">
        <v>192</v>
      </c>
      <c r="E3572" s="215" t="s">
        <v>4016</v>
      </c>
      <c r="F3572" s="216" t="s">
        <v>3871</v>
      </c>
      <c r="G3572" s="217" t="s">
        <v>408</v>
      </c>
      <c r="H3572" s="218">
        <v>1</v>
      </c>
      <c r="I3572" s="219"/>
      <c r="J3572" s="220">
        <f>ROUND(I3572*H3572,2)</f>
        <v>0</v>
      </c>
      <c r="K3572" s="216" t="s">
        <v>19</v>
      </c>
      <c r="L3572" s="46"/>
      <c r="M3572" s="221" t="s">
        <v>19</v>
      </c>
      <c r="N3572" s="222" t="s">
        <v>43</v>
      </c>
      <c r="O3572" s="86"/>
      <c r="P3572" s="223">
        <f>O3572*H3572</f>
        <v>0</v>
      </c>
      <c r="Q3572" s="223">
        <v>0.14999999999999999</v>
      </c>
      <c r="R3572" s="223">
        <f>Q3572*H3572</f>
        <v>0.14999999999999999</v>
      </c>
      <c r="S3572" s="223">
        <v>0</v>
      </c>
      <c r="T3572" s="224">
        <f>S3572*H3572</f>
        <v>0</v>
      </c>
      <c r="U3572" s="40"/>
      <c r="V3572" s="40"/>
      <c r="W3572" s="40"/>
      <c r="X3572" s="40"/>
      <c r="Y3572" s="40"/>
      <c r="Z3572" s="40"/>
      <c r="AA3572" s="40"/>
      <c r="AB3572" s="40"/>
      <c r="AC3572" s="40"/>
      <c r="AD3572" s="40"/>
      <c r="AE3572" s="40"/>
      <c r="AR3572" s="225" t="s">
        <v>307</v>
      </c>
      <c r="AT3572" s="225" t="s">
        <v>192</v>
      </c>
      <c r="AU3572" s="225" t="s">
        <v>82</v>
      </c>
      <c r="AY3572" s="19" t="s">
        <v>190</v>
      </c>
      <c r="BE3572" s="226">
        <f>IF(N3572="základní",J3572,0)</f>
        <v>0</v>
      </c>
      <c r="BF3572" s="226">
        <f>IF(N3572="snížená",J3572,0)</f>
        <v>0</v>
      </c>
      <c r="BG3572" s="226">
        <f>IF(N3572="zákl. přenesená",J3572,0)</f>
        <v>0</v>
      </c>
      <c r="BH3572" s="226">
        <f>IF(N3572="sníž. přenesená",J3572,0)</f>
        <v>0</v>
      </c>
      <c r="BI3572" s="226">
        <f>IF(N3572="nulová",J3572,0)</f>
        <v>0</v>
      </c>
      <c r="BJ3572" s="19" t="s">
        <v>79</v>
      </c>
      <c r="BK3572" s="226">
        <f>ROUND(I3572*H3572,2)</f>
        <v>0</v>
      </c>
      <c r="BL3572" s="19" t="s">
        <v>307</v>
      </c>
      <c r="BM3572" s="225" t="s">
        <v>4017</v>
      </c>
    </row>
    <row r="3573" s="2" customFormat="1">
      <c r="A3573" s="40"/>
      <c r="B3573" s="41"/>
      <c r="C3573" s="42"/>
      <c r="D3573" s="234" t="s">
        <v>680</v>
      </c>
      <c r="E3573" s="42"/>
      <c r="F3573" s="283" t="s">
        <v>3844</v>
      </c>
      <c r="G3573" s="42"/>
      <c r="H3573" s="42"/>
      <c r="I3573" s="229"/>
      <c r="J3573" s="42"/>
      <c r="K3573" s="42"/>
      <c r="L3573" s="46"/>
      <c r="M3573" s="230"/>
      <c r="N3573" s="231"/>
      <c r="O3573" s="86"/>
      <c r="P3573" s="86"/>
      <c r="Q3573" s="86"/>
      <c r="R3573" s="86"/>
      <c r="S3573" s="86"/>
      <c r="T3573" s="87"/>
      <c r="U3573" s="40"/>
      <c r="V3573" s="40"/>
      <c r="W3573" s="40"/>
      <c r="X3573" s="40"/>
      <c r="Y3573" s="40"/>
      <c r="Z3573" s="40"/>
      <c r="AA3573" s="40"/>
      <c r="AB3573" s="40"/>
      <c r="AC3573" s="40"/>
      <c r="AD3573" s="40"/>
      <c r="AE3573" s="40"/>
      <c r="AT3573" s="19" t="s">
        <v>680</v>
      </c>
      <c r="AU3573" s="19" t="s">
        <v>82</v>
      </c>
    </row>
    <row r="3574" s="2" customFormat="1" ht="16.5" customHeight="1">
      <c r="A3574" s="40"/>
      <c r="B3574" s="41"/>
      <c r="C3574" s="214" t="s">
        <v>4018</v>
      </c>
      <c r="D3574" s="214" t="s">
        <v>192</v>
      </c>
      <c r="E3574" s="215" t="s">
        <v>4019</v>
      </c>
      <c r="F3574" s="216" t="s">
        <v>3892</v>
      </c>
      <c r="G3574" s="217" t="s">
        <v>408</v>
      </c>
      <c r="H3574" s="218">
        <v>1</v>
      </c>
      <c r="I3574" s="219"/>
      <c r="J3574" s="220">
        <f>ROUND(I3574*H3574,2)</f>
        <v>0</v>
      </c>
      <c r="K3574" s="216" t="s">
        <v>19</v>
      </c>
      <c r="L3574" s="46"/>
      <c r="M3574" s="221" t="s">
        <v>19</v>
      </c>
      <c r="N3574" s="222" t="s">
        <v>43</v>
      </c>
      <c r="O3574" s="86"/>
      <c r="P3574" s="223">
        <f>O3574*H3574</f>
        <v>0</v>
      </c>
      <c r="Q3574" s="223">
        <v>0.20999999999999999</v>
      </c>
      <c r="R3574" s="223">
        <f>Q3574*H3574</f>
        <v>0.20999999999999999</v>
      </c>
      <c r="S3574" s="223">
        <v>0</v>
      </c>
      <c r="T3574" s="224">
        <f>S3574*H3574</f>
        <v>0</v>
      </c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R3574" s="225" t="s">
        <v>307</v>
      </c>
      <c r="AT3574" s="225" t="s">
        <v>192</v>
      </c>
      <c r="AU3574" s="225" t="s">
        <v>82</v>
      </c>
      <c r="AY3574" s="19" t="s">
        <v>190</v>
      </c>
      <c r="BE3574" s="226">
        <f>IF(N3574="základní",J3574,0)</f>
        <v>0</v>
      </c>
      <c r="BF3574" s="226">
        <f>IF(N3574="snížená",J3574,0)</f>
        <v>0</v>
      </c>
      <c r="BG3574" s="226">
        <f>IF(N3574="zákl. přenesená",J3574,0)</f>
        <v>0</v>
      </c>
      <c r="BH3574" s="226">
        <f>IF(N3574="sníž. přenesená",J3574,0)</f>
        <v>0</v>
      </c>
      <c r="BI3574" s="226">
        <f>IF(N3574="nulová",J3574,0)</f>
        <v>0</v>
      </c>
      <c r="BJ3574" s="19" t="s">
        <v>79</v>
      </c>
      <c r="BK3574" s="226">
        <f>ROUND(I3574*H3574,2)</f>
        <v>0</v>
      </c>
      <c r="BL3574" s="19" t="s">
        <v>307</v>
      </c>
      <c r="BM3574" s="225" t="s">
        <v>4020</v>
      </c>
    </row>
    <row r="3575" s="2" customFormat="1">
      <c r="A3575" s="40"/>
      <c r="B3575" s="41"/>
      <c r="C3575" s="42"/>
      <c r="D3575" s="234" t="s">
        <v>680</v>
      </c>
      <c r="E3575" s="42"/>
      <c r="F3575" s="283" t="s">
        <v>3844</v>
      </c>
      <c r="G3575" s="42"/>
      <c r="H3575" s="42"/>
      <c r="I3575" s="229"/>
      <c r="J3575" s="42"/>
      <c r="K3575" s="42"/>
      <c r="L3575" s="46"/>
      <c r="M3575" s="230"/>
      <c r="N3575" s="231"/>
      <c r="O3575" s="86"/>
      <c r="P3575" s="86"/>
      <c r="Q3575" s="86"/>
      <c r="R3575" s="86"/>
      <c r="S3575" s="86"/>
      <c r="T3575" s="87"/>
      <c r="U3575" s="40"/>
      <c r="V3575" s="40"/>
      <c r="W3575" s="40"/>
      <c r="X3575" s="40"/>
      <c r="Y3575" s="40"/>
      <c r="Z3575" s="40"/>
      <c r="AA3575" s="40"/>
      <c r="AB3575" s="40"/>
      <c r="AC3575" s="40"/>
      <c r="AD3575" s="40"/>
      <c r="AE3575" s="40"/>
      <c r="AT3575" s="19" t="s">
        <v>680</v>
      </c>
      <c r="AU3575" s="19" t="s">
        <v>82</v>
      </c>
    </row>
    <row r="3576" s="2" customFormat="1" ht="16.5" customHeight="1">
      <c r="A3576" s="40"/>
      <c r="B3576" s="41"/>
      <c r="C3576" s="214" t="s">
        <v>4021</v>
      </c>
      <c r="D3576" s="214" t="s">
        <v>192</v>
      </c>
      <c r="E3576" s="215" t="s">
        <v>4022</v>
      </c>
      <c r="F3576" s="216" t="s">
        <v>3878</v>
      </c>
      <c r="G3576" s="217" t="s">
        <v>408</v>
      </c>
      <c r="H3576" s="218">
        <v>1</v>
      </c>
      <c r="I3576" s="219"/>
      <c r="J3576" s="220">
        <f>ROUND(I3576*H3576,2)</f>
        <v>0</v>
      </c>
      <c r="K3576" s="216" t="s">
        <v>19</v>
      </c>
      <c r="L3576" s="46"/>
      <c r="M3576" s="221" t="s">
        <v>19</v>
      </c>
      <c r="N3576" s="222" t="s">
        <v>43</v>
      </c>
      <c r="O3576" s="86"/>
      <c r="P3576" s="223">
        <f>O3576*H3576</f>
        <v>0</v>
      </c>
      <c r="Q3576" s="223">
        <v>0.27000000000000002</v>
      </c>
      <c r="R3576" s="223">
        <f>Q3576*H3576</f>
        <v>0.27000000000000002</v>
      </c>
      <c r="S3576" s="223">
        <v>0</v>
      </c>
      <c r="T3576" s="224">
        <f>S3576*H3576</f>
        <v>0</v>
      </c>
      <c r="U3576" s="40"/>
      <c r="V3576" s="40"/>
      <c r="W3576" s="40"/>
      <c r="X3576" s="40"/>
      <c r="Y3576" s="40"/>
      <c r="Z3576" s="40"/>
      <c r="AA3576" s="40"/>
      <c r="AB3576" s="40"/>
      <c r="AC3576" s="40"/>
      <c r="AD3576" s="40"/>
      <c r="AE3576" s="40"/>
      <c r="AR3576" s="225" t="s">
        <v>307</v>
      </c>
      <c r="AT3576" s="225" t="s">
        <v>192</v>
      </c>
      <c r="AU3576" s="225" t="s">
        <v>82</v>
      </c>
      <c r="AY3576" s="19" t="s">
        <v>190</v>
      </c>
      <c r="BE3576" s="226">
        <f>IF(N3576="základní",J3576,0)</f>
        <v>0</v>
      </c>
      <c r="BF3576" s="226">
        <f>IF(N3576="snížená",J3576,0)</f>
        <v>0</v>
      </c>
      <c r="BG3576" s="226">
        <f>IF(N3576="zákl. přenesená",J3576,0)</f>
        <v>0</v>
      </c>
      <c r="BH3576" s="226">
        <f>IF(N3576="sníž. přenesená",J3576,0)</f>
        <v>0</v>
      </c>
      <c r="BI3576" s="226">
        <f>IF(N3576="nulová",J3576,0)</f>
        <v>0</v>
      </c>
      <c r="BJ3576" s="19" t="s">
        <v>79</v>
      </c>
      <c r="BK3576" s="226">
        <f>ROUND(I3576*H3576,2)</f>
        <v>0</v>
      </c>
      <c r="BL3576" s="19" t="s">
        <v>307</v>
      </c>
      <c r="BM3576" s="225" t="s">
        <v>4023</v>
      </c>
    </row>
    <row r="3577" s="2" customFormat="1">
      <c r="A3577" s="40"/>
      <c r="B3577" s="41"/>
      <c r="C3577" s="42"/>
      <c r="D3577" s="234" t="s">
        <v>680</v>
      </c>
      <c r="E3577" s="42"/>
      <c r="F3577" s="283" t="s">
        <v>3844</v>
      </c>
      <c r="G3577" s="42"/>
      <c r="H3577" s="42"/>
      <c r="I3577" s="229"/>
      <c r="J3577" s="42"/>
      <c r="K3577" s="42"/>
      <c r="L3577" s="46"/>
      <c r="M3577" s="230"/>
      <c r="N3577" s="231"/>
      <c r="O3577" s="86"/>
      <c r="P3577" s="86"/>
      <c r="Q3577" s="86"/>
      <c r="R3577" s="86"/>
      <c r="S3577" s="86"/>
      <c r="T3577" s="87"/>
      <c r="U3577" s="40"/>
      <c r="V3577" s="40"/>
      <c r="W3577" s="40"/>
      <c r="X3577" s="40"/>
      <c r="Y3577" s="40"/>
      <c r="Z3577" s="40"/>
      <c r="AA3577" s="40"/>
      <c r="AB3577" s="40"/>
      <c r="AC3577" s="40"/>
      <c r="AD3577" s="40"/>
      <c r="AE3577" s="40"/>
      <c r="AT3577" s="19" t="s">
        <v>680</v>
      </c>
      <c r="AU3577" s="19" t="s">
        <v>82</v>
      </c>
    </row>
    <row r="3578" s="2" customFormat="1" ht="16.5" customHeight="1">
      <c r="A3578" s="40"/>
      <c r="B3578" s="41"/>
      <c r="C3578" s="214" t="s">
        <v>4024</v>
      </c>
      <c r="D3578" s="214" t="s">
        <v>192</v>
      </c>
      <c r="E3578" s="215" t="s">
        <v>4025</v>
      </c>
      <c r="F3578" s="216" t="s">
        <v>3892</v>
      </c>
      <c r="G3578" s="217" t="s">
        <v>408</v>
      </c>
      <c r="H3578" s="218">
        <v>1</v>
      </c>
      <c r="I3578" s="219"/>
      <c r="J3578" s="220">
        <f>ROUND(I3578*H3578,2)</f>
        <v>0</v>
      </c>
      <c r="K3578" s="216" t="s">
        <v>19</v>
      </c>
      <c r="L3578" s="46"/>
      <c r="M3578" s="221" t="s">
        <v>19</v>
      </c>
      <c r="N3578" s="222" t="s">
        <v>43</v>
      </c>
      <c r="O3578" s="86"/>
      <c r="P3578" s="223">
        <f>O3578*H3578</f>
        <v>0</v>
      </c>
      <c r="Q3578" s="223">
        <v>0.20999999999999999</v>
      </c>
      <c r="R3578" s="223">
        <f>Q3578*H3578</f>
        <v>0.20999999999999999</v>
      </c>
      <c r="S3578" s="223">
        <v>0</v>
      </c>
      <c r="T3578" s="224">
        <f>S3578*H3578</f>
        <v>0</v>
      </c>
      <c r="U3578" s="40"/>
      <c r="V3578" s="40"/>
      <c r="W3578" s="40"/>
      <c r="X3578" s="40"/>
      <c r="Y3578" s="40"/>
      <c r="Z3578" s="40"/>
      <c r="AA3578" s="40"/>
      <c r="AB3578" s="40"/>
      <c r="AC3578" s="40"/>
      <c r="AD3578" s="40"/>
      <c r="AE3578" s="40"/>
      <c r="AR3578" s="225" t="s">
        <v>307</v>
      </c>
      <c r="AT3578" s="225" t="s">
        <v>192</v>
      </c>
      <c r="AU3578" s="225" t="s">
        <v>82</v>
      </c>
      <c r="AY3578" s="19" t="s">
        <v>190</v>
      </c>
      <c r="BE3578" s="226">
        <f>IF(N3578="základní",J3578,0)</f>
        <v>0</v>
      </c>
      <c r="BF3578" s="226">
        <f>IF(N3578="snížená",J3578,0)</f>
        <v>0</v>
      </c>
      <c r="BG3578" s="226">
        <f>IF(N3578="zákl. přenesená",J3578,0)</f>
        <v>0</v>
      </c>
      <c r="BH3578" s="226">
        <f>IF(N3578="sníž. přenesená",J3578,0)</f>
        <v>0</v>
      </c>
      <c r="BI3578" s="226">
        <f>IF(N3578="nulová",J3578,0)</f>
        <v>0</v>
      </c>
      <c r="BJ3578" s="19" t="s">
        <v>79</v>
      </c>
      <c r="BK3578" s="226">
        <f>ROUND(I3578*H3578,2)</f>
        <v>0</v>
      </c>
      <c r="BL3578" s="19" t="s">
        <v>307</v>
      </c>
      <c r="BM3578" s="225" t="s">
        <v>4026</v>
      </c>
    </row>
    <row r="3579" s="2" customFormat="1">
      <c r="A3579" s="40"/>
      <c r="B3579" s="41"/>
      <c r="C3579" s="42"/>
      <c r="D3579" s="234" t="s">
        <v>680</v>
      </c>
      <c r="E3579" s="42"/>
      <c r="F3579" s="283" t="s">
        <v>3844</v>
      </c>
      <c r="G3579" s="42"/>
      <c r="H3579" s="42"/>
      <c r="I3579" s="229"/>
      <c r="J3579" s="42"/>
      <c r="K3579" s="42"/>
      <c r="L3579" s="46"/>
      <c r="M3579" s="230"/>
      <c r="N3579" s="231"/>
      <c r="O3579" s="86"/>
      <c r="P3579" s="86"/>
      <c r="Q3579" s="86"/>
      <c r="R3579" s="86"/>
      <c r="S3579" s="86"/>
      <c r="T3579" s="87"/>
      <c r="U3579" s="40"/>
      <c r="V3579" s="40"/>
      <c r="W3579" s="40"/>
      <c r="X3579" s="40"/>
      <c r="Y3579" s="40"/>
      <c r="Z3579" s="40"/>
      <c r="AA3579" s="40"/>
      <c r="AB3579" s="40"/>
      <c r="AC3579" s="40"/>
      <c r="AD3579" s="40"/>
      <c r="AE3579" s="40"/>
      <c r="AT3579" s="19" t="s">
        <v>680</v>
      </c>
      <c r="AU3579" s="19" t="s">
        <v>82</v>
      </c>
    </row>
    <row r="3580" s="2" customFormat="1" ht="16.5" customHeight="1">
      <c r="A3580" s="40"/>
      <c r="B3580" s="41"/>
      <c r="C3580" s="214" t="s">
        <v>4027</v>
      </c>
      <c r="D3580" s="214" t="s">
        <v>192</v>
      </c>
      <c r="E3580" s="215" t="s">
        <v>4028</v>
      </c>
      <c r="F3580" s="216" t="s">
        <v>3888</v>
      </c>
      <c r="G3580" s="217" t="s">
        <v>408</v>
      </c>
      <c r="H3580" s="218">
        <v>1</v>
      </c>
      <c r="I3580" s="219"/>
      <c r="J3580" s="220">
        <f>ROUND(I3580*H3580,2)</f>
        <v>0</v>
      </c>
      <c r="K3580" s="216" t="s">
        <v>19</v>
      </c>
      <c r="L3580" s="46"/>
      <c r="M3580" s="221" t="s">
        <v>19</v>
      </c>
      <c r="N3580" s="222" t="s">
        <v>43</v>
      </c>
      <c r="O3580" s="86"/>
      <c r="P3580" s="223">
        <f>O3580*H3580</f>
        <v>0</v>
      </c>
      <c r="Q3580" s="223">
        <v>0.059999999999999998</v>
      </c>
      <c r="R3580" s="223">
        <f>Q3580*H3580</f>
        <v>0.059999999999999998</v>
      </c>
      <c r="S3580" s="223">
        <v>0</v>
      </c>
      <c r="T3580" s="224">
        <f>S3580*H3580</f>
        <v>0</v>
      </c>
      <c r="U3580" s="40"/>
      <c r="V3580" s="40"/>
      <c r="W3580" s="40"/>
      <c r="X3580" s="40"/>
      <c r="Y3580" s="40"/>
      <c r="Z3580" s="40"/>
      <c r="AA3580" s="40"/>
      <c r="AB3580" s="40"/>
      <c r="AC3580" s="40"/>
      <c r="AD3580" s="40"/>
      <c r="AE3580" s="40"/>
      <c r="AR3580" s="225" t="s">
        <v>307</v>
      </c>
      <c r="AT3580" s="225" t="s">
        <v>192</v>
      </c>
      <c r="AU3580" s="225" t="s">
        <v>82</v>
      </c>
      <c r="AY3580" s="19" t="s">
        <v>190</v>
      </c>
      <c r="BE3580" s="226">
        <f>IF(N3580="základní",J3580,0)</f>
        <v>0</v>
      </c>
      <c r="BF3580" s="226">
        <f>IF(N3580="snížená",J3580,0)</f>
        <v>0</v>
      </c>
      <c r="BG3580" s="226">
        <f>IF(N3580="zákl. přenesená",J3580,0)</f>
        <v>0</v>
      </c>
      <c r="BH3580" s="226">
        <f>IF(N3580="sníž. přenesená",J3580,0)</f>
        <v>0</v>
      </c>
      <c r="BI3580" s="226">
        <f>IF(N3580="nulová",J3580,0)</f>
        <v>0</v>
      </c>
      <c r="BJ3580" s="19" t="s">
        <v>79</v>
      </c>
      <c r="BK3580" s="226">
        <f>ROUND(I3580*H3580,2)</f>
        <v>0</v>
      </c>
      <c r="BL3580" s="19" t="s">
        <v>307</v>
      </c>
      <c r="BM3580" s="225" t="s">
        <v>4029</v>
      </c>
    </row>
    <row r="3581" s="2" customFormat="1">
      <c r="A3581" s="40"/>
      <c r="B3581" s="41"/>
      <c r="C3581" s="42"/>
      <c r="D3581" s="234" t="s">
        <v>680</v>
      </c>
      <c r="E3581" s="42"/>
      <c r="F3581" s="283" t="s">
        <v>3844</v>
      </c>
      <c r="G3581" s="42"/>
      <c r="H3581" s="42"/>
      <c r="I3581" s="229"/>
      <c r="J3581" s="42"/>
      <c r="K3581" s="42"/>
      <c r="L3581" s="46"/>
      <c r="M3581" s="230"/>
      <c r="N3581" s="231"/>
      <c r="O3581" s="86"/>
      <c r="P3581" s="86"/>
      <c r="Q3581" s="86"/>
      <c r="R3581" s="86"/>
      <c r="S3581" s="86"/>
      <c r="T3581" s="87"/>
      <c r="U3581" s="40"/>
      <c r="V3581" s="40"/>
      <c r="W3581" s="40"/>
      <c r="X3581" s="40"/>
      <c r="Y3581" s="40"/>
      <c r="Z3581" s="40"/>
      <c r="AA3581" s="40"/>
      <c r="AB3581" s="40"/>
      <c r="AC3581" s="40"/>
      <c r="AD3581" s="40"/>
      <c r="AE3581" s="40"/>
      <c r="AT3581" s="19" t="s">
        <v>680</v>
      </c>
      <c r="AU3581" s="19" t="s">
        <v>82</v>
      </c>
    </row>
    <row r="3582" s="2" customFormat="1" ht="16.5" customHeight="1">
      <c r="A3582" s="40"/>
      <c r="B3582" s="41"/>
      <c r="C3582" s="214" t="s">
        <v>4030</v>
      </c>
      <c r="D3582" s="214" t="s">
        <v>192</v>
      </c>
      <c r="E3582" s="215" t="s">
        <v>4031</v>
      </c>
      <c r="F3582" s="216" t="s">
        <v>3888</v>
      </c>
      <c r="G3582" s="217" t="s">
        <v>408</v>
      </c>
      <c r="H3582" s="218">
        <v>1</v>
      </c>
      <c r="I3582" s="219"/>
      <c r="J3582" s="220">
        <f>ROUND(I3582*H3582,2)</f>
        <v>0</v>
      </c>
      <c r="K3582" s="216" t="s">
        <v>19</v>
      </c>
      <c r="L3582" s="46"/>
      <c r="M3582" s="221" t="s">
        <v>19</v>
      </c>
      <c r="N3582" s="222" t="s">
        <v>43</v>
      </c>
      <c r="O3582" s="86"/>
      <c r="P3582" s="223">
        <f>O3582*H3582</f>
        <v>0</v>
      </c>
      <c r="Q3582" s="223">
        <v>0.059999999999999998</v>
      </c>
      <c r="R3582" s="223">
        <f>Q3582*H3582</f>
        <v>0.059999999999999998</v>
      </c>
      <c r="S3582" s="223">
        <v>0</v>
      </c>
      <c r="T3582" s="224">
        <f>S3582*H3582</f>
        <v>0</v>
      </c>
      <c r="U3582" s="40"/>
      <c r="V3582" s="40"/>
      <c r="W3582" s="40"/>
      <c r="X3582" s="40"/>
      <c r="Y3582" s="40"/>
      <c r="Z3582" s="40"/>
      <c r="AA3582" s="40"/>
      <c r="AB3582" s="40"/>
      <c r="AC3582" s="40"/>
      <c r="AD3582" s="40"/>
      <c r="AE3582" s="40"/>
      <c r="AR3582" s="225" t="s">
        <v>307</v>
      </c>
      <c r="AT3582" s="225" t="s">
        <v>192</v>
      </c>
      <c r="AU3582" s="225" t="s">
        <v>82</v>
      </c>
      <c r="AY3582" s="19" t="s">
        <v>190</v>
      </c>
      <c r="BE3582" s="226">
        <f>IF(N3582="základní",J3582,0)</f>
        <v>0</v>
      </c>
      <c r="BF3582" s="226">
        <f>IF(N3582="snížená",J3582,0)</f>
        <v>0</v>
      </c>
      <c r="BG3582" s="226">
        <f>IF(N3582="zákl. přenesená",J3582,0)</f>
        <v>0</v>
      </c>
      <c r="BH3582" s="226">
        <f>IF(N3582="sníž. přenesená",J3582,0)</f>
        <v>0</v>
      </c>
      <c r="BI3582" s="226">
        <f>IF(N3582="nulová",J3582,0)</f>
        <v>0</v>
      </c>
      <c r="BJ3582" s="19" t="s">
        <v>79</v>
      </c>
      <c r="BK3582" s="226">
        <f>ROUND(I3582*H3582,2)</f>
        <v>0</v>
      </c>
      <c r="BL3582" s="19" t="s">
        <v>307</v>
      </c>
      <c r="BM3582" s="225" t="s">
        <v>4032</v>
      </c>
    </row>
    <row r="3583" s="2" customFormat="1">
      <c r="A3583" s="40"/>
      <c r="B3583" s="41"/>
      <c r="C3583" s="42"/>
      <c r="D3583" s="234" t="s">
        <v>680</v>
      </c>
      <c r="E3583" s="42"/>
      <c r="F3583" s="283" t="s">
        <v>3844</v>
      </c>
      <c r="G3583" s="42"/>
      <c r="H3583" s="42"/>
      <c r="I3583" s="229"/>
      <c r="J3583" s="42"/>
      <c r="K3583" s="42"/>
      <c r="L3583" s="46"/>
      <c r="M3583" s="230"/>
      <c r="N3583" s="231"/>
      <c r="O3583" s="86"/>
      <c r="P3583" s="86"/>
      <c r="Q3583" s="86"/>
      <c r="R3583" s="86"/>
      <c r="S3583" s="86"/>
      <c r="T3583" s="87"/>
      <c r="U3583" s="40"/>
      <c r="V3583" s="40"/>
      <c r="W3583" s="40"/>
      <c r="X3583" s="40"/>
      <c r="Y3583" s="40"/>
      <c r="Z3583" s="40"/>
      <c r="AA3583" s="40"/>
      <c r="AB3583" s="40"/>
      <c r="AC3583" s="40"/>
      <c r="AD3583" s="40"/>
      <c r="AE3583" s="40"/>
      <c r="AT3583" s="19" t="s">
        <v>680</v>
      </c>
      <c r="AU3583" s="19" t="s">
        <v>82</v>
      </c>
    </row>
    <row r="3584" s="2" customFormat="1" ht="16.5" customHeight="1">
      <c r="A3584" s="40"/>
      <c r="B3584" s="41"/>
      <c r="C3584" s="214" t="s">
        <v>4033</v>
      </c>
      <c r="D3584" s="214" t="s">
        <v>192</v>
      </c>
      <c r="E3584" s="215" t="s">
        <v>4034</v>
      </c>
      <c r="F3584" s="216" t="s">
        <v>3871</v>
      </c>
      <c r="G3584" s="217" t="s">
        <v>408</v>
      </c>
      <c r="H3584" s="218">
        <v>1</v>
      </c>
      <c r="I3584" s="219"/>
      <c r="J3584" s="220">
        <f>ROUND(I3584*H3584,2)</f>
        <v>0</v>
      </c>
      <c r="K3584" s="216" t="s">
        <v>19</v>
      </c>
      <c r="L3584" s="46"/>
      <c r="M3584" s="221" t="s">
        <v>19</v>
      </c>
      <c r="N3584" s="222" t="s">
        <v>43</v>
      </c>
      <c r="O3584" s="86"/>
      <c r="P3584" s="223">
        <f>O3584*H3584</f>
        <v>0</v>
      </c>
      <c r="Q3584" s="223">
        <v>0.14999999999999999</v>
      </c>
      <c r="R3584" s="223">
        <f>Q3584*H3584</f>
        <v>0.14999999999999999</v>
      </c>
      <c r="S3584" s="223">
        <v>0</v>
      </c>
      <c r="T3584" s="224">
        <f>S3584*H3584</f>
        <v>0</v>
      </c>
      <c r="U3584" s="40"/>
      <c r="V3584" s="40"/>
      <c r="W3584" s="40"/>
      <c r="X3584" s="40"/>
      <c r="Y3584" s="40"/>
      <c r="Z3584" s="40"/>
      <c r="AA3584" s="40"/>
      <c r="AB3584" s="40"/>
      <c r="AC3584" s="40"/>
      <c r="AD3584" s="40"/>
      <c r="AE3584" s="40"/>
      <c r="AR3584" s="225" t="s">
        <v>307</v>
      </c>
      <c r="AT3584" s="225" t="s">
        <v>192</v>
      </c>
      <c r="AU3584" s="225" t="s">
        <v>82</v>
      </c>
      <c r="AY3584" s="19" t="s">
        <v>190</v>
      </c>
      <c r="BE3584" s="226">
        <f>IF(N3584="základní",J3584,0)</f>
        <v>0</v>
      </c>
      <c r="BF3584" s="226">
        <f>IF(N3584="snížená",J3584,0)</f>
        <v>0</v>
      </c>
      <c r="BG3584" s="226">
        <f>IF(N3584="zákl. přenesená",J3584,0)</f>
        <v>0</v>
      </c>
      <c r="BH3584" s="226">
        <f>IF(N3584="sníž. přenesená",J3584,0)</f>
        <v>0</v>
      </c>
      <c r="BI3584" s="226">
        <f>IF(N3584="nulová",J3584,0)</f>
        <v>0</v>
      </c>
      <c r="BJ3584" s="19" t="s">
        <v>79</v>
      </c>
      <c r="BK3584" s="226">
        <f>ROUND(I3584*H3584,2)</f>
        <v>0</v>
      </c>
      <c r="BL3584" s="19" t="s">
        <v>307</v>
      </c>
      <c r="BM3584" s="225" t="s">
        <v>4035</v>
      </c>
    </row>
    <row r="3585" s="2" customFormat="1">
      <c r="A3585" s="40"/>
      <c r="B3585" s="41"/>
      <c r="C3585" s="42"/>
      <c r="D3585" s="234" t="s">
        <v>680</v>
      </c>
      <c r="E3585" s="42"/>
      <c r="F3585" s="283" t="s">
        <v>3844</v>
      </c>
      <c r="G3585" s="42"/>
      <c r="H3585" s="42"/>
      <c r="I3585" s="229"/>
      <c r="J3585" s="42"/>
      <c r="K3585" s="42"/>
      <c r="L3585" s="46"/>
      <c r="M3585" s="230"/>
      <c r="N3585" s="231"/>
      <c r="O3585" s="86"/>
      <c r="P3585" s="86"/>
      <c r="Q3585" s="86"/>
      <c r="R3585" s="86"/>
      <c r="S3585" s="86"/>
      <c r="T3585" s="87"/>
      <c r="U3585" s="40"/>
      <c r="V3585" s="40"/>
      <c r="W3585" s="40"/>
      <c r="X3585" s="40"/>
      <c r="Y3585" s="40"/>
      <c r="Z3585" s="40"/>
      <c r="AA3585" s="40"/>
      <c r="AB3585" s="40"/>
      <c r="AC3585" s="40"/>
      <c r="AD3585" s="40"/>
      <c r="AE3585" s="40"/>
      <c r="AT3585" s="19" t="s">
        <v>680</v>
      </c>
      <c r="AU3585" s="19" t="s">
        <v>82</v>
      </c>
    </row>
    <row r="3586" s="2" customFormat="1" ht="16.5" customHeight="1">
      <c r="A3586" s="40"/>
      <c r="B3586" s="41"/>
      <c r="C3586" s="214" t="s">
        <v>4036</v>
      </c>
      <c r="D3586" s="214" t="s">
        <v>192</v>
      </c>
      <c r="E3586" s="215" t="s">
        <v>4037</v>
      </c>
      <c r="F3586" s="216" t="s">
        <v>3859</v>
      </c>
      <c r="G3586" s="217" t="s">
        <v>408</v>
      </c>
      <c r="H3586" s="218">
        <v>1</v>
      </c>
      <c r="I3586" s="219"/>
      <c r="J3586" s="220">
        <f>ROUND(I3586*H3586,2)</f>
        <v>0</v>
      </c>
      <c r="K3586" s="216" t="s">
        <v>19</v>
      </c>
      <c r="L3586" s="46"/>
      <c r="M3586" s="221" t="s">
        <v>19</v>
      </c>
      <c r="N3586" s="222" t="s">
        <v>43</v>
      </c>
      <c r="O3586" s="86"/>
      <c r="P3586" s="223">
        <f>O3586*H3586</f>
        <v>0</v>
      </c>
      <c r="Q3586" s="223">
        <v>0.17999999999999999</v>
      </c>
      <c r="R3586" s="223">
        <f>Q3586*H3586</f>
        <v>0.17999999999999999</v>
      </c>
      <c r="S3586" s="223">
        <v>0</v>
      </c>
      <c r="T3586" s="224">
        <f>S3586*H3586</f>
        <v>0</v>
      </c>
      <c r="U3586" s="40"/>
      <c r="V3586" s="40"/>
      <c r="W3586" s="40"/>
      <c r="X3586" s="40"/>
      <c r="Y3586" s="40"/>
      <c r="Z3586" s="40"/>
      <c r="AA3586" s="40"/>
      <c r="AB3586" s="40"/>
      <c r="AC3586" s="40"/>
      <c r="AD3586" s="40"/>
      <c r="AE3586" s="40"/>
      <c r="AR3586" s="225" t="s">
        <v>307</v>
      </c>
      <c r="AT3586" s="225" t="s">
        <v>192</v>
      </c>
      <c r="AU3586" s="225" t="s">
        <v>82</v>
      </c>
      <c r="AY3586" s="19" t="s">
        <v>190</v>
      </c>
      <c r="BE3586" s="226">
        <f>IF(N3586="základní",J3586,0)</f>
        <v>0</v>
      </c>
      <c r="BF3586" s="226">
        <f>IF(N3586="snížená",J3586,0)</f>
        <v>0</v>
      </c>
      <c r="BG3586" s="226">
        <f>IF(N3586="zákl. přenesená",J3586,0)</f>
        <v>0</v>
      </c>
      <c r="BH3586" s="226">
        <f>IF(N3586="sníž. přenesená",J3586,0)</f>
        <v>0</v>
      </c>
      <c r="BI3586" s="226">
        <f>IF(N3586="nulová",J3586,0)</f>
        <v>0</v>
      </c>
      <c r="BJ3586" s="19" t="s">
        <v>79</v>
      </c>
      <c r="BK3586" s="226">
        <f>ROUND(I3586*H3586,2)</f>
        <v>0</v>
      </c>
      <c r="BL3586" s="19" t="s">
        <v>307</v>
      </c>
      <c r="BM3586" s="225" t="s">
        <v>4038</v>
      </c>
    </row>
    <row r="3587" s="2" customFormat="1">
      <c r="A3587" s="40"/>
      <c r="B3587" s="41"/>
      <c r="C3587" s="42"/>
      <c r="D3587" s="234" t="s">
        <v>680</v>
      </c>
      <c r="E3587" s="42"/>
      <c r="F3587" s="283" t="s">
        <v>3844</v>
      </c>
      <c r="G3587" s="42"/>
      <c r="H3587" s="42"/>
      <c r="I3587" s="229"/>
      <c r="J3587" s="42"/>
      <c r="K3587" s="42"/>
      <c r="L3587" s="46"/>
      <c r="M3587" s="230"/>
      <c r="N3587" s="231"/>
      <c r="O3587" s="86"/>
      <c r="P3587" s="86"/>
      <c r="Q3587" s="86"/>
      <c r="R3587" s="86"/>
      <c r="S3587" s="86"/>
      <c r="T3587" s="87"/>
      <c r="U3587" s="40"/>
      <c r="V3587" s="40"/>
      <c r="W3587" s="40"/>
      <c r="X3587" s="40"/>
      <c r="Y3587" s="40"/>
      <c r="Z3587" s="40"/>
      <c r="AA3587" s="40"/>
      <c r="AB3587" s="40"/>
      <c r="AC3587" s="40"/>
      <c r="AD3587" s="40"/>
      <c r="AE3587" s="40"/>
      <c r="AT3587" s="19" t="s">
        <v>680</v>
      </c>
      <c r="AU3587" s="19" t="s">
        <v>82</v>
      </c>
    </row>
    <row r="3588" s="2" customFormat="1" ht="16.5" customHeight="1">
      <c r="A3588" s="40"/>
      <c r="B3588" s="41"/>
      <c r="C3588" s="214" t="s">
        <v>4039</v>
      </c>
      <c r="D3588" s="214" t="s">
        <v>192</v>
      </c>
      <c r="E3588" s="215" t="s">
        <v>4040</v>
      </c>
      <c r="F3588" s="216" t="s">
        <v>3871</v>
      </c>
      <c r="G3588" s="217" t="s">
        <v>408</v>
      </c>
      <c r="H3588" s="218">
        <v>1</v>
      </c>
      <c r="I3588" s="219"/>
      <c r="J3588" s="220">
        <f>ROUND(I3588*H3588,2)</f>
        <v>0</v>
      </c>
      <c r="K3588" s="216" t="s">
        <v>19</v>
      </c>
      <c r="L3588" s="46"/>
      <c r="M3588" s="221" t="s">
        <v>19</v>
      </c>
      <c r="N3588" s="222" t="s">
        <v>43</v>
      </c>
      <c r="O3588" s="86"/>
      <c r="P3588" s="223">
        <f>O3588*H3588</f>
        <v>0</v>
      </c>
      <c r="Q3588" s="223">
        <v>0.14999999999999999</v>
      </c>
      <c r="R3588" s="223">
        <f>Q3588*H3588</f>
        <v>0.14999999999999999</v>
      </c>
      <c r="S3588" s="223">
        <v>0</v>
      </c>
      <c r="T3588" s="224">
        <f>S3588*H3588</f>
        <v>0</v>
      </c>
      <c r="U3588" s="40"/>
      <c r="V3588" s="40"/>
      <c r="W3588" s="40"/>
      <c r="X3588" s="40"/>
      <c r="Y3588" s="40"/>
      <c r="Z3588" s="40"/>
      <c r="AA3588" s="40"/>
      <c r="AB3588" s="40"/>
      <c r="AC3588" s="40"/>
      <c r="AD3588" s="40"/>
      <c r="AE3588" s="40"/>
      <c r="AR3588" s="225" t="s">
        <v>307</v>
      </c>
      <c r="AT3588" s="225" t="s">
        <v>192</v>
      </c>
      <c r="AU3588" s="225" t="s">
        <v>82</v>
      </c>
      <c r="AY3588" s="19" t="s">
        <v>190</v>
      </c>
      <c r="BE3588" s="226">
        <f>IF(N3588="základní",J3588,0)</f>
        <v>0</v>
      </c>
      <c r="BF3588" s="226">
        <f>IF(N3588="snížená",J3588,0)</f>
        <v>0</v>
      </c>
      <c r="BG3588" s="226">
        <f>IF(N3588="zákl. přenesená",J3588,0)</f>
        <v>0</v>
      </c>
      <c r="BH3588" s="226">
        <f>IF(N3588="sníž. přenesená",J3588,0)</f>
        <v>0</v>
      </c>
      <c r="BI3588" s="226">
        <f>IF(N3588="nulová",J3588,0)</f>
        <v>0</v>
      </c>
      <c r="BJ3588" s="19" t="s">
        <v>79</v>
      </c>
      <c r="BK3588" s="226">
        <f>ROUND(I3588*H3588,2)</f>
        <v>0</v>
      </c>
      <c r="BL3588" s="19" t="s">
        <v>307</v>
      </c>
      <c r="BM3588" s="225" t="s">
        <v>4041</v>
      </c>
    </row>
    <row r="3589" s="2" customFormat="1">
      <c r="A3589" s="40"/>
      <c r="B3589" s="41"/>
      <c r="C3589" s="42"/>
      <c r="D3589" s="234" t="s">
        <v>680</v>
      </c>
      <c r="E3589" s="42"/>
      <c r="F3589" s="283" t="s">
        <v>3844</v>
      </c>
      <c r="G3589" s="42"/>
      <c r="H3589" s="42"/>
      <c r="I3589" s="229"/>
      <c r="J3589" s="42"/>
      <c r="K3589" s="42"/>
      <c r="L3589" s="46"/>
      <c r="M3589" s="230"/>
      <c r="N3589" s="231"/>
      <c r="O3589" s="86"/>
      <c r="P3589" s="86"/>
      <c r="Q3589" s="86"/>
      <c r="R3589" s="86"/>
      <c r="S3589" s="86"/>
      <c r="T3589" s="87"/>
      <c r="U3589" s="40"/>
      <c r="V3589" s="40"/>
      <c r="W3589" s="40"/>
      <c r="X3589" s="40"/>
      <c r="Y3589" s="40"/>
      <c r="Z3589" s="40"/>
      <c r="AA3589" s="40"/>
      <c r="AB3589" s="40"/>
      <c r="AC3589" s="40"/>
      <c r="AD3589" s="40"/>
      <c r="AE3589" s="40"/>
      <c r="AT3589" s="19" t="s">
        <v>680</v>
      </c>
      <c r="AU3589" s="19" t="s">
        <v>82</v>
      </c>
    </row>
    <row r="3590" s="2" customFormat="1" ht="16.5" customHeight="1">
      <c r="A3590" s="40"/>
      <c r="B3590" s="41"/>
      <c r="C3590" s="214" t="s">
        <v>4042</v>
      </c>
      <c r="D3590" s="214" t="s">
        <v>192</v>
      </c>
      <c r="E3590" s="215" t="s">
        <v>4043</v>
      </c>
      <c r="F3590" s="216" t="s">
        <v>3867</v>
      </c>
      <c r="G3590" s="217" t="s">
        <v>408</v>
      </c>
      <c r="H3590" s="218">
        <v>1</v>
      </c>
      <c r="I3590" s="219"/>
      <c r="J3590" s="220">
        <f>ROUND(I3590*H3590,2)</f>
        <v>0</v>
      </c>
      <c r="K3590" s="216" t="s">
        <v>19</v>
      </c>
      <c r="L3590" s="46"/>
      <c r="M3590" s="221" t="s">
        <v>19</v>
      </c>
      <c r="N3590" s="222" t="s">
        <v>43</v>
      </c>
      <c r="O3590" s="86"/>
      <c r="P3590" s="223">
        <f>O3590*H3590</f>
        <v>0</v>
      </c>
      <c r="Q3590" s="223">
        <v>0.23999999999999999</v>
      </c>
      <c r="R3590" s="223">
        <f>Q3590*H3590</f>
        <v>0.23999999999999999</v>
      </c>
      <c r="S3590" s="223">
        <v>0</v>
      </c>
      <c r="T3590" s="224">
        <f>S3590*H3590</f>
        <v>0</v>
      </c>
      <c r="U3590" s="40"/>
      <c r="V3590" s="40"/>
      <c r="W3590" s="40"/>
      <c r="X3590" s="40"/>
      <c r="Y3590" s="40"/>
      <c r="Z3590" s="40"/>
      <c r="AA3590" s="40"/>
      <c r="AB3590" s="40"/>
      <c r="AC3590" s="40"/>
      <c r="AD3590" s="40"/>
      <c r="AE3590" s="40"/>
      <c r="AR3590" s="225" t="s">
        <v>307</v>
      </c>
      <c r="AT3590" s="225" t="s">
        <v>192</v>
      </c>
      <c r="AU3590" s="225" t="s">
        <v>82</v>
      </c>
      <c r="AY3590" s="19" t="s">
        <v>190</v>
      </c>
      <c r="BE3590" s="226">
        <f>IF(N3590="základní",J3590,0)</f>
        <v>0</v>
      </c>
      <c r="BF3590" s="226">
        <f>IF(N3590="snížená",J3590,0)</f>
        <v>0</v>
      </c>
      <c r="BG3590" s="226">
        <f>IF(N3590="zákl. přenesená",J3590,0)</f>
        <v>0</v>
      </c>
      <c r="BH3590" s="226">
        <f>IF(N3590="sníž. přenesená",J3590,0)</f>
        <v>0</v>
      </c>
      <c r="BI3590" s="226">
        <f>IF(N3590="nulová",J3590,0)</f>
        <v>0</v>
      </c>
      <c r="BJ3590" s="19" t="s">
        <v>79</v>
      </c>
      <c r="BK3590" s="226">
        <f>ROUND(I3590*H3590,2)</f>
        <v>0</v>
      </c>
      <c r="BL3590" s="19" t="s">
        <v>307</v>
      </c>
      <c r="BM3590" s="225" t="s">
        <v>4044</v>
      </c>
    </row>
    <row r="3591" s="2" customFormat="1">
      <c r="A3591" s="40"/>
      <c r="B3591" s="41"/>
      <c r="C3591" s="42"/>
      <c r="D3591" s="234" t="s">
        <v>680</v>
      </c>
      <c r="E3591" s="42"/>
      <c r="F3591" s="283" t="s">
        <v>3844</v>
      </c>
      <c r="G3591" s="42"/>
      <c r="H3591" s="42"/>
      <c r="I3591" s="229"/>
      <c r="J3591" s="42"/>
      <c r="K3591" s="42"/>
      <c r="L3591" s="46"/>
      <c r="M3591" s="230"/>
      <c r="N3591" s="231"/>
      <c r="O3591" s="86"/>
      <c r="P3591" s="86"/>
      <c r="Q3591" s="86"/>
      <c r="R3591" s="86"/>
      <c r="S3591" s="86"/>
      <c r="T3591" s="87"/>
      <c r="U3591" s="40"/>
      <c r="V3591" s="40"/>
      <c r="W3591" s="40"/>
      <c r="X3591" s="40"/>
      <c r="Y3591" s="40"/>
      <c r="Z3591" s="40"/>
      <c r="AA3591" s="40"/>
      <c r="AB3591" s="40"/>
      <c r="AC3591" s="40"/>
      <c r="AD3591" s="40"/>
      <c r="AE3591" s="40"/>
      <c r="AT3591" s="19" t="s">
        <v>680</v>
      </c>
      <c r="AU3591" s="19" t="s">
        <v>82</v>
      </c>
    </row>
    <row r="3592" s="2" customFormat="1" ht="16.5" customHeight="1">
      <c r="A3592" s="40"/>
      <c r="B3592" s="41"/>
      <c r="C3592" s="214" t="s">
        <v>4045</v>
      </c>
      <c r="D3592" s="214" t="s">
        <v>192</v>
      </c>
      <c r="E3592" s="215" t="s">
        <v>4046</v>
      </c>
      <c r="F3592" s="216" t="s">
        <v>3871</v>
      </c>
      <c r="G3592" s="217" t="s">
        <v>408</v>
      </c>
      <c r="H3592" s="218">
        <v>1</v>
      </c>
      <c r="I3592" s="219"/>
      <c r="J3592" s="220">
        <f>ROUND(I3592*H3592,2)</f>
        <v>0</v>
      </c>
      <c r="K3592" s="216" t="s">
        <v>19</v>
      </c>
      <c r="L3592" s="46"/>
      <c r="M3592" s="221" t="s">
        <v>19</v>
      </c>
      <c r="N3592" s="222" t="s">
        <v>43</v>
      </c>
      <c r="O3592" s="86"/>
      <c r="P3592" s="223">
        <f>O3592*H3592</f>
        <v>0</v>
      </c>
      <c r="Q3592" s="223">
        <v>0.14999999999999999</v>
      </c>
      <c r="R3592" s="223">
        <f>Q3592*H3592</f>
        <v>0.14999999999999999</v>
      </c>
      <c r="S3592" s="223">
        <v>0</v>
      </c>
      <c r="T3592" s="224">
        <f>S3592*H3592</f>
        <v>0</v>
      </c>
      <c r="U3592" s="40"/>
      <c r="V3592" s="40"/>
      <c r="W3592" s="40"/>
      <c r="X3592" s="40"/>
      <c r="Y3592" s="40"/>
      <c r="Z3592" s="40"/>
      <c r="AA3592" s="40"/>
      <c r="AB3592" s="40"/>
      <c r="AC3592" s="40"/>
      <c r="AD3592" s="40"/>
      <c r="AE3592" s="40"/>
      <c r="AR3592" s="225" t="s">
        <v>307</v>
      </c>
      <c r="AT3592" s="225" t="s">
        <v>192</v>
      </c>
      <c r="AU3592" s="225" t="s">
        <v>82</v>
      </c>
      <c r="AY3592" s="19" t="s">
        <v>190</v>
      </c>
      <c r="BE3592" s="226">
        <f>IF(N3592="základní",J3592,0)</f>
        <v>0</v>
      </c>
      <c r="BF3592" s="226">
        <f>IF(N3592="snížená",J3592,0)</f>
        <v>0</v>
      </c>
      <c r="BG3592" s="226">
        <f>IF(N3592="zákl. přenesená",J3592,0)</f>
        <v>0</v>
      </c>
      <c r="BH3592" s="226">
        <f>IF(N3592="sníž. přenesená",J3592,0)</f>
        <v>0</v>
      </c>
      <c r="BI3592" s="226">
        <f>IF(N3592="nulová",J3592,0)</f>
        <v>0</v>
      </c>
      <c r="BJ3592" s="19" t="s">
        <v>79</v>
      </c>
      <c r="BK3592" s="226">
        <f>ROUND(I3592*H3592,2)</f>
        <v>0</v>
      </c>
      <c r="BL3592" s="19" t="s">
        <v>307</v>
      </c>
      <c r="BM3592" s="225" t="s">
        <v>4047</v>
      </c>
    </row>
    <row r="3593" s="2" customFormat="1">
      <c r="A3593" s="40"/>
      <c r="B3593" s="41"/>
      <c r="C3593" s="42"/>
      <c r="D3593" s="234" t="s">
        <v>680</v>
      </c>
      <c r="E3593" s="42"/>
      <c r="F3593" s="283" t="s">
        <v>3844</v>
      </c>
      <c r="G3593" s="42"/>
      <c r="H3593" s="42"/>
      <c r="I3593" s="229"/>
      <c r="J3593" s="42"/>
      <c r="K3593" s="42"/>
      <c r="L3593" s="46"/>
      <c r="M3593" s="230"/>
      <c r="N3593" s="231"/>
      <c r="O3593" s="86"/>
      <c r="P3593" s="86"/>
      <c r="Q3593" s="86"/>
      <c r="R3593" s="86"/>
      <c r="S3593" s="86"/>
      <c r="T3593" s="87"/>
      <c r="U3593" s="40"/>
      <c r="V3593" s="40"/>
      <c r="W3593" s="40"/>
      <c r="X3593" s="40"/>
      <c r="Y3593" s="40"/>
      <c r="Z3593" s="40"/>
      <c r="AA3593" s="40"/>
      <c r="AB3593" s="40"/>
      <c r="AC3593" s="40"/>
      <c r="AD3593" s="40"/>
      <c r="AE3593" s="40"/>
      <c r="AT3593" s="19" t="s">
        <v>680</v>
      </c>
      <c r="AU3593" s="19" t="s">
        <v>82</v>
      </c>
    </row>
    <row r="3594" s="2" customFormat="1" ht="16.5" customHeight="1">
      <c r="A3594" s="40"/>
      <c r="B3594" s="41"/>
      <c r="C3594" s="214" t="s">
        <v>4048</v>
      </c>
      <c r="D3594" s="214" t="s">
        <v>192</v>
      </c>
      <c r="E3594" s="215" t="s">
        <v>4049</v>
      </c>
      <c r="F3594" s="216" t="s">
        <v>3867</v>
      </c>
      <c r="G3594" s="217" t="s">
        <v>408</v>
      </c>
      <c r="H3594" s="218">
        <v>1</v>
      </c>
      <c r="I3594" s="219"/>
      <c r="J3594" s="220">
        <f>ROUND(I3594*H3594,2)</f>
        <v>0</v>
      </c>
      <c r="K3594" s="216" t="s">
        <v>19</v>
      </c>
      <c r="L3594" s="46"/>
      <c r="M3594" s="221" t="s">
        <v>19</v>
      </c>
      <c r="N3594" s="222" t="s">
        <v>43</v>
      </c>
      <c r="O3594" s="86"/>
      <c r="P3594" s="223">
        <f>O3594*H3594</f>
        <v>0</v>
      </c>
      <c r="Q3594" s="223">
        <v>0.23999999999999999</v>
      </c>
      <c r="R3594" s="223">
        <f>Q3594*H3594</f>
        <v>0.23999999999999999</v>
      </c>
      <c r="S3594" s="223">
        <v>0</v>
      </c>
      <c r="T3594" s="224">
        <f>S3594*H3594</f>
        <v>0</v>
      </c>
      <c r="U3594" s="40"/>
      <c r="V3594" s="40"/>
      <c r="W3594" s="40"/>
      <c r="X3594" s="40"/>
      <c r="Y3594" s="40"/>
      <c r="Z3594" s="40"/>
      <c r="AA3594" s="40"/>
      <c r="AB3594" s="40"/>
      <c r="AC3594" s="40"/>
      <c r="AD3594" s="40"/>
      <c r="AE3594" s="40"/>
      <c r="AR3594" s="225" t="s">
        <v>307</v>
      </c>
      <c r="AT3594" s="225" t="s">
        <v>192</v>
      </c>
      <c r="AU3594" s="225" t="s">
        <v>82</v>
      </c>
      <c r="AY3594" s="19" t="s">
        <v>190</v>
      </c>
      <c r="BE3594" s="226">
        <f>IF(N3594="základní",J3594,0)</f>
        <v>0</v>
      </c>
      <c r="BF3594" s="226">
        <f>IF(N3594="snížená",J3594,0)</f>
        <v>0</v>
      </c>
      <c r="BG3594" s="226">
        <f>IF(N3594="zákl. přenesená",J3594,0)</f>
        <v>0</v>
      </c>
      <c r="BH3594" s="226">
        <f>IF(N3594="sníž. přenesená",J3594,0)</f>
        <v>0</v>
      </c>
      <c r="BI3594" s="226">
        <f>IF(N3594="nulová",J3594,0)</f>
        <v>0</v>
      </c>
      <c r="BJ3594" s="19" t="s">
        <v>79</v>
      </c>
      <c r="BK3594" s="226">
        <f>ROUND(I3594*H3594,2)</f>
        <v>0</v>
      </c>
      <c r="BL3594" s="19" t="s">
        <v>307</v>
      </c>
      <c r="BM3594" s="225" t="s">
        <v>4050</v>
      </c>
    </row>
    <row r="3595" s="2" customFormat="1">
      <c r="A3595" s="40"/>
      <c r="B3595" s="41"/>
      <c r="C3595" s="42"/>
      <c r="D3595" s="234" t="s">
        <v>680</v>
      </c>
      <c r="E3595" s="42"/>
      <c r="F3595" s="283" t="s">
        <v>3844</v>
      </c>
      <c r="G3595" s="42"/>
      <c r="H3595" s="42"/>
      <c r="I3595" s="229"/>
      <c r="J3595" s="42"/>
      <c r="K3595" s="42"/>
      <c r="L3595" s="46"/>
      <c r="M3595" s="230"/>
      <c r="N3595" s="231"/>
      <c r="O3595" s="86"/>
      <c r="P3595" s="86"/>
      <c r="Q3595" s="86"/>
      <c r="R3595" s="86"/>
      <c r="S3595" s="86"/>
      <c r="T3595" s="87"/>
      <c r="U3595" s="40"/>
      <c r="V3595" s="40"/>
      <c r="W3595" s="40"/>
      <c r="X3595" s="40"/>
      <c r="Y3595" s="40"/>
      <c r="Z3595" s="40"/>
      <c r="AA3595" s="40"/>
      <c r="AB3595" s="40"/>
      <c r="AC3595" s="40"/>
      <c r="AD3595" s="40"/>
      <c r="AE3595" s="40"/>
      <c r="AT3595" s="19" t="s">
        <v>680</v>
      </c>
      <c r="AU3595" s="19" t="s">
        <v>82</v>
      </c>
    </row>
    <row r="3596" s="2" customFormat="1" ht="16.5" customHeight="1">
      <c r="A3596" s="40"/>
      <c r="B3596" s="41"/>
      <c r="C3596" s="214" t="s">
        <v>4051</v>
      </c>
      <c r="D3596" s="214" t="s">
        <v>192</v>
      </c>
      <c r="E3596" s="215" t="s">
        <v>4052</v>
      </c>
      <c r="F3596" s="216" t="s">
        <v>3867</v>
      </c>
      <c r="G3596" s="217" t="s">
        <v>408</v>
      </c>
      <c r="H3596" s="218">
        <v>1</v>
      </c>
      <c r="I3596" s="219"/>
      <c r="J3596" s="220">
        <f>ROUND(I3596*H3596,2)</f>
        <v>0</v>
      </c>
      <c r="K3596" s="216" t="s">
        <v>19</v>
      </c>
      <c r="L3596" s="46"/>
      <c r="M3596" s="221" t="s">
        <v>19</v>
      </c>
      <c r="N3596" s="222" t="s">
        <v>43</v>
      </c>
      <c r="O3596" s="86"/>
      <c r="P3596" s="223">
        <f>O3596*H3596</f>
        <v>0</v>
      </c>
      <c r="Q3596" s="223">
        <v>0.23999999999999999</v>
      </c>
      <c r="R3596" s="223">
        <f>Q3596*H3596</f>
        <v>0.23999999999999999</v>
      </c>
      <c r="S3596" s="223">
        <v>0</v>
      </c>
      <c r="T3596" s="224">
        <f>S3596*H3596</f>
        <v>0</v>
      </c>
      <c r="U3596" s="40"/>
      <c r="V3596" s="40"/>
      <c r="W3596" s="40"/>
      <c r="X3596" s="40"/>
      <c r="Y3596" s="40"/>
      <c r="Z3596" s="40"/>
      <c r="AA3596" s="40"/>
      <c r="AB3596" s="40"/>
      <c r="AC3596" s="40"/>
      <c r="AD3596" s="40"/>
      <c r="AE3596" s="40"/>
      <c r="AR3596" s="225" t="s">
        <v>307</v>
      </c>
      <c r="AT3596" s="225" t="s">
        <v>192</v>
      </c>
      <c r="AU3596" s="225" t="s">
        <v>82</v>
      </c>
      <c r="AY3596" s="19" t="s">
        <v>190</v>
      </c>
      <c r="BE3596" s="226">
        <f>IF(N3596="základní",J3596,0)</f>
        <v>0</v>
      </c>
      <c r="BF3596" s="226">
        <f>IF(N3596="snížená",J3596,0)</f>
        <v>0</v>
      </c>
      <c r="BG3596" s="226">
        <f>IF(N3596="zákl. přenesená",J3596,0)</f>
        <v>0</v>
      </c>
      <c r="BH3596" s="226">
        <f>IF(N3596="sníž. přenesená",J3596,0)</f>
        <v>0</v>
      </c>
      <c r="BI3596" s="226">
        <f>IF(N3596="nulová",J3596,0)</f>
        <v>0</v>
      </c>
      <c r="BJ3596" s="19" t="s">
        <v>79</v>
      </c>
      <c r="BK3596" s="226">
        <f>ROUND(I3596*H3596,2)</f>
        <v>0</v>
      </c>
      <c r="BL3596" s="19" t="s">
        <v>307</v>
      </c>
      <c r="BM3596" s="225" t="s">
        <v>4053</v>
      </c>
    </row>
    <row r="3597" s="2" customFormat="1">
      <c r="A3597" s="40"/>
      <c r="B3597" s="41"/>
      <c r="C3597" s="42"/>
      <c r="D3597" s="234" t="s">
        <v>680</v>
      </c>
      <c r="E3597" s="42"/>
      <c r="F3597" s="283" t="s">
        <v>3844</v>
      </c>
      <c r="G3597" s="42"/>
      <c r="H3597" s="42"/>
      <c r="I3597" s="229"/>
      <c r="J3597" s="42"/>
      <c r="K3597" s="42"/>
      <c r="L3597" s="46"/>
      <c r="M3597" s="230"/>
      <c r="N3597" s="231"/>
      <c r="O3597" s="86"/>
      <c r="P3597" s="86"/>
      <c r="Q3597" s="86"/>
      <c r="R3597" s="86"/>
      <c r="S3597" s="86"/>
      <c r="T3597" s="87"/>
      <c r="U3597" s="40"/>
      <c r="V3597" s="40"/>
      <c r="W3597" s="40"/>
      <c r="X3597" s="40"/>
      <c r="Y3597" s="40"/>
      <c r="Z3597" s="40"/>
      <c r="AA3597" s="40"/>
      <c r="AB3597" s="40"/>
      <c r="AC3597" s="40"/>
      <c r="AD3597" s="40"/>
      <c r="AE3597" s="40"/>
      <c r="AT3597" s="19" t="s">
        <v>680</v>
      </c>
      <c r="AU3597" s="19" t="s">
        <v>82</v>
      </c>
    </row>
    <row r="3598" s="2" customFormat="1" ht="16.5" customHeight="1">
      <c r="A3598" s="40"/>
      <c r="B3598" s="41"/>
      <c r="C3598" s="214" t="s">
        <v>4054</v>
      </c>
      <c r="D3598" s="214" t="s">
        <v>192</v>
      </c>
      <c r="E3598" s="215" t="s">
        <v>4055</v>
      </c>
      <c r="F3598" s="216" t="s">
        <v>3888</v>
      </c>
      <c r="G3598" s="217" t="s">
        <v>408</v>
      </c>
      <c r="H3598" s="218">
        <v>1</v>
      </c>
      <c r="I3598" s="219"/>
      <c r="J3598" s="220">
        <f>ROUND(I3598*H3598,2)</f>
        <v>0</v>
      </c>
      <c r="K3598" s="216" t="s">
        <v>19</v>
      </c>
      <c r="L3598" s="46"/>
      <c r="M3598" s="221" t="s">
        <v>19</v>
      </c>
      <c r="N3598" s="222" t="s">
        <v>43</v>
      </c>
      <c r="O3598" s="86"/>
      <c r="P3598" s="223">
        <f>O3598*H3598</f>
        <v>0</v>
      </c>
      <c r="Q3598" s="223">
        <v>0.059999999999999998</v>
      </c>
      <c r="R3598" s="223">
        <f>Q3598*H3598</f>
        <v>0.059999999999999998</v>
      </c>
      <c r="S3598" s="223">
        <v>0</v>
      </c>
      <c r="T3598" s="224">
        <f>S3598*H3598</f>
        <v>0</v>
      </c>
      <c r="U3598" s="40"/>
      <c r="V3598" s="40"/>
      <c r="W3598" s="40"/>
      <c r="X3598" s="40"/>
      <c r="Y3598" s="40"/>
      <c r="Z3598" s="40"/>
      <c r="AA3598" s="40"/>
      <c r="AB3598" s="40"/>
      <c r="AC3598" s="40"/>
      <c r="AD3598" s="40"/>
      <c r="AE3598" s="40"/>
      <c r="AR3598" s="225" t="s">
        <v>307</v>
      </c>
      <c r="AT3598" s="225" t="s">
        <v>192</v>
      </c>
      <c r="AU3598" s="225" t="s">
        <v>82</v>
      </c>
      <c r="AY3598" s="19" t="s">
        <v>190</v>
      </c>
      <c r="BE3598" s="226">
        <f>IF(N3598="základní",J3598,0)</f>
        <v>0</v>
      </c>
      <c r="BF3598" s="226">
        <f>IF(N3598="snížená",J3598,0)</f>
        <v>0</v>
      </c>
      <c r="BG3598" s="226">
        <f>IF(N3598="zákl. přenesená",J3598,0)</f>
        <v>0</v>
      </c>
      <c r="BH3598" s="226">
        <f>IF(N3598="sníž. přenesená",J3598,0)</f>
        <v>0</v>
      </c>
      <c r="BI3598" s="226">
        <f>IF(N3598="nulová",J3598,0)</f>
        <v>0</v>
      </c>
      <c r="BJ3598" s="19" t="s">
        <v>79</v>
      </c>
      <c r="BK3598" s="226">
        <f>ROUND(I3598*H3598,2)</f>
        <v>0</v>
      </c>
      <c r="BL3598" s="19" t="s">
        <v>307</v>
      </c>
      <c r="BM3598" s="225" t="s">
        <v>4056</v>
      </c>
    </row>
    <row r="3599" s="2" customFormat="1">
      <c r="A3599" s="40"/>
      <c r="B3599" s="41"/>
      <c r="C3599" s="42"/>
      <c r="D3599" s="234" t="s">
        <v>680</v>
      </c>
      <c r="E3599" s="42"/>
      <c r="F3599" s="283" t="s">
        <v>3844</v>
      </c>
      <c r="G3599" s="42"/>
      <c r="H3599" s="42"/>
      <c r="I3599" s="229"/>
      <c r="J3599" s="42"/>
      <c r="K3599" s="42"/>
      <c r="L3599" s="46"/>
      <c r="M3599" s="230"/>
      <c r="N3599" s="231"/>
      <c r="O3599" s="86"/>
      <c r="P3599" s="86"/>
      <c r="Q3599" s="86"/>
      <c r="R3599" s="86"/>
      <c r="S3599" s="86"/>
      <c r="T3599" s="87"/>
      <c r="U3599" s="40"/>
      <c r="V3599" s="40"/>
      <c r="W3599" s="40"/>
      <c r="X3599" s="40"/>
      <c r="Y3599" s="40"/>
      <c r="Z3599" s="40"/>
      <c r="AA3599" s="40"/>
      <c r="AB3599" s="40"/>
      <c r="AC3599" s="40"/>
      <c r="AD3599" s="40"/>
      <c r="AE3599" s="40"/>
      <c r="AT3599" s="19" t="s">
        <v>680</v>
      </c>
      <c r="AU3599" s="19" t="s">
        <v>82</v>
      </c>
    </row>
    <row r="3600" s="2" customFormat="1" ht="16.5" customHeight="1">
      <c r="A3600" s="40"/>
      <c r="B3600" s="41"/>
      <c r="C3600" s="214" t="s">
        <v>4057</v>
      </c>
      <c r="D3600" s="214" t="s">
        <v>192</v>
      </c>
      <c r="E3600" s="215" t="s">
        <v>4058</v>
      </c>
      <c r="F3600" s="216" t="s">
        <v>3888</v>
      </c>
      <c r="G3600" s="217" t="s">
        <v>408</v>
      </c>
      <c r="H3600" s="218">
        <v>1</v>
      </c>
      <c r="I3600" s="219"/>
      <c r="J3600" s="220">
        <f>ROUND(I3600*H3600,2)</f>
        <v>0</v>
      </c>
      <c r="K3600" s="216" t="s">
        <v>19</v>
      </c>
      <c r="L3600" s="46"/>
      <c r="M3600" s="221" t="s">
        <v>19</v>
      </c>
      <c r="N3600" s="222" t="s">
        <v>43</v>
      </c>
      <c r="O3600" s="86"/>
      <c r="P3600" s="223">
        <f>O3600*H3600</f>
        <v>0</v>
      </c>
      <c r="Q3600" s="223">
        <v>0.059999999999999998</v>
      </c>
      <c r="R3600" s="223">
        <f>Q3600*H3600</f>
        <v>0.059999999999999998</v>
      </c>
      <c r="S3600" s="223">
        <v>0</v>
      </c>
      <c r="T3600" s="224">
        <f>S3600*H3600</f>
        <v>0</v>
      </c>
      <c r="U3600" s="40"/>
      <c r="V3600" s="40"/>
      <c r="W3600" s="40"/>
      <c r="X3600" s="40"/>
      <c r="Y3600" s="40"/>
      <c r="Z3600" s="40"/>
      <c r="AA3600" s="40"/>
      <c r="AB3600" s="40"/>
      <c r="AC3600" s="40"/>
      <c r="AD3600" s="40"/>
      <c r="AE3600" s="40"/>
      <c r="AR3600" s="225" t="s">
        <v>307</v>
      </c>
      <c r="AT3600" s="225" t="s">
        <v>192</v>
      </c>
      <c r="AU3600" s="225" t="s">
        <v>82</v>
      </c>
      <c r="AY3600" s="19" t="s">
        <v>190</v>
      </c>
      <c r="BE3600" s="226">
        <f>IF(N3600="základní",J3600,0)</f>
        <v>0</v>
      </c>
      <c r="BF3600" s="226">
        <f>IF(N3600="snížená",J3600,0)</f>
        <v>0</v>
      </c>
      <c r="BG3600" s="226">
        <f>IF(N3600="zákl. přenesená",J3600,0)</f>
        <v>0</v>
      </c>
      <c r="BH3600" s="226">
        <f>IF(N3600="sníž. přenesená",J3600,0)</f>
        <v>0</v>
      </c>
      <c r="BI3600" s="226">
        <f>IF(N3600="nulová",J3600,0)</f>
        <v>0</v>
      </c>
      <c r="BJ3600" s="19" t="s">
        <v>79</v>
      </c>
      <c r="BK3600" s="226">
        <f>ROUND(I3600*H3600,2)</f>
        <v>0</v>
      </c>
      <c r="BL3600" s="19" t="s">
        <v>307</v>
      </c>
      <c r="BM3600" s="225" t="s">
        <v>4059</v>
      </c>
    </row>
    <row r="3601" s="2" customFormat="1">
      <c r="A3601" s="40"/>
      <c r="B3601" s="41"/>
      <c r="C3601" s="42"/>
      <c r="D3601" s="234" t="s">
        <v>680</v>
      </c>
      <c r="E3601" s="42"/>
      <c r="F3601" s="283" t="s">
        <v>3844</v>
      </c>
      <c r="G3601" s="42"/>
      <c r="H3601" s="42"/>
      <c r="I3601" s="229"/>
      <c r="J3601" s="42"/>
      <c r="K3601" s="42"/>
      <c r="L3601" s="46"/>
      <c r="M3601" s="230"/>
      <c r="N3601" s="231"/>
      <c r="O3601" s="86"/>
      <c r="P3601" s="86"/>
      <c r="Q3601" s="86"/>
      <c r="R3601" s="86"/>
      <c r="S3601" s="86"/>
      <c r="T3601" s="87"/>
      <c r="U3601" s="40"/>
      <c r="V3601" s="40"/>
      <c r="W3601" s="40"/>
      <c r="X3601" s="40"/>
      <c r="Y3601" s="40"/>
      <c r="Z3601" s="40"/>
      <c r="AA3601" s="40"/>
      <c r="AB3601" s="40"/>
      <c r="AC3601" s="40"/>
      <c r="AD3601" s="40"/>
      <c r="AE3601" s="40"/>
      <c r="AT3601" s="19" t="s">
        <v>680</v>
      </c>
      <c r="AU3601" s="19" t="s">
        <v>82</v>
      </c>
    </row>
    <row r="3602" s="2" customFormat="1" ht="16.5" customHeight="1">
      <c r="A3602" s="40"/>
      <c r="B3602" s="41"/>
      <c r="C3602" s="214" t="s">
        <v>4060</v>
      </c>
      <c r="D3602" s="214" t="s">
        <v>192</v>
      </c>
      <c r="E3602" s="215" t="s">
        <v>4061</v>
      </c>
      <c r="F3602" s="216" t="s">
        <v>3888</v>
      </c>
      <c r="G3602" s="217" t="s">
        <v>408</v>
      </c>
      <c r="H3602" s="218">
        <v>1</v>
      </c>
      <c r="I3602" s="219"/>
      <c r="J3602" s="220">
        <f>ROUND(I3602*H3602,2)</f>
        <v>0</v>
      </c>
      <c r="K3602" s="216" t="s">
        <v>19</v>
      </c>
      <c r="L3602" s="46"/>
      <c r="M3602" s="221" t="s">
        <v>19</v>
      </c>
      <c r="N3602" s="222" t="s">
        <v>43</v>
      </c>
      <c r="O3602" s="86"/>
      <c r="P3602" s="223">
        <f>O3602*H3602</f>
        <v>0</v>
      </c>
      <c r="Q3602" s="223">
        <v>0.059999999999999998</v>
      </c>
      <c r="R3602" s="223">
        <f>Q3602*H3602</f>
        <v>0.059999999999999998</v>
      </c>
      <c r="S3602" s="223">
        <v>0</v>
      </c>
      <c r="T3602" s="224">
        <f>S3602*H3602</f>
        <v>0</v>
      </c>
      <c r="U3602" s="40"/>
      <c r="V3602" s="40"/>
      <c r="W3602" s="40"/>
      <c r="X3602" s="40"/>
      <c r="Y3602" s="40"/>
      <c r="Z3602" s="40"/>
      <c r="AA3602" s="40"/>
      <c r="AB3602" s="40"/>
      <c r="AC3602" s="40"/>
      <c r="AD3602" s="40"/>
      <c r="AE3602" s="40"/>
      <c r="AR3602" s="225" t="s">
        <v>307</v>
      </c>
      <c r="AT3602" s="225" t="s">
        <v>192</v>
      </c>
      <c r="AU3602" s="225" t="s">
        <v>82</v>
      </c>
      <c r="AY3602" s="19" t="s">
        <v>190</v>
      </c>
      <c r="BE3602" s="226">
        <f>IF(N3602="základní",J3602,0)</f>
        <v>0</v>
      </c>
      <c r="BF3602" s="226">
        <f>IF(N3602="snížená",J3602,0)</f>
        <v>0</v>
      </c>
      <c r="BG3602" s="226">
        <f>IF(N3602="zákl. přenesená",J3602,0)</f>
        <v>0</v>
      </c>
      <c r="BH3602" s="226">
        <f>IF(N3602="sníž. přenesená",J3602,0)</f>
        <v>0</v>
      </c>
      <c r="BI3602" s="226">
        <f>IF(N3602="nulová",J3602,0)</f>
        <v>0</v>
      </c>
      <c r="BJ3602" s="19" t="s">
        <v>79</v>
      </c>
      <c r="BK3602" s="226">
        <f>ROUND(I3602*H3602,2)</f>
        <v>0</v>
      </c>
      <c r="BL3602" s="19" t="s">
        <v>307</v>
      </c>
      <c r="BM3602" s="225" t="s">
        <v>4062</v>
      </c>
    </row>
    <row r="3603" s="2" customFormat="1">
      <c r="A3603" s="40"/>
      <c r="B3603" s="41"/>
      <c r="C3603" s="42"/>
      <c r="D3603" s="234" t="s">
        <v>680</v>
      </c>
      <c r="E3603" s="42"/>
      <c r="F3603" s="283" t="s">
        <v>3844</v>
      </c>
      <c r="G3603" s="42"/>
      <c r="H3603" s="42"/>
      <c r="I3603" s="229"/>
      <c r="J3603" s="42"/>
      <c r="K3603" s="42"/>
      <c r="L3603" s="46"/>
      <c r="M3603" s="230"/>
      <c r="N3603" s="231"/>
      <c r="O3603" s="86"/>
      <c r="P3603" s="86"/>
      <c r="Q3603" s="86"/>
      <c r="R3603" s="86"/>
      <c r="S3603" s="86"/>
      <c r="T3603" s="87"/>
      <c r="U3603" s="40"/>
      <c r="V3603" s="40"/>
      <c r="W3603" s="40"/>
      <c r="X3603" s="40"/>
      <c r="Y3603" s="40"/>
      <c r="Z3603" s="40"/>
      <c r="AA3603" s="40"/>
      <c r="AB3603" s="40"/>
      <c r="AC3603" s="40"/>
      <c r="AD3603" s="40"/>
      <c r="AE3603" s="40"/>
      <c r="AT3603" s="19" t="s">
        <v>680</v>
      </c>
      <c r="AU3603" s="19" t="s">
        <v>82</v>
      </c>
    </row>
    <row r="3604" s="2" customFormat="1" ht="16.5" customHeight="1">
      <c r="A3604" s="40"/>
      <c r="B3604" s="41"/>
      <c r="C3604" s="214" t="s">
        <v>4063</v>
      </c>
      <c r="D3604" s="214" t="s">
        <v>192</v>
      </c>
      <c r="E3604" s="215" t="s">
        <v>4064</v>
      </c>
      <c r="F3604" s="216" t="s">
        <v>3888</v>
      </c>
      <c r="G3604" s="217" t="s">
        <v>408</v>
      </c>
      <c r="H3604" s="218">
        <v>1</v>
      </c>
      <c r="I3604" s="219"/>
      <c r="J3604" s="220">
        <f>ROUND(I3604*H3604,2)</f>
        <v>0</v>
      </c>
      <c r="K3604" s="216" t="s">
        <v>19</v>
      </c>
      <c r="L3604" s="46"/>
      <c r="M3604" s="221" t="s">
        <v>19</v>
      </c>
      <c r="N3604" s="222" t="s">
        <v>43</v>
      </c>
      <c r="O3604" s="86"/>
      <c r="P3604" s="223">
        <f>O3604*H3604</f>
        <v>0</v>
      </c>
      <c r="Q3604" s="223">
        <v>0.059999999999999998</v>
      </c>
      <c r="R3604" s="223">
        <f>Q3604*H3604</f>
        <v>0.059999999999999998</v>
      </c>
      <c r="S3604" s="223">
        <v>0</v>
      </c>
      <c r="T3604" s="224">
        <f>S3604*H3604</f>
        <v>0</v>
      </c>
      <c r="U3604" s="40"/>
      <c r="V3604" s="40"/>
      <c r="W3604" s="40"/>
      <c r="X3604" s="40"/>
      <c r="Y3604" s="40"/>
      <c r="Z3604" s="40"/>
      <c r="AA3604" s="40"/>
      <c r="AB3604" s="40"/>
      <c r="AC3604" s="40"/>
      <c r="AD3604" s="40"/>
      <c r="AE3604" s="40"/>
      <c r="AR3604" s="225" t="s">
        <v>307</v>
      </c>
      <c r="AT3604" s="225" t="s">
        <v>192</v>
      </c>
      <c r="AU3604" s="225" t="s">
        <v>82</v>
      </c>
      <c r="AY3604" s="19" t="s">
        <v>190</v>
      </c>
      <c r="BE3604" s="226">
        <f>IF(N3604="základní",J3604,0)</f>
        <v>0</v>
      </c>
      <c r="BF3604" s="226">
        <f>IF(N3604="snížená",J3604,0)</f>
        <v>0</v>
      </c>
      <c r="BG3604" s="226">
        <f>IF(N3604="zákl. přenesená",J3604,0)</f>
        <v>0</v>
      </c>
      <c r="BH3604" s="226">
        <f>IF(N3604="sníž. přenesená",J3604,0)</f>
        <v>0</v>
      </c>
      <c r="BI3604" s="226">
        <f>IF(N3604="nulová",J3604,0)</f>
        <v>0</v>
      </c>
      <c r="BJ3604" s="19" t="s">
        <v>79</v>
      </c>
      <c r="BK3604" s="226">
        <f>ROUND(I3604*H3604,2)</f>
        <v>0</v>
      </c>
      <c r="BL3604" s="19" t="s">
        <v>307</v>
      </c>
      <c r="BM3604" s="225" t="s">
        <v>4065</v>
      </c>
    </row>
    <row r="3605" s="2" customFormat="1">
      <c r="A3605" s="40"/>
      <c r="B3605" s="41"/>
      <c r="C3605" s="42"/>
      <c r="D3605" s="234" t="s">
        <v>680</v>
      </c>
      <c r="E3605" s="42"/>
      <c r="F3605" s="283" t="s">
        <v>3844</v>
      </c>
      <c r="G3605" s="42"/>
      <c r="H3605" s="42"/>
      <c r="I3605" s="229"/>
      <c r="J3605" s="42"/>
      <c r="K3605" s="42"/>
      <c r="L3605" s="46"/>
      <c r="M3605" s="230"/>
      <c r="N3605" s="231"/>
      <c r="O3605" s="86"/>
      <c r="P3605" s="86"/>
      <c r="Q3605" s="86"/>
      <c r="R3605" s="86"/>
      <c r="S3605" s="86"/>
      <c r="T3605" s="87"/>
      <c r="U3605" s="40"/>
      <c r="V3605" s="40"/>
      <c r="W3605" s="40"/>
      <c r="X3605" s="40"/>
      <c r="Y3605" s="40"/>
      <c r="Z3605" s="40"/>
      <c r="AA3605" s="40"/>
      <c r="AB3605" s="40"/>
      <c r="AC3605" s="40"/>
      <c r="AD3605" s="40"/>
      <c r="AE3605" s="40"/>
      <c r="AT3605" s="19" t="s">
        <v>680</v>
      </c>
      <c r="AU3605" s="19" t="s">
        <v>82</v>
      </c>
    </row>
    <row r="3606" s="2" customFormat="1" ht="16.5" customHeight="1">
      <c r="A3606" s="40"/>
      <c r="B3606" s="41"/>
      <c r="C3606" s="214" t="s">
        <v>4066</v>
      </c>
      <c r="D3606" s="214" t="s">
        <v>192</v>
      </c>
      <c r="E3606" s="215" t="s">
        <v>4067</v>
      </c>
      <c r="F3606" s="216" t="s">
        <v>3888</v>
      </c>
      <c r="G3606" s="217" t="s">
        <v>408</v>
      </c>
      <c r="H3606" s="218">
        <v>1</v>
      </c>
      <c r="I3606" s="219"/>
      <c r="J3606" s="220">
        <f>ROUND(I3606*H3606,2)</f>
        <v>0</v>
      </c>
      <c r="K3606" s="216" t="s">
        <v>19</v>
      </c>
      <c r="L3606" s="46"/>
      <c r="M3606" s="221" t="s">
        <v>19</v>
      </c>
      <c r="N3606" s="222" t="s">
        <v>43</v>
      </c>
      <c r="O3606" s="86"/>
      <c r="P3606" s="223">
        <f>O3606*H3606</f>
        <v>0</v>
      </c>
      <c r="Q3606" s="223">
        <v>0.059999999999999998</v>
      </c>
      <c r="R3606" s="223">
        <f>Q3606*H3606</f>
        <v>0.059999999999999998</v>
      </c>
      <c r="S3606" s="223">
        <v>0</v>
      </c>
      <c r="T3606" s="224">
        <f>S3606*H3606</f>
        <v>0</v>
      </c>
      <c r="U3606" s="40"/>
      <c r="V3606" s="40"/>
      <c r="W3606" s="40"/>
      <c r="X3606" s="40"/>
      <c r="Y3606" s="40"/>
      <c r="Z3606" s="40"/>
      <c r="AA3606" s="40"/>
      <c r="AB3606" s="40"/>
      <c r="AC3606" s="40"/>
      <c r="AD3606" s="40"/>
      <c r="AE3606" s="40"/>
      <c r="AR3606" s="225" t="s">
        <v>307</v>
      </c>
      <c r="AT3606" s="225" t="s">
        <v>192</v>
      </c>
      <c r="AU3606" s="225" t="s">
        <v>82</v>
      </c>
      <c r="AY3606" s="19" t="s">
        <v>190</v>
      </c>
      <c r="BE3606" s="226">
        <f>IF(N3606="základní",J3606,0)</f>
        <v>0</v>
      </c>
      <c r="BF3606" s="226">
        <f>IF(N3606="snížená",J3606,0)</f>
        <v>0</v>
      </c>
      <c r="BG3606" s="226">
        <f>IF(N3606="zákl. přenesená",J3606,0)</f>
        <v>0</v>
      </c>
      <c r="BH3606" s="226">
        <f>IF(N3606="sníž. přenesená",J3606,0)</f>
        <v>0</v>
      </c>
      <c r="BI3606" s="226">
        <f>IF(N3606="nulová",J3606,0)</f>
        <v>0</v>
      </c>
      <c r="BJ3606" s="19" t="s">
        <v>79</v>
      </c>
      <c r="BK3606" s="226">
        <f>ROUND(I3606*H3606,2)</f>
        <v>0</v>
      </c>
      <c r="BL3606" s="19" t="s">
        <v>307</v>
      </c>
      <c r="BM3606" s="225" t="s">
        <v>4068</v>
      </c>
    </row>
    <row r="3607" s="2" customFormat="1">
      <c r="A3607" s="40"/>
      <c r="B3607" s="41"/>
      <c r="C3607" s="42"/>
      <c r="D3607" s="234" t="s">
        <v>680</v>
      </c>
      <c r="E3607" s="42"/>
      <c r="F3607" s="283" t="s">
        <v>3844</v>
      </c>
      <c r="G3607" s="42"/>
      <c r="H3607" s="42"/>
      <c r="I3607" s="229"/>
      <c r="J3607" s="42"/>
      <c r="K3607" s="42"/>
      <c r="L3607" s="46"/>
      <c r="M3607" s="230"/>
      <c r="N3607" s="231"/>
      <c r="O3607" s="86"/>
      <c r="P3607" s="86"/>
      <c r="Q3607" s="86"/>
      <c r="R3607" s="86"/>
      <c r="S3607" s="86"/>
      <c r="T3607" s="87"/>
      <c r="U3607" s="40"/>
      <c r="V3607" s="40"/>
      <c r="W3607" s="40"/>
      <c r="X3607" s="40"/>
      <c r="Y3607" s="40"/>
      <c r="Z3607" s="40"/>
      <c r="AA3607" s="40"/>
      <c r="AB3607" s="40"/>
      <c r="AC3607" s="40"/>
      <c r="AD3607" s="40"/>
      <c r="AE3607" s="40"/>
      <c r="AT3607" s="19" t="s">
        <v>680</v>
      </c>
      <c r="AU3607" s="19" t="s">
        <v>82</v>
      </c>
    </row>
    <row r="3608" s="2" customFormat="1" ht="16.5" customHeight="1">
      <c r="A3608" s="40"/>
      <c r="B3608" s="41"/>
      <c r="C3608" s="214" t="s">
        <v>4069</v>
      </c>
      <c r="D3608" s="214" t="s">
        <v>192</v>
      </c>
      <c r="E3608" s="215" t="s">
        <v>4070</v>
      </c>
      <c r="F3608" s="216" t="s">
        <v>4071</v>
      </c>
      <c r="G3608" s="217" t="s">
        <v>408</v>
      </c>
      <c r="H3608" s="218">
        <v>1</v>
      </c>
      <c r="I3608" s="219"/>
      <c r="J3608" s="220">
        <f>ROUND(I3608*H3608,2)</f>
        <v>0</v>
      </c>
      <c r="K3608" s="216" t="s">
        <v>19</v>
      </c>
      <c r="L3608" s="46"/>
      <c r="M3608" s="221" t="s">
        <v>19</v>
      </c>
      <c r="N3608" s="222" t="s">
        <v>43</v>
      </c>
      <c r="O3608" s="86"/>
      <c r="P3608" s="223">
        <f>O3608*H3608</f>
        <v>0</v>
      </c>
      <c r="Q3608" s="223">
        <v>0.027</v>
      </c>
      <c r="R3608" s="223">
        <f>Q3608*H3608</f>
        <v>0.027</v>
      </c>
      <c r="S3608" s="223">
        <v>0</v>
      </c>
      <c r="T3608" s="224">
        <f>S3608*H3608</f>
        <v>0</v>
      </c>
      <c r="U3608" s="40"/>
      <c r="V3608" s="40"/>
      <c r="W3608" s="40"/>
      <c r="X3608" s="40"/>
      <c r="Y3608" s="40"/>
      <c r="Z3608" s="40"/>
      <c r="AA3608" s="40"/>
      <c r="AB3608" s="40"/>
      <c r="AC3608" s="40"/>
      <c r="AD3608" s="40"/>
      <c r="AE3608" s="40"/>
      <c r="AR3608" s="225" t="s">
        <v>307</v>
      </c>
      <c r="AT3608" s="225" t="s">
        <v>192</v>
      </c>
      <c r="AU3608" s="225" t="s">
        <v>82</v>
      </c>
      <c r="AY3608" s="19" t="s">
        <v>190</v>
      </c>
      <c r="BE3608" s="226">
        <f>IF(N3608="základní",J3608,0)</f>
        <v>0</v>
      </c>
      <c r="BF3608" s="226">
        <f>IF(N3608="snížená",J3608,0)</f>
        <v>0</v>
      </c>
      <c r="BG3608" s="226">
        <f>IF(N3608="zákl. přenesená",J3608,0)</f>
        <v>0</v>
      </c>
      <c r="BH3608" s="226">
        <f>IF(N3608="sníž. přenesená",J3608,0)</f>
        <v>0</v>
      </c>
      <c r="BI3608" s="226">
        <f>IF(N3608="nulová",J3608,0)</f>
        <v>0</v>
      </c>
      <c r="BJ3608" s="19" t="s">
        <v>79</v>
      </c>
      <c r="BK3608" s="226">
        <f>ROUND(I3608*H3608,2)</f>
        <v>0</v>
      </c>
      <c r="BL3608" s="19" t="s">
        <v>307</v>
      </c>
      <c r="BM3608" s="225" t="s">
        <v>4072</v>
      </c>
    </row>
    <row r="3609" s="2" customFormat="1">
      <c r="A3609" s="40"/>
      <c r="B3609" s="41"/>
      <c r="C3609" s="42"/>
      <c r="D3609" s="234" t="s">
        <v>680</v>
      </c>
      <c r="E3609" s="42"/>
      <c r="F3609" s="283" t="s">
        <v>3844</v>
      </c>
      <c r="G3609" s="42"/>
      <c r="H3609" s="42"/>
      <c r="I3609" s="229"/>
      <c r="J3609" s="42"/>
      <c r="K3609" s="42"/>
      <c r="L3609" s="46"/>
      <c r="M3609" s="230"/>
      <c r="N3609" s="231"/>
      <c r="O3609" s="86"/>
      <c r="P3609" s="86"/>
      <c r="Q3609" s="86"/>
      <c r="R3609" s="86"/>
      <c r="S3609" s="86"/>
      <c r="T3609" s="87"/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T3609" s="19" t="s">
        <v>680</v>
      </c>
      <c r="AU3609" s="19" t="s">
        <v>82</v>
      </c>
    </row>
    <row r="3610" s="2" customFormat="1" ht="24.15" customHeight="1">
      <c r="A3610" s="40"/>
      <c r="B3610" s="41"/>
      <c r="C3610" s="214" t="s">
        <v>4073</v>
      </c>
      <c r="D3610" s="214" t="s">
        <v>192</v>
      </c>
      <c r="E3610" s="215" t="s">
        <v>4074</v>
      </c>
      <c r="F3610" s="216" t="s">
        <v>4075</v>
      </c>
      <c r="G3610" s="217" t="s">
        <v>408</v>
      </c>
      <c r="H3610" s="218">
        <v>1</v>
      </c>
      <c r="I3610" s="219"/>
      <c r="J3610" s="220">
        <f>ROUND(I3610*H3610,2)</f>
        <v>0</v>
      </c>
      <c r="K3610" s="216" t="s">
        <v>19</v>
      </c>
      <c r="L3610" s="46"/>
      <c r="M3610" s="221" t="s">
        <v>19</v>
      </c>
      <c r="N3610" s="222" t="s">
        <v>43</v>
      </c>
      <c r="O3610" s="86"/>
      <c r="P3610" s="223">
        <f>O3610*H3610</f>
        <v>0</v>
      </c>
      <c r="Q3610" s="223">
        <v>0.10199999999999999</v>
      </c>
      <c r="R3610" s="223">
        <f>Q3610*H3610</f>
        <v>0.10199999999999999</v>
      </c>
      <c r="S3610" s="223">
        <v>0</v>
      </c>
      <c r="T3610" s="224">
        <f>S3610*H3610</f>
        <v>0</v>
      </c>
      <c r="U3610" s="40"/>
      <c r="V3610" s="40"/>
      <c r="W3610" s="40"/>
      <c r="X3610" s="40"/>
      <c r="Y3610" s="40"/>
      <c r="Z3610" s="40"/>
      <c r="AA3610" s="40"/>
      <c r="AB3610" s="40"/>
      <c r="AC3610" s="40"/>
      <c r="AD3610" s="40"/>
      <c r="AE3610" s="40"/>
      <c r="AR3610" s="225" t="s">
        <v>307</v>
      </c>
      <c r="AT3610" s="225" t="s">
        <v>192</v>
      </c>
      <c r="AU3610" s="225" t="s">
        <v>82</v>
      </c>
      <c r="AY3610" s="19" t="s">
        <v>190</v>
      </c>
      <c r="BE3610" s="226">
        <f>IF(N3610="základní",J3610,0)</f>
        <v>0</v>
      </c>
      <c r="BF3610" s="226">
        <f>IF(N3610="snížená",J3610,0)</f>
        <v>0</v>
      </c>
      <c r="BG3610" s="226">
        <f>IF(N3610="zákl. přenesená",J3610,0)</f>
        <v>0</v>
      </c>
      <c r="BH3610" s="226">
        <f>IF(N3610="sníž. přenesená",J3610,0)</f>
        <v>0</v>
      </c>
      <c r="BI3610" s="226">
        <f>IF(N3610="nulová",J3610,0)</f>
        <v>0</v>
      </c>
      <c r="BJ3610" s="19" t="s">
        <v>79</v>
      </c>
      <c r="BK3610" s="226">
        <f>ROUND(I3610*H3610,2)</f>
        <v>0</v>
      </c>
      <c r="BL3610" s="19" t="s">
        <v>307</v>
      </c>
      <c r="BM3610" s="225" t="s">
        <v>4076</v>
      </c>
    </row>
    <row r="3611" s="2" customFormat="1">
      <c r="A3611" s="40"/>
      <c r="B3611" s="41"/>
      <c r="C3611" s="42"/>
      <c r="D3611" s="234" t="s">
        <v>680</v>
      </c>
      <c r="E3611" s="42"/>
      <c r="F3611" s="283" t="s">
        <v>3844</v>
      </c>
      <c r="G3611" s="42"/>
      <c r="H3611" s="42"/>
      <c r="I3611" s="229"/>
      <c r="J3611" s="42"/>
      <c r="K3611" s="42"/>
      <c r="L3611" s="46"/>
      <c r="M3611" s="230"/>
      <c r="N3611" s="231"/>
      <c r="O3611" s="86"/>
      <c r="P3611" s="86"/>
      <c r="Q3611" s="86"/>
      <c r="R3611" s="86"/>
      <c r="S3611" s="86"/>
      <c r="T3611" s="87"/>
      <c r="U3611" s="40"/>
      <c r="V3611" s="40"/>
      <c r="W3611" s="40"/>
      <c r="X3611" s="40"/>
      <c r="Y3611" s="40"/>
      <c r="Z3611" s="40"/>
      <c r="AA3611" s="40"/>
      <c r="AB3611" s="40"/>
      <c r="AC3611" s="40"/>
      <c r="AD3611" s="40"/>
      <c r="AE3611" s="40"/>
      <c r="AT3611" s="19" t="s">
        <v>680</v>
      </c>
      <c r="AU3611" s="19" t="s">
        <v>82</v>
      </c>
    </row>
    <row r="3612" s="2" customFormat="1" ht="16.5" customHeight="1">
      <c r="A3612" s="40"/>
      <c r="B3612" s="41"/>
      <c r="C3612" s="214" t="s">
        <v>4077</v>
      </c>
      <c r="D3612" s="214" t="s">
        <v>192</v>
      </c>
      <c r="E3612" s="215" t="s">
        <v>4078</v>
      </c>
      <c r="F3612" s="216" t="s">
        <v>3871</v>
      </c>
      <c r="G3612" s="217" t="s">
        <v>408</v>
      </c>
      <c r="H3612" s="218">
        <v>1</v>
      </c>
      <c r="I3612" s="219"/>
      <c r="J3612" s="220">
        <f>ROUND(I3612*H3612,2)</f>
        <v>0</v>
      </c>
      <c r="K3612" s="216" t="s">
        <v>19</v>
      </c>
      <c r="L3612" s="46"/>
      <c r="M3612" s="221" t="s">
        <v>19</v>
      </c>
      <c r="N3612" s="222" t="s">
        <v>43</v>
      </c>
      <c r="O3612" s="86"/>
      <c r="P3612" s="223">
        <f>O3612*H3612</f>
        <v>0</v>
      </c>
      <c r="Q3612" s="223">
        <v>0.14999999999999999</v>
      </c>
      <c r="R3612" s="223">
        <f>Q3612*H3612</f>
        <v>0.14999999999999999</v>
      </c>
      <c r="S3612" s="223">
        <v>0</v>
      </c>
      <c r="T3612" s="224">
        <f>S3612*H3612</f>
        <v>0</v>
      </c>
      <c r="U3612" s="40"/>
      <c r="V3612" s="40"/>
      <c r="W3612" s="40"/>
      <c r="X3612" s="40"/>
      <c r="Y3612" s="40"/>
      <c r="Z3612" s="40"/>
      <c r="AA3612" s="40"/>
      <c r="AB3612" s="40"/>
      <c r="AC3612" s="40"/>
      <c r="AD3612" s="40"/>
      <c r="AE3612" s="40"/>
      <c r="AR3612" s="225" t="s">
        <v>307</v>
      </c>
      <c r="AT3612" s="225" t="s">
        <v>192</v>
      </c>
      <c r="AU3612" s="225" t="s">
        <v>82</v>
      </c>
      <c r="AY3612" s="19" t="s">
        <v>190</v>
      </c>
      <c r="BE3612" s="226">
        <f>IF(N3612="základní",J3612,0)</f>
        <v>0</v>
      </c>
      <c r="BF3612" s="226">
        <f>IF(N3612="snížená",J3612,0)</f>
        <v>0</v>
      </c>
      <c r="BG3612" s="226">
        <f>IF(N3612="zákl. přenesená",J3612,0)</f>
        <v>0</v>
      </c>
      <c r="BH3612" s="226">
        <f>IF(N3612="sníž. přenesená",J3612,0)</f>
        <v>0</v>
      </c>
      <c r="BI3612" s="226">
        <f>IF(N3612="nulová",J3612,0)</f>
        <v>0</v>
      </c>
      <c r="BJ3612" s="19" t="s">
        <v>79</v>
      </c>
      <c r="BK3612" s="226">
        <f>ROUND(I3612*H3612,2)</f>
        <v>0</v>
      </c>
      <c r="BL3612" s="19" t="s">
        <v>307</v>
      </c>
      <c r="BM3612" s="225" t="s">
        <v>4079</v>
      </c>
    </row>
    <row r="3613" s="2" customFormat="1">
      <c r="A3613" s="40"/>
      <c r="B3613" s="41"/>
      <c r="C3613" s="42"/>
      <c r="D3613" s="234" t="s">
        <v>680</v>
      </c>
      <c r="E3613" s="42"/>
      <c r="F3613" s="283" t="s">
        <v>3844</v>
      </c>
      <c r="G3613" s="42"/>
      <c r="H3613" s="42"/>
      <c r="I3613" s="229"/>
      <c r="J3613" s="42"/>
      <c r="K3613" s="42"/>
      <c r="L3613" s="46"/>
      <c r="M3613" s="230"/>
      <c r="N3613" s="231"/>
      <c r="O3613" s="86"/>
      <c r="P3613" s="86"/>
      <c r="Q3613" s="86"/>
      <c r="R3613" s="86"/>
      <c r="S3613" s="86"/>
      <c r="T3613" s="87"/>
      <c r="U3613" s="40"/>
      <c r="V3613" s="40"/>
      <c r="W3613" s="40"/>
      <c r="X3613" s="40"/>
      <c r="Y3613" s="40"/>
      <c r="Z3613" s="40"/>
      <c r="AA3613" s="40"/>
      <c r="AB3613" s="40"/>
      <c r="AC3613" s="40"/>
      <c r="AD3613" s="40"/>
      <c r="AE3613" s="40"/>
      <c r="AT3613" s="19" t="s">
        <v>680</v>
      </c>
      <c r="AU3613" s="19" t="s">
        <v>82</v>
      </c>
    </row>
    <row r="3614" s="2" customFormat="1" ht="16.5" customHeight="1">
      <c r="A3614" s="40"/>
      <c r="B3614" s="41"/>
      <c r="C3614" s="214" t="s">
        <v>4080</v>
      </c>
      <c r="D3614" s="214" t="s">
        <v>192</v>
      </c>
      <c r="E3614" s="215" t="s">
        <v>4081</v>
      </c>
      <c r="F3614" s="216" t="s">
        <v>3959</v>
      </c>
      <c r="G3614" s="217" t="s">
        <v>408</v>
      </c>
      <c r="H3614" s="218">
        <v>1</v>
      </c>
      <c r="I3614" s="219"/>
      <c r="J3614" s="220">
        <f>ROUND(I3614*H3614,2)</f>
        <v>0</v>
      </c>
      <c r="K3614" s="216" t="s">
        <v>19</v>
      </c>
      <c r="L3614" s="46"/>
      <c r="M3614" s="221" t="s">
        <v>19</v>
      </c>
      <c r="N3614" s="222" t="s">
        <v>43</v>
      </c>
      <c r="O3614" s="86"/>
      <c r="P3614" s="223">
        <f>O3614*H3614</f>
        <v>0</v>
      </c>
      <c r="Q3614" s="223">
        <v>0.089999999999999997</v>
      </c>
      <c r="R3614" s="223">
        <f>Q3614*H3614</f>
        <v>0.089999999999999997</v>
      </c>
      <c r="S3614" s="223">
        <v>0</v>
      </c>
      <c r="T3614" s="224">
        <f>S3614*H3614</f>
        <v>0</v>
      </c>
      <c r="U3614" s="40"/>
      <c r="V3614" s="40"/>
      <c r="W3614" s="40"/>
      <c r="X3614" s="40"/>
      <c r="Y3614" s="40"/>
      <c r="Z3614" s="40"/>
      <c r="AA3614" s="40"/>
      <c r="AB3614" s="40"/>
      <c r="AC3614" s="40"/>
      <c r="AD3614" s="40"/>
      <c r="AE3614" s="40"/>
      <c r="AR3614" s="225" t="s">
        <v>307</v>
      </c>
      <c r="AT3614" s="225" t="s">
        <v>192</v>
      </c>
      <c r="AU3614" s="225" t="s">
        <v>82</v>
      </c>
      <c r="AY3614" s="19" t="s">
        <v>190</v>
      </c>
      <c r="BE3614" s="226">
        <f>IF(N3614="základní",J3614,0)</f>
        <v>0</v>
      </c>
      <c r="BF3614" s="226">
        <f>IF(N3614="snížená",J3614,0)</f>
        <v>0</v>
      </c>
      <c r="BG3614" s="226">
        <f>IF(N3614="zákl. přenesená",J3614,0)</f>
        <v>0</v>
      </c>
      <c r="BH3614" s="226">
        <f>IF(N3614="sníž. přenesená",J3614,0)</f>
        <v>0</v>
      </c>
      <c r="BI3614" s="226">
        <f>IF(N3614="nulová",J3614,0)</f>
        <v>0</v>
      </c>
      <c r="BJ3614" s="19" t="s">
        <v>79</v>
      </c>
      <c r="BK3614" s="226">
        <f>ROUND(I3614*H3614,2)</f>
        <v>0</v>
      </c>
      <c r="BL3614" s="19" t="s">
        <v>307</v>
      </c>
      <c r="BM3614" s="225" t="s">
        <v>4082</v>
      </c>
    </row>
    <row r="3615" s="2" customFormat="1">
      <c r="A3615" s="40"/>
      <c r="B3615" s="41"/>
      <c r="C3615" s="42"/>
      <c r="D3615" s="234" t="s">
        <v>680</v>
      </c>
      <c r="E3615" s="42"/>
      <c r="F3615" s="283" t="s">
        <v>3844</v>
      </c>
      <c r="G3615" s="42"/>
      <c r="H3615" s="42"/>
      <c r="I3615" s="229"/>
      <c r="J3615" s="42"/>
      <c r="K3615" s="42"/>
      <c r="L3615" s="46"/>
      <c r="M3615" s="230"/>
      <c r="N3615" s="231"/>
      <c r="O3615" s="86"/>
      <c r="P3615" s="86"/>
      <c r="Q3615" s="86"/>
      <c r="R3615" s="86"/>
      <c r="S3615" s="86"/>
      <c r="T3615" s="87"/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T3615" s="19" t="s">
        <v>680</v>
      </c>
      <c r="AU3615" s="19" t="s">
        <v>82</v>
      </c>
    </row>
    <row r="3616" s="2" customFormat="1" ht="16.5" customHeight="1">
      <c r="A3616" s="40"/>
      <c r="B3616" s="41"/>
      <c r="C3616" s="214" t="s">
        <v>4083</v>
      </c>
      <c r="D3616" s="214" t="s">
        <v>192</v>
      </c>
      <c r="E3616" s="215" t="s">
        <v>4084</v>
      </c>
      <c r="F3616" s="216" t="s">
        <v>3867</v>
      </c>
      <c r="G3616" s="217" t="s">
        <v>408</v>
      </c>
      <c r="H3616" s="218">
        <v>1</v>
      </c>
      <c r="I3616" s="219"/>
      <c r="J3616" s="220">
        <f>ROUND(I3616*H3616,2)</f>
        <v>0</v>
      </c>
      <c r="K3616" s="216" t="s">
        <v>19</v>
      </c>
      <c r="L3616" s="46"/>
      <c r="M3616" s="221" t="s">
        <v>19</v>
      </c>
      <c r="N3616" s="222" t="s">
        <v>43</v>
      </c>
      <c r="O3616" s="86"/>
      <c r="P3616" s="223">
        <f>O3616*H3616</f>
        <v>0</v>
      </c>
      <c r="Q3616" s="223">
        <v>0.23999999999999999</v>
      </c>
      <c r="R3616" s="223">
        <f>Q3616*H3616</f>
        <v>0.23999999999999999</v>
      </c>
      <c r="S3616" s="223">
        <v>0</v>
      </c>
      <c r="T3616" s="224">
        <f>S3616*H3616</f>
        <v>0</v>
      </c>
      <c r="U3616" s="40"/>
      <c r="V3616" s="40"/>
      <c r="W3616" s="40"/>
      <c r="X3616" s="40"/>
      <c r="Y3616" s="40"/>
      <c r="Z3616" s="40"/>
      <c r="AA3616" s="40"/>
      <c r="AB3616" s="40"/>
      <c r="AC3616" s="40"/>
      <c r="AD3616" s="40"/>
      <c r="AE3616" s="40"/>
      <c r="AR3616" s="225" t="s">
        <v>307</v>
      </c>
      <c r="AT3616" s="225" t="s">
        <v>192</v>
      </c>
      <c r="AU3616" s="225" t="s">
        <v>82</v>
      </c>
      <c r="AY3616" s="19" t="s">
        <v>190</v>
      </c>
      <c r="BE3616" s="226">
        <f>IF(N3616="základní",J3616,0)</f>
        <v>0</v>
      </c>
      <c r="BF3616" s="226">
        <f>IF(N3616="snížená",J3616,0)</f>
        <v>0</v>
      </c>
      <c r="BG3616" s="226">
        <f>IF(N3616="zákl. přenesená",J3616,0)</f>
        <v>0</v>
      </c>
      <c r="BH3616" s="226">
        <f>IF(N3616="sníž. přenesená",J3616,0)</f>
        <v>0</v>
      </c>
      <c r="BI3616" s="226">
        <f>IF(N3616="nulová",J3616,0)</f>
        <v>0</v>
      </c>
      <c r="BJ3616" s="19" t="s">
        <v>79</v>
      </c>
      <c r="BK3616" s="226">
        <f>ROUND(I3616*H3616,2)</f>
        <v>0</v>
      </c>
      <c r="BL3616" s="19" t="s">
        <v>307</v>
      </c>
      <c r="BM3616" s="225" t="s">
        <v>4085</v>
      </c>
    </row>
    <row r="3617" s="2" customFormat="1">
      <c r="A3617" s="40"/>
      <c r="B3617" s="41"/>
      <c r="C3617" s="42"/>
      <c r="D3617" s="234" t="s">
        <v>680</v>
      </c>
      <c r="E3617" s="42"/>
      <c r="F3617" s="283" t="s">
        <v>3844</v>
      </c>
      <c r="G3617" s="42"/>
      <c r="H3617" s="42"/>
      <c r="I3617" s="229"/>
      <c r="J3617" s="42"/>
      <c r="K3617" s="42"/>
      <c r="L3617" s="46"/>
      <c r="M3617" s="230"/>
      <c r="N3617" s="231"/>
      <c r="O3617" s="86"/>
      <c r="P3617" s="86"/>
      <c r="Q3617" s="86"/>
      <c r="R3617" s="86"/>
      <c r="S3617" s="86"/>
      <c r="T3617" s="87"/>
      <c r="U3617" s="40"/>
      <c r="V3617" s="40"/>
      <c r="W3617" s="40"/>
      <c r="X3617" s="40"/>
      <c r="Y3617" s="40"/>
      <c r="Z3617" s="40"/>
      <c r="AA3617" s="40"/>
      <c r="AB3617" s="40"/>
      <c r="AC3617" s="40"/>
      <c r="AD3617" s="40"/>
      <c r="AE3617" s="40"/>
      <c r="AT3617" s="19" t="s">
        <v>680</v>
      </c>
      <c r="AU3617" s="19" t="s">
        <v>82</v>
      </c>
    </row>
    <row r="3618" s="2" customFormat="1" ht="16.5" customHeight="1">
      <c r="A3618" s="40"/>
      <c r="B3618" s="41"/>
      <c r="C3618" s="214" t="s">
        <v>4086</v>
      </c>
      <c r="D3618" s="214" t="s">
        <v>192</v>
      </c>
      <c r="E3618" s="215" t="s">
        <v>4087</v>
      </c>
      <c r="F3618" s="216" t="s">
        <v>3867</v>
      </c>
      <c r="G3618" s="217" t="s">
        <v>408</v>
      </c>
      <c r="H3618" s="218">
        <v>1</v>
      </c>
      <c r="I3618" s="219"/>
      <c r="J3618" s="220">
        <f>ROUND(I3618*H3618,2)</f>
        <v>0</v>
      </c>
      <c r="K3618" s="216" t="s">
        <v>19</v>
      </c>
      <c r="L3618" s="46"/>
      <c r="M3618" s="221" t="s">
        <v>19</v>
      </c>
      <c r="N3618" s="222" t="s">
        <v>43</v>
      </c>
      <c r="O3618" s="86"/>
      <c r="P3618" s="223">
        <f>O3618*H3618</f>
        <v>0</v>
      </c>
      <c r="Q3618" s="223">
        <v>0.23999999999999999</v>
      </c>
      <c r="R3618" s="223">
        <f>Q3618*H3618</f>
        <v>0.23999999999999999</v>
      </c>
      <c r="S3618" s="223">
        <v>0</v>
      </c>
      <c r="T3618" s="224">
        <f>S3618*H3618</f>
        <v>0</v>
      </c>
      <c r="U3618" s="40"/>
      <c r="V3618" s="40"/>
      <c r="W3618" s="40"/>
      <c r="X3618" s="40"/>
      <c r="Y3618" s="40"/>
      <c r="Z3618" s="40"/>
      <c r="AA3618" s="40"/>
      <c r="AB3618" s="40"/>
      <c r="AC3618" s="40"/>
      <c r="AD3618" s="40"/>
      <c r="AE3618" s="40"/>
      <c r="AR3618" s="225" t="s">
        <v>307</v>
      </c>
      <c r="AT3618" s="225" t="s">
        <v>192</v>
      </c>
      <c r="AU3618" s="225" t="s">
        <v>82</v>
      </c>
      <c r="AY3618" s="19" t="s">
        <v>190</v>
      </c>
      <c r="BE3618" s="226">
        <f>IF(N3618="základní",J3618,0)</f>
        <v>0</v>
      </c>
      <c r="BF3618" s="226">
        <f>IF(N3618="snížená",J3618,0)</f>
        <v>0</v>
      </c>
      <c r="BG3618" s="226">
        <f>IF(N3618="zákl. přenesená",J3618,0)</f>
        <v>0</v>
      </c>
      <c r="BH3618" s="226">
        <f>IF(N3618="sníž. přenesená",J3618,0)</f>
        <v>0</v>
      </c>
      <c r="BI3618" s="226">
        <f>IF(N3618="nulová",J3618,0)</f>
        <v>0</v>
      </c>
      <c r="BJ3618" s="19" t="s">
        <v>79</v>
      </c>
      <c r="BK3618" s="226">
        <f>ROUND(I3618*H3618,2)</f>
        <v>0</v>
      </c>
      <c r="BL3618" s="19" t="s">
        <v>307</v>
      </c>
      <c r="BM3618" s="225" t="s">
        <v>4088</v>
      </c>
    </row>
    <row r="3619" s="2" customFormat="1">
      <c r="A3619" s="40"/>
      <c r="B3619" s="41"/>
      <c r="C3619" s="42"/>
      <c r="D3619" s="234" t="s">
        <v>680</v>
      </c>
      <c r="E3619" s="42"/>
      <c r="F3619" s="283" t="s">
        <v>3844</v>
      </c>
      <c r="G3619" s="42"/>
      <c r="H3619" s="42"/>
      <c r="I3619" s="229"/>
      <c r="J3619" s="42"/>
      <c r="K3619" s="42"/>
      <c r="L3619" s="46"/>
      <c r="M3619" s="230"/>
      <c r="N3619" s="231"/>
      <c r="O3619" s="86"/>
      <c r="P3619" s="86"/>
      <c r="Q3619" s="86"/>
      <c r="R3619" s="86"/>
      <c r="S3619" s="86"/>
      <c r="T3619" s="87"/>
      <c r="U3619" s="40"/>
      <c r="V3619" s="40"/>
      <c r="W3619" s="40"/>
      <c r="X3619" s="40"/>
      <c r="Y3619" s="40"/>
      <c r="Z3619" s="40"/>
      <c r="AA3619" s="40"/>
      <c r="AB3619" s="40"/>
      <c r="AC3619" s="40"/>
      <c r="AD3619" s="40"/>
      <c r="AE3619" s="40"/>
      <c r="AT3619" s="19" t="s">
        <v>680</v>
      </c>
      <c r="AU3619" s="19" t="s">
        <v>82</v>
      </c>
    </row>
    <row r="3620" s="2" customFormat="1" ht="16.5" customHeight="1">
      <c r="A3620" s="40"/>
      <c r="B3620" s="41"/>
      <c r="C3620" s="214" t="s">
        <v>4089</v>
      </c>
      <c r="D3620" s="214" t="s">
        <v>192</v>
      </c>
      <c r="E3620" s="215" t="s">
        <v>4090</v>
      </c>
      <c r="F3620" s="216" t="s">
        <v>3867</v>
      </c>
      <c r="G3620" s="217" t="s">
        <v>408</v>
      </c>
      <c r="H3620" s="218">
        <v>1</v>
      </c>
      <c r="I3620" s="219"/>
      <c r="J3620" s="220">
        <f>ROUND(I3620*H3620,2)</f>
        <v>0</v>
      </c>
      <c r="K3620" s="216" t="s">
        <v>19</v>
      </c>
      <c r="L3620" s="46"/>
      <c r="M3620" s="221" t="s">
        <v>19</v>
      </c>
      <c r="N3620" s="222" t="s">
        <v>43</v>
      </c>
      <c r="O3620" s="86"/>
      <c r="P3620" s="223">
        <f>O3620*H3620</f>
        <v>0</v>
      </c>
      <c r="Q3620" s="223">
        <v>0.23999999999999999</v>
      </c>
      <c r="R3620" s="223">
        <f>Q3620*H3620</f>
        <v>0.23999999999999999</v>
      </c>
      <c r="S3620" s="223">
        <v>0</v>
      </c>
      <c r="T3620" s="224">
        <f>S3620*H3620</f>
        <v>0</v>
      </c>
      <c r="U3620" s="40"/>
      <c r="V3620" s="40"/>
      <c r="W3620" s="40"/>
      <c r="X3620" s="40"/>
      <c r="Y3620" s="40"/>
      <c r="Z3620" s="40"/>
      <c r="AA3620" s="40"/>
      <c r="AB3620" s="40"/>
      <c r="AC3620" s="40"/>
      <c r="AD3620" s="40"/>
      <c r="AE3620" s="40"/>
      <c r="AR3620" s="225" t="s">
        <v>307</v>
      </c>
      <c r="AT3620" s="225" t="s">
        <v>192</v>
      </c>
      <c r="AU3620" s="225" t="s">
        <v>82</v>
      </c>
      <c r="AY3620" s="19" t="s">
        <v>190</v>
      </c>
      <c r="BE3620" s="226">
        <f>IF(N3620="základní",J3620,0)</f>
        <v>0</v>
      </c>
      <c r="BF3620" s="226">
        <f>IF(N3620="snížená",J3620,0)</f>
        <v>0</v>
      </c>
      <c r="BG3620" s="226">
        <f>IF(N3620="zákl. přenesená",J3620,0)</f>
        <v>0</v>
      </c>
      <c r="BH3620" s="226">
        <f>IF(N3620="sníž. přenesená",J3620,0)</f>
        <v>0</v>
      </c>
      <c r="BI3620" s="226">
        <f>IF(N3620="nulová",J3620,0)</f>
        <v>0</v>
      </c>
      <c r="BJ3620" s="19" t="s">
        <v>79</v>
      </c>
      <c r="BK3620" s="226">
        <f>ROUND(I3620*H3620,2)</f>
        <v>0</v>
      </c>
      <c r="BL3620" s="19" t="s">
        <v>307</v>
      </c>
      <c r="BM3620" s="225" t="s">
        <v>4091</v>
      </c>
    </row>
    <row r="3621" s="2" customFormat="1">
      <c r="A3621" s="40"/>
      <c r="B3621" s="41"/>
      <c r="C3621" s="42"/>
      <c r="D3621" s="234" t="s">
        <v>680</v>
      </c>
      <c r="E3621" s="42"/>
      <c r="F3621" s="283" t="s">
        <v>3844</v>
      </c>
      <c r="G3621" s="42"/>
      <c r="H3621" s="42"/>
      <c r="I3621" s="229"/>
      <c r="J3621" s="42"/>
      <c r="K3621" s="42"/>
      <c r="L3621" s="46"/>
      <c r="M3621" s="230"/>
      <c r="N3621" s="231"/>
      <c r="O3621" s="86"/>
      <c r="P3621" s="86"/>
      <c r="Q3621" s="86"/>
      <c r="R3621" s="86"/>
      <c r="S3621" s="86"/>
      <c r="T3621" s="87"/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T3621" s="19" t="s">
        <v>680</v>
      </c>
      <c r="AU3621" s="19" t="s">
        <v>82</v>
      </c>
    </row>
    <row r="3622" s="2" customFormat="1" ht="16.5" customHeight="1">
      <c r="A3622" s="40"/>
      <c r="B3622" s="41"/>
      <c r="C3622" s="214" t="s">
        <v>4092</v>
      </c>
      <c r="D3622" s="214" t="s">
        <v>192</v>
      </c>
      <c r="E3622" s="215" t="s">
        <v>4093</v>
      </c>
      <c r="F3622" s="216" t="s">
        <v>3878</v>
      </c>
      <c r="G3622" s="217" t="s">
        <v>408</v>
      </c>
      <c r="H3622" s="218">
        <v>1</v>
      </c>
      <c r="I3622" s="219"/>
      <c r="J3622" s="220">
        <f>ROUND(I3622*H3622,2)</f>
        <v>0</v>
      </c>
      <c r="K3622" s="216" t="s">
        <v>19</v>
      </c>
      <c r="L3622" s="46"/>
      <c r="M3622" s="221" t="s">
        <v>19</v>
      </c>
      <c r="N3622" s="222" t="s">
        <v>43</v>
      </c>
      <c r="O3622" s="86"/>
      <c r="P3622" s="223">
        <f>O3622*H3622</f>
        <v>0</v>
      </c>
      <c r="Q3622" s="223">
        <v>0.27000000000000002</v>
      </c>
      <c r="R3622" s="223">
        <f>Q3622*H3622</f>
        <v>0.27000000000000002</v>
      </c>
      <c r="S3622" s="223">
        <v>0</v>
      </c>
      <c r="T3622" s="224">
        <f>S3622*H3622</f>
        <v>0</v>
      </c>
      <c r="U3622" s="40"/>
      <c r="V3622" s="40"/>
      <c r="W3622" s="40"/>
      <c r="X3622" s="40"/>
      <c r="Y3622" s="40"/>
      <c r="Z3622" s="40"/>
      <c r="AA3622" s="40"/>
      <c r="AB3622" s="40"/>
      <c r="AC3622" s="40"/>
      <c r="AD3622" s="40"/>
      <c r="AE3622" s="40"/>
      <c r="AR3622" s="225" t="s">
        <v>307</v>
      </c>
      <c r="AT3622" s="225" t="s">
        <v>192</v>
      </c>
      <c r="AU3622" s="225" t="s">
        <v>82</v>
      </c>
      <c r="AY3622" s="19" t="s">
        <v>190</v>
      </c>
      <c r="BE3622" s="226">
        <f>IF(N3622="základní",J3622,0)</f>
        <v>0</v>
      </c>
      <c r="BF3622" s="226">
        <f>IF(N3622="snížená",J3622,0)</f>
        <v>0</v>
      </c>
      <c r="BG3622" s="226">
        <f>IF(N3622="zákl. přenesená",J3622,0)</f>
        <v>0</v>
      </c>
      <c r="BH3622" s="226">
        <f>IF(N3622="sníž. přenesená",J3622,0)</f>
        <v>0</v>
      </c>
      <c r="BI3622" s="226">
        <f>IF(N3622="nulová",J3622,0)</f>
        <v>0</v>
      </c>
      <c r="BJ3622" s="19" t="s">
        <v>79</v>
      </c>
      <c r="BK3622" s="226">
        <f>ROUND(I3622*H3622,2)</f>
        <v>0</v>
      </c>
      <c r="BL3622" s="19" t="s">
        <v>307</v>
      </c>
      <c r="BM3622" s="225" t="s">
        <v>4094</v>
      </c>
    </row>
    <row r="3623" s="2" customFormat="1">
      <c r="A3623" s="40"/>
      <c r="B3623" s="41"/>
      <c r="C3623" s="42"/>
      <c r="D3623" s="234" t="s">
        <v>680</v>
      </c>
      <c r="E3623" s="42"/>
      <c r="F3623" s="283" t="s">
        <v>3844</v>
      </c>
      <c r="G3623" s="42"/>
      <c r="H3623" s="42"/>
      <c r="I3623" s="229"/>
      <c r="J3623" s="42"/>
      <c r="K3623" s="42"/>
      <c r="L3623" s="46"/>
      <c r="M3623" s="230"/>
      <c r="N3623" s="231"/>
      <c r="O3623" s="86"/>
      <c r="P3623" s="86"/>
      <c r="Q3623" s="86"/>
      <c r="R3623" s="86"/>
      <c r="S3623" s="86"/>
      <c r="T3623" s="87"/>
      <c r="U3623" s="40"/>
      <c r="V3623" s="40"/>
      <c r="W3623" s="40"/>
      <c r="X3623" s="40"/>
      <c r="Y3623" s="40"/>
      <c r="Z3623" s="40"/>
      <c r="AA3623" s="40"/>
      <c r="AB3623" s="40"/>
      <c r="AC3623" s="40"/>
      <c r="AD3623" s="40"/>
      <c r="AE3623" s="40"/>
      <c r="AT3623" s="19" t="s">
        <v>680</v>
      </c>
      <c r="AU3623" s="19" t="s">
        <v>82</v>
      </c>
    </row>
    <row r="3624" s="2" customFormat="1" ht="16.5" customHeight="1">
      <c r="A3624" s="40"/>
      <c r="B3624" s="41"/>
      <c r="C3624" s="214" t="s">
        <v>4095</v>
      </c>
      <c r="D3624" s="214" t="s">
        <v>192</v>
      </c>
      <c r="E3624" s="215" t="s">
        <v>4096</v>
      </c>
      <c r="F3624" s="216" t="s">
        <v>3867</v>
      </c>
      <c r="G3624" s="217" t="s">
        <v>408</v>
      </c>
      <c r="H3624" s="218">
        <v>1</v>
      </c>
      <c r="I3624" s="219"/>
      <c r="J3624" s="220">
        <f>ROUND(I3624*H3624,2)</f>
        <v>0</v>
      </c>
      <c r="K3624" s="216" t="s">
        <v>19</v>
      </c>
      <c r="L3624" s="46"/>
      <c r="M3624" s="221" t="s">
        <v>19</v>
      </c>
      <c r="N3624" s="222" t="s">
        <v>43</v>
      </c>
      <c r="O3624" s="86"/>
      <c r="P3624" s="223">
        <f>O3624*H3624</f>
        <v>0</v>
      </c>
      <c r="Q3624" s="223">
        <v>0.23999999999999999</v>
      </c>
      <c r="R3624" s="223">
        <f>Q3624*H3624</f>
        <v>0.23999999999999999</v>
      </c>
      <c r="S3624" s="223">
        <v>0</v>
      </c>
      <c r="T3624" s="224">
        <f>S3624*H3624</f>
        <v>0</v>
      </c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R3624" s="225" t="s">
        <v>307</v>
      </c>
      <c r="AT3624" s="225" t="s">
        <v>192</v>
      </c>
      <c r="AU3624" s="225" t="s">
        <v>82</v>
      </c>
      <c r="AY3624" s="19" t="s">
        <v>190</v>
      </c>
      <c r="BE3624" s="226">
        <f>IF(N3624="základní",J3624,0)</f>
        <v>0</v>
      </c>
      <c r="BF3624" s="226">
        <f>IF(N3624="snížená",J3624,0)</f>
        <v>0</v>
      </c>
      <c r="BG3624" s="226">
        <f>IF(N3624="zákl. přenesená",J3624,0)</f>
        <v>0</v>
      </c>
      <c r="BH3624" s="226">
        <f>IF(N3624="sníž. přenesená",J3624,0)</f>
        <v>0</v>
      </c>
      <c r="BI3624" s="226">
        <f>IF(N3624="nulová",J3624,0)</f>
        <v>0</v>
      </c>
      <c r="BJ3624" s="19" t="s">
        <v>79</v>
      </c>
      <c r="BK3624" s="226">
        <f>ROUND(I3624*H3624,2)</f>
        <v>0</v>
      </c>
      <c r="BL3624" s="19" t="s">
        <v>307</v>
      </c>
      <c r="BM3624" s="225" t="s">
        <v>4097</v>
      </c>
    </row>
    <row r="3625" s="2" customFormat="1">
      <c r="A3625" s="40"/>
      <c r="B3625" s="41"/>
      <c r="C3625" s="42"/>
      <c r="D3625" s="234" t="s">
        <v>680</v>
      </c>
      <c r="E3625" s="42"/>
      <c r="F3625" s="283" t="s">
        <v>3844</v>
      </c>
      <c r="G3625" s="42"/>
      <c r="H3625" s="42"/>
      <c r="I3625" s="229"/>
      <c r="J3625" s="42"/>
      <c r="K3625" s="42"/>
      <c r="L3625" s="46"/>
      <c r="M3625" s="230"/>
      <c r="N3625" s="231"/>
      <c r="O3625" s="86"/>
      <c r="P3625" s="86"/>
      <c r="Q3625" s="86"/>
      <c r="R3625" s="86"/>
      <c r="S3625" s="86"/>
      <c r="T3625" s="87"/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T3625" s="19" t="s">
        <v>680</v>
      </c>
      <c r="AU3625" s="19" t="s">
        <v>82</v>
      </c>
    </row>
    <row r="3626" s="2" customFormat="1" ht="16.5" customHeight="1">
      <c r="A3626" s="40"/>
      <c r="B3626" s="41"/>
      <c r="C3626" s="214" t="s">
        <v>4098</v>
      </c>
      <c r="D3626" s="214" t="s">
        <v>192</v>
      </c>
      <c r="E3626" s="215" t="s">
        <v>4099</v>
      </c>
      <c r="F3626" s="216" t="s">
        <v>3871</v>
      </c>
      <c r="G3626" s="217" t="s">
        <v>408</v>
      </c>
      <c r="H3626" s="218">
        <v>1</v>
      </c>
      <c r="I3626" s="219"/>
      <c r="J3626" s="220">
        <f>ROUND(I3626*H3626,2)</f>
        <v>0</v>
      </c>
      <c r="K3626" s="216" t="s">
        <v>19</v>
      </c>
      <c r="L3626" s="46"/>
      <c r="M3626" s="221" t="s">
        <v>19</v>
      </c>
      <c r="N3626" s="222" t="s">
        <v>43</v>
      </c>
      <c r="O3626" s="86"/>
      <c r="P3626" s="223">
        <f>O3626*H3626</f>
        <v>0</v>
      </c>
      <c r="Q3626" s="223">
        <v>0.14999999999999999</v>
      </c>
      <c r="R3626" s="223">
        <f>Q3626*H3626</f>
        <v>0.14999999999999999</v>
      </c>
      <c r="S3626" s="223">
        <v>0</v>
      </c>
      <c r="T3626" s="224">
        <f>S3626*H3626</f>
        <v>0</v>
      </c>
      <c r="U3626" s="40"/>
      <c r="V3626" s="40"/>
      <c r="W3626" s="40"/>
      <c r="X3626" s="40"/>
      <c r="Y3626" s="40"/>
      <c r="Z3626" s="40"/>
      <c r="AA3626" s="40"/>
      <c r="AB3626" s="40"/>
      <c r="AC3626" s="40"/>
      <c r="AD3626" s="40"/>
      <c r="AE3626" s="40"/>
      <c r="AR3626" s="225" t="s">
        <v>307</v>
      </c>
      <c r="AT3626" s="225" t="s">
        <v>192</v>
      </c>
      <c r="AU3626" s="225" t="s">
        <v>82</v>
      </c>
      <c r="AY3626" s="19" t="s">
        <v>190</v>
      </c>
      <c r="BE3626" s="226">
        <f>IF(N3626="základní",J3626,0)</f>
        <v>0</v>
      </c>
      <c r="BF3626" s="226">
        <f>IF(N3626="snížená",J3626,0)</f>
        <v>0</v>
      </c>
      <c r="BG3626" s="226">
        <f>IF(N3626="zákl. přenesená",J3626,0)</f>
        <v>0</v>
      </c>
      <c r="BH3626" s="226">
        <f>IF(N3626="sníž. přenesená",J3626,0)</f>
        <v>0</v>
      </c>
      <c r="BI3626" s="226">
        <f>IF(N3626="nulová",J3626,0)</f>
        <v>0</v>
      </c>
      <c r="BJ3626" s="19" t="s">
        <v>79</v>
      </c>
      <c r="BK3626" s="226">
        <f>ROUND(I3626*H3626,2)</f>
        <v>0</v>
      </c>
      <c r="BL3626" s="19" t="s">
        <v>307</v>
      </c>
      <c r="BM3626" s="225" t="s">
        <v>4100</v>
      </c>
    </row>
    <row r="3627" s="2" customFormat="1">
      <c r="A3627" s="40"/>
      <c r="B3627" s="41"/>
      <c r="C3627" s="42"/>
      <c r="D3627" s="234" t="s">
        <v>680</v>
      </c>
      <c r="E3627" s="42"/>
      <c r="F3627" s="283" t="s">
        <v>3844</v>
      </c>
      <c r="G3627" s="42"/>
      <c r="H3627" s="42"/>
      <c r="I3627" s="229"/>
      <c r="J3627" s="42"/>
      <c r="K3627" s="42"/>
      <c r="L3627" s="46"/>
      <c r="M3627" s="230"/>
      <c r="N3627" s="231"/>
      <c r="O3627" s="86"/>
      <c r="P3627" s="86"/>
      <c r="Q3627" s="86"/>
      <c r="R3627" s="86"/>
      <c r="S3627" s="86"/>
      <c r="T3627" s="87"/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T3627" s="19" t="s">
        <v>680</v>
      </c>
      <c r="AU3627" s="19" t="s">
        <v>82</v>
      </c>
    </row>
    <row r="3628" s="2" customFormat="1" ht="16.5" customHeight="1">
      <c r="A3628" s="40"/>
      <c r="B3628" s="41"/>
      <c r="C3628" s="214" t="s">
        <v>4101</v>
      </c>
      <c r="D3628" s="214" t="s">
        <v>192</v>
      </c>
      <c r="E3628" s="215" t="s">
        <v>4102</v>
      </c>
      <c r="F3628" s="216" t="s">
        <v>3859</v>
      </c>
      <c r="G3628" s="217" t="s">
        <v>408</v>
      </c>
      <c r="H3628" s="218">
        <v>1</v>
      </c>
      <c r="I3628" s="219"/>
      <c r="J3628" s="220">
        <f>ROUND(I3628*H3628,2)</f>
        <v>0</v>
      </c>
      <c r="K3628" s="216" t="s">
        <v>19</v>
      </c>
      <c r="L3628" s="46"/>
      <c r="M3628" s="221" t="s">
        <v>19</v>
      </c>
      <c r="N3628" s="222" t="s">
        <v>43</v>
      </c>
      <c r="O3628" s="86"/>
      <c r="P3628" s="223">
        <f>O3628*H3628</f>
        <v>0</v>
      </c>
      <c r="Q3628" s="223">
        <v>0.17999999999999999</v>
      </c>
      <c r="R3628" s="223">
        <f>Q3628*H3628</f>
        <v>0.17999999999999999</v>
      </c>
      <c r="S3628" s="223">
        <v>0</v>
      </c>
      <c r="T3628" s="224">
        <f>S3628*H3628</f>
        <v>0</v>
      </c>
      <c r="U3628" s="40"/>
      <c r="V3628" s="40"/>
      <c r="W3628" s="40"/>
      <c r="X3628" s="40"/>
      <c r="Y3628" s="40"/>
      <c r="Z3628" s="40"/>
      <c r="AA3628" s="40"/>
      <c r="AB3628" s="40"/>
      <c r="AC3628" s="40"/>
      <c r="AD3628" s="40"/>
      <c r="AE3628" s="40"/>
      <c r="AR3628" s="225" t="s">
        <v>307</v>
      </c>
      <c r="AT3628" s="225" t="s">
        <v>192</v>
      </c>
      <c r="AU3628" s="225" t="s">
        <v>82</v>
      </c>
      <c r="AY3628" s="19" t="s">
        <v>190</v>
      </c>
      <c r="BE3628" s="226">
        <f>IF(N3628="základní",J3628,0)</f>
        <v>0</v>
      </c>
      <c r="BF3628" s="226">
        <f>IF(N3628="snížená",J3628,0)</f>
        <v>0</v>
      </c>
      <c r="BG3628" s="226">
        <f>IF(N3628="zákl. přenesená",J3628,0)</f>
        <v>0</v>
      </c>
      <c r="BH3628" s="226">
        <f>IF(N3628="sníž. přenesená",J3628,0)</f>
        <v>0</v>
      </c>
      <c r="BI3628" s="226">
        <f>IF(N3628="nulová",J3628,0)</f>
        <v>0</v>
      </c>
      <c r="BJ3628" s="19" t="s">
        <v>79</v>
      </c>
      <c r="BK3628" s="226">
        <f>ROUND(I3628*H3628,2)</f>
        <v>0</v>
      </c>
      <c r="BL3628" s="19" t="s">
        <v>307</v>
      </c>
      <c r="BM3628" s="225" t="s">
        <v>4103</v>
      </c>
    </row>
    <row r="3629" s="2" customFormat="1">
      <c r="A3629" s="40"/>
      <c r="B3629" s="41"/>
      <c r="C3629" s="42"/>
      <c r="D3629" s="234" t="s">
        <v>680</v>
      </c>
      <c r="E3629" s="42"/>
      <c r="F3629" s="283" t="s">
        <v>3844</v>
      </c>
      <c r="G3629" s="42"/>
      <c r="H3629" s="42"/>
      <c r="I3629" s="229"/>
      <c r="J3629" s="42"/>
      <c r="K3629" s="42"/>
      <c r="L3629" s="46"/>
      <c r="M3629" s="230"/>
      <c r="N3629" s="231"/>
      <c r="O3629" s="86"/>
      <c r="P3629" s="86"/>
      <c r="Q3629" s="86"/>
      <c r="R3629" s="86"/>
      <c r="S3629" s="86"/>
      <c r="T3629" s="87"/>
      <c r="U3629" s="40"/>
      <c r="V3629" s="40"/>
      <c r="W3629" s="40"/>
      <c r="X3629" s="40"/>
      <c r="Y3629" s="40"/>
      <c r="Z3629" s="40"/>
      <c r="AA3629" s="40"/>
      <c r="AB3629" s="40"/>
      <c r="AC3629" s="40"/>
      <c r="AD3629" s="40"/>
      <c r="AE3629" s="40"/>
      <c r="AT3629" s="19" t="s">
        <v>680</v>
      </c>
      <c r="AU3629" s="19" t="s">
        <v>82</v>
      </c>
    </row>
    <row r="3630" s="2" customFormat="1" ht="16.5" customHeight="1">
      <c r="A3630" s="40"/>
      <c r="B3630" s="41"/>
      <c r="C3630" s="214" t="s">
        <v>4104</v>
      </c>
      <c r="D3630" s="214" t="s">
        <v>192</v>
      </c>
      <c r="E3630" s="215" t="s">
        <v>4105</v>
      </c>
      <c r="F3630" s="216" t="s">
        <v>3871</v>
      </c>
      <c r="G3630" s="217" t="s">
        <v>408</v>
      </c>
      <c r="H3630" s="218">
        <v>1</v>
      </c>
      <c r="I3630" s="219"/>
      <c r="J3630" s="220">
        <f>ROUND(I3630*H3630,2)</f>
        <v>0</v>
      </c>
      <c r="K3630" s="216" t="s">
        <v>19</v>
      </c>
      <c r="L3630" s="46"/>
      <c r="M3630" s="221" t="s">
        <v>19</v>
      </c>
      <c r="N3630" s="222" t="s">
        <v>43</v>
      </c>
      <c r="O3630" s="86"/>
      <c r="P3630" s="223">
        <f>O3630*H3630</f>
        <v>0</v>
      </c>
      <c r="Q3630" s="223">
        <v>0.14999999999999999</v>
      </c>
      <c r="R3630" s="223">
        <f>Q3630*H3630</f>
        <v>0.14999999999999999</v>
      </c>
      <c r="S3630" s="223">
        <v>0</v>
      </c>
      <c r="T3630" s="224">
        <f>S3630*H3630</f>
        <v>0</v>
      </c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R3630" s="225" t="s">
        <v>307</v>
      </c>
      <c r="AT3630" s="225" t="s">
        <v>192</v>
      </c>
      <c r="AU3630" s="225" t="s">
        <v>82</v>
      </c>
      <c r="AY3630" s="19" t="s">
        <v>190</v>
      </c>
      <c r="BE3630" s="226">
        <f>IF(N3630="základní",J3630,0)</f>
        <v>0</v>
      </c>
      <c r="BF3630" s="226">
        <f>IF(N3630="snížená",J3630,0)</f>
        <v>0</v>
      </c>
      <c r="BG3630" s="226">
        <f>IF(N3630="zákl. přenesená",J3630,0)</f>
        <v>0</v>
      </c>
      <c r="BH3630" s="226">
        <f>IF(N3630="sníž. přenesená",J3630,0)</f>
        <v>0</v>
      </c>
      <c r="BI3630" s="226">
        <f>IF(N3630="nulová",J3630,0)</f>
        <v>0</v>
      </c>
      <c r="BJ3630" s="19" t="s">
        <v>79</v>
      </c>
      <c r="BK3630" s="226">
        <f>ROUND(I3630*H3630,2)</f>
        <v>0</v>
      </c>
      <c r="BL3630" s="19" t="s">
        <v>307</v>
      </c>
      <c r="BM3630" s="225" t="s">
        <v>4106</v>
      </c>
    </row>
    <row r="3631" s="2" customFormat="1">
      <c r="A3631" s="40"/>
      <c r="B3631" s="41"/>
      <c r="C3631" s="42"/>
      <c r="D3631" s="234" t="s">
        <v>680</v>
      </c>
      <c r="E3631" s="42"/>
      <c r="F3631" s="283" t="s">
        <v>3844</v>
      </c>
      <c r="G3631" s="42"/>
      <c r="H3631" s="42"/>
      <c r="I3631" s="229"/>
      <c r="J3631" s="42"/>
      <c r="K3631" s="42"/>
      <c r="L3631" s="46"/>
      <c r="M3631" s="230"/>
      <c r="N3631" s="231"/>
      <c r="O3631" s="86"/>
      <c r="P3631" s="86"/>
      <c r="Q3631" s="86"/>
      <c r="R3631" s="86"/>
      <c r="S3631" s="86"/>
      <c r="T3631" s="87"/>
      <c r="U3631" s="40"/>
      <c r="V3631" s="40"/>
      <c r="W3631" s="40"/>
      <c r="X3631" s="40"/>
      <c r="Y3631" s="40"/>
      <c r="Z3631" s="40"/>
      <c r="AA3631" s="40"/>
      <c r="AB3631" s="40"/>
      <c r="AC3631" s="40"/>
      <c r="AD3631" s="40"/>
      <c r="AE3631" s="40"/>
      <c r="AT3631" s="19" t="s">
        <v>680</v>
      </c>
      <c r="AU3631" s="19" t="s">
        <v>82</v>
      </c>
    </row>
    <row r="3632" s="2" customFormat="1" ht="16.5" customHeight="1">
      <c r="A3632" s="40"/>
      <c r="B3632" s="41"/>
      <c r="C3632" s="214" t="s">
        <v>4107</v>
      </c>
      <c r="D3632" s="214" t="s">
        <v>192</v>
      </c>
      <c r="E3632" s="215" t="s">
        <v>4108</v>
      </c>
      <c r="F3632" s="216" t="s">
        <v>3871</v>
      </c>
      <c r="G3632" s="217" t="s">
        <v>408</v>
      </c>
      <c r="H3632" s="218">
        <v>1</v>
      </c>
      <c r="I3632" s="219"/>
      <c r="J3632" s="220">
        <f>ROUND(I3632*H3632,2)</f>
        <v>0</v>
      </c>
      <c r="K3632" s="216" t="s">
        <v>19</v>
      </c>
      <c r="L3632" s="46"/>
      <c r="M3632" s="221" t="s">
        <v>19</v>
      </c>
      <c r="N3632" s="222" t="s">
        <v>43</v>
      </c>
      <c r="O3632" s="86"/>
      <c r="P3632" s="223">
        <f>O3632*H3632</f>
        <v>0</v>
      </c>
      <c r="Q3632" s="223">
        <v>0.14999999999999999</v>
      </c>
      <c r="R3632" s="223">
        <f>Q3632*H3632</f>
        <v>0.14999999999999999</v>
      </c>
      <c r="S3632" s="223">
        <v>0</v>
      </c>
      <c r="T3632" s="224">
        <f>S3632*H3632</f>
        <v>0</v>
      </c>
      <c r="U3632" s="40"/>
      <c r="V3632" s="40"/>
      <c r="W3632" s="40"/>
      <c r="X3632" s="40"/>
      <c r="Y3632" s="40"/>
      <c r="Z3632" s="40"/>
      <c r="AA3632" s="40"/>
      <c r="AB3632" s="40"/>
      <c r="AC3632" s="40"/>
      <c r="AD3632" s="40"/>
      <c r="AE3632" s="40"/>
      <c r="AR3632" s="225" t="s">
        <v>307</v>
      </c>
      <c r="AT3632" s="225" t="s">
        <v>192</v>
      </c>
      <c r="AU3632" s="225" t="s">
        <v>82</v>
      </c>
      <c r="AY3632" s="19" t="s">
        <v>190</v>
      </c>
      <c r="BE3632" s="226">
        <f>IF(N3632="základní",J3632,0)</f>
        <v>0</v>
      </c>
      <c r="BF3632" s="226">
        <f>IF(N3632="snížená",J3632,0)</f>
        <v>0</v>
      </c>
      <c r="BG3632" s="226">
        <f>IF(N3632="zákl. přenesená",J3632,0)</f>
        <v>0</v>
      </c>
      <c r="BH3632" s="226">
        <f>IF(N3632="sníž. přenesená",J3632,0)</f>
        <v>0</v>
      </c>
      <c r="BI3632" s="226">
        <f>IF(N3632="nulová",J3632,0)</f>
        <v>0</v>
      </c>
      <c r="BJ3632" s="19" t="s">
        <v>79</v>
      </c>
      <c r="BK3632" s="226">
        <f>ROUND(I3632*H3632,2)</f>
        <v>0</v>
      </c>
      <c r="BL3632" s="19" t="s">
        <v>307</v>
      </c>
      <c r="BM3632" s="225" t="s">
        <v>4109</v>
      </c>
    </row>
    <row r="3633" s="2" customFormat="1">
      <c r="A3633" s="40"/>
      <c r="B3633" s="41"/>
      <c r="C3633" s="42"/>
      <c r="D3633" s="234" t="s">
        <v>680</v>
      </c>
      <c r="E3633" s="42"/>
      <c r="F3633" s="283" t="s">
        <v>3844</v>
      </c>
      <c r="G3633" s="42"/>
      <c r="H3633" s="42"/>
      <c r="I3633" s="229"/>
      <c r="J3633" s="42"/>
      <c r="K3633" s="42"/>
      <c r="L3633" s="46"/>
      <c r="M3633" s="230"/>
      <c r="N3633" s="231"/>
      <c r="O3633" s="86"/>
      <c r="P3633" s="86"/>
      <c r="Q3633" s="86"/>
      <c r="R3633" s="86"/>
      <c r="S3633" s="86"/>
      <c r="T3633" s="87"/>
      <c r="U3633" s="40"/>
      <c r="V3633" s="40"/>
      <c r="W3633" s="40"/>
      <c r="X3633" s="40"/>
      <c r="Y3633" s="40"/>
      <c r="Z3633" s="40"/>
      <c r="AA3633" s="40"/>
      <c r="AB3633" s="40"/>
      <c r="AC3633" s="40"/>
      <c r="AD3633" s="40"/>
      <c r="AE3633" s="40"/>
      <c r="AT3633" s="19" t="s">
        <v>680</v>
      </c>
      <c r="AU3633" s="19" t="s">
        <v>82</v>
      </c>
    </row>
    <row r="3634" s="2" customFormat="1" ht="16.5" customHeight="1">
      <c r="A3634" s="40"/>
      <c r="B3634" s="41"/>
      <c r="C3634" s="214" t="s">
        <v>4110</v>
      </c>
      <c r="D3634" s="214" t="s">
        <v>192</v>
      </c>
      <c r="E3634" s="215" t="s">
        <v>4111</v>
      </c>
      <c r="F3634" s="216" t="s">
        <v>3871</v>
      </c>
      <c r="G3634" s="217" t="s">
        <v>408</v>
      </c>
      <c r="H3634" s="218">
        <v>1</v>
      </c>
      <c r="I3634" s="219"/>
      <c r="J3634" s="220">
        <f>ROUND(I3634*H3634,2)</f>
        <v>0</v>
      </c>
      <c r="K3634" s="216" t="s">
        <v>19</v>
      </c>
      <c r="L3634" s="46"/>
      <c r="M3634" s="221" t="s">
        <v>19</v>
      </c>
      <c r="N3634" s="222" t="s">
        <v>43</v>
      </c>
      <c r="O3634" s="86"/>
      <c r="P3634" s="223">
        <f>O3634*H3634</f>
        <v>0</v>
      </c>
      <c r="Q3634" s="223">
        <v>0.14999999999999999</v>
      </c>
      <c r="R3634" s="223">
        <f>Q3634*H3634</f>
        <v>0.14999999999999999</v>
      </c>
      <c r="S3634" s="223">
        <v>0</v>
      </c>
      <c r="T3634" s="224">
        <f>S3634*H3634</f>
        <v>0</v>
      </c>
      <c r="U3634" s="40"/>
      <c r="V3634" s="40"/>
      <c r="W3634" s="40"/>
      <c r="X3634" s="40"/>
      <c r="Y3634" s="40"/>
      <c r="Z3634" s="40"/>
      <c r="AA3634" s="40"/>
      <c r="AB3634" s="40"/>
      <c r="AC3634" s="40"/>
      <c r="AD3634" s="40"/>
      <c r="AE3634" s="40"/>
      <c r="AR3634" s="225" t="s">
        <v>307</v>
      </c>
      <c r="AT3634" s="225" t="s">
        <v>192</v>
      </c>
      <c r="AU3634" s="225" t="s">
        <v>82</v>
      </c>
      <c r="AY3634" s="19" t="s">
        <v>190</v>
      </c>
      <c r="BE3634" s="226">
        <f>IF(N3634="základní",J3634,0)</f>
        <v>0</v>
      </c>
      <c r="BF3634" s="226">
        <f>IF(N3634="snížená",J3634,0)</f>
        <v>0</v>
      </c>
      <c r="BG3634" s="226">
        <f>IF(N3634="zákl. přenesená",J3634,0)</f>
        <v>0</v>
      </c>
      <c r="BH3634" s="226">
        <f>IF(N3634="sníž. přenesená",J3634,0)</f>
        <v>0</v>
      </c>
      <c r="BI3634" s="226">
        <f>IF(N3634="nulová",J3634,0)</f>
        <v>0</v>
      </c>
      <c r="BJ3634" s="19" t="s">
        <v>79</v>
      </c>
      <c r="BK3634" s="226">
        <f>ROUND(I3634*H3634,2)</f>
        <v>0</v>
      </c>
      <c r="BL3634" s="19" t="s">
        <v>307</v>
      </c>
      <c r="BM3634" s="225" t="s">
        <v>4112</v>
      </c>
    </row>
    <row r="3635" s="2" customFormat="1">
      <c r="A3635" s="40"/>
      <c r="B3635" s="41"/>
      <c r="C3635" s="42"/>
      <c r="D3635" s="234" t="s">
        <v>680</v>
      </c>
      <c r="E3635" s="42"/>
      <c r="F3635" s="283" t="s">
        <v>3844</v>
      </c>
      <c r="G3635" s="42"/>
      <c r="H3635" s="42"/>
      <c r="I3635" s="229"/>
      <c r="J3635" s="42"/>
      <c r="K3635" s="42"/>
      <c r="L3635" s="46"/>
      <c r="M3635" s="230"/>
      <c r="N3635" s="231"/>
      <c r="O3635" s="86"/>
      <c r="P3635" s="86"/>
      <c r="Q3635" s="86"/>
      <c r="R3635" s="86"/>
      <c r="S3635" s="86"/>
      <c r="T3635" s="87"/>
      <c r="U3635" s="40"/>
      <c r="V3635" s="40"/>
      <c r="W3635" s="40"/>
      <c r="X3635" s="40"/>
      <c r="Y3635" s="40"/>
      <c r="Z3635" s="40"/>
      <c r="AA3635" s="40"/>
      <c r="AB3635" s="40"/>
      <c r="AC3635" s="40"/>
      <c r="AD3635" s="40"/>
      <c r="AE3635" s="40"/>
      <c r="AT3635" s="19" t="s">
        <v>680</v>
      </c>
      <c r="AU3635" s="19" t="s">
        <v>82</v>
      </c>
    </row>
    <row r="3636" s="2" customFormat="1" ht="16.5" customHeight="1">
      <c r="A3636" s="40"/>
      <c r="B3636" s="41"/>
      <c r="C3636" s="214" t="s">
        <v>4113</v>
      </c>
      <c r="D3636" s="214" t="s">
        <v>192</v>
      </c>
      <c r="E3636" s="215" t="s">
        <v>4114</v>
      </c>
      <c r="F3636" s="216" t="s">
        <v>3888</v>
      </c>
      <c r="G3636" s="217" t="s">
        <v>408</v>
      </c>
      <c r="H3636" s="218">
        <v>1</v>
      </c>
      <c r="I3636" s="219"/>
      <c r="J3636" s="220">
        <f>ROUND(I3636*H3636,2)</f>
        <v>0</v>
      </c>
      <c r="K3636" s="216" t="s">
        <v>19</v>
      </c>
      <c r="L3636" s="46"/>
      <c r="M3636" s="221" t="s">
        <v>19</v>
      </c>
      <c r="N3636" s="222" t="s">
        <v>43</v>
      </c>
      <c r="O3636" s="86"/>
      <c r="P3636" s="223">
        <f>O3636*H3636</f>
        <v>0</v>
      </c>
      <c r="Q3636" s="223">
        <v>0.059999999999999998</v>
      </c>
      <c r="R3636" s="223">
        <f>Q3636*H3636</f>
        <v>0.059999999999999998</v>
      </c>
      <c r="S3636" s="223">
        <v>0</v>
      </c>
      <c r="T3636" s="224">
        <f>S3636*H3636</f>
        <v>0</v>
      </c>
      <c r="U3636" s="40"/>
      <c r="V3636" s="40"/>
      <c r="W3636" s="40"/>
      <c r="X3636" s="40"/>
      <c r="Y3636" s="40"/>
      <c r="Z3636" s="40"/>
      <c r="AA3636" s="40"/>
      <c r="AB3636" s="40"/>
      <c r="AC3636" s="40"/>
      <c r="AD3636" s="40"/>
      <c r="AE3636" s="40"/>
      <c r="AR3636" s="225" t="s">
        <v>307</v>
      </c>
      <c r="AT3636" s="225" t="s">
        <v>192</v>
      </c>
      <c r="AU3636" s="225" t="s">
        <v>82</v>
      </c>
      <c r="AY3636" s="19" t="s">
        <v>190</v>
      </c>
      <c r="BE3636" s="226">
        <f>IF(N3636="základní",J3636,0)</f>
        <v>0</v>
      </c>
      <c r="BF3636" s="226">
        <f>IF(N3636="snížená",J3636,0)</f>
        <v>0</v>
      </c>
      <c r="BG3636" s="226">
        <f>IF(N3636="zákl. přenesená",J3636,0)</f>
        <v>0</v>
      </c>
      <c r="BH3636" s="226">
        <f>IF(N3636="sníž. přenesená",J3636,0)</f>
        <v>0</v>
      </c>
      <c r="BI3636" s="226">
        <f>IF(N3636="nulová",J3636,0)</f>
        <v>0</v>
      </c>
      <c r="BJ3636" s="19" t="s">
        <v>79</v>
      </c>
      <c r="BK3636" s="226">
        <f>ROUND(I3636*H3636,2)</f>
        <v>0</v>
      </c>
      <c r="BL3636" s="19" t="s">
        <v>307</v>
      </c>
      <c r="BM3636" s="225" t="s">
        <v>4115</v>
      </c>
    </row>
    <row r="3637" s="2" customFormat="1">
      <c r="A3637" s="40"/>
      <c r="B3637" s="41"/>
      <c r="C3637" s="42"/>
      <c r="D3637" s="234" t="s">
        <v>680</v>
      </c>
      <c r="E3637" s="42"/>
      <c r="F3637" s="283" t="s">
        <v>3844</v>
      </c>
      <c r="G3637" s="42"/>
      <c r="H3637" s="42"/>
      <c r="I3637" s="229"/>
      <c r="J3637" s="42"/>
      <c r="K3637" s="42"/>
      <c r="L3637" s="46"/>
      <c r="M3637" s="230"/>
      <c r="N3637" s="231"/>
      <c r="O3637" s="86"/>
      <c r="P3637" s="86"/>
      <c r="Q3637" s="86"/>
      <c r="R3637" s="86"/>
      <c r="S3637" s="86"/>
      <c r="T3637" s="87"/>
      <c r="U3637" s="40"/>
      <c r="V3637" s="40"/>
      <c r="W3637" s="40"/>
      <c r="X3637" s="40"/>
      <c r="Y3637" s="40"/>
      <c r="Z3637" s="40"/>
      <c r="AA3637" s="40"/>
      <c r="AB3637" s="40"/>
      <c r="AC3637" s="40"/>
      <c r="AD3637" s="40"/>
      <c r="AE3637" s="40"/>
      <c r="AT3637" s="19" t="s">
        <v>680</v>
      </c>
      <c r="AU3637" s="19" t="s">
        <v>82</v>
      </c>
    </row>
    <row r="3638" s="2" customFormat="1" ht="16.5" customHeight="1">
      <c r="A3638" s="40"/>
      <c r="B3638" s="41"/>
      <c r="C3638" s="214" t="s">
        <v>4116</v>
      </c>
      <c r="D3638" s="214" t="s">
        <v>192</v>
      </c>
      <c r="E3638" s="215" t="s">
        <v>4117</v>
      </c>
      <c r="F3638" s="216" t="s">
        <v>3888</v>
      </c>
      <c r="G3638" s="217" t="s">
        <v>408</v>
      </c>
      <c r="H3638" s="218">
        <v>1</v>
      </c>
      <c r="I3638" s="219"/>
      <c r="J3638" s="220">
        <f>ROUND(I3638*H3638,2)</f>
        <v>0</v>
      </c>
      <c r="K3638" s="216" t="s">
        <v>19</v>
      </c>
      <c r="L3638" s="46"/>
      <c r="M3638" s="221" t="s">
        <v>19</v>
      </c>
      <c r="N3638" s="222" t="s">
        <v>43</v>
      </c>
      <c r="O3638" s="86"/>
      <c r="P3638" s="223">
        <f>O3638*H3638</f>
        <v>0</v>
      </c>
      <c r="Q3638" s="223">
        <v>0.059999999999999998</v>
      </c>
      <c r="R3638" s="223">
        <f>Q3638*H3638</f>
        <v>0.059999999999999998</v>
      </c>
      <c r="S3638" s="223">
        <v>0</v>
      </c>
      <c r="T3638" s="224">
        <f>S3638*H3638</f>
        <v>0</v>
      </c>
      <c r="U3638" s="40"/>
      <c r="V3638" s="40"/>
      <c r="W3638" s="40"/>
      <c r="X3638" s="40"/>
      <c r="Y3638" s="40"/>
      <c r="Z3638" s="40"/>
      <c r="AA3638" s="40"/>
      <c r="AB3638" s="40"/>
      <c r="AC3638" s="40"/>
      <c r="AD3638" s="40"/>
      <c r="AE3638" s="40"/>
      <c r="AR3638" s="225" t="s">
        <v>307</v>
      </c>
      <c r="AT3638" s="225" t="s">
        <v>192</v>
      </c>
      <c r="AU3638" s="225" t="s">
        <v>82</v>
      </c>
      <c r="AY3638" s="19" t="s">
        <v>190</v>
      </c>
      <c r="BE3638" s="226">
        <f>IF(N3638="základní",J3638,0)</f>
        <v>0</v>
      </c>
      <c r="BF3638" s="226">
        <f>IF(N3638="snížená",J3638,0)</f>
        <v>0</v>
      </c>
      <c r="BG3638" s="226">
        <f>IF(N3638="zákl. přenesená",J3638,0)</f>
        <v>0</v>
      </c>
      <c r="BH3638" s="226">
        <f>IF(N3638="sníž. přenesená",J3638,0)</f>
        <v>0</v>
      </c>
      <c r="BI3638" s="226">
        <f>IF(N3638="nulová",J3638,0)</f>
        <v>0</v>
      </c>
      <c r="BJ3638" s="19" t="s">
        <v>79</v>
      </c>
      <c r="BK3638" s="226">
        <f>ROUND(I3638*H3638,2)</f>
        <v>0</v>
      </c>
      <c r="BL3638" s="19" t="s">
        <v>307</v>
      </c>
      <c r="BM3638" s="225" t="s">
        <v>4118</v>
      </c>
    </row>
    <row r="3639" s="2" customFormat="1">
      <c r="A3639" s="40"/>
      <c r="B3639" s="41"/>
      <c r="C3639" s="42"/>
      <c r="D3639" s="234" t="s">
        <v>680</v>
      </c>
      <c r="E3639" s="42"/>
      <c r="F3639" s="283" t="s">
        <v>3844</v>
      </c>
      <c r="G3639" s="42"/>
      <c r="H3639" s="42"/>
      <c r="I3639" s="229"/>
      <c r="J3639" s="42"/>
      <c r="K3639" s="42"/>
      <c r="L3639" s="46"/>
      <c r="M3639" s="230"/>
      <c r="N3639" s="231"/>
      <c r="O3639" s="86"/>
      <c r="P3639" s="86"/>
      <c r="Q3639" s="86"/>
      <c r="R3639" s="86"/>
      <c r="S3639" s="86"/>
      <c r="T3639" s="87"/>
      <c r="U3639" s="40"/>
      <c r="V3639" s="40"/>
      <c r="W3639" s="40"/>
      <c r="X3639" s="40"/>
      <c r="Y3639" s="40"/>
      <c r="Z3639" s="40"/>
      <c r="AA3639" s="40"/>
      <c r="AB3639" s="40"/>
      <c r="AC3639" s="40"/>
      <c r="AD3639" s="40"/>
      <c r="AE3639" s="40"/>
      <c r="AT3639" s="19" t="s">
        <v>680</v>
      </c>
      <c r="AU3639" s="19" t="s">
        <v>82</v>
      </c>
    </row>
    <row r="3640" s="2" customFormat="1" ht="16.5" customHeight="1">
      <c r="A3640" s="40"/>
      <c r="B3640" s="41"/>
      <c r="C3640" s="214" t="s">
        <v>4119</v>
      </c>
      <c r="D3640" s="214" t="s">
        <v>192</v>
      </c>
      <c r="E3640" s="215" t="s">
        <v>4120</v>
      </c>
      <c r="F3640" s="216" t="s">
        <v>3888</v>
      </c>
      <c r="G3640" s="217" t="s">
        <v>408</v>
      </c>
      <c r="H3640" s="218">
        <v>1</v>
      </c>
      <c r="I3640" s="219"/>
      <c r="J3640" s="220">
        <f>ROUND(I3640*H3640,2)</f>
        <v>0</v>
      </c>
      <c r="K3640" s="216" t="s">
        <v>19</v>
      </c>
      <c r="L3640" s="46"/>
      <c r="M3640" s="221" t="s">
        <v>19</v>
      </c>
      <c r="N3640" s="222" t="s">
        <v>43</v>
      </c>
      <c r="O3640" s="86"/>
      <c r="P3640" s="223">
        <f>O3640*H3640</f>
        <v>0</v>
      </c>
      <c r="Q3640" s="223">
        <v>0.059999999999999998</v>
      </c>
      <c r="R3640" s="223">
        <f>Q3640*H3640</f>
        <v>0.059999999999999998</v>
      </c>
      <c r="S3640" s="223">
        <v>0</v>
      </c>
      <c r="T3640" s="224">
        <f>S3640*H3640</f>
        <v>0</v>
      </c>
      <c r="U3640" s="40"/>
      <c r="V3640" s="40"/>
      <c r="W3640" s="40"/>
      <c r="X3640" s="40"/>
      <c r="Y3640" s="40"/>
      <c r="Z3640" s="40"/>
      <c r="AA3640" s="40"/>
      <c r="AB3640" s="40"/>
      <c r="AC3640" s="40"/>
      <c r="AD3640" s="40"/>
      <c r="AE3640" s="40"/>
      <c r="AR3640" s="225" t="s">
        <v>307</v>
      </c>
      <c r="AT3640" s="225" t="s">
        <v>192</v>
      </c>
      <c r="AU3640" s="225" t="s">
        <v>82</v>
      </c>
      <c r="AY3640" s="19" t="s">
        <v>190</v>
      </c>
      <c r="BE3640" s="226">
        <f>IF(N3640="základní",J3640,0)</f>
        <v>0</v>
      </c>
      <c r="BF3640" s="226">
        <f>IF(N3640="snížená",J3640,0)</f>
        <v>0</v>
      </c>
      <c r="BG3640" s="226">
        <f>IF(N3640="zákl. přenesená",J3640,0)</f>
        <v>0</v>
      </c>
      <c r="BH3640" s="226">
        <f>IF(N3640="sníž. přenesená",J3640,0)</f>
        <v>0</v>
      </c>
      <c r="BI3640" s="226">
        <f>IF(N3640="nulová",J3640,0)</f>
        <v>0</v>
      </c>
      <c r="BJ3640" s="19" t="s">
        <v>79</v>
      </c>
      <c r="BK3640" s="226">
        <f>ROUND(I3640*H3640,2)</f>
        <v>0</v>
      </c>
      <c r="BL3640" s="19" t="s">
        <v>307</v>
      </c>
      <c r="BM3640" s="225" t="s">
        <v>4121</v>
      </c>
    </row>
    <row r="3641" s="2" customFormat="1">
      <c r="A3641" s="40"/>
      <c r="B3641" s="41"/>
      <c r="C3641" s="42"/>
      <c r="D3641" s="234" t="s">
        <v>680</v>
      </c>
      <c r="E3641" s="42"/>
      <c r="F3641" s="283" t="s">
        <v>3844</v>
      </c>
      <c r="G3641" s="42"/>
      <c r="H3641" s="42"/>
      <c r="I3641" s="229"/>
      <c r="J3641" s="42"/>
      <c r="K3641" s="42"/>
      <c r="L3641" s="46"/>
      <c r="M3641" s="230"/>
      <c r="N3641" s="231"/>
      <c r="O3641" s="86"/>
      <c r="P3641" s="86"/>
      <c r="Q3641" s="86"/>
      <c r="R3641" s="86"/>
      <c r="S3641" s="86"/>
      <c r="T3641" s="87"/>
      <c r="U3641" s="40"/>
      <c r="V3641" s="40"/>
      <c r="W3641" s="40"/>
      <c r="X3641" s="40"/>
      <c r="Y3641" s="40"/>
      <c r="Z3641" s="40"/>
      <c r="AA3641" s="40"/>
      <c r="AB3641" s="40"/>
      <c r="AC3641" s="40"/>
      <c r="AD3641" s="40"/>
      <c r="AE3641" s="40"/>
      <c r="AT3641" s="19" t="s">
        <v>680</v>
      </c>
      <c r="AU3641" s="19" t="s">
        <v>82</v>
      </c>
    </row>
    <row r="3642" s="2" customFormat="1" ht="16.5" customHeight="1">
      <c r="A3642" s="40"/>
      <c r="B3642" s="41"/>
      <c r="C3642" s="214" t="s">
        <v>4122</v>
      </c>
      <c r="D3642" s="214" t="s">
        <v>192</v>
      </c>
      <c r="E3642" s="215" t="s">
        <v>4123</v>
      </c>
      <c r="F3642" s="216" t="s">
        <v>3888</v>
      </c>
      <c r="G3642" s="217" t="s">
        <v>408</v>
      </c>
      <c r="H3642" s="218">
        <v>1</v>
      </c>
      <c r="I3642" s="219"/>
      <c r="J3642" s="220">
        <f>ROUND(I3642*H3642,2)</f>
        <v>0</v>
      </c>
      <c r="K3642" s="216" t="s">
        <v>19</v>
      </c>
      <c r="L3642" s="46"/>
      <c r="M3642" s="221" t="s">
        <v>19</v>
      </c>
      <c r="N3642" s="222" t="s">
        <v>43</v>
      </c>
      <c r="O3642" s="86"/>
      <c r="P3642" s="223">
        <f>O3642*H3642</f>
        <v>0</v>
      </c>
      <c r="Q3642" s="223">
        <v>0.059999999999999998</v>
      </c>
      <c r="R3642" s="223">
        <f>Q3642*H3642</f>
        <v>0.059999999999999998</v>
      </c>
      <c r="S3642" s="223">
        <v>0</v>
      </c>
      <c r="T3642" s="224">
        <f>S3642*H3642</f>
        <v>0</v>
      </c>
      <c r="U3642" s="40"/>
      <c r="V3642" s="40"/>
      <c r="W3642" s="40"/>
      <c r="X3642" s="40"/>
      <c r="Y3642" s="40"/>
      <c r="Z3642" s="40"/>
      <c r="AA3642" s="40"/>
      <c r="AB3642" s="40"/>
      <c r="AC3642" s="40"/>
      <c r="AD3642" s="40"/>
      <c r="AE3642" s="40"/>
      <c r="AR3642" s="225" t="s">
        <v>307</v>
      </c>
      <c r="AT3642" s="225" t="s">
        <v>192</v>
      </c>
      <c r="AU3642" s="225" t="s">
        <v>82</v>
      </c>
      <c r="AY3642" s="19" t="s">
        <v>190</v>
      </c>
      <c r="BE3642" s="226">
        <f>IF(N3642="základní",J3642,0)</f>
        <v>0</v>
      </c>
      <c r="BF3642" s="226">
        <f>IF(N3642="snížená",J3642,0)</f>
        <v>0</v>
      </c>
      <c r="BG3642" s="226">
        <f>IF(N3642="zákl. přenesená",J3642,0)</f>
        <v>0</v>
      </c>
      <c r="BH3642" s="226">
        <f>IF(N3642="sníž. přenesená",J3642,0)</f>
        <v>0</v>
      </c>
      <c r="BI3642" s="226">
        <f>IF(N3642="nulová",J3642,0)</f>
        <v>0</v>
      </c>
      <c r="BJ3642" s="19" t="s">
        <v>79</v>
      </c>
      <c r="BK3642" s="226">
        <f>ROUND(I3642*H3642,2)</f>
        <v>0</v>
      </c>
      <c r="BL3642" s="19" t="s">
        <v>307</v>
      </c>
      <c r="BM3642" s="225" t="s">
        <v>4124</v>
      </c>
    </row>
    <row r="3643" s="2" customFormat="1">
      <c r="A3643" s="40"/>
      <c r="B3643" s="41"/>
      <c r="C3643" s="42"/>
      <c r="D3643" s="234" t="s">
        <v>680</v>
      </c>
      <c r="E3643" s="42"/>
      <c r="F3643" s="283" t="s">
        <v>3844</v>
      </c>
      <c r="G3643" s="42"/>
      <c r="H3643" s="42"/>
      <c r="I3643" s="229"/>
      <c r="J3643" s="42"/>
      <c r="K3643" s="42"/>
      <c r="L3643" s="46"/>
      <c r="M3643" s="230"/>
      <c r="N3643" s="231"/>
      <c r="O3643" s="86"/>
      <c r="P3643" s="86"/>
      <c r="Q3643" s="86"/>
      <c r="R3643" s="86"/>
      <c r="S3643" s="86"/>
      <c r="T3643" s="87"/>
      <c r="U3643" s="40"/>
      <c r="V3643" s="40"/>
      <c r="W3643" s="40"/>
      <c r="X3643" s="40"/>
      <c r="Y3643" s="40"/>
      <c r="Z3643" s="40"/>
      <c r="AA3643" s="40"/>
      <c r="AB3643" s="40"/>
      <c r="AC3643" s="40"/>
      <c r="AD3643" s="40"/>
      <c r="AE3643" s="40"/>
      <c r="AT3643" s="19" t="s">
        <v>680</v>
      </c>
      <c r="AU3643" s="19" t="s">
        <v>82</v>
      </c>
    </row>
    <row r="3644" s="2" customFormat="1" ht="24.15" customHeight="1">
      <c r="A3644" s="40"/>
      <c r="B3644" s="41"/>
      <c r="C3644" s="214" t="s">
        <v>4125</v>
      </c>
      <c r="D3644" s="214" t="s">
        <v>192</v>
      </c>
      <c r="E3644" s="215" t="s">
        <v>4126</v>
      </c>
      <c r="F3644" s="216" t="s">
        <v>4127</v>
      </c>
      <c r="G3644" s="217" t="s">
        <v>408</v>
      </c>
      <c r="H3644" s="218">
        <v>1</v>
      </c>
      <c r="I3644" s="219"/>
      <c r="J3644" s="220">
        <f>ROUND(I3644*H3644,2)</f>
        <v>0</v>
      </c>
      <c r="K3644" s="216" t="s">
        <v>19</v>
      </c>
      <c r="L3644" s="46"/>
      <c r="M3644" s="221" t="s">
        <v>19</v>
      </c>
      <c r="N3644" s="222" t="s">
        <v>43</v>
      </c>
      <c r="O3644" s="86"/>
      <c r="P3644" s="223">
        <f>O3644*H3644</f>
        <v>0</v>
      </c>
      <c r="Q3644" s="223">
        <v>0.33000000000000002</v>
      </c>
      <c r="R3644" s="223">
        <f>Q3644*H3644</f>
        <v>0.33000000000000002</v>
      </c>
      <c r="S3644" s="223">
        <v>0</v>
      </c>
      <c r="T3644" s="224">
        <f>S3644*H3644</f>
        <v>0</v>
      </c>
      <c r="U3644" s="40"/>
      <c r="V3644" s="40"/>
      <c r="W3644" s="40"/>
      <c r="X3644" s="40"/>
      <c r="Y3644" s="40"/>
      <c r="Z3644" s="40"/>
      <c r="AA3644" s="40"/>
      <c r="AB3644" s="40"/>
      <c r="AC3644" s="40"/>
      <c r="AD3644" s="40"/>
      <c r="AE3644" s="40"/>
      <c r="AR3644" s="225" t="s">
        <v>307</v>
      </c>
      <c r="AT3644" s="225" t="s">
        <v>192</v>
      </c>
      <c r="AU3644" s="225" t="s">
        <v>82</v>
      </c>
      <c r="AY3644" s="19" t="s">
        <v>190</v>
      </c>
      <c r="BE3644" s="226">
        <f>IF(N3644="základní",J3644,0)</f>
        <v>0</v>
      </c>
      <c r="BF3644" s="226">
        <f>IF(N3644="snížená",J3644,0)</f>
        <v>0</v>
      </c>
      <c r="BG3644" s="226">
        <f>IF(N3644="zákl. přenesená",J3644,0)</f>
        <v>0</v>
      </c>
      <c r="BH3644" s="226">
        <f>IF(N3644="sníž. přenesená",J3644,0)</f>
        <v>0</v>
      </c>
      <c r="BI3644" s="226">
        <f>IF(N3644="nulová",J3644,0)</f>
        <v>0</v>
      </c>
      <c r="BJ3644" s="19" t="s">
        <v>79</v>
      </c>
      <c r="BK3644" s="226">
        <f>ROUND(I3644*H3644,2)</f>
        <v>0</v>
      </c>
      <c r="BL3644" s="19" t="s">
        <v>307</v>
      </c>
      <c r="BM3644" s="225" t="s">
        <v>4128</v>
      </c>
    </row>
    <row r="3645" s="2" customFormat="1">
      <c r="A3645" s="40"/>
      <c r="B3645" s="41"/>
      <c r="C3645" s="42"/>
      <c r="D3645" s="234" t="s">
        <v>680</v>
      </c>
      <c r="E3645" s="42"/>
      <c r="F3645" s="283" t="s">
        <v>3844</v>
      </c>
      <c r="G3645" s="42"/>
      <c r="H3645" s="42"/>
      <c r="I3645" s="229"/>
      <c r="J3645" s="42"/>
      <c r="K3645" s="42"/>
      <c r="L3645" s="46"/>
      <c r="M3645" s="230"/>
      <c r="N3645" s="231"/>
      <c r="O3645" s="86"/>
      <c r="P3645" s="86"/>
      <c r="Q3645" s="86"/>
      <c r="R3645" s="86"/>
      <c r="S3645" s="86"/>
      <c r="T3645" s="87"/>
      <c r="U3645" s="40"/>
      <c r="V3645" s="40"/>
      <c r="W3645" s="40"/>
      <c r="X3645" s="40"/>
      <c r="Y3645" s="40"/>
      <c r="Z3645" s="40"/>
      <c r="AA3645" s="40"/>
      <c r="AB3645" s="40"/>
      <c r="AC3645" s="40"/>
      <c r="AD3645" s="40"/>
      <c r="AE3645" s="40"/>
      <c r="AT3645" s="19" t="s">
        <v>680</v>
      </c>
      <c r="AU3645" s="19" t="s">
        <v>82</v>
      </c>
    </row>
    <row r="3646" s="2" customFormat="1" ht="21.75" customHeight="1">
      <c r="A3646" s="40"/>
      <c r="B3646" s="41"/>
      <c r="C3646" s="214" t="s">
        <v>4129</v>
      </c>
      <c r="D3646" s="214" t="s">
        <v>192</v>
      </c>
      <c r="E3646" s="215" t="s">
        <v>4130</v>
      </c>
      <c r="F3646" s="216" t="s">
        <v>4131</v>
      </c>
      <c r="G3646" s="217" t="s">
        <v>408</v>
      </c>
      <c r="H3646" s="218">
        <v>3</v>
      </c>
      <c r="I3646" s="219"/>
      <c r="J3646" s="220">
        <f>ROUND(I3646*H3646,2)</f>
        <v>0</v>
      </c>
      <c r="K3646" s="216" t="s">
        <v>19</v>
      </c>
      <c r="L3646" s="46"/>
      <c r="M3646" s="221" t="s">
        <v>19</v>
      </c>
      <c r="N3646" s="222" t="s">
        <v>43</v>
      </c>
      <c r="O3646" s="86"/>
      <c r="P3646" s="223">
        <f>O3646*H3646</f>
        <v>0</v>
      </c>
      <c r="Q3646" s="223">
        <v>0.17999999999999999</v>
      </c>
      <c r="R3646" s="223">
        <f>Q3646*H3646</f>
        <v>0.54000000000000004</v>
      </c>
      <c r="S3646" s="223">
        <v>0</v>
      </c>
      <c r="T3646" s="224">
        <f>S3646*H3646</f>
        <v>0</v>
      </c>
      <c r="U3646" s="40"/>
      <c r="V3646" s="40"/>
      <c r="W3646" s="40"/>
      <c r="X3646" s="40"/>
      <c r="Y3646" s="40"/>
      <c r="Z3646" s="40"/>
      <c r="AA3646" s="40"/>
      <c r="AB3646" s="40"/>
      <c r="AC3646" s="40"/>
      <c r="AD3646" s="40"/>
      <c r="AE3646" s="40"/>
      <c r="AR3646" s="225" t="s">
        <v>307</v>
      </c>
      <c r="AT3646" s="225" t="s">
        <v>192</v>
      </c>
      <c r="AU3646" s="225" t="s">
        <v>82</v>
      </c>
      <c r="AY3646" s="19" t="s">
        <v>190</v>
      </c>
      <c r="BE3646" s="226">
        <f>IF(N3646="základní",J3646,0)</f>
        <v>0</v>
      </c>
      <c r="BF3646" s="226">
        <f>IF(N3646="snížená",J3646,0)</f>
        <v>0</v>
      </c>
      <c r="BG3646" s="226">
        <f>IF(N3646="zákl. přenesená",J3646,0)</f>
        <v>0</v>
      </c>
      <c r="BH3646" s="226">
        <f>IF(N3646="sníž. přenesená",J3646,0)</f>
        <v>0</v>
      </c>
      <c r="BI3646" s="226">
        <f>IF(N3646="nulová",J3646,0)</f>
        <v>0</v>
      </c>
      <c r="BJ3646" s="19" t="s">
        <v>79</v>
      </c>
      <c r="BK3646" s="226">
        <f>ROUND(I3646*H3646,2)</f>
        <v>0</v>
      </c>
      <c r="BL3646" s="19" t="s">
        <v>307</v>
      </c>
      <c r="BM3646" s="225" t="s">
        <v>4132</v>
      </c>
    </row>
    <row r="3647" s="2" customFormat="1">
      <c r="A3647" s="40"/>
      <c r="B3647" s="41"/>
      <c r="C3647" s="42"/>
      <c r="D3647" s="234" t="s">
        <v>680</v>
      </c>
      <c r="E3647" s="42"/>
      <c r="F3647" s="283" t="s">
        <v>3844</v>
      </c>
      <c r="G3647" s="42"/>
      <c r="H3647" s="42"/>
      <c r="I3647" s="229"/>
      <c r="J3647" s="42"/>
      <c r="K3647" s="42"/>
      <c r="L3647" s="46"/>
      <c r="M3647" s="230"/>
      <c r="N3647" s="231"/>
      <c r="O3647" s="86"/>
      <c r="P3647" s="86"/>
      <c r="Q3647" s="86"/>
      <c r="R3647" s="86"/>
      <c r="S3647" s="86"/>
      <c r="T3647" s="87"/>
      <c r="U3647" s="40"/>
      <c r="V3647" s="40"/>
      <c r="W3647" s="40"/>
      <c r="X3647" s="40"/>
      <c r="Y3647" s="40"/>
      <c r="Z3647" s="40"/>
      <c r="AA3647" s="40"/>
      <c r="AB3647" s="40"/>
      <c r="AC3647" s="40"/>
      <c r="AD3647" s="40"/>
      <c r="AE3647" s="40"/>
      <c r="AT3647" s="19" t="s">
        <v>680</v>
      </c>
      <c r="AU3647" s="19" t="s">
        <v>82</v>
      </c>
    </row>
    <row r="3648" s="2" customFormat="1" ht="16.5" customHeight="1">
      <c r="A3648" s="40"/>
      <c r="B3648" s="41"/>
      <c r="C3648" s="214" t="s">
        <v>4133</v>
      </c>
      <c r="D3648" s="214" t="s">
        <v>192</v>
      </c>
      <c r="E3648" s="215" t="s">
        <v>4134</v>
      </c>
      <c r="F3648" s="216" t="s">
        <v>4135</v>
      </c>
      <c r="G3648" s="217" t="s">
        <v>408</v>
      </c>
      <c r="H3648" s="218">
        <v>3</v>
      </c>
      <c r="I3648" s="219"/>
      <c r="J3648" s="220">
        <f>ROUND(I3648*H3648,2)</f>
        <v>0</v>
      </c>
      <c r="K3648" s="216" t="s">
        <v>19</v>
      </c>
      <c r="L3648" s="46"/>
      <c r="M3648" s="221" t="s">
        <v>19</v>
      </c>
      <c r="N3648" s="222" t="s">
        <v>43</v>
      </c>
      <c r="O3648" s="86"/>
      <c r="P3648" s="223">
        <f>O3648*H3648</f>
        <v>0</v>
      </c>
      <c r="Q3648" s="223">
        <v>0.17999999999999999</v>
      </c>
      <c r="R3648" s="223">
        <f>Q3648*H3648</f>
        <v>0.54000000000000004</v>
      </c>
      <c r="S3648" s="223">
        <v>0</v>
      </c>
      <c r="T3648" s="224">
        <f>S3648*H3648</f>
        <v>0</v>
      </c>
      <c r="U3648" s="40"/>
      <c r="V3648" s="40"/>
      <c r="W3648" s="40"/>
      <c r="X3648" s="40"/>
      <c r="Y3648" s="40"/>
      <c r="Z3648" s="40"/>
      <c r="AA3648" s="40"/>
      <c r="AB3648" s="40"/>
      <c r="AC3648" s="40"/>
      <c r="AD3648" s="40"/>
      <c r="AE3648" s="40"/>
      <c r="AR3648" s="225" t="s">
        <v>307</v>
      </c>
      <c r="AT3648" s="225" t="s">
        <v>192</v>
      </c>
      <c r="AU3648" s="225" t="s">
        <v>82</v>
      </c>
      <c r="AY3648" s="19" t="s">
        <v>190</v>
      </c>
      <c r="BE3648" s="226">
        <f>IF(N3648="základní",J3648,0)</f>
        <v>0</v>
      </c>
      <c r="BF3648" s="226">
        <f>IF(N3648="snížená",J3648,0)</f>
        <v>0</v>
      </c>
      <c r="BG3648" s="226">
        <f>IF(N3648="zákl. přenesená",J3648,0)</f>
        <v>0</v>
      </c>
      <c r="BH3648" s="226">
        <f>IF(N3648="sníž. přenesená",J3648,0)</f>
        <v>0</v>
      </c>
      <c r="BI3648" s="226">
        <f>IF(N3648="nulová",J3648,0)</f>
        <v>0</v>
      </c>
      <c r="BJ3648" s="19" t="s">
        <v>79</v>
      </c>
      <c r="BK3648" s="226">
        <f>ROUND(I3648*H3648,2)</f>
        <v>0</v>
      </c>
      <c r="BL3648" s="19" t="s">
        <v>307</v>
      </c>
      <c r="BM3648" s="225" t="s">
        <v>4136</v>
      </c>
    </row>
    <row r="3649" s="2" customFormat="1">
      <c r="A3649" s="40"/>
      <c r="B3649" s="41"/>
      <c r="C3649" s="42"/>
      <c r="D3649" s="234" t="s">
        <v>680</v>
      </c>
      <c r="E3649" s="42"/>
      <c r="F3649" s="283" t="s">
        <v>3844</v>
      </c>
      <c r="G3649" s="42"/>
      <c r="H3649" s="42"/>
      <c r="I3649" s="229"/>
      <c r="J3649" s="42"/>
      <c r="K3649" s="42"/>
      <c r="L3649" s="46"/>
      <c r="M3649" s="230"/>
      <c r="N3649" s="231"/>
      <c r="O3649" s="86"/>
      <c r="P3649" s="86"/>
      <c r="Q3649" s="86"/>
      <c r="R3649" s="86"/>
      <c r="S3649" s="86"/>
      <c r="T3649" s="87"/>
      <c r="U3649" s="40"/>
      <c r="V3649" s="40"/>
      <c r="W3649" s="40"/>
      <c r="X3649" s="40"/>
      <c r="Y3649" s="40"/>
      <c r="Z3649" s="40"/>
      <c r="AA3649" s="40"/>
      <c r="AB3649" s="40"/>
      <c r="AC3649" s="40"/>
      <c r="AD3649" s="40"/>
      <c r="AE3649" s="40"/>
      <c r="AT3649" s="19" t="s">
        <v>680</v>
      </c>
      <c r="AU3649" s="19" t="s">
        <v>82</v>
      </c>
    </row>
    <row r="3650" s="12" customFormat="1" ht="22.8" customHeight="1">
      <c r="A3650" s="12"/>
      <c r="B3650" s="198"/>
      <c r="C3650" s="199"/>
      <c r="D3650" s="200" t="s">
        <v>71</v>
      </c>
      <c r="E3650" s="212" t="s">
        <v>4137</v>
      </c>
      <c r="F3650" s="212" t="s">
        <v>4138</v>
      </c>
      <c r="G3650" s="199"/>
      <c r="H3650" s="199"/>
      <c r="I3650" s="202"/>
      <c r="J3650" s="213">
        <f>BK3650</f>
        <v>0</v>
      </c>
      <c r="K3650" s="199"/>
      <c r="L3650" s="204"/>
      <c r="M3650" s="205"/>
      <c r="N3650" s="206"/>
      <c r="O3650" s="206"/>
      <c r="P3650" s="207">
        <f>SUM(P3651:P3737)</f>
        <v>0</v>
      </c>
      <c r="Q3650" s="206"/>
      <c r="R3650" s="207">
        <f>SUM(R3651:R3737)</f>
        <v>2.7061636</v>
      </c>
      <c r="S3650" s="206"/>
      <c r="T3650" s="208">
        <f>SUM(T3651:T3737)</f>
        <v>0</v>
      </c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R3650" s="209" t="s">
        <v>82</v>
      </c>
      <c r="AT3650" s="210" t="s">
        <v>71</v>
      </c>
      <c r="AU3650" s="210" t="s">
        <v>79</v>
      </c>
      <c r="AY3650" s="209" t="s">
        <v>190</v>
      </c>
      <c r="BK3650" s="211">
        <f>SUM(BK3651:BK3737)</f>
        <v>0</v>
      </c>
    </row>
    <row r="3651" s="2" customFormat="1" ht="16.5" customHeight="1">
      <c r="A3651" s="40"/>
      <c r="B3651" s="41"/>
      <c r="C3651" s="214" t="s">
        <v>4139</v>
      </c>
      <c r="D3651" s="214" t="s">
        <v>192</v>
      </c>
      <c r="E3651" s="215" t="s">
        <v>4140</v>
      </c>
      <c r="F3651" s="216" t="s">
        <v>4141</v>
      </c>
      <c r="G3651" s="217" t="s">
        <v>214</v>
      </c>
      <c r="H3651" s="218">
        <v>89.260000000000005</v>
      </c>
      <c r="I3651" s="219"/>
      <c r="J3651" s="220">
        <f>ROUND(I3651*H3651,2)</f>
        <v>0</v>
      </c>
      <c r="K3651" s="216" t="s">
        <v>196</v>
      </c>
      <c r="L3651" s="46"/>
      <c r="M3651" s="221" t="s">
        <v>19</v>
      </c>
      <c r="N3651" s="222" t="s">
        <v>43</v>
      </c>
      <c r="O3651" s="86"/>
      <c r="P3651" s="223">
        <f>O3651*H3651</f>
        <v>0</v>
      </c>
      <c r="Q3651" s="223">
        <v>0</v>
      </c>
      <c r="R3651" s="223">
        <f>Q3651*H3651</f>
        <v>0</v>
      </c>
      <c r="S3651" s="223">
        <v>0</v>
      </c>
      <c r="T3651" s="224">
        <f>S3651*H3651</f>
        <v>0</v>
      </c>
      <c r="U3651" s="40"/>
      <c r="V3651" s="40"/>
      <c r="W3651" s="40"/>
      <c r="X3651" s="40"/>
      <c r="Y3651" s="40"/>
      <c r="Z3651" s="40"/>
      <c r="AA3651" s="40"/>
      <c r="AB3651" s="40"/>
      <c r="AC3651" s="40"/>
      <c r="AD3651" s="40"/>
      <c r="AE3651" s="40"/>
      <c r="AR3651" s="225" t="s">
        <v>307</v>
      </c>
      <c r="AT3651" s="225" t="s">
        <v>192</v>
      </c>
      <c r="AU3651" s="225" t="s">
        <v>82</v>
      </c>
      <c r="AY3651" s="19" t="s">
        <v>190</v>
      </c>
      <c r="BE3651" s="226">
        <f>IF(N3651="základní",J3651,0)</f>
        <v>0</v>
      </c>
      <c r="BF3651" s="226">
        <f>IF(N3651="snížená",J3651,0)</f>
        <v>0</v>
      </c>
      <c r="BG3651" s="226">
        <f>IF(N3651="zákl. přenesená",J3651,0)</f>
        <v>0</v>
      </c>
      <c r="BH3651" s="226">
        <f>IF(N3651="sníž. přenesená",J3651,0)</f>
        <v>0</v>
      </c>
      <c r="BI3651" s="226">
        <f>IF(N3651="nulová",J3651,0)</f>
        <v>0</v>
      </c>
      <c r="BJ3651" s="19" t="s">
        <v>79</v>
      </c>
      <c r="BK3651" s="226">
        <f>ROUND(I3651*H3651,2)</f>
        <v>0</v>
      </c>
      <c r="BL3651" s="19" t="s">
        <v>307</v>
      </c>
      <c r="BM3651" s="225" t="s">
        <v>4142</v>
      </c>
    </row>
    <row r="3652" s="2" customFormat="1">
      <c r="A3652" s="40"/>
      <c r="B3652" s="41"/>
      <c r="C3652" s="42"/>
      <c r="D3652" s="227" t="s">
        <v>199</v>
      </c>
      <c r="E3652" s="42"/>
      <c r="F3652" s="228" t="s">
        <v>4143</v>
      </c>
      <c r="G3652" s="42"/>
      <c r="H3652" s="42"/>
      <c r="I3652" s="229"/>
      <c r="J3652" s="42"/>
      <c r="K3652" s="42"/>
      <c r="L3652" s="46"/>
      <c r="M3652" s="230"/>
      <c r="N3652" s="231"/>
      <c r="O3652" s="86"/>
      <c r="P3652" s="86"/>
      <c r="Q3652" s="86"/>
      <c r="R3652" s="86"/>
      <c r="S3652" s="86"/>
      <c r="T3652" s="87"/>
      <c r="U3652" s="40"/>
      <c r="V3652" s="40"/>
      <c r="W3652" s="40"/>
      <c r="X3652" s="40"/>
      <c r="Y3652" s="40"/>
      <c r="Z3652" s="40"/>
      <c r="AA3652" s="40"/>
      <c r="AB3652" s="40"/>
      <c r="AC3652" s="40"/>
      <c r="AD3652" s="40"/>
      <c r="AE3652" s="40"/>
      <c r="AT3652" s="19" t="s">
        <v>199</v>
      </c>
      <c r="AU3652" s="19" t="s">
        <v>82</v>
      </c>
    </row>
    <row r="3653" s="13" customFormat="1">
      <c r="A3653" s="13"/>
      <c r="B3653" s="232"/>
      <c r="C3653" s="233"/>
      <c r="D3653" s="234" t="s">
        <v>205</v>
      </c>
      <c r="E3653" s="235" t="s">
        <v>19</v>
      </c>
      <c r="F3653" s="236" t="s">
        <v>687</v>
      </c>
      <c r="G3653" s="233"/>
      <c r="H3653" s="237">
        <v>36.259999999999998</v>
      </c>
      <c r="I3653" s="238"/>
      <c r="J3653" s="233"/>
      <c r="K3653" s="233"/>
      <c r="L3653" s="239"/>
      <c r="M3653" s="240"/>
      <c r="N3653" s="241"/>
      <c r="O3653" s="241"/>
      <c r="P3653" s="241"/>
      <c r="Q3653" s="241"/>
      <c r="R3653" s="241"/>
      <c r="S3653" s="241"/>
      <c r="T3653" s="242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43" t="s">
        <v>205</v>
      </c>
      <c r="AU3653" s="243" t="s">
        <v>82</v>
      </c>
      <c r="AV3653" s="13" t="s">
        <v>82</v>
      </c>
      <c r="AW3653" s="13" t="s">
        <v>33</v>
      </c>
      <c r="AX3653" s="13" t="s">
        <v>72</v>
      </c>
      <c r="AY3653" s="243" t="s">
        <v>190</v>
      </c>
    </row>
    <row r="3654" s="13" customFormat="1">
      <c r="A3654" s="13"/>
      <c r="B3654" s="232"/>
      <c r="C3654" s="233"/>
      <c r="D3654" s="234" t="s">
        <v>205</v>
      </c>
      <c r="E3654" s="235" t="s">
        <v>19</v>
      </c>
      <c r="F3654" s="236" t="s">
        <v>693</v>
      </c>
      <c r="G3654" s="233"/>
      <c r="H3654" s="237">
        <v>49.409999999999997</v>
      </c>
      <c r="I3654" s="238"/>
      <c r="J3654" s="233"/>
      <c r="K3654" s="233"/>
      <c r="L3654" s="239"/>
      <c r="M3654" s="240"/>
      <c r="N3654" s="241"/>
      <c r="O3654" s="241"/>
      <c r="P3654" s="241"/>
      <c r="Q3654" s="241"/>
      <c r="R3654" s="241"/>
      <c r="S3654" s="241"/>
      <c r="T3654" s="242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3" t="s">
        <v>205</v>
      </c>
      <c r="AU3654" s="243" t="s">
        <v>82</v>
      </c>
      <c r="AV3654" s="13" t="s">
        <v>82</v>
      </c>
      <c r="AW3654" s="13" t="s">
        <v>33</v>
      </c>
      <c r="AX3654" s="13" t="s">
        <v>72</v>
      </c>
      <c r="AY3654" s="243" t="s">
        <v>190</v>
      </c>
    </row>
    <row r="3655" s="13" customFormat="1">
      <c r="A3655" s="13"/>
      <c r="B3655" s="232"/>
      <c r="C3655" s="233"/>
      <c r="D3655" s="234" t="s">
        <v>205</v>
      </c>
      <c r="E3655" s="235" t="s">
        <v>19</v>
      </c>
      <c r="F3655" s="236" t="s">
        <v>713</v>
      </c>
      <c r="G3655" s="233"/>
      <c r="H3655" s="237">
        <v>3.5899999999999999</v>
      </c>
      <c r="I3655" s="238"/>
      <c r="J3655" s="233"/>
      <c r="K3655" s="233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205</v>
      </c>
      <c r="AU3655" s="243" t="s">
        <v>82</v>
      </c>
      <c r="AV3655" s="13" t="s">
        <v>82</v>
      </c>
      <c r="AW3655" s="13" t="s">
        <v>33</v>
      </c>
      <c r="AX3655" s="13" t="s">
        <v>72</v>
      </c>
      <c r="AY3655" s="243" t="s">
        <v>190</v>
      </c>
    </row>
    <row r="3656" s="15" customFormat="1">
      <c r="A3656" s="15"/>
      <c r="B3656" s="264"/>
      <c r="C3656" s="265"/>
      <c r="D3656" s="234" t="s">
        <v>205</v>
      </c>
      <c r="E3656" s="266" t="s">
        <v>19</v>
      </c>
      <c r="F3656" s="267" t="s">
        <v>243</v>
      </c>
      <c r="G3656" s="265"/>
      <c r="H3656" s="268">
        <v>89.260000000000005</v>
      </c>
      <c r="I3656" s="269"/>
      <c r="J3656" s="265"/>
      <c r="K3656" s="265"/>
      <c r="L3656" s="270"/>
      <c r="M3656" s="271"/>
      <c r="N3656" s="272"/>
      <c r="O3656" s="272"/>
      <c r="P3656" s="272"/>
      <c r="Q3656" s="272"/>
      <c r="R3656" s="272"/>
      <c r="S3656" s="272"/>
      <c r="T3656" s="273"/>
      <c r="U3656" s="15"/>
      <c r="V3656" s="15"/>
      <c r="W3656" s="15"/>
      <c r="X3656" s="15"/>
      <c r="Y3656" s="15"/>
      <c r="Z3656" s="15"/>
      <c r="AA3656" s="15"/>
      <c r="AB3656" s="15"/>
      <c r="AC3656" s="15"/>
      <c r="AD3656" s="15"/>
      <c r="AE3656" s="15"/>
      <c r="AT3656" s="274" t="s">
        <v>205</v>
      </c>
      <c r="AU3656" s="274" t="s">
        <v>82</v>
      </c>
      <c r="AV3656" s="15" t="s">
        <v>197</v>
      </c>
      <c r="AW3656" s="15" t="s">
        <v>33</v>
      </c>
      <c r="AX3656" s="15" t="s">
        <v>79</v>
      </c>
      <c r="AY3656" s="274" t="s">
        <v>190</v>
      </c>
    </row>
    <row r="3657" s="2" customFormat="1" ht="16.5" customHeight="1">
      <c r="A3657" s="40"/>
      <c r="B3657" s="41"/>
      <c r="C3657" s="214" t="s">
        <v>4144</v>
      </c>
      <c r="D3657" s="214" t="s">
        <v>192</v>
      </c>
      <c r="E3657" s="215" t="s">
        <v>4145</v>
      </c>
      <c r="F3657" s="216" t="s">
        <v>4146</v>
      </c>
      <c r="G3657" s="217" t="s">
        <v>214</v>
      </c>
      <c r="H3657" s="218">
        <v>89.260000000000005</v>
      </c>
      <c r="I3657" s="219"/>
      <c r="J3657" s="220">
        <f>ROUND(I3657*H3657,2)</f>
        <v>0</v>
      </c>
      <c r="K3657" s="216" t="s">
        <v>196</v>
      </c>
      <c r="L3657" s="46"/>
      <c r="M3657" s="221" t="s">
        <v>19</v>
      </c>
      <c r="N3657" s="222" t="s">
        <v>43</v>
      </c>
      <c r="O3657" s="86"/>
      <c r="P3657" s="223">
        <f>O3657*H3657</f>
        <v>0</v>
      </c>
      <c r="Q3657" s="223">
        <v>0.00029999999999999997</v>
      </c>
      <c r="R3657" s="223">
        <f>Q3657*H3657</f>
        <v>0.026778</v>
      </c>
      <c r="S3657" s="223">
        <v>0</v>
      </c>
      <c r="T3657" s="224">
        <f>S3657*H3657</f>
        <v>0</v>
      </c>
      <c r="U3657" s="40"/>
      <c r="V3657" s="40"/>
      <c r="W3657" s="40"/>
      <c r="X3657" s="40"/>
      <c r="Y3657" s="40"/>
      <c r="Z3657" s="40"/>
      <c r="AA3657" s="40"/>
      <c r="AB3657" s="40"/>
      <c r="AC3657" s="40"/>
      <c r="AD3657" s="40"/>
      <c r="AE3657" s="40"/>
      <c r="AR3657" s="225" t="s">
        <v>307</v>
      </c>
      <c r="AT3657" s="225" t="s">
        <v>192</v>
      </c>
      <c r="AU3657" s="225" t="s">
        <v>82</v>
      </c>
      <c r="AY3657" s="19" t="s">
        <v>190</v>
      </c>
      <c r="BE3657" s="226">
        <f>IF(N3657="základní",J3657,0)</f>
        <v>0</v>
      </c>
      <c r="BF3657" s="226">
        <f>IF(N3657="snížená",J3657,0)</f>
        <v>0</v>
      </c>
      <c r="BG3657" s="226">
        <f>IF(N3657="zákl. přenesená",J3657,0)</f>
        <v>0</v>
      </c>
      <c r="BH3657" s="226">
        <f>IF(N3657="sníž. přenesená",J3657,0)</f>
        <v>0</v>
      </c>
      <c r="BI3657" s="226">
        <f>IF(N3657="nulová",J3657,0)</f>
        <v>0</v>
      </c>
      <c r="BJ3657" s="19" t="s">
        <v>79</v>
      </c>
      <c r="BK3657" s="226">
        <f>ROUND(I3657*H3657,2)</f>
        <v>0</v>
      </c>
      <c r="BL3657" s="19" t="s">
        <v>307</v>
      </c>
      <c r="BM3657" s="225" t="s">
        <v>4147</v>
      </c>
    </row>
    <row r="3658" s="2" customFormat="1">
      <c r="A3658" s="40"/>
      <c r="B3658" s="41"/>
      <c r="C3658" s="42"/>
      <c r="D3658" s="227" t="s">
        <v>199</v>
      </c>
      <c r="E3658" s="42"/>
      <c r="F3658" s="228" t="s">
        <v>4148</v>
      </c>
      <c r="G3658" s="42"/>
      <c r="H3658" s="42"/>
      <c r="I3658" s="229"/>
      <c r="J3658" s="42"/>
      <c r="K3658" s="42"/>
      <c r="L3658" s="46"/>
      <c r="M3658" s="230"/>
      <c r="N3658" s="231"/>
      <c r="O3658" s="86"/>
      <c r="P3658" s="86"/>
      <c r="Q3658" s="86"/>
      <c r="R3658" s="86"/>
      <c r="S3658" s="86"/>
      <c r="T3658" s="87"/>
      <c r="U3658" s="40"/>
      <c r="V3658" s="40"/>
      <c r="W3658" s="40"/>
      <c r="X3658" s="40"/>
      <c r="Y3658" s="40"/>
      <c r="Z3658" s="40"/>
      <c r="AA3658" s="40"/>
      <c r="AB3658" s="40"/>
      <c r="AC3658" s="40"/>
      <c r="AD3658" s="40"/>
      <c r="AE3658" s="40"/>
      <c r="AT3658" s="19" t="s">
        <v>199</v>
      </c>
      <c r="AU3658" s="19" t="s">
        <v>82</v>
      </c>
    </row>
    <row r="3659" s="13" customFormat="1">
      <c r="A3659" s="13"/>
      <c r="B3659" s="232"/>
      <c r="C3659" s="233"/>
      <c r="D3659" s="234" t="s">
        <v>205</v>
      </c>
      <c r="E3659" s="235" t="s">
        <v>19</v>
      </c>
      <c r="F3659" s="236" t="s">
        <v>687</v>
      </c>
      <c r="G3659" s="233"/>
      <c r="H3659" s="237">
        <v>36.259999999999998</v>
      </c>
      <c r="I3659" s="238"/>
      <c r="J3659" s="233"/>
      <c r="K3659" s="233"/>
      <c r="L3659" s="239"/>
      <c r="M3659" s="240"/>
      <c r="N3659" s="241"/>
      <c r="O3659" s="241"/>
      <c r="P3659" s="241"/>
      <c r="Q3659" s="241"/>
      <c r="R3659" s="241"/>
      <c r="S3659" s="241"/>
      <c r="T3659" s="242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3" t="s">
        <v>205</v>
      </c>
      <c r="AU3659" s="243" t="s">
        <v>82</v>
      </c>
      <c r="AV3659" s="13" t="s">
        <v>82</v>
      </c>
      <c r="AW3659" s="13" t="s">
        <v>33</v>
      </c>
      <c r="AX3659" s="13" t="s">
        <v>72</v>
      </c>
      <c r="AY3659" s="243" t="s">
        <v>190</v>
      </c>
    </row>
    <row r="3660" s="13" customFormat="1">
      <c r="A3660" s="13"/>
      <c r="B3660" s="232"/>
      <c r="C3660" s="233"/>
      <c r="D3660" s="234" t="s">
        <v>205</v>
      </c>
      <c r="E3660" s="235" t="s">
        <v>19</v>
      </c>
      <c r="F3660" s="236" t="s">
        <v>693</v>
      </c>
      <c r="G3660" s="233"/>
      <c r="H3660" s="237">
        <v>49.409999999999997</v>
      </c>
      <c r="I3660" s="238"/>
      <c r="J3660" s="233"/>
      <c r="K3660" s="233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205</v>
      </c>
      <c r="AU3660" s="243" t="s">
        <v>82</v>
      </c>
      <c r="AV3660" s="13" t="s">
        <v>82</v>
      </c>
      <c r="AW3660" s="13" t="s">
        <v>33</v>
      </c>
      <c r="AX3660" s="13" t="s">
        <v>72</v>
      </c>
      <c r="AY3660" s="243" t="s">
        <v>190</v>
      </c>
    </row>
    <row r="3661" s="13" customFormat="1">
      <c r="A3661" s="13"/>
      <c r="B3661" s="232"/>
      <c r="C3661" s="233"/>
      <c r="D3661" s="234" t="s">
        <v>205</v>
      </c>
      <c r="E3661" s="235" t="s">
        <v>19</v>
      </c>
      <c r="F3661" s="236" t="s">
        <v>713</v>
      </c>
      <c r="G3661" s="233"/>
      <c r="H3661" s="237">
        <v>3.5899999999999999</v>
      </c>
      <c r="I3661" s="238"/>
      <c r="J3661" s="233"/>
      <c r="K3661" s="233"/>
      <c r="L3661" s="239"/>
      <c r="M3661" s="240"/>
      <c r="N3661" s="241"/>
      <c r="O3661" s="241"/>
      <c r="P3661" s="241"/>
      <c r="Q3661" s="241"/>
      <c r="R3661" s="241"/>
      <c r="S3661" s="241"/>
      <c r="T3661" s="242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43" t="s">
        <v>205</v>
      </c>
      <c r="AU3661" s="243" t="s">
        <v>82</v>
      </c>
      <c r="AV3661" s="13" t="s">
        <v>82</v>
      </c>
      <c r="AW3661" s="13" t="s">
        <v>33</v>
      </c>
      <c r="AX3661" s="13" t="s">
        <v>72</v>
      </c>
      <c r="AY3661" s="243" t="s">
        <v>190</v>
      </c>
    </row>
    <row r="3662" s="15" customFormat="1">
      <c r="A3662" s="15"/>
      <c r="B3662" s="264"/>
      <c r="C3662" s="265"/>
      <c r="D3662" s="234" t="s">
        <v>205</v>
      </c>
      <c r="E3662" s="266" t="s">
        <v>19</v>
      </c>
      <c r="F3662" s="267" t="s">
        <v>243</v>
      </c>
      <c r="G3662" s="265"/>
      <c r="H3662" s="268">
        <v>89.260000000000005</v>
      </c>
      <c r="I3662" s="269"/>
      <c r="J3662" s="265"/>
      <c r="K3662" s="265"/>
      <c r="L3662" s="270"/>
      <c r="M3662" s="271"/>
      <c r="N3662" s="272"/>
      <c r="O3662" s="272"/>
      <c r="P3662" s="272"/>
      <c r="Q3662" s="272"/>
      <c r="R3662" s="272"/>
      <c r="S3662" s="272"/>
      <c r="T3662" s="273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74" t="s">
        <v>205</v>
      </c>
      <c r="AU3662" s="274" t="s">
        <v>82</v>
      </c>
      <c r="AV3662" s="15" t="s">
        <v>197</v>
      </c>
      <c r="AW3662" s="15" t="s">
        <v>33</v>
      </c>
      <c r="AX3662" s="15" t="s">
        <v>79</v>
      </c>
      <c r="AY3662" s="274" t="s">
        <v>190</v>
      </c>
    </row>
    <row r="3663" s="2" customFormat="1" ht="24.15" customHeight="1">
      <c r="A3663" s="40"/>
      <c r="B3663" s="41"/>
      <c r="C3663" s="214" t="s">
        <v>4149</v>
      </c>
      <c r="D3663" s="214" t="s">
        <v>192</v>
      </c>
      <c r="E3663" s="215" t="s">
        <v>4150</v>
      </c>
      <c r="F3663" s="216" t="s">
        <v>4151</v>
      </c>
      <c r="G3663" s="217" t="s">
        <v>214</v>
      </c>
      <c r="H3663" s="218">
        <v>89.260000000000005</v>
      </c>
      <c r="I3663" s="219"/>
      <c r="J3663" s="220">
        <f>ROUND(I3663*H3663,2)</f>
        <v>0</v>
      </c>
      <c r="K3663" s="216" t="s">
        <v>196</v>
      </c>
      <c r="L3663" s="46"/>
      <c r="M3663" s="221" t="s">
        <v>19</v>
      </c>
      <c r="N3663" s="222" t="s">
        <v>43</v>
      </c>
      <c r="O3663" s="86"/>
      <c r="P3663" s="223">
        <f>O3663*H3663</f>
        <v>0</v>
      </c>
      <c r="Q3663" s="223">
        <v>0.0051999999999999998</v>
      </c>
      <c r="R3663" s="223">
        <f>Q3663*H3663</f>
        <v>0.46415200000000001</v>
      </c>
      <c r="S3663" s="223">
        <v>0</v>
      </c>
      <c r="T3663" s="224">
        <f>S3663*H3663</f>
        <v>0</v>
      </c>
      <c r="U3663" s="40"/>
      <c r="V3663" s="40"/>
      <c r="W3663" s="40"/>
      <c r="X3663" s="40"/>
      <c r="Y3663" s="40"/>
      <c r="Z3663" s="40"/>
      <c r="AA3663" s="40"/>
      <c r="AB3663" s="40"/>
      <c r="AC3663" s="40"/>
      <c r="AD3663" s="40"/>
      <c r="AE3663" s="40"/>
      <c r="AR3663" s="225" t="s">
        <v>307</v>
      </c>
      <c r="AT3663" s="225" t="s">
        <v>192</v>
      </c>
      <c r="AU3663" s="225" t="s">
        <v>82</v>
      </c>
      <c r="AY3663" s="19" t="s">
        <v>190</v>
      </c>
      <c r="BE3663" s="226">
        <f>IF(N3663="základní",J3663,0)</f>
        <v>0</v>
      </c>
      <c r="BF3663" s="226">
        <f>IF(N3663="snížená",J3663,0)</f>
        <v>0</v>
      </c>
      <c r="BG3663" s="226">
        <f>IF(N3663="zákl. přenesená",J3663,0)</f>
        <v>0</v>
      </c>
      <c r="BH3663" s="226">
        <f>IF(N3663="sníž. přenesená",J3663,0)</f>
        <v>0</v>
      </c>
      <c r="BI3663" s="226">
        <f>IF(N3663="nulová",J3663,0)</f>
        <v>0</v>
      </c>
      <c r="BJ3663" s="19" t="s">
        <v>79</v>
      </c>
      <c r="BK3663" s="226">
        <f>ROUND(I3663*H3663,2)</f>
        <v>0</v>
      </c>
      <c r="BL3663" s="19" t="s">
        <v>307</v>
      </c>
      <c r="BM3663" s="225" t="s">
        <v>4152</v>
      </c>
    </row>
    <row r="3664" s="2" customFormat="1">
      <c r="A3664" s="40"/>
      <c r="B3664" s="41"/>
      <c r="C3664" s="42"/>
      <c r="D3664" s="227" t="s">
        <v>199</v>
      </c>
      <c r="E3664" s="42"/>
      <c r="F3664" s="228" t="s">
        <v>4153</v>
      </c>
      <c r="G3664" s="42"/>
      <c r="H3664" s="42"/>
      <c r="I3664" s="229"/>
      <c r="J3664" s="42"/>
      <c r="K3664" s="42"/>
      <c r="L3664" s="46"/>
      <c r="M3664" s="230"/>
      <c r="N3664" s="231"/>
      <c r="O3664" s="86"/>
      <c r="P3664" s="86"/>
      <c r="Q3664" s="86"/>
      <c r="R3664" s="86"/>
      <c r="S3664" s="86"/>
      <c r="T3664" s="87"/>
      <c r="U3664" s="40"/>
      <c r="V3664" s="40"/>
      <c r="W3664" s="40"/>
      <c r="X3664" s="40"/>
      <c r="Y3664" s="40"/>
      <c r="Z3664" s="40"/>
      <c r="AA3664" s="40"/>
      <c r="AB3664" s="40"/>
      <c r="AC3664" s="40"/>
      <c r="AD3664" s="40"/>
      <c r="AE3664" s="40"/>
      <c r="AT3664" s="19" t="s">
        <v>199</v>
      </c>
      <c r="AU3664" s="19" t="s">
        <v>82</v>
      </c>
    </row>
    <row r="3665" s="2" customFormat="1">
      <c r="A3665" s="40"/>
      <c r="B3665" s="41"/>
      <c r="C3665" s="42"/>
      <c r="D3665" s="234" t="s">
        <v>680</v>
      </c>
      <c r="E3665" s="42"/>
      <c r="F3665" s="283" t="s">
        <v>4154</v>
      </c>
      <c r="G3665" s="42"/>
      <c r="H3665" s="42"/>
      <c r="I3665" s="229"/>
      <c r="J3665" s="42"/>
      <c r="K3665" s="42"/>
      <c r="L3665" s="46"/>
      <c r="M3665" s="230"/>
      <c r="N3665" s="231"/>
      <c r="O3665" s="86"/>
      <c r="P3665" s="86"/>
      <c r="Q3665" s="86"/>
      <c r="R3665" s="86"/>
      <c r="S3665" s="86"/>
      <c r="T3665" s="87"/>
      <c r="U3665" s="40"/>
      <c r="V3665" s="40"/>
      <c r="W3665" s="40"/>
      <c r="X3665" s="40"/>
      <c r="Y3665" s="40"/>
      <c r="Z3665" s="40"/>
      <c r="AA3665" s="40"/>
      <c r="AB3665" s="40"/>
      <c r="AC3665" s="40"/>
      <c r="AD3665" s="40"/>
      <c r="AE3665" s="40"/>
      <c r="AT3665" s="19" t="s">
        <v>680</v>
      </c>
      <c r="AU3665" s="19" t="s">
        <v>82</v>
      </c>
    </row>
    <row r="3666" s="13" customFormat="1">
      <c r="A3666" s="13"/>
      <c r="B3666" s="232"/>
      <c r="C3666" s="233"/>
      <c r="D3666" s="234" t="s">
        <v>205</v>
      </c>
      <c r="E3666" s="235" t="s">
        <v>19</v>
      </c>
      <c r="F3666" s="236" t="s">
        <v>687</v>
      </c>
      <c r="G3666" s="233"/>
      <c r="H3666" s="237">
        <v>36.259999999999998</v>
      </c>
      <c r="I3666" s="238"/>
      <c r="J3666" s="233"/>
      <c r="K3666" s="233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205</v>
      </c>
      <c r="AU3666" s="243" t="s">
        <v>82</v>
      </c>
      <c r="AV3666" s="13" t="s">
        <v>82</v>
      </c>
      <c r="AW3666" s="13" t="s">
        <v>33</v>
      </c>
      <c r="AX3666" s="13" t="s">
        <v>72</v>
      </c>
      <c r="AY3666" s="243" t="s">
        <v>190</v>
      </c>
    </row>
    <row r="3667" s="13" customFormat="1">
      <c r="A3667" s="13"/>
      <c r="B3667" s="232"/>
      <c r="C3667" s="233"/>
      <c r="D3667" s="234" t="s">
        <v>205</v>
      </c>
      <c r="E3667" s="235" t="s">
        <v>19</v>
      </c>
      <c r="F3667" s="236" t="s">
        <v>693</v>
      </c>
      <c r="G3667" s="233"/>
      <c r="H3667" s="237">
        <v>49.409999999999997</v>
      </c>
      <c r="I3667" s="238"/>
      <c r="J3667" s="233"/>
      <c r="K3667" s="233"/>
      <c r="L3667" s="239"/>
      <c r="M3667" s="240"/>
      <c r="N3667" s="241"/>
      <c r="O3667" s="241"/>
      <c r="P3667" s="241"/>
      <c r="Q3667" s="241"/>
      <c r="R3667" s="241"/>
      <c r="S3667" s="241"/>
      <c r="T3667" s="242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3" t="s">
        <v>205</v>
      </c>
      <c r="AU3667" s="243" t="s">
        <v>82</v>
      </c>
      <c r="AV3667" s="13" t="s">
        <v>82</v>
      </c>
      <c r="AW3667" s="13" t="s">
        <v>33</v>
      </c>
      <c r="AX3667" s="13" t="s">
        <v>72</v>
      </c>
      <c r="AY3667" s="243" t="s">
        <v>190</v>
      </c>
    </row>
    <row r="3668" s="13" customFormat="1">
      <c r="A3668" s="13"/>
      <c r="B3668" s="232"/>
      <c r="C3668" s="233"/>
      <c r="D3668" s="234" t="s">
        <v>205</v>
      </c>
      <c r="E3668" s="235" t="s">
        <v>19</v>
      </c>
      <c r="F3668" s="236" t="s">
        <v>713</v>
      </c>
      <c r="G3668" s="233"/>
      <c r="H3668" s="237">
        <v>3.5899999999999999</v>
      </c>
      <c r="I3668" s="238"/>
      <c r="J3668" s="233"/>
      <c r="K3668" s="233"/>
      <c r="L3668" s="239"/>
      <c r="M3668" s="240"/>
      <c r="N3668" s="241"/>
      <c r="O3668" s="241"/>
      <c r="P3668" s="241"/>
      <c r="Q3668" s="241"/>
      <c r="R3668" s="241"/>
      <c r="S3668" s="241"/>
      <c r="T3668" s="242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3" t="s">
        <v>205</v>
      </c>
      <c r="AU3668" s="243" t="s">
        <v>82</v>
      </c>
      <c r="AV3668" s="13" t="s">
        <v>82</v>
      </c>
      <c r="AW3668" s="13" t="s">
        <v>33</v>
      </c>
      <c r="AX3668" s="13" t="s">
        <v>72</v>
      </c>
      <c r="AY3668" s="243" t="s">
        <v>190</v>
      </c>
    </row>
    <row r="3669" s="15" customFormat="1">
      <c r="A3669" s="15"/>
      <c r="B3669" s="264"/>
      <c r="C3669" s="265"/>
      <c r="D3669" s="234" t="s">
        <v>205</v>
      </c>
      <c r="E3669" s="266" t="s">
        <v>19</v>
      </c>
      <c r="F3669" s="267" t="s">
        <v>243</v>
      </c>
      <c r="G3669" s="265"/>
      <c r="H3669" s="268">
        <v>89.260000000000005</v>
      </c>
      <c r="I3669" s="269"/>
      <c r="J3669" s="265"/>
      <c r="K3669" s="265"/>
      <c r="L3669" s="270"/>
      <c r="M3669" s="271"/>
      <c r="N3669" s="272"/>
      <c r="O3669" s="272"/>
      <c r="P3669" s="272"/>
      <c r="Q3669" s="272"/>
      <c r="R3669" s="272"/>
      <c r="S3669" s="272"/>
      <c r="T3669" s="273"/>
      <c r="U3669" s="15"/>
      <c r="V3669" s="15"/>
      <c r="W3669" s="15"/>
      <c r="X3669" s="15"/>
      <c r="Y3669" s="15"/>
      <c r="Z3669" s="15"/>
      <c r="AA3669" s="15"/>
      <c r="AB3669" s="15"/>
      <c r="AC3669" s="15"/>
      <c r="AD3669" s="15"/>
      <c r="AE3669" s="15"/>
      <c r="AT3669" s="274" t="s">
        <v>205</v>
      </c>
      <c r="AU3669" s="274" t="s">
        <v>82</v>
      </c>
      <c r="AV3669" s="15" t="s">
        <v>197</v>
      </c>
      <c r="AW3669" s="15" t="s">
        <v>33</v>
      </c>
      <c r="AX3669" s="15" t="s">
        <v>79</v>
      </c>
      <c r="AY3669" s="274" t="s">
        <v>190</v>
      </c>
    </row>
    <row r="3670" s="2" customFormat="1" ht="24.15" customHeight="1">
      <c r="A3670" s="40"/>
      <c r="B3670" s="41"/>
      <c r="C3670" s="244" t="s">
        <v>4155</v>
      </c>
      <c r="D3670" s="244" t="s">
        <v>219</v>
      </c>
      <c r="E3670" s="245" t="s">
        <v>4156</v>
      </c>
      <c r="F3670" s="246" t="s">
        <v>4157</v>
      </c>
      <c r="G3670" s="247" t="s">
        <v>214</v>
      </c>
      <c r="H3670" s="248">
        <v>93.724000000000004</v>
      </c>
      <c r="I3670" s="249"/>
      <c r="J3670" s="250">
        <f>ROUND(I3670*H3670,2)</f>
        <v>0</v>
      </c>
      <c r="K3670" s="246" t="s">
        <v>196</v>
      </c>
      <c r="L3670" s="251"/>
      <c r="M3670" s="252" t="s">
        <v>19</v>
      </c>
      <c r="N3670" s="253" t="s">
        <v>43</v>
      </c>
      <c r="O3670" s="86"/>
      <c r="P3670" s="223">
        <f>O3670*H3670</f>
        <v>0</v>
      </c>
      <c r="Q3670" s="223">
        <v>0.021999999999999999</v>
      </c>
      <c r="R3670" s="223">
        <f>Q3670*H3670</f>
        <v>2.061928</v>
      </c>
      <c r="S3670" s="223">
        <v>0</v>
      </c>
      <c r="T3670" s="224">
        <f>S3670*H3670</f>
        <v>0</v>
      </c>
      <c r="U3670" s="40"/>
      <c r="V3670" s="40"/>
      <c r="W3670" s="40"/>
      <c r="X3670" s="40"/>
      <c r="Y3670" s="40"/>
      <c r="Z3670" s="40"/>
      <c r="AA3670" s="40"/>
      <c r="AB3670" s="40"/>
      <c r="AC3670" s="40"/>
      <c r="AD3670" s="40"/>
      <c r="AE3670" s="40"/>
      <c r="AR3670" s="225" t="s">
        <v>419</v>
      </c>
      <c r="AT3670" s="225" t="s">
        <v>219</v>
      </c>
      <c r="AU3670" s="225" t="s">
        <v>82</v>
      </c>
      <c r="AY3670" s="19" t="s">
        <v>190</v>
      </c>
      <c r="BE3670" s="226">
        <f>IF(N3670="základní",J3670,0)</f>
        <v>0</v>
      </c>
      <c r="BF3670" s="226">
        <f>IF(N3670="snížená",J3670,0)</f>
        <v>0</v>
      </c>
      <c r="BG3670" s="226">
        <f>IF(N3670="zákl. přenesená",J3670,0)</f>
        <v>0</v>
      </c>
      <c r="BH3670" s="226">
        <f>IF(N3670="sníž. přenesená",J3670,0)</f>
        <v>0</v>
      </c>
      <c r="BI3670" s="226">
        <f>IF(N3670="nulová",J3670,0)</f>
        <v>0</v>
      </c>
      <c r="BJ3670" s="19" t="s">
        <v>79</v>
      </c>
      <c r="BK3670" s="226">
        <f>ROUND(I3670*H3670,2)</f>
        <v>0</v>
      </c>
      <c r="BL3670" s="19" t="s">
        <v>307</v>
      </c>
      <c r="BM3670" s="225" t="s">
        <v>4158</v>
      </c>
    </row>
    <row r="3671" s="2" customFormat="1">
      <c r="A3671" s="40"/>
      <c r="B3671" s="41"/>
      <c r="C3671" s="42"/>
      <c r="D3671" s="234" t="s">
        <v>680</v>
      </c>
      <c r="E3671" s="42"/>
      <c r="F3671" s="283" t="s">
        <v>4159</v>
      </c>
      <c r="G3671" s="42"/>
      <c r="H3671" s="42"/>
      <c r="I3671" s="229"/>
      <c r="J3671" s="42"/>
      <c r="K3671" s="42"/>
      <c r="L3671" s="46"/>
      <c r="M3671" s="230"/>
      <c r="N3671" s="231"/>
      <c r="O3671" s="86"/>
      <c r="P3671" s="86"/>
      <c r="Q3671" s="86"/>
      <c r="R3671" s="86"/>
      <c r="S3671" s="86"/>
      <c r="T3671" s="87"/>
      <c r="U3671" s="40"/>
      <c r="V3671" s="40"/>
      <c r="W3671" s="40"/>
      <c r="X3671" s="40"/>
      <c r="Y3671" s="40"/>
      <c r="Z3671" s="40"/>
      <c r="AA3671" s="40"/>
      <c r="AB3671" s="40"/>
      <c r="AC3671" s="40"/>
      <c r="AD3671" s="40"/>
      <c r="AE3671" s="40"/>
      <c r="AT3671" s="19" t="s">
        <v>680</v>
      </c>
      <c r="AU3671" s="19" t="s">
        <v>82</v>
      </c>
    </row>
    <row r="3672" s="13" customFormat="1">
      <c r="A3672" s="13"/>
      <c r="B3672" s="232"/>
      <c r="C3672" s="233"/>
      <c r="D3672" s="234" t="s">
        <v>205</v>
      </c>
      <c r="E3672" s="235" t="s">
        <v>19</v>
      </c>
      <c r="F3672" s="236" t="s">
        <v>4160</v>
      </c>
      <c r="G3672" s="233"/>
      <c r="H3672" s="237">
        <v>38.073</v>
      </c>
      <c r="I3672" s="238"/>
      <c r="J3672" s="233"/>
      <c r="K3672" s="233"/>
      <c r="L3672" s="239"/>
      <c r="M3672" s="240"/>
      <c r="N3672" s="241"/>
      <c r="O3672" s="241"/>
      <c r="P3672" s="241"/>
      <c r="Q3672" s="241"/>
      <c r="R3672" s="241"/>
      <c r="S3672" s="241"/>
      <c r="T3672" s="242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3" t="s">
        <v>205</v>
      </c>
      <c r="AU3672" s="243" t="s">
        <v>82</v>
      </c>
      <c r="AV3672" s="13" t="s">
        <v>82</v>
      </c>
      <c r="AW3672" s="13" t="s">
        <v>33</v>
      </c>
      <c r="AX3672" s="13" t="s">
        <v>72</v>
      </c>
      <c r="AY3672" s="243" t="s">
        <v>190</v>
      </c>
    </row>
    <row r="3673" s="13" customFormat="1">
      <c r="A3673" s="13"/>
      <c r="B3673" s="232"/>
      <c r="C3673" s="233"/>
      <c r="D3673" s="234" t="s">
        <v>205</v>
      </c>
      <c r="E3673" s="235" t="s">
        <v>19</v>
      </c>
      <c r="F3673" s="236" t="s">
        <v>2840</v>
      </c>
      <c r="G3673" s="233"/>
      <c r="H3673" s="237">
        <v>51.881</v>
      </c>
      <c r="I3673" s="238"/>
      <c r="J3673" s="233"/>
      <c r="K3673" s="233"/>
      <c r="L3673" s="239"/>
      <c r="M3673" s="240"/>
      <c r="N3673" s="241"/>
      <c r="O3673" s="241"/>
      <c r="P3673" s="241"/>
      <c r="Q3673" s="241"/>
      <c r="R3673" s="241"/>
      <c r="S3673" s="241"/>
      <c r="T3673" s="242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3" t="s">
        <v>205</v>
      </c>
      <c r="AU3673" s="243" t="s">
        <v>82</v>
      </c>
      <c r="AV3673" s="13" t="s">
        <v>82</v>
      </c>
      <c r="AW3673" s="13" t="s">
        <v>33</v>
      </c>
      <c r="AX3673" s="13" t="s">
        <v>72</v>
      </c>
      <c r="AY3673" s="243" t="s">
        <v>190</v>
      </c>
    </row>
    <row r="3674" s="13" customFormat="1">
      <c r="A3674" s="13"/>
      <c r="B3674" s="232"/>
      <c r="C3674" s="233"/>
      <c r="D3674" s="234" t="s">
        <v>205</v>
      </c>
      <c r="E3674" s="235" t="s">
        <v>19</v>
      </c>
      <c r="F3674" s="236" t="s">
        <v>4161</v>
      </c>
      <c r="G3674" s="233"/>
      <c r="H3674" s="237">
        <v>3.77</v>
      </c>
      <c r="I3674" s="238"/>
      <c r="J3674" s="233"/>
      <c r="K3674" s="233"/>
      <c r="L3674" s="239"/>
      <c r="M3674" s="240"/>
      <c r="N3674" s="241"/>
      <c r="O3674" s="241"/>
      <c r="P3674" s="241"/>
      <c r="Q3674" s="241"/>
      <c r="R3674" s="241"/>
      <c r="S3674" s="241"/>
      <c r="T3674" s="242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3" t="s">
        <v>205</v>
      </c>
      <c r="AU3674" s="243" t="s">
        <v>82</v>
      </c>
      <c r="AV3674" s="13" t="s">
        <v>82</v>
      </c>
      <c r="AW3674" s="13" t="s">
        <v>33</v>
      </c>
      <c r="AX3674" s="13" t="s">
        <v>72</v>
      </c>
      <c r="AY3674" s="243" t="s">
        <v>190</v>
      </c>
    </row>
    <row r="3675" s="15" customFormat="1">
      <c r="A3675" s="15"/>
      <c r="B3675" s="264"/>
      <c r="C3675" s="265"/>
      <c r="D3675" s="234" t="s">
        <v>205</v>
      </c>
      <c r="E3675" s="266" t="s">
        <v>19</v>
      </c>
      <c r="F3675" s="267" t="s">
        <v>243</v>
      </c>
      <c r="G3675" s="265"/>
      <c r="H3675" s="268">
        <v>93.724000000000004</v>
      </c>
      <c r="I3675" s="269"/>
      <c r="J3675" s="265"/>
      <c r="K3675" s="265"/>
      <c r="L3675" s="270"/>
      <c r="M3675" s="271"/>
      <c r="N3675" s="272"/>
      <c r="O3675" s="272"/>
      <c r="P3675" s="272"/>
      <c r="Q3675" s="272"/>
      <c r="R3675" s="272"/>
      <c r="S3675" s="272"/>
      <c r="T3675" s="273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74" t="s">
        <v>205</v>
      </c>
      <c r="AU3675" s="274" t="s">
        <v>82</v>
      </c>
      <c r="AV3675" s="15" t="s">
        <v>197</v>
      </c>
      <c r="AW3675" s="15" t="s">
        <v>33</v>
      </c>
      <c r="AX3675" s="15" t="s">
        <v>79</v>
      </c>
      <c r="AY3675" s="274" t="s">
        <v>190</v>
      </c>
    </row>
    <row r="3676" s="2" customFormat="1" ht="24.15" customHeight="1">
      <c r="A3676" s="40"/>
      <c r="B3676" s="41"/>
      <c r="C3676" s="214" t="s">
        <v>4162</v>
      </c>
      <c r="D3676" s="214" t="s">
        <v>192</v>
      </c>
      <c r="E3676" s="215" t="s">
        <v>4163</v>
      </c>
      <c r="F3676" s="216" t="s">
        <v>4164</v>
      </c>
      <c r="G3676" s="217" t="s">
        <v>214</v>
      </c>
      <c r="H3676" s="218">
        <v>24.73</v>
      </c>
      <c r="I3676" s="219"/>
      <c r="J3676" s="220">
        <f>ROUND(I3676*H3676,2)</f>
        <v>0</v>
      </c>
      <c r="K3676" s="216" t="s">
        <v>196</v>
      </c>
      <c r="L3676" s="46"/>
      <c r="M3676" s="221" t="s">
        <v>19</v>
      </c>
      <c r="N3676" s="222" t="s">
        <v>43</v>
      </c>
      <c r="O3676" s="86"/>
      <c r="P3676" s="223">
        <f>O3676*H3676</f>
        <v>0</v>
      </c>
      <c r="Q3676" s="223">
        <v>0</v>
      </c>
      <c r="R3676" s="223">
        <f>Q3676*H3676</f>
        <v>0</v>
      </c>
      <c r="S3676" s="223">
        <v>0</v>
      </c>
      <c r="T3676" s="224">
        <f>S3676*H3676</f>
        <v>0</v>
      </c>
      <c r="U3676" s="40"/>
      <c r="V3676" s="40"/>
      <c r="W3676" s="40"/>
      <c r="X3676" s="40"/>
      <c r="Y3676" s="40"/>
      <c r="Z3676" s="40"/>
      <c r="AA3676" s="40"/>
      <c r="AB3676" s="40"/>
      <c r="AC3676" s="40"/>
      <c r="AD3676" s="40"/>
      <c r="AE3676" s="40"/>
      <c r="AR3676" s="225" t="s">
        <v>307</v>
      </c>
      <c r="AT3676" s="225" t="s">
        <v>192</v>
      </c>
      <c r="AU3676" s="225" t="s">
        <v>82</v>
      </c>
      <c r="AY3676" s="19" t="s">
        <v>190</v>
      </c>
      <c r="BE3676" s="226">
        <f>IF(N3676="základní",J3676,0)</f>
        <v>0</v>
      </c>
      <c r="BF3676" s="226">
        <f>IF(N3676="snížená",J3676,0)</f>
        <v>0</v>
      </c>
      <c r="BG3676" s="226">
        <f>IF(N3676="zákl. přenesená",J3676,0)</f>
        <v>0</v>
      </c>
      <c r="BH3676" s="226">
        <f>IF(N3676="sníž. přenesená",J3676,0)</f>
        <v>0</v>
      </c>
      <c r="BI3676" s="226">
        <f>IF(N3676="nulová",J3676,0)</f>
        <v>0</v>
      </c>
      <c r="BJ3676" s="19" t="s">
        <v>79</v>
      </c>
      <c r="BK3676" s="226">
        <f>ROUND(I3676*H3676,2)</f>
        <v>0</v>
      </c>
      <c r="BL3676" s="19" t="s">
        <v>307</v>
      </c>
      <c r="BM3676" s="225" t="s">
        <v>4165</v>
      </c>
    </row>
    <row r="3677" s="2" customFormat="1">
      <c r="A3677" s="40"/>
      <c r="B3677" s="41"/>
      <c r="C3677" s="42"/>
      <c r="D3677" s="227" t="s">
        <v>199</v>
      </c>
      <c r="E3677" s="42"/>
      <c r="F3677" s="228" t="s">
        <v>4166</v>
      </c>
      <c r="G3677" s="42"/>
      <c r="H3677" s="42"/>
      <c r="I3677" s="229"/>
      <c r="J3677" s="42"/>
      <c r="K3677" s="42"/>
      <c r="L3677" s="46"/>
      <c r="M3677" s="230"/>
      <c r="N3677" s="231"/>
      <c r="O3677" s="86"/>
      <c r="P3677" s="86"/>
      <c r="Q3677" s="86"/>
      <c r="R3677" s="86"/>
      <c r="S3677" s="86"/>
      <c r="T3677" s="87"/>
      <c r="U3677" s="40"/>
      <c r="V3677" s="40"/>
      <c r="W3677" s="40"/>
      <c r="X3677" s="40"/>
      <c r="Y3677" s="40"/>
      <c r="Z3677" s="40"/>
      <c r="AA3677" s="40"/>
      <c r="AB3677" s="40"/>
      <c r="AC3677" s="40"/>
      <c r="AD3677" s="40"/>
      <c r="AE3677" s="40"/>
      <c r="AT3677" s="19" t="s">
        <v>199</v>
      </c>
      <c r="AU3677" s="19" t="s">
        <v>82</v>
      </c>
    </row>
    <row r="3678" s="14" customFormat="1">
      <c r="A3678" s="14"/>
      <c r="B3678" s="254"/>
      <c r="C3678" s="255"/>
      <c r="D3678" s="234" t="s">
        <v>205</v>
      </c>
      <c r="E3678" s="256" t="s">
        <v>19</v>
      </c>
      <c r="F3678" s="257" t="s">
        <v>4167</v>
      </c>
      <c r="G3678" s="255"/>
      <c r="H3678" s="256" t="s">
        <v>19</v>
      </c>
      <c r="I3678" s="258"/>
      <c r="J3678" s="255"/>
      <c r="K3678" s="255"/>
      <c r="L3678" s="259"/>
      <c r="M3678" s="260"/>
      <c r="N3678" s="261"/>
      <c r="O3678" s="261"/>
      <c r="P3678" s="261"/>
      <c r="Q3678" s="261"/>
      <c r="R3678" s="261"/>
      <c r="S3678" s="261"/>
      <c r="T3678" s="262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63" t="s">
        <v>205</v>
      </c>
      <c r="AU3678" s="263" t="s">
        <v>82</v>
      </c>
      <c r="AV3678" s="14" t="s">
        <v>79</v>
      </c>
      <c r="AW3678" s="14" t="s">
        <v>33</v>
      </c>
      <c r="AX3678" s="14" t="s">
        <v>72</v>
      </c>
      <c r="AY3678" s="263" t="s">
        <v>190</v>
      </c>
    </row>
    <row r="3679" s="13" customFormat="1">
      <c r="A3679" s="13"/>
      <c r="B3679" s="232"/>
      <c r="C3679" s="233"/>
      <c r="D3679" s="234" t="s">
        <v>205</v>
      </c>
      <c r="E3679" s="235" t="s">
        <v>19</v>
      </c>
      <c r="F3679" s="236" t="s">
        <v>4168</v>
      </c>
      <c r="G3679" s="233"/>
      <c r="H3679" s="237">
        <v>10.92</v>
      </c>
      <c r="I3679" s="238"/>
      <c r="J3679" s="233"/>
      <c r="K3679" s="233"/>
      <c r="L3679" s="239"/>
      <c r="M3679" s="240"/>
      <c r="N3679" s="241"/>
      <c r="O3679" s="241"/>
      <c r="P3679" s="241"/>
      <c r="Q3679" s="241"/>
      <c r="R3679" s="241"/>
      <c r="S3679" s="241"/>
      <c r="T3679" s="242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3" t="s">
        <v>205</v>
      </c>
      <c r="AU3679" s="243" t="s">
        <v>82</v>
      </c>
      <c r="AV3679" s="13" t="s">
        <v>82</v>
      </c>
      <c r="AW3679" s="13" t="s">
        <v>33</v>
      </c>
      <c r="AX3679" s="13" t="s">
        <v>72</v>
      </c>
      <c r="AY3679" s="243" t="s">
        <v>190</v>
      </c>
    </row>
    <row r="3680" s="14" customFormat="1">
      <c r="A3680" s="14"/>
      <c r="B3680" s="254"/>
      <c r="C3680" s="255"/>
      <c r="D3680" s="234" t="s">
        <v>205</v>
      </c>
      <c r="E3680" s="256" t="s">
        <v>19</v>
      </c>
      <c r="F3680" s="257" t="s">
        <v>4169</v>
      </c>
      <c r="G3680" s="255"/>
      <c r="H3680" s="256" t="s">
        <v>19</v>
      </c>
      <c r="I3680" s="258"/>
      <c r="J3680" s="255"/>
      <c r="K3680" s="255"/>
      <c r="L3680" s="259"/>
      <c r="M3680" s="260"/>
      <c r="N3680" s="261"/>
      <c r="O3680" s="261"/>
      <c r="P3680" s="261"/>
      <c r="Q3680" s="261"/>
      <c r="R3680" s="261"/>
      <c r="S3680" s="261"/>
      <c r="T3680" s="262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63" t="s">
        <v>205</v>
      </c>
      <c r="AU3680" s="263" t="s">
        <v>82</v>
      </c>
      <c r="AV3680" s="14" t="s">
        <v>79</v>
      </c>
      <c r="AW3680" s="14" t="s">
        <v>33</v>
      </c>
      <c r="AX3680" s="14" t="s">
        <v>72</v>
      </c>
      <c r="AY3680" s="263" t="s">
        <v>190</v>
      </c>
    </row>
    <row r="3681" s="13" customFormat="1">
      <c r="A3681" s="13"/>
      <c r="B3681" s="232"/>
      <c r="C3681" s="233"/>
      <c r="D3681" s="234" t="s">
        <v>205</v>
      </c>
      <c r="E3681" s="235" t="s">
        <v>19</v>
      </c>
      <c r="F3681" s="236" t="s">
        <v>4170</v>
      </c>
      <c r="G3681" s="233"/>
      <c r="H3681" s="237">
        <v>10.220000000000001</v>
      </c>
      <c r="I3681" s="238"/>
      <c r="J3681" s="233"/>
      <c r="K3681" s="233"/>
      <c r="L3681" s="239"/>
      <c r="M3681" s="240"/>
      <c r="N3681" s="241"/>
      <c r="O3681" s="241"/>
      <c r="P3681" s="241"/>
      <c r="Q3681" s="241"/>
      <c r="R3681" s="241"/>
      <c r="S3681" s="241"/>
      <c r="T3681" s="242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43" t="s">
        <v>205</v>
      </c>
      <c r="AU3681" s="243" t="s">
        <v>82</v>
      </c>
      <c r="AV3681" s="13" t="s">
        <v>82</v>
      </c>
      <c r="AW3681" s="13" t="s">
        <v>33</v>
      </c>
      <c r="AX3681" s="13" t="s">
        <v>72</v>
      </c>
      <c r="AY3681" s="243" t="s">
        <v>190</v>
      </c>
    </row>
    <row r="3682" s="14" customFormat="1">
      <c r="A3682" s="14"/>
      <c r="B3682" s="254"/>
      <c r="C3682" s="255"/>
      <c r="D3682" s="234" t="s">
        <v>205</v>
      </c>
      <c r="E3682" s="256" t="s">
        <v>19</v>
      </c>
      <c r="F3682" s="257" t="s">
        <v>4171</v>
      </c>
      <c r="G3682" s="255"/>
      <c r="H3682" s="256" t="s">
        <v>19</v>
      </c>
      <c r="I3682" s="258"/>
      <c r="J3682" s="255"/>
      <c r="K3682" s="255"/>
      <c r="L3682" s="259"/>
      <c r="M3682" s="260"/>
      <c r="N3682" s="261"/>
      <c r="O3682" s="261"/>
      <c r="P3682" s="261"/>
      <c r="Q3682" s="261"/>
      <c r="R3682" s="261"/>
      <c r="S3682" s="261"/>
      <c r="T3682" s="262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63" t="s">
        <v>205</v>
      </c>
      <c r="AU3682" s="263" t="s">
        <v>82</v>
      </c>
      <c r="AV3682" s="14" t="s">
        <v>79</v>
      </c>
      <c r="AW3682" s="14" t="s">
        <v>33</v>
      </c>
      <c r="AX3682" s="14" t="s">
        <v>72</v>
      </c>
      <c r="AY3682" s="263" t="s">
        <v>190</v>
      </c>
    </row>
    <row r="3683" s="13" customFormat="1">
      <c r="A3683" s="13"/>
      <c r="B3683" s="232"/>
      <c r="C3683" s="233"/>
      <c r="D3683" s="234" t="s">
        <v>205</v>
      </c>
      <c r="E3683" s="235" t="s">
        <v>19</v>
      </c>
      <c r="F3683" s="236" t="s">
        <v>714</v>
      </c>
      <c r="G3683" s="233"/>
      <c r="H3683" s="237">
        <v>3.5899999999999999</v>
      </c>
      <c r="I3683" s="238"/>
      <c r="J3683" s="233"/>
      <c r="K3683" s="233"/>
      <c r="L3683" s="239"/>
      <c r="M3683" s="240"/>
      <c r="N3683" s="241"/>
      <c r="O3683" s="241"/>
      <c r="P3683" s="241"/>
      <c r="Q3683" s="241"/>
      <c r="R3683" s="241"/>
      <c r="S3683" s="241"/>
      <c r="T3683" s="242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43" t="s">
        <v>205</v>
      </c>
      <c r="AU3683" s="243" t="s">
        <v>82</v>
      </c>
      <c r="AV3683" s="13" t="s">
        <v>82</v>
      </c>
      <c r="AW3683" s="13" t="s">
        <v>33</v>
      </c>
      <c r="AX3683" s="13" t="s">
        <v>72</v>
      </c>
      <c r="AY3683" s="243" t="s">
        <v>190</v>
      </c>
    </row>
    <row r="3684" s="15" customFormat="1">
      <c r="A3684" s="15"/>
      <c r="B3684" s="264"/>
      <c r="C3684" s="265"/>
      <c r="D3684" s="234" t="s">
        <v>205</v>
      </c>
      <c r="E3684" s="266" t="s">
        <v>19</v>
      </c>
      <c r="F3684" s="267" t="s">
        <v>243</v>
      </c>
      <c r="G3684" s="265"/>
      <c r="H3684" s="268">
        <v>24.73</v>
      </c>
      <c r="I3684" s="269"/>
      <c r="J3684" s="265"/>
      <c r="K3684" s="265"/>
      <c r="L3684" s="270"/>
      <c r="M3684" s="271"/>
      <c r="N3684" s="272"/>
      <c r="O3684" s="272"/>
      <c r="P3684" s="272"/>
      <c r="Q3684" s="272"/>
      <c r="R3684" s="272"/>
      <c r="S3684" s="272"/>
      <c r="T3684" s="273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T3684" s="274" t="s">
        <v>205</v>
      </c>
      <c r="AU3684" s="274" t="s">
        <v>82</v>
      </c>
      <c r="AV3684" s="15" t="s">
        <v>197</v>
      </c>
      <c r="AW3684" s="15" t="s">
        <v>33</v>
      </c>
      <c r="AX3684" s="15" t="s">
        <v>79</v>
      </c>
      <c r="AY3684" s="274" t="s">
        <v>190</v>
      </c>
    </row>
    <row r="3685" s="2" customFormat="1" ht="16.5" customHeight="1">
      <c r="A3685" s="40"/>
      <c r="B3685" s="41"/>
      <c r="C3685" s="214" t="s">
        <v>4172</v>
      </c>
      <c r="D3685" s="214" t="s">
        <v>192</v>
      </c>
      <c r="E3685" s="215" t="s">
        <v>4173</v>
      </c>
      <c r="F3685" s="216" t="s">
        <v>4174</v>
      </c>
      <c r="G3685" s="217" t="s">
        <v>214</v>
      </c>
      <c r="H3685" s="218">
        <v>95.140000000000001</v>
      </c>
      <c r="I3685" s="219"/>
      <c r="J3685" s="220">
        <f>ROUND(I3685*H3685,2)</f>
        <v>0</v>
      </c>
      <c r="K3685" s="216" t="s">
        <v>196</v>
      </c>
      <c r="L3685" s="46"/>
      <c r="M3685" s="221" t="s">
        <v>19</v>
      </c>
      <c r="N3685" s="222" t="s">
        <v>43</v>
      </c>
      <c r="O3685" s="86"/>
      <c r="P3685" s="223">
        <f>O3685*H3685</f>
        <v>0</v>
      </c>
      <c r="Q3685" s="223">
        <v>0.0015</v>
      </c>
      <c r="R3685" s="223">
        <f>Q3685*H3685</f>
        <v>0.14271</v>
      </c>
      <c r="S3685" s="223">
        <v>0</v>
      </c>
      <c r="T3685" s="224">
        <f>S3685*H3685</f>
        <v>0</v>
      </c>
      <c r="U3685" s="40"/>
      <c r="V3685" s="40"/>
      <c r="W3685" s="40"/>
      <c r="X3685" s="40"/>
      <c r="Y3685" s="40"/>
      <c r="Z3685" s="40"/>
      <c r="AA3685" s="40"/>
      <c r="AB3685" s="40"/>
      <c r="AC3685" s="40"/>
      <c r="AD3685" s="40"/>
      <c r="AE3685" s="40"/>
      <c r="AR3685" s="225" t="s">
        <v>307</v>
      </c>
      <c r="AT3685" s="225" t="s">
        <v>192</v>
      </c>
      <c r="AU3685" s="225" t="s">
        <v>82</v>
      </c>
      <c r="AY3685" s="19" t="s">
        <v>190</v>
      </c>
      <c r="BE3685" s="226">
        <f>IF(N3685="základní",J3685,0)</f>
        <v>0</v>
      </c>
      <c r="BF3685" s="226">
        <f>IF(N3685="snížená",J3685,0)</f>
        <v>0</v>
      </c>
      <c r="BG3685" s="226">
        <f>IF(N3685="zákl. přenesená",J3685,0)</f>
        <v>0</v>
      </c>
      <c r="BH3685" s="226">
        <f>IF(N3685="sníž. přenesená",J3685,0)</f>
        <v>0</v>
      </c>
      <c r="BI3685" s="226">
        <f>IF(N3685="nulová",J3685,0)</f>
        <v>0</v>
      </c>
      <c r="BJ3685" s="19" t="s">
        <v>79</v>
      </c>
      <c r="BK3685" s="226">
        <f>ROUND(I3685*H3685,2)</f>
        <v>0</v>
      </c>
      <c r="BL3685" s="19" t="s">
        <v>307</v>
      </c>
      <c r="BM3685" s="225" t="s">
        <v>4175</v>
      </c>
    </row>
    <row r="3686" s="2" customFormat="1">
      <c r="A3686" s="40"/>
      <c r="B3686" s="41"/>
      <c r="C3686" s="42"/>
      <c r="D3686" s="227" t="s">
        <v>199</v>
      </c>
      <c r="E3686" s="42"/>
      <c r="F3686" s="228" t="s">
        <v>4176</v>
      </c>
      <c r="G3686" s="42"/>
      <c r="H3686" s="42"/>
      <c r="I3686" s="229"/>
      <c r="J3686" s="42"/>
      <c r="K3686" s="42"/>
      <c r="L3686" s="46"/>
      <c r="M3686" s="230"/>
      <c r="N3686" s="231"/>
      <c r="O3686" s="86"/>
      <c r="P3686" s="86"/>
      <c r="Q3686" s="86"/>
      <c r="R3686" s="86"/>
      <c r="S3686" s="86"/>
      <c r="T3686" s="87"/>
      <c r="U3686" s="40"/>
      <c r="V3686" s="40"/>
      <c r="W3686" s="40"/>
      <c r="X3686" s="40"/>
      <c r="Y3686" s="40"/>
      <c r="Z3686" s="40"/>
      <c r="AA3686" s="40"/>
      <c r="AB3686" s="40"/>
      <c r="AC3686" s="40"/>
      <c r="AD3686" s="40"/>
      <c r="AE3686" s="40"/>
      <c r="AT3686" s="19" t="s">
        <v>199</v>
      </c>
      <c r="AU3686" s="19" t="s">
        <v>82</v>
      </c>
    </row>
    <row r="3687" s="13" customFormat="1">
      <c r="A3687" s="13"/>
      <c r="B3687" s="232"/>
      <c r="C3687" s="233"/>
      <c r="D3687" s="234" t="s">
        <v>205</v>
      </c>
      <c r="E3687" s="235" t="s">
        <v>19</v>
      </c>
      <c r="F3687" s="236" t="s">
        <v>687</v>
      </c>
      <c r="G3687" s="233"/>
      <c r="H3687" s="237">
        <v>36.259999999999998</v>
      </c>
      <c r="I3687" s="238"/>
      <c r="J3687" s="233"/>
      <c r="K3687" s="233"/>
      <c r="L3687" s="239"/>
      <c r="M3687" s="240"/>
      <c r="N3687" s="241"/>
      <c r="O3687" s="241"/>
      <c r="P3687" s="241"/>
      <c r="Q3687" s="241"/>
      <c r="R3687" s="241"/>
      <c r="S3687" s="241"/>
      <c r="T3687" s="242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43" t="s">
        <v>205</v>
      </c>
      <c r="AU3687" s="243" t="s">
        <v>82</v>
      </c>
      <c r="AV3687" s="13" t="s">
        <v>82</v>
      </c>
      <c r="AW3687" s="13" t="s">
        <v>33</v>
      </c>
      <c r="AX3687" s="13" t="s">
        <v>72</v>
      </c>
      <c r="AY3687" s="243" t="s">
        <v>190</v>
      </c>
    </row>
    <row r="3688" s="13" customFormat="1">
      <c r="A3688" s="13"/>
      <c r="B3688" s="232"/>
      <c r="C3688" s="233"/>
      <c r="D3688" s="234" t="s">
        <v>205</v>
      </c>
      <c r="E3688" s="235" t="s">
        <v>19</v>
      </c>
      <c r="F3688" s="236" t="s">
        <v>693</v>
      </c>
      <c r="G3688" s="233"/>
      <c r="H3688" s="237">
        <v>49.409999999999997</v>
      </c>
      <c r="I3688" s="238"/>
      <c r="J3688" s="233"/>
      <c r="K3688" s="233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205</v>
      </c>
      <c r="AU3688" s="243" t="s">
        <v>82</v>
      </c>
      <c r="AV3688" s="13" t="s">
        <v>82</v>
      </c>
      <c r="AW3688" s="13" t="s">
        <v>33</v>
      </c>
      <c r="AX3688" s="13" t="s">
        <v>72</v>
      </c>
      <c r="AY3688" s="243" t="s">
        <v>190</v>
      </c>
    </row>
    <row r="3689" s="13" customFormat="1">
      <c r="A3689" s="13"/>
      <c r="B3689" s="232"/>
      <c r="C3689" s="233"/>
      <c r="D3689" s="234" t="s">
        <v>205</v>
      </c>
      <c r="E3689" s="235" t="s">
        <v>19</v>
      </c>
      <c r="F3689" s="236" t="s">
        <v>702</v>
      </c>
      <c r="G3689" s="233"/>
      <c r="H3689" s="237">
        <v>5.8799999999999999</v>
      </c>
      <c r="I3689" s="238"/>
      <c r="J3689" s="233"/>
      <c r="K3689" s="233"/>
      <c r="L3689" s="239"/>
      <c r="M3689" s="240"/>
      <c r="N3689" s="241"/>
      <c r="O3689" s="241"/>
      <c r="P3689" s="241"/>
      <c r="Q3689" s="241"/>
      <c r="R3689" s="241"/>
      <c r="S3689" s="241"/>
      <c r="T3689" s="242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43" t="s">
        <v>205</v>
      </c>
      <c r="AU3689" s="243" t="s">
        <v>82</v>
      </c>
      <c r="AV3689" s="13" t="s">
        <v>82</v>
      </c>
      <c r="AW3689" s="13" t="s">
        <v>33</v>
      </c>
      <c r="AX3689" s="13" t="s">
        <v>72</v>
      </c>
      <c r="AY3689" s="243" t="s">
        <v>190</v>
      </c>
    </row>
    <row r="3690" s="13" customFormat="1">
      <c r="A3690" s="13"/>
      <c r="B3690" s="232"/>
      <c r="C3690" s="233"/>
      <c r="D3690" s="234" t="s">
        <v>205</v>
      </c>
      <c r="E3690" s="235" t="s">
        <v>19</v>
      </c>
      <c r="F3690" s="236" t="s">
        <v>713</v>
      </c>
      <c r="G3690" s="233"/>
      <c r="H3690" s="237">
        <v>3.5899999999999999</v>
      </c>
      <c r="I3690" s="238"/>
      <c r="J3690" s="233"/>
      <c r="K3690" s="233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205</v>
      </c>
      <c r="AU3690" s="243" t="s">
        <v>82</v>
      </c>
      <c r="AV3690" s="13" t="s">
        <v>82</v>
      </c>
      <c r="AW3690" s="13" t="s">
        <v>33</v>
      </c>
      <c r="AX3690" s="13" t="s">
        <v>72</v>
      </c>
      <c r="AY3690" s="243" t="s">
        <v>190</v>
      </c>
    </row>
    <row r="3691" s="15" customFormat="1">
      <c r="A3691" s="15"/>
      <c r="B3691" s="264"/>
      <c r="C3691" s="265"/>
      <c r="D3691" s="234" t="s">
        <v>205</v>
      </c>
      <c r="E3691" s="266" t="s">
        <v>19</v>
      </c>
      <c r="F3691" s="267" t="s">
        <v>243</v>
      </c>
      <c r="G3691" s="265"/>
      <c r="H3691" s="268">
        <v>95.140000000000001</v>
      </c>
      <c r="I3691" s="269"/>
      <c r="J3691" s="265"/>
      <c r="K3691" s="265"/>
      <c r="L3691" s="270"/>
      <c r="M3691" s="271"/>
      <c r="N3691" s="272"/>
      <c r="O3691" s="272"/>
      <c r="P3691" s="272"/>
      <c r="Q3691" s="272"/>
      <c r="R3691" s="272"/>
      <c r="S3691" s="272"/>
      <c r="T3691" s="273"/>
      <c r="U3691" s="15"/>
      <c r="V3691" s="15"/>
      <c r="W3691" s="15"/>
      <c r="X3691" s="15"/>
      <c r="Y3691" s="15"/>
      <c r="Z3691" s="15"/>
      <c r="AA3691" s="15"/>
      <c r="AB3691" s="15"/>
      <c r="AC3691" s="15"/>
      <c r="AD3691" s="15"/>
      <c r="AE3691" s="15"/>
      <c r="AT3691" s="274" t="s">
        <v>205</v>
      </c>
      <c r="AU3691" s="274" t="s">
        <v>82</v>
      </c>
      <c r="AV3691" s="15" t="s">
        <v>197</v>
      </c>
      <c r="AW3691" s="15" t="s">
        <v>33</v>
      </c>
      <c r="AX3691" s="15" t="s">
        <v>79</v>
      </c>
      <c r="AY3691" s="274" t="s">
        <v>190</v>
      </c>
    </row>
    <row r="3692" s="2" customFormat="1" ht="16.5" customHeight="1">
      <c r="A3692" s="40"/>
      <c r="B3692" s="41"/>
      <c r="C3692" s="214" t="s">
        <v>4177</v>
      </c>
      <c r="D3692" s="214" t="s">
        <v>192</v>
      </c>
      <c r="E3692" s="215" t="s">
        <v>4178</v>
      </c>
      <c r="F3692" s="216" t="s">
        <v>4179</v>
      </c>
      <c r="G3692" s="217" t="s">
        <v>380</v>
      </c>
      <c r="H3692" s="218">
        <v>204.41999999999999</v>
      </c>
      <c r="I3692" s="219"/>
      <c r="J3692" s="220">
        <f>ROUND(I3692*H3692,2)</f>
        <v>0</v>
      </c>
      <c r="K3692" s="216" t="s">
        <v>196</v>
      </c>
      <c r="L3692" s="46"/>
      <c r="M3692" s="221" t="s">
        <v>19</v>
      </c>
      <c r="N3692" s="222" t="s">
        <v>43</v>
      </c>
      <c r="O3692" s="86"/>
      <c r="P3692" s="223">
        <f>O3692*H3692</f>
        <v>0</v>
      </c>
      <c r="Q3692" s="223">
        <v>3.0000000000000001E-05</v>
      </c>
      <c r="R3692" s="223">
        <f>Q3692*H3692</f>
        <v>0.0061326000000000002</v>
      </c>
      <c r="S3692" s="223">
        <v>0</v>
      </c>
      <c r="T3692" s="224">
        <f>S3692*H3692</f>
        <v>0</v>
      </c>
      <c r="U3692" s="40"/>
      <c r="V3692" s="40"/>
      <c r="W3692" s="40"/>
      <c r="X3692" s="40"/>
      <c r="Y3692" s="40"/>
      <c r="Z3692" s="40"/>
      <c r="AA3692" s="40"/>
      <c r="AB3692" s="40"/>
      <c r="AC3692" s="40"/>
      <c r="AD3692" s="40"/>
      <c r="AE3692" s="40"/>
      <c r="AR3692" s="225" t="s">
        <v>307</v>
      </c>
      <c r="AT3692" s="225" t="s">
        <v>192</v>
      </c>
      <c r="AU3692" s="225" t="s">
        <v>82</v>
      </c>
      <c r="AY3692" s="19" t="s">
        <v>190</v>
      </c>
      <c r="BE3692" s="226">
        <f>IF(N3692="základní",J3692,0)</f>
        <v>0</v>
      </c>
      <c r="BF3692" s="226">
        <f>IF(N3692="snížená",J3692,0)</f>
        <v>0</v>
      </c>
      <c r="BG3692" s="226">
        <f>IF(N3692="zákl. přenesená",J3692,0)</f>
        <v>0</v>
      </c>
      <c r="BH3692" s="226">
        <f>IF(N3692="sníž. přenesená",J3692,0)</f>
        <v>0</v>
      </c>
      <c r="BI3692" s="226">
        <f>IF(N3692="nulová",J3692,0)</f>
        <v>0</v>
      </c>
      <c r="BJ3692" s="19" t="s">
        <v>79</v>
      </c>
      <c r="BK3692" s="226">
        <f>ROUND(I3692*H3692,2)</f>
        <v>0</v>
      </c>
      <c r="BL3692" s="19" t="s">
        <v>307</v>
      </c>
      <c r="BM3692" s="225" t="s">
        <v>4180</v>
      </c>
    </row>
    <row r="3693" s="2" customFormat="1">
      <c r="A3693" s="40"/>
      <c r="B3693" s="41"/>
      <c r="C3693" s="42"/>
      <c r="D3693" s="227" t="s">
        <v>199</v>
      </c>
      <c r="E3693" s="42"/>
      <c r="F3693" s="228" t="s">
        <v>4181</v>
      </c>
      <c r="G3693" s="42"/>
      <c r="H3693" s="42"/>
      <c r="I3693" s="229"/>
      <c r="J3693" s="42"/>
      <c r="K3693" s="42"/>
      <c r="L3693" s="46"/>
      <c r="M3693" s="230"/>
      <c r="N3693" s="231"/>
      <c r="O3693" s="86"/>
      <c r="P3693" s="86"/>
      <c r="Q3693" s="86"/>
      <c r="R3693" s="86"/>
      <c r="S3693" s="86"/>
      <c r="T3693" s="87"/>
      <c r="U3693" s="40"/>
      <c r="V3693" s="40"/>
      <c r="W3693" s="40"/>
      <c r="X3693" s="40"/>
      <c r="Y3693" s="40"/>
      <c r="Z3693" s="40"/>
      <c r="AA3693" s="40"/>
      <c r="AB3693" s="40"/>
      <c r="AC3693" s="40"/>
      <c r="AD3693" s="40"/>
      <c r="AE3693" s="40"/>
      <c r="AT3693" s="19" t="s">
        <v>199</v>
      </c>
      <c r="AU3693" s="19" t="s">
        <v>82</v>
      </c>
    </row>
    <row r="3694" s="14" customFormat="1">
      <c r="A3694" s="14"/>
      <c r="B3694" s="254"/>
      <c r="C3694" s="255"/>
      <c r="D3694" s="234" t="s">
        <v>205</v>
      </c>
      <c r="E3694" s="256" t="s">
        <v>19</v>
      </c>
      <c r="F3694" s="257" t="s">
        <v>4182</v>
      </c>
      <c r="G3694" s="255"/>
      <c r="H3694" s="256" t="s">
        <v>19</v>
      </c>
      <c r="I3694" s="258"/>
      <c r="J3694" s="255"/>
      <c r="K3694" s="255"/>
      <c r="L3694" s="259"/>
      <c r="M3694" s="260"/>
      <c r="N3694" s="261"/>
      <c r="O3694" s="261"/>
      <c r="P3694" s="261"/>
      <c r="Q3694" s="261"/>
      <c r="R3694" s="261"/>
      <c r="S3694" s="261"/>
      <c r="T3694" s="262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63" t="s">
        <v>205</v>
      </c>
      <c r="AU3694" s="263" t="s">
        <v>82</v>
      </c>
      <c r="AV3694" s="14" t="s">
        <v>79</v>
      </c>
      <c r="AW3694" s="14" t="s">
        <v>33</v>
      </c>
      <c r="AX3694" s="14" t="s">
        <v>72</v>
      </c>
      <c r="AY3694" s="263" t="s">
        <v>190</v>
      </c>
    </row>
    <row r="3695" s="14" customFormat="1">
      <c r="A3695" s="14"/>
      <c r="B3695" s="254"/>
      <c r="C3695" s="255"/>
      <c r="D3695" s="234" t="s">
        <v>205</v>
      </c>
      <c r="E3695" s="256" t="s">
        <v>19</v>
      </c>
      <c r="F3695" s="257" t="s">
        <v>4183</v>
      </c>
      <c r="G3695" s="255"/>
      <c r="H3695" s="256" t="s">
        <v>19</v>
      </c>
      <c r="I3695" s="258"/>
      <c r="J3695" s="255"/>
      <c r="K3695" s="255"/>
      <c r="L3695" s="259"/>
      <c r="M3695" s="260"/>
      <c r="N3695" s="261"/>
      <c r="O3695" s="261"/>
      <c r="P3695" s="261"/>
      <c r="Q3695" s="261"/>
      <c r="R3695" s="261"/>
      <c r="S3695" s="261"/>
      <c r="T3695" s="262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63" t="s">
        <v>205</v>
      </c>
      <c r="AU3695" s="263" t="s">
        <v>82</v>
      </c>
      <c r="AV3695" s="14" t="s">
        <v>79</v>
      </c>
      <c r="AW3695" s="14" t="s">
        <v>33</v>
      </c>
      <c r="AX3695" s="14" t="s">
        <v>72</v>
      </c>
      <c r="AY3695" s="263" t="s">
        <v>190</v>
      </c>
    </row>
    <row r="3696" s="13" customFormat="1">
      <c r="A3696" s="13"/>
      <c r="B3696" s="232"/>
      <c r="C3696" s="233"/>
      <c r="D3696" s="234" t="s">
        <v>205</v>
      </c>
      <c r="E3696" s="235" t="s">
        <v>19</v>
      </c>
      <c r="F3696" s="236" t="s">
        <v>4184</v>
      </c>
      <c r="G3696" s="233"/>
      <c r="H3696" s="237">
        <v>165.75</v>
      </c>
      <c r="I3696" s="238"/>
      <c r="J3696" s="233"/>
      <c r="K3696" s="233"/>
      <c r="L3696" s="239"/>
      <c r="M3696" s="240"/>
      <c r="N3696" s="241"/>
      <c r="O3696" s="241"/>
      <c r="P3696" s="241"/>
      <c r="Q3696" s="241"/>
      <c r="R3696" s="241"/>
      <c r="S3696" s="241"/>
      <c r="T3696" s="242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3" t="s">
        <v>205</v>
      </c>
      <c r="AU3696" s="243" t="s">
        <v>82</v>
      </c>
      <c r="AV3696" s="13" t="s">
        <v>82</v>
      </c>
      <c r="AW3696" s="13" t="s">
        <v>33</v>
      </c>
      <c r="AX3696" s="13" t="s">
        <v>72</v>
      </c>
      <c r="AY3696" s="243" t="s">
        <v>190</v>
      </c>
    </row>
    <row r="3697" s="14" customFormat="1">
      <c r="A3697" s="14"/>
      <c r="B3697" s="254"/>
      <c r="C3697" s="255"/>
      <c r="D3697" s="234" t="s">
        <v>205</v>
      </c>
      <c r="E3697" s="256" t="s">
        <v>19</v>
      </c>
      <c r="F3697" s="257" t="s">
        <v>4185</v>
      </c>
      <c r="G3697" s="255"/>
      <c r="H3697" s="256" t="s">
        <v>19</v>
      </c>
      <c r="I3697" s="258"/>
      <c r="J3697" s="255"/>
      <c r="K3697" s="255"/>
      <c r="L3697" s="259"/>
      <c r="M3697" s="260"/>
      <c r="N3697" s="261"/>
      <c r="O3697" s="261"/>
      <c r="P3697" s="261"/>
      <c r="Q3697" s="261"/>
      <c r="R3697" s="261"/>
      <c r="S3697" s="261"/>
      <c r="T3697" s="262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63" t="s">
        <v>205</v>
      </c>
      <c r="AU3697" s="263" t="s">
        <v>82</v>
      </c>
      <c r="AV3697" s="14" t="s">
        <v>79</v>
      </c>
      <c r="AW3697" s="14" t="s">
        <v>33</v>
      </c>
      <c r="AX3697" s="14" t="s">
        <v>72</v>
      </c>
      <c r="AY3697" s="263" t="s">
        <v>190</v>
      </c>
    </row>
    <row r="3698" s="14" customFormat="1">
      <c r="A3698" s="14"/>
      <c r="B3698" s="254"/>
      <c r="C3698" s="255"/>
      <c r="D3698" s="234" t="s">
        <v>205</v>
      </c>
      <c r="E3698" s="256" t="s">
        <v>19</v>
      </c>
      <c r="F3698" s="257" t="s">
        <v>1066</v>
      </c>
      <c r="G3698" s="255"/>
      <c r="H3698" s="256" t="s">
        <v>19</v>
      </c>
      <c r="I3698" s="258"/>
      <c r="J3698" s="255"/>
      <c r="K3698" s="255"/>
      <c r="L3698" s="259"/>
      <c r="M3698" s="260"/>
      <c r="N3698" s="261"/>
      <c r="O3698" s="261"/>
      <c r="P3698" s="261"/>
      <c r="Q3698" s="261"/>
      <c r="R3698" s="261"/>
      <c r="S3698" s="261"/>
      <c r="T3698" s="262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63" t="s">
        <v>205</v>
      </c>
      <c r="AU3698" s="263" t="s">
        <v>82</v>
      </c>
      <c r="AV3698" s="14" t="s">
        <v>79</v>
      </c>
      <c r="AW3698" s="14" t="s">
        <v>33</v>
      </c>
      <c r="AX3698" s="14" t="s">
        <v>72</v>
      </c>
      <c r="AY3698" s="263" t="s">
        <v>190</v>
      </c>
    </row>
    <row r="3699" s="14" customFormat="1">
      <c r="A3699" s="14"/>
      <c r="B3699" s="254"/>
      <c r="C3699" s="255"/>
      <c r="D3699" s="234" t="s">
        <v>205</v>
      </c>
      <c r="E3699" s="256" t="s">
        <v>19</v>
      </c>
      <c r="F3699" s="257" t="s">
        <v>1416</v>
      </c>
      <c r="G3699" s="255"/>
      <c r="H3699" s="256" t="s">
        <v>19</v>
      </c>
      <c r="I3699" s="258"/>
      <c r="J3699" s="255"/>
      <c r="K3699" s="255"/>
      <c r="L3699" s="259"/>
      <c r="M3699" s="260"/>
      <c r="N3699" s="261"/>
      <c r="O3699" s="261"/>
      <c r="P3699" s="261"/>
      <c r="Q3699" s="261"/>
      <c r="R3699" s="261"/>
      <c r="S3699" s="261"/>
      <c r="T3699" s="262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63" t="s">
        <v>205</v>
      </c>
      <c r="AU3699" s="263" t="s">
        <v>82</v>
      </c>
      <c r="AV3699" s="14" t="s">
        <v>79</v>
      </c>
      <c r="AW3699" s="14" t="s">
        <v>33</v>
      </c>
      <c r="AX3699" s="14" t="s">
        <v>72</v>
      </c>
      <c r="AY3699" s="263" t="s">
        <v>190</v>
      </c>
    </row>
    <row r="3700" s="13" customFormat="1">
      <c r="A3700" s="13"/>
      <c r="B3700" s="232"/>
      <c r="C3700" s="233"/>
      <c r="D3700" s="234" t="s">
        <v>205</v>
      </c>
      <c r="E3700" s="235" t="s">
        <v>19</v>
      </c>
      <c r="F3700" s="236" t="s">
        <v>4186</v>
      </c>
      <c r="G3700" s="233"/>
      <c r="H3700" s="237">
        <v>1.8</v>
      </c>
      <c r="I3700" s="238"/>
      <c r="J3700" s="233"/>
      <c r="K3700" s="233"/>
      <c r="L3700" s="239"/>
      <c r="M3700" s="240"/>
      <c r="N3700" s="241"/>
      <c r="O3700" s="241"/>
      <c r="P3700" s="241"/>
      <c r="Q3700" s="241"/>
      <c r="R3700" s="241"/>
      <c r="S3700" s="241"/>
      <c r="T3700" s="242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43" t="s">
        <v>205</v>
      </c>
      <c r="AU3700" s="243" t="s">
        <v>82</v>
      </c>
      <c r="AV3700" s="13" t="s">
        <v>82</v>
      </c>
      <c r="AW3700" s="13" t="s">
        <v>33</v>
      </c>
      <c r="AX3700" s="13" t="s">
        <v>72</v>
      </c>
      <c r="AY3700" s="243" t="s">
        <v>190</v>
      </c>
    </row>
    <row r="3701" s="14" customFormat="1">
      <c r="A3701" s="14"/>
      <c r="B3701" s="254"/>
      <c r="C3701" s="255"/>
      <c r="D3701" s="234" t="s">
        <v>205</v>
      </c>
      <c r="E3701" s="256" t="s">
        <v>19</v>
      </c>
      <c r="F3701" s="257" t="s">
        <v>4187</v>
      </c>
      <c r="G3701" s="255"/>
      <c r="H3701" s="256" t="s">
        <v>19</v>
      </c>
      <c r="I3701" s="258"/>
      <c r="J3701" s="255"/>
      <c r="K3701" s="255"/>
      <c r="L3701" s="259"/>
      <c r="M3701" s="260"/>
      <c r="N3701" s="261"/>
      <c r="O3701" s="261"/>
      <c r="P3701" s="261"/>
      <c r="Q3701" s="261"/>
      <c r="R3701" s="261"/>
      <c r="S3701" s="261"/>
      <c r="T3701" s="262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63" t="s">
        <v>205</v>
      </c>
      <c r="AU3701" s="263" t="s">
        <v>82</v>
      </c>
      <c r="AV3701" s="14" t="s">
        <v>79</v>
      </c>
      <c r="AW3701" s="14" t="s">
        <v>33</v>
      </c>
      <c r="AX3701" s="14" t="s">
        <v>72</v>
      </c>
      <c r="AY3701" s="263" t="s">
        <v>190</v>
      </c>
    </row>
    <row r="3702" s="13" customFormat="1">
      <c r="A3702" s="13"/>
      <c r="B3702" s="232"/>
      <c r="C3702" s="233"/>
      <c r="D3702" s="234" t="s">
        <v>205</v>
      </c>
      <c r="E3702" s="235" t="s">
        <v>19</v>
      </c>
      <c r="F3702" s="236" t="s">
        <v>4188</v>
      </c>
      <c r="G3702" s="233"/>
      <c r="H3702" s="237">
        <v>1.2</v>
      </c>
      <c r="I3702" s="238"/>
      <c r="J3702" s="233"/>
      <c r="K3702" s="233"/>
      <c r="L3702" s="239"/>
      <c r="M3702" s="240"/>
      <c r="N3702" s="241"/>
      <c r="O3702" s="241"/>
      <c r="P3702" s="241"/>
      <c r="Q3702" s="241"/>
      <c r="R3702" s="241"/>
      <c r="S3702" s="241"/>
      <c r="T3702" s="242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43" t="s">
        <v>205</v>
      </c>
      <c r="AU3702" s="243" t="s">
        <v>82</v>
      </c>
      <c r="AV3702" s="13" t="s">
        <v>82</v>
      </c>
      <c r="AW3702" s="13" t="s">
        <v>33</v>
      </c>
      <c r="AX3702" s="13" t="s">
        <v>72</v>
      </c>
      <c r="AY3702" s="243" t="s">
        <v>190</v>
      </c>
    </row>
    <row r="3703" s="14" customFormat="1">
      <c r="A3703" s="14"/>
      <c r="B3703" s="254"/>
      <c r="C3703" s="255"/>
      <c r="D3703" s="234" t="s">
        <v>205</v>
      </c>
      <c r="E3703" s="256" t="s">
        <v>19</v>
      </c>
      <c r="F3703" s="257" t="s">
        <v>1420</v>
      </c>
      <c r="G3703" s="255"/>
      <c r="H3703" s="256" t="s">
        <v>19</v>
      </c>
      <c r="I3703" s="258"/>
      <c r="J3703" s="255"/>
      <c r="K3703" s="255"/>
      <c r="L3703" s="259"/>
      <c r="M3703" s="260"/>
      <c r="N3703" s="261"/>
      <c r="O3703" s="261"/>
      <c r="P3703" s="261"/>
      <c r="Q3703" s="261"/>
      <c r="R3703" s="261"/>
      <c r="S3703" s="261"/>
      <c r="T3703" s="262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63" t="s">
        <v>205</v>
      </c>
      <c r="AU3703" s="263" t="s">
        <v>82</v>
      </c>
      <c r="AV3703" s="14" t="s">
        <v>79</v>
      </c>
      <c r="AW3703" s="14" t="s">
        <v>33</v>
      </c>
      <c r="AX3703" s="14" t="s">
        <v>72</v>
      </c>
      <c r="AY3703" s="263" t="s">
        <v>190</v>
      </c>
    </row>
    <row r="3704" s="13" customFormat="1">
      <c r="A3704" s="13"/>
      <c r="B3704" s="232"/>
      <c r="C3704" s="233"/>
      <c r="D3704" s="234" t="s">
        <v>205</v>
      </c>
      <c r="E3704" s="235" t="s">
        <v>19</v>
      </c>
      <c r="F3704" s="236" t="s">
        <v>4186</v>
      </c>
      <c r="G3704" s="233"/>
      <c r="H3704" s="237">
        <v>1.8</v>
      </c>
      <c r="I3704" s="238"/>
      <c r="J3704" s="233"/>
      <c r="K3704" s="233"/>
      <c r="L3704" s="239"/>
      <c r="M3704" s="240"/>
      <c r="N3704" s="241"/>
      <c r="O3704" s="241"/>
      <c r="P3704" s="241"/>
      <c r="Q3704" s="241"/>
      <c r="R3704" s="241"/>
      <c r="S3704" s="241"/>
      <c r="T3704" s="242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43" t="s">
        <v>205</v>
      </c>
      <c r="AU3704" s="243" t="s">
        <v>82</v>
      </c>
      <c r="AV3704" s="13" t="s">
        <v>82</v>
      </c>
      <c r="AW3704" s="13" t="s">
        <v>33</v>
      </c>
      <c r="AX3704" s="13" t="s">
        <v>72</v>
      </c>
      <c r="AY3704" s="243" t="s">
        <v>190</v>
      </c>
    </row>
    <row r="3705" s="14" customFormat="1">
      <c r="A3705" s="14"/>
      <c r="B3705" s="254"/>
      <c r="C3705" s="255"/>
      <c r="D3705" s="234" t="s">
        <v>205</v>
      </c>
      <c r="E3705" s="256" t="s">
        <v>19</v>
      </c>
      <c r="F3705" s="257" t="s">
        <v>1422</v>
      </c>
      <c r="G3705" s="255"/>
      <c r="H3705" s="256" t="s">
        <v>19</v>
      </c>
      <c r="I3705" s="258"/>
      <c r="J3705" s="255"/>
      <c r="K3705" s="255"/>
      <c r="L3705" s="259"/>
      <c r="M3705" s="260"/>
      <c r="N3705" s="261"/>
      <c r="O3705" s="261"/>
      <c r="P3705" s="261"/>
      <c r="Q3705" s="261"/>
      <c r="R3705" s="261"/>
      <c r="S3705" s="261"/>
      <c r="T3705" s="262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63" t="s">
        <v>205</v>
      </c>
      <c r="AU3705" s="263" t="s">
        <v>82</v>
      </c>
      <c r="AV3705" s="14" t="s">
        <v>79</v>
      </c>
      <c r="AW3705" s="14" t="s">
        <v>33</v>
      </c>
      <c r="AX3705" s="14" t="s">
        <v>72</v>
      </c>
      <c r="AY3705" s="263" t="s">
        <v>190</v>
      </c>
    </row>
    <row r="3706" s="13" customFormat="1">
      <c r="A3706" s="13"/>
      <c r="B3706" s="232"/>
      <c r="C3706" s="233"/>
      <c r="D3706" s="234" t="s">
        <v>205</v>
      </c>
      <c r="E3706" s="235" t="s">
        <v>19</v>
      </c>
      <c r="F3706" s="236" t="s">
        <v>4189</v>
      </c>
      <c r="G3706" s="233"/>
      <c r="H3706" s="237">
        <v>4.1299999999999999</v>
      </c>
      <c r="I3706" s="238"/>
      <c r="J3706" s="233"/>
      <c r="K3706" s="233"/>
      <c r="L3706" s="239"/>
      <c r="M3706" s="240"/>
      <c r="N3706" s="241"/>
      <c r="O3706" s="241"/>
      <c r="P3706" s="241"/>
      <c r="Q3706" s="241"/>
      <c r="R3706" s="241"/>
      <c r="S3706" s="241"/>
      <c r="T3706" s="242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43" t="s">
        <v>205</v>
      </c>
      <c r="AU3706" s="243" t="s">
        <v>82</v>
      </c>
      <c r="AV3706" s="13" t="s">
        <v>82</v>
      </c>
      <c r="AW3706" s="13" t="s">
        <v>33</v>
      </c>
      <c r="AX3706" s="13" t="s">
        <v>72</v>
      </c>
      <c r="AY3706" s="243" t="s">
        <v>190</v>
      </c>
    </row>
    <row r="3707" s="14" customFormat="1">
      <c r="A3707" s="14"/>
      <c r="B3707" s="254"/>
      <c r="C3707" s="255"/>
      <c r="D3707" s="234" t="s">
        <v>205</v>
      </c>
      <c r="E3707" s="256" t="s">
        <v>19</v>
      </c>
      <c r="F3707" s="257" t="s">
        <v>4190</v>
      </c>
      <c r="G3707" s="255"/>
      <c r="H3707" s="256" t="s">
        <v>19</v>
      </c>
      <c r="I3707" s="258"/>
      <c r="J3707" s="255"/>
      <c r="K3707" s="255"/>
      <c r="L3707" s="259"/>
      <c r="M3707" s="260"/>
      <c r="N3707" s="261"/>
      <c r="O3707" s="261"/>
      <c r="P3707" s="261"/>
      <c r="Q3707" s="261"/>
      <c r="R3707" s="261"/>
      <c r="S3707" s="261"/>
      <c r="T3707" s="262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63" t="s">
        <v>205</v>
      </c>
      <c r="AU3707" s="263" t="s">
        <v>82</v>
      </c>
      <c r="AV3707" s="14" t="s">
        <v>79</v>
      </c>
      <c r="AW3707" s="14" t="s">
        <v>33</v>
      </c>
      <c r="AX3707" s="14" t="s">
        <v>72</v>
      </c>
      <c r="AY3707" s="263" t="s">
        <v>190</v>
      </c>
    </row>
    <row r="3708" s="13" customFormat="1">
      <c r="A3708" s="13"/>
      <c r="B3708" s="232"/>
      <c r="C3708" s="233"/>
      <c r="D3708" s="234" t="s">
        <v>205</v>
      </c>
      <c r="E3708" s="235" t="s">
        <v>19</v>
      </c>
      <c r="F3708" s="236" t="s">
        <v>4191</v>
      </c>
      <c r="G3708" s="233"/>
      <c r="H3708" s="237">
        <v>9.4000000000000004</v>
      </c>
      <c r="I3708" s="238"/>
      <c r="J3708" s="233"/>
      <c r="K3708" s="233"/>
      <c r="L3708" s="239"/>
      <c r="M3708" s="240"/>
      <c r="N3708" s="241"/>
      <c r="O3708" s="241"/>
      <c r="P3708" s="241"/>
      <c r="Q3708" s="241"/>
      <c r="R3708" s="241"/>
      <c r="S3708" s="241"/>
      <c r="T3708" s="242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3" t="s">
        <v>205</v>
      </c>
      <c r="AU3708" s="243" t="s">
        <v>82</v>
      </c>
      <c r="AV3708" s="13" t="s">
        <v>82</v>
      </c>
      <c r="AW3708" s="13" t="s">
        <v>33</v>
      </c>
      <c r="AX3708" s="13" t="s">
        <v>72</v>
      </c>
      <c r="AY3708" s="243" t="s">
        <v>190</v>
      </c>
    </row>
    <row r="3709" s="13" customFormat="1">
      <c r="A3709" s="13"/>
      <c r="B3709" s="232"/>
      <c r="C3709" s="233"/>
      <c r="D3709" s="234" t="s">
        <v>205</v>
      </c>
      <c r="E3709" s="235" t="s">
        <v>19</v>
      </c>
      <c r="F3709" s="236" t="s">
        <v>4192</v>
      </c>
      <c r="G3709" s="233"/>
      <c r="H3709" s="237">
        <v>-0.90000000000000002</v>
      </c>
      <c r="I3709" s="238"/>
      <c r="J3709" s="233"/>
      <c r="K3709" s="233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205</v>
      </c>
      <c r="AU3709" s="243" t="s">
        <v>82</v>
      </c>
      <c r="AV3709" s="13" t="s">
        <v>82</v>
      </c>
      <c r="AW3709" s="13" t="s">
        <v>33</v>
      </c>
      <c r="AX3709" s="13" t="s">
        <v>72</v>
      </c>
      <c r="AY3709" s="243" t="s">
        <v>190</v>
      </c>
    </row>
    <row r="3710" s="14" customFormat="1">
      <c r="A3710" s="14"/>
      <c r="B3710" s="254"/>
      <c r="C3710" s="255"/>
      <c r="D3710" s="234" t="s">
        <v>205</v>
      </c>
      <c r="E3710" s="256" t="s">
        <v>19</v>
      </c>
      <c r="F3710" s="257" t="s">
        <v>1921</v>
      </c>
      <c r="G3710" s="255"/>
      <c r="H3710" s="256" t="s">
        <v>19</v>
      </c>
      <c r="I3710" s="258"/>
      <c r="J3710" s="255"/>
      <c r="K3710" s="255"/>
      <c r="L3710" s="259"/>
      <c r="M3710" s="260"/>
      <c r="N3710" s="261"/>
      <c r="O3710" s="261"/>
      <c r="P3710" s="261"/>
      <c r="Q3710" s="261"/>
      <c r="R3710" s="261"/>
      <c r="S3710" s="261"/>
      <c r="T3710" s="262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63" t="s">
        <v>205</v>
      </c>
      <c r="AU3710" s="263" t="s">
        <v>82</v>
      </c>
      <c r="AV3710" s="14" t="s">
        <v>79</v>
      </c>
      <c r="AW3710" s="14" t="s">
        <v>33</v>
      </c>
      <c r="AX3710" s="14" t="s">
        <v>72</v>
      </c>
      <c r="AY3710" s="263" t="s">
        <v>190</v>
      </c>
    </row>
    <row r="3711" s="13" customFormat="1">
      <c r="A3711" s="13"/>
      <c r="B3711" s="232"/>
      <c r="C3711" s="233"/>
      <c r="D3711" s="234" t="s">
        <v>205</v>
      </c>
      <c r="E3711" s="235" t="s">
        <v>19</v>
      </c>
      <c r="F3711" s="236" t="s">
        <v>4193</v>
      </c>
      <c r="G3711" s="233"/>
      <c r="H3711" s="237">
        <v>5.4000000000000004</v>
      </c>
      <c r="I3711" s="238"/>
      <c r="J3711" s="233"/>
      <c r="K3711" s="233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205</v>
      </c>
      <c r="AU3711" s="243" t="s">
        <v>82</v>
      </c>
      <c r="AV3711" s="13" t="s">
        <v>82</v>
      </c>
      <c r="AW3711" s="13" t="s">
        <v>33</v>
      </c>
      <c r="AX3711" s="13" t="s">
        <v>72</v>
      </c>
      <c r="AY3711" s="243" t="s">
        <v>190</v>
      </c>
    </row>
    <row r="3712" s="14" customFormat="1">
      <c r="A3712" s="14"/>
      <c r="B3712" s="254"/>
      <c r="C3712" s="255"/>
      <c r="D3712" s="234" t="s">
        <v>205</v>
      </c>
      <c r="E3712" s="256" t="s">
        <v>19</v>
      </c>
      <c r="F3712" s="257" t="s">
        <v>4194</v>
      </c>
      <c r="G3712" s="255"/>
      <c r="H3712" s="256" t="s">
        <v>19</v>
      </c>
      <c r="I3712" s="258"/>
      <c r="J3712" s="255"/>
      <c r="K3712" s="255"/>
      <c r="L3712" s="259"/>
      <c r="M3712" s="260"/>
      <c r="N3712" s="261"/>
      <c r="O3712" s="261"/>
      <c r="P3712" s="261"/>
      <c r="Q3712" s="261"/>
      <c r="R3712" s="261"/>
      <c r="S3712" s="261"/>
      <c r="T3712" s="262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63" t="s">
        <v>205</v>
      </c>
      <c r="AU3712" s="263" t="s">
        <v>82</v>
      </c>
      <c r="AV3712" s="14" t="s">
        <v>79</v>
      </c>
      <c r="AW3712" s="14" t="s">
        <v>33</v>
      </c>
      <c r="AX3712" s="14" t="s">
        <v>72</v>
      </c>
      <c r="AY3712" s="263" t="s">
        <v>190</v>
      </c>
    </row>
    <row r="3713" s="13" customFormat="1">
      <c r="A3713" s="13"/>
      <c r="B3713" s="232"/>
      <c r="C3713" s="233"/>
      <c r="D3713" s="234" t="s">
        <v>205</v>
      </c>
      <c r="E3713" s="235" t="s">
        <v>19</v>
      </c>
      <c r="F3713" s="236" t="s">
        <v>4195</v>
      </c>
      <c r="G3713" s="233"/>
      <c r="H3713" s="237">
        <v>9.4399999999999995</v>
      </c>
      <c r="I3713" s="238"/>
      <c r="J3713" s="233"/>
      <c r="K3713" s="233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205</v>
      </c>
      <c r="AU3713" s="243" t="s">
        <v>82</v>
      </c>
      <c r="AV3713" s="13" t="s">
        <v>82</v>
      </c>
      <c r="AW3713" s="13" t="s">
        <v>33</v>
      </c>
      <c r="AX3713" s="13" t="s">
        <v>72</v>
      </c>
      <c r="AY3713" s="243" t="s">
        <v>190</v>
      </c>
    </row>
    <row r="3714" s="13" customFormat="1">
      <c r="A3714" s="13"/>
      <c r="B3714" s="232"/>
      <c r="C3714" s="233"/>
      <c r="D3714" s="234" t="s">
        <v>205</v>
      </c>
      <c r="E3714" s="235" t="s">
        <v>19</v>
      </c>
      <c r="F3714" s="236" t="s">
        <v>4196</v>
      </c>
      <c r="G3714" s="233"/>
      <c r="H3714" s="237">
        <v>-0.80000000000000004</v>
      </c>
      <c r="I3714" s="238"/>
      <c r="J3714" s="233"/>
      <c r="K3714" s="233"/>
      <c r="L3714" s="239"/>
      <c r="M3714" s="240"/>
      <c r="N3714" s="241"/>
      <c r="O3714" s="241"/>
      <c r="P3714" s="241"/>
      <c r="Q3714" s="241"/>
      <c r="R3714" s="241"/>
      <c r="S3714" s="241"/>
      <c r="T3714" s="242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43" t="s">
        <v>205</v>
      </c>
      <c r="AU3714" s="243" t="s">
        <v>82</v>
      </c>
      <c r="AV3714" s="13" t="s">
        <v>82</v>
      </c>
      <c r="AW3714" s="13" t="s">
        <v>33</v>
      </c>
      <c r="AX3714" s="13" t="s">
        <v>72</v>
      </c>
      <c r="AY3714" s="243" t="s">
        <v>190</v>
      </c>
    </row>
    <row r="3715" s="14" customFormat="1">
      <c r="A3715" s="14"/>
      <c r="B3715" s="254"/>
      <c r="C3715" s="255"/>
      <c r="D3715" s="234" t="s">
        <v>205</v>
      </c>
      <c r="E3715" s="256" t="s">
        <v>19</v>
      </c>
      <c r="F3715" s="257" t="s">
        <v>1078</v>
      </c>
      <c r="G3715" s="255"/>
      <c r="H3715" s="256" t="s">
        <v>19</v>
      </c>
      <c r="I3715" s="258"/>
      <c r="J3715" s="255"/>
      <c r="K3715" s="255"/>
      <c r="L3715" s="259"/>
      <c r="M3715" s="260"/>
      <c r="N3715" s="261"/>
      <c r="O3715" s="261"/>
      <c r="P3715" s="261"/>
      <c r="Q3715" s="261"/>
      <c r="R3715" s="261"/>
      <c r="S3715" s="261"/>
      <c r="T3715" s="262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63" t="s">
        <v>205</v>
      </c>
      <c r="AU3715" s="263" t="s">
        <v>82</v>
      </c>
      <c r="AV3715" s="14" t="s">
        <v>79</v>
      </c>
      <c r="AW3715" s="14" t="s">
        <v>33</v>
      </c>
      <c r="AX3715" s="14" t="s">
        <v>72</v>
      </c>
      <c r="AY3715" s="263" t="s">
        <v>190</v>
      </c>
    </row>
    <row r="3716" s="14" customFormat="1">
      <c r="A3716" s="14"/>
      <c r="B3716" s="254"/>
      <c r="C3716" s="255"/>
      <c r="D3716" s="234" t="s">
        <v>205</v>
      </c>
      <c r="E3716" s="256" t="s">
        <v>19</v>
      </c>
      <c r="F3716" s="257" t="s">
        <v>1974</v>
      </c>
      <c r="G3716" s="255"/>
      <c r="H3716" s="256" t="s">
        <v>19</v>
      </c>
      <c r="I3716" s="258"/>
      <c r="J3716" s="255"/>
      <c r="K3716" s="255"/>
      <c r="L3716" s="259"/>
      <c r="M3716" s="260"/>
      <c r="N3716" s="261"/>
      <c r="O3716" s="261"/>
      <c r="P3716" s="261"/>
      <c r="Q3716" s="261"/>
      <c r="R3716" s="261"/>
      <c r="S3716" s="261"/>
      <c r="T3716" s="262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63" t="s">
        <v>205</v>
      </c>
      <c r="AU3716" s="263" t="s">
        <v>82</v>
      </c>
      <c r="AV3716" s="14" t="s">
        <v>79</v>
      </c>
      <c r="AW3716" s="14" t="s">
        <v>33</v>
      </c>
      <c r="AX3716" s="14" t="s">
        <v>72</v>
      </c>
      <c r="AY3716" s="263" t="s">
        <v>190</v>
      </c>
    </row>
    <row r="3717" s="13" customFormat="1">
      <c r="A3717" s="13"/>
      <c r="B3717" s="232"/>
      <c r="C3717" s="233"/>
      <c r="D3717" s="234" t="s">
        <v>205</v>
      </c>
      <c r="E3717" s="235" t="s">
        <v>19</v>
      </c>
      <c r="F3717" s="236" t="s">
        <v>4188</v>
      </c>
      <c r="G3717" s="233"/>
      <c r="H3717" s="237">
        <v>1.2</v>
      </c>
      <c r="I3717" s="238"/>
      <c r="J3717" s="233"/>
      <c r="K3717" s="233"/>
      <c r="L3717" s="239"/>
      <c r="M3717" s="240"/>
      <c r="N3717" s="241"/>
      <c r="O3717" s="241"/>
      <c r="P3717" s="241"/>
      <c r="Q3717" s="241"/>
      <c r="R3717" s="241"/>
      <c r="S3717" s="241"/>
      <c r="T3717" s="242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3" t="s">
        <v>205</v>
      </c>
      <c r="AU3717" s="243" t="s">
        <v>82</v>
      </c>
      <c r="AV3717" s="13" t="s">
        <v>82</v>
      </c>
      <c r="AW3717" s="13" t="s">
        <v>33</v>
      </c>
      <c r="AX3717" s="13" t="s">
        <v>72</v>
      </c>
      <c r="AY3717" s="243" t="s">
        <v>190</v>
      </c>
    </row>
    <row r="3718" s="14" customFormat="1">
      <c r="A3718" s="14"/>
      <c r="B3718" s="254"/>
      <c r="C3718" s="255"/>
      <c r="D3718" s="234" t="s">
        <v>205</v>
      </c>
      <c r="E3718" s="256" t="s">
        <v>19</v>
      </c>
      <c r="F3718" s="257" t="s">
        <v>1984</v>
      </c>
      <c r="G3718" s="255"/>
      <c r="H3718" s="256" t="s">
        <v>19</v>
      </c>
      <c r="I3718" s="258"/>
      <c r="J3718" s="255"/>
      <c r="K3718" s="255"/>
      <c r="L3718" s="259"/>
      <c r="M3718" s="260"/>
      <c r="N3718" s="261"/>
      <c r="O3718" s="261"/>
      <c r="P3718" s="261"/>
      <c r="Q3718" s="261"/>
      <c r="R3718" s="261"/>
      <c r="S3718" s="261"/>
      <c r="T3718" s="262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63" t="s">
        <v>205</v>
      </c>
      <c r="AU3718" s="263" t="s">
        <v>82</v>
      </c>
      <c r="AV3718" s="14" t="s">
        <v>79</v>
      </c>
      <c r="AW3718" s="14" t="s">
        <v>33</v>
      </c>
      <c r="AX3718" s="14" t="s">
        <v>72</v>
      </c>
      <c r="AY3718" s="263" t="s">
        <v>190</v>
      </c>
    </row>
    <row r="3719" s="13" customFormat="1">
      <c r="A3719" s="13"/>
      <c r="B3719" s="232"/>
      <c r="C3719" s="233"/>
      <c r="D3719" s="234" t="s">
        <v>205</v>
      </c>
      <c r="E3719" s="235" t="s">
        <v>19</v>
      </c>
      <c r="F3719" s="236" t="s">
        <v>4188</v>
      </c>
      <c r="G3719" s="233"/>
      <c r="H3719" s="237">
        <v>1.2</v>
      </c>
      <c r="I3719" s="238"/>
      <c r="J3719" s="233"/>
      <c r="K3719" s="233"/>
      <c r="L3719" s="239"/>
      <c r="M3719" s="240"/>
      <c r="N3719" s="241"/>
      <c r="O3719" s="241"/>
      <c r="P3719" s="241"/>
      <c r="Q3719" s="241"/>
      <c r="R3719" s="241"/>
      <c r="S3719" s="241"/>
      <c r="T3719" s="242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43" t="s">
        <v>205</v>
      </c>
      <c r="AU3719" s="243" t="s">
        <v>82</v>
      </c>
      <c r="AV3719" s="13" t="s">
        <v>82</v>
      </c>
      <c r="AW3719" s="13" t="s">
        <v>33</v>
      </c>
      <c r="AX3719" s="13" t="s">
        <v>72</v>
      </c>
      <c r="AY3719" s="243" t="s">
        <v>190</v>
      </c>
    </row>
    <row r="3720" s="14" customFormat="1">
      <c r="A3720" s="14"/>
      <c r="B3720" s="254"/>
      <c r="C3720" s="255"/>
      <c r="D3720" s="234" t="s">
        <v>205</v>
      </c>
      <c r="E3720" s="256" t="s">
        <v>19</v>
      </c>
      <c r="F3720" s="257" t="s">
        <v>1987</v>
      </c>
      <c r="G3720" s="255"/>
      <c r="H3720" s="256" t="s">
        <v>19</v>
      </c>
      <c r="I3720" s="258"/>
      <c r="J3720" s="255"/>
      <c r="K3720" s="255"/>
      <c r="L3720" s="259"/>
      <c r="M3720" s="260"/>
      <c r="N3720" s="261"/>
      <c r="O3720" s="261"/>
      <c r="P3720" s="261"/>
      <c r="Q3720" s="261"/>
      <c r="R3720" s="261"/>
      <c r="S3720" s="261"/>
      <c r="T3720" s="262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63" t="s">
        <v>205</v>
      </c>
      <c r="AU3720" s="263" t="s">
        <v>82</v>
      </c>
      <c r="AV3720" s="14" t="s">
        <v>79</v>
      </c>
      <c r="AW3720" s="14" t="s">
        <v>33</v>
      </c>
      <c r="AX3720" s="14" t="s">
        <v>72</v>
      </c>
      <c r="AY3720" s="263" t="s">
        <v>190</v>
      </c>
    </row>
    <row r="3721" s="13" customFormat="1">
      <c r="A3721" s="13"/>
      <c r="B3721" s="232"/>
      <c r="C3721" s="233"/>
      <c r="D3721" s="234" t="s">
        <v>205</v>
      </c>
      <c r="E3721" s="235" t="s">
        <v>19</v>
      </c>
      <c r="F3721" s="236" t="s">
        <v>4188</v>
      </c>
      <c r="G3721" s="233"/>
      <c r="H3721" s="237">
        <v>1.2</v>
      </c>
      <c r="I3721" s="238"/>
      <c r="J3721" s="233"/>
      <c r="K3721" s="233"/>
      <c r="L3721" s="239"/>
      <c r="M3721" s="240"/>
      <c r="N3721" s="241"/>
      <c r="O3721" s="241"/>
      <c r="P3721" s="241"/>
      <c r="Q3721" s="241"/>
      <c r="R3721" s="241"/>
      <c r="S3721" s="241"/>
      <c r="T3721" s="242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43" t="s">
        <v>205</v>
      </c>
      <c r="AU3721" s="243" t="s">
        <v>82</v>
      </c>
      <c r="AV3721" s="13" t="s">
        <v>82</v>
      </c>
      <c r="AW3721" s="13" t="s">
        <v>33</v>
      </c>
      <c r="AX3721" s="13" t="s">
        <v>72</v>
      </c>
      <c r="AY3721" s="243" t="s">
        <v>190</v>
      </c>
    </row>
    <row r="3722" s="14" customFormat="1">
      <c r="A3722" s="14"/>
      <c r="B3722" s="254"/>
      <c r="C3722" s="255"/>
      <c r="D3722" s="234" t="s">
        <v>205</v>
      </c>
      <c r="E3722" s="256" t="s">
        <v>19</v>
      </c>
      <c r="F3722" s="257" t="s">
        <v>1081</v>
      </c>
      <c r="G3722" s="255"/>
      <c r="H3722" s="256" t="s">
        <v>19</v>
      </c>
      <c r="I3722" s="258"/>
      <c r="J3722" s="255"/>
      <c r="K3722" s="255"/>
      <c r="L3722" s="259"/>
      <c r="M3722" s="260"/>
      <c r="N3722" s="261"/>
      <c r="O3722" s="261"/>
      <c r="P3722" s="261"/>
      <c r="Q3722" s="261"/>
      <c r="R3722" s="261"/>
      <c r="S3722" s="261"/>
      <c r="T3722" s="262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63" t="s">
        <v>205</v>
      </c>
      <c r="AU3722" s="263" t="s">
        <v>82</v>
      </c>
      <c r="AV3722" s="14" t="s">
        <v>79</v>
      </c>
      <c r="AW3722" s="14" t="s">
        <v>33</v>
      </c>
      <c r="AX3722" s="14" t="s">
        <v>72</v>
      </c>
      <c r="AY3722" s="263" t="s">
        <v>190</v>
      </c>
    </row>
    <row r="3723" s="13" customFormat="1">
      <c r="A3723" s="13"/>
      <c r="B3723" s="232"/>
      <c r="C3723" s="233"/>
      <c r="D3723" s="234" t="s">
        <v>205</v>
      </c>
      <c r="E3723" s="235" t="s">
        <v>19</v>
      </c>
      <c r="F3723" s="236" t="s">
        <v>4188</v>
      </c>
      <c r="G3723" s="233"/>
      <c r="H3723" s="237">
        <v>1.2</v>
      </c>
      <c r="I3723" s="238"/>
      <c r="J3723" s="233"/>
      <c r="K3723" s="233"/>
      <c r="L3723" s="239"/>
      <c r="M3723" s="240"/>
      <c r="N3723" s="241"/>
      <c r="O3723" s="241"/>
      <c r="P3723" s="241"/>
      <c r="Q3723" s="241"/>
      <c r="R3723" s="241"/>
      <c r="S3723" s="241"/>
      <c r="T3723" s="242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3" t="s">
        <v>205</v>
      </c>
      <c r="AU3723" s="243" t="s">
        <v>82</v>
      </c>
      <c r="AV3723" s="13" t="s">
        <v>82</v>
      </c>
      <c r="AW3723" s="13" t="s">
        <v>33</v>
      </c>
      <c r="AX3723" s="13" t="s">
        <v>72</v>
      </c>
      <c r="AY3723" s="243" t="s">
        <v>190</v>
      </c>
    </row>
    <row r="3724" s="14" customFormat="1">
      <c r="A3724" s="14"/>
      <c r="B3724" s="254"/>
      <c r="C3724" s="255"/>
      <c r="D3724" s="234" t="s">
        <v>205</v>
      </c>
      <c r="E3724" s="256" t="s">
        <v>19</v>
      </c>
      <c r="F3724" s="257" t="s">
        <v>2011</v>
      </c>
      <c r="G3724" s="255"/>
      <c r="H3724" s="256" t="s">
        <v>19</v>
      </c>
      <c r="I3724" s="258"/>
      <c r="J3724" s="255"/>
      <c r="K3724" s="255"/>
      <c r="L3724" s="259"/>
      <c r="M3724" s="260"/>
      <c r="N3724" s="261"/>
      <c r="O3724" s="261"/>
      <c r="P3724" s="261"/>
      <c r="Q3724" s="261"/>
      <c r="R3724" s="261"/>
      <c r="S3724" s="261"/>
      <c r="T3724" s="262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63" t="s">
        <v>205</v>
      </c>
      <c r="AU3724" s="263" t="s">
        <v>82</v>
      </c>
      <c r="AV3724" s="14" t="s">
        <v>79</v>
      </c>
      <c r="AW3724" s="14" t="s">
        <v>33</v>
      </c>
      <c r="AX3724" s="14" t="s">
        <v>72</v>
      </c>
      <c r="AY3724" s="263" t="s">
        <v>190</v>
      </c>
    </row>
    <row r="3725" s="13" customFormat="1">
      <c r="A3725" s="13"/>
      <c r="B3725" s="232"/>
      <c r="C3725" s="233"/>
      <c r="D3725" s="234" t="s">
        <v>205</v>
      </c>
      <c r="E3725" s="235" t="s">
        <v>19</v>
      </c>
      <c r="F3725" s="236" t="s">
        <v>4188</v>
      </c>
      <c r="G3725" s="233"/>
      <c r="H3725" s="237">
        <v>1.2</v>
      </c>
      <c r="I3725" s="238"/>
      <c r="J3725" s="233"/>
      <c r="K3725" s="233"/>
      <c r="L3725" s="239"/>
      <c r="M3725" s="240"/>
      <c r="N3725" s="241"/>
      <c r="O3725" s="241"/>
      <c r="P3725" s="241"/>
      <c r="Q3725" s="241"/>
      <c r="R3725" s="241"/>
      <c r="S3725" s="241"/>
      <c r="T3725" s="242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3" t="s">
        <v>205</v>
      </c>
      <c r="AU3725" s="243" t="s">
        <v>82</v>
      </c>
      <c r="AV3725" s="13" t="s">
        <v>82</v>
      </c>
      <c r="AW3725" s="13" t="s">
        <v>33</v>
      </c>
      <c r="AX3725" s="13" t="s">
        <v>72</v>
      </c>
      <c r="AY3725" s="243" t="s">
        <v>190</v>
      </c>
    </row>
    <row r="3726" s="14" customFormat="1">
      <c r="A3726" s="14"/>
      <c r="B3726" s="254"/>
      <c r="C3726" s="255"/>
      <c r="D3726" s="234" t="s">
        <v>205</v>
      </c>
      <c r="E3726" s="256" t="s">
        <v>19</v>
      </c>
      <c r="F3726" s="257" t="s">
        <v>1085</v>
      </c>
      <c r="G3726" s="255"/>
      <c r="H3726" s="256" t="s">
        <v>19</v>
      </c>
      <c r="I3726" s="258"/>
      <c r="J3726" s="255"/>
      <c r="K3726" s="255"/>
      <c r="L3726" s="259"/>
      <c r="M3726" s="260"/>
      <c r="N3726" s="261"/>
      <c r="O3726" s="261"/>
      <c r="P3726" s="261"/>
      <c r="Q3726" s="261"/>
      <c r="R3726" s="261"/>
      <c r="S3726" s="261"/>
      <c r="T3726" s="262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63" t="s">
        <v>205</v>
      </c>
      <c r="AU3726" s="263" t="s">
        <v>82</v>
      </c>
      <c r="AV3726" s="14" t="s">
        <v>79</v>
      </c>
      <c r="AW3726" s="14" t="s">
        <v>33</v>
      </c>
      <c r="AX3726" s="14" t="s">
        <v>72</v>
      </c>
      <c r="AY3726" s="263" t="s">
        <v>190</v>
      </c>
    </row>
    <row r="3727" s="14" customFormat="1">
      <c r="A3727" s="14"/>
      <c r="B3727" s="254"/>
      <c r="C3727" s="255"/>
      <c r="D3727" s="234" t="s">
        <v>205</v>
      </c>
      <c r="E3727" s="256" t="s">
        <v>19</v>
      </c>
      <c r="F3727" s="257" t="s">
        <v>4197</v>
      </c>
      <c r="G3727" s="255"/>
      <c r="H3727" s="256" t="s">
        <v>19</v>
      </c>
      <c r="I3727" s="258"/>
      <c r="J3727" s="255"/>
      <c r="K3727" s="255"/>
      <c r="L3727" s="259"/>
      <c r="M3727" s="260"/>
      <c r="N3727" s="261"/>
      <c r="O3727" s="261"/>
      <c r="P3727" s="261"/>
      <c r="Q3727" s="261"/>
      <c r="R3727" s="261"/>
      <c r="S3727" s="261"/>
      <c r="T3727" s="262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T3727" s="263" t="s">
        <v>205</v>
      </c>
      <c r="AU3727" s="263" t="s">
        <v>82</v>
      </c>
      <c r="AV3727" s="14" t="s">
        <v>79</v>
      </c>
      <c r="AW3727" s="14" t="s">
        <v>33</v>
      </c>
      <c r="AX3727" s="14" t="s">
        <v>72</v>
      </c>
      <c r="AY3727" s="263" t="s">
        <v>190</v>
      </c>
    </row>
    <row r="3728" s="13" customFormat="1">
      <c r="A3728" s="13"/>
      <c r="B3728" s="232"/>
      <c r="C3728" s="233"/>
      <c r="D3728" s="234" t="s">
        <v>205</v>
      </c>
      <c r="E3728" s="235" t="s">
        <v>19</v>
      </c>
      <c r="F3728" s="236" t="s">
        <v>4188</v>
      </c>
      <c r="G3728" s="233"/>
      <c r="H3728" s="237">
        <v>1.2</v>
      </c>
      <c r="I3728" s="238"/>
      <c r="J3728" s="233"/>
      <c r="K3728" s="233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205</v>
      </c>
      <c r="AU3728" s="243" t="s">
        <v>82</v>
      </c>
      <c r="AV3728" s="13" t="s">
        <v>82</v>
      </c>
      <c r="AW3728" s="13" t="s">
        <v>33</v>
      </c>
      <c r="AX3728" s="13" t="s">
        <v>72</v>
      </c>
      <c r="AY3728" s="243" t="s">
        <v>190</v>
      </c>
    </row>
    <row r="3729" s="15" customFormat="1">
      <c r="A3729" s="15"/>
      <c r="B3729" s="264"/>
      <c r="C3729" s="265"/>
      <c r="D3729" s="234" t="s">
        <v>205</v>
      </c>
      <c r="E3729" s="266" t="s">
        <v>19</v>
      </c>
      <c r="F3729" s="267" t="s">
        <v>243</v>
      </c>
      <c r="G3729" s="265"/>
      <c r="H3729" s="268">
        <v>204.41999999999999</v>
      </c>
      <c r="I3729" s="269"/>
      <c r="J3729" s="265"/>
      <c r="K3729" s="265"/>
      <c r="L3729" s="270"/>
      <c r="M3729" s="271"/>
      <c r="N3729" s="272"/>
      <c r="O3729" s="272"/>
      <c r="P3729" s="272"/>
      <c r="Q3729" s="272"/>
      <c r="R3729" s="272"/>
      <c r="S3729" s="272"/>
      <c r="T3729" s="273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5"/>
      <c r="AE3729" s="15"/>
      <c r="AT3729" s="274" t="s">
        <v>205</v>
      </c>
      <c r="AU3729" s="274" t="s">
        <v>82</v>
      </c>
      <c r="AV3729" s="15" t="s">
        <v>197</v>
      </c>
      <c r="AW3729" s="15" t="s">
        <v>33</v>
      </c>
      <c r="AX3729" s="15" t="s">
        <v>79</v>
      </c>
      <c r="AY3729" s="274" t="s">
        <v>190</v>
      </c>
    </row>
    <row r="3730" s="2" customFormat="1" ht="16.5" customHeight="1">
      <c r="A3730" s="40"/>
      <c r="B3730" s="41"/>
      <c r="C3730" s="214" t="s">
        <v>4198</v>
      </c>
      <c r="D3730" s="214" t="s">
        <v>192</v>
      </c>
      <c r="E3730" s="215" t="s">
        <v>4199</v>
      </c>
      <c r="F3730" s="216" t="s">
        <v>4200</v>
      </c>
      <c r="G3730" s="217" t="s">
        <v>214</v>
      </c>
      <c r="H3730" s="218">
        <v>89.260000000000005</v>
      </c>
      <c r="I3730" s="219"/>
      <c r="J3730" s="220">
        <f>ROUND(I3730*H3730,2)</f>
        <v>0</v>
      </c>
      <c r="K3730" s="216" t="s">
        <v>196</v>
      </c>
      <c r="L3730" s="46"/>
      <c r="M3730" s="221" t="s">
        <v>19</v>
      </c>
      <c r="N3730" s="222" t="s">
        <v>43</v>
      </c>
      <c r="O3730" s="86"/>
      <c r="P3730" s="223">
        <f>O3730*H3730</f>
        <v>0</v>
      </c>
      <c r="Q3730" s="223">
        <v>5.0000000000000002E-05</v>
      </c>
      <c r="R3730" s="223">
        <f>Q3730*H3730</f>
        <v>0.0044630000000000008</v>
      </c>
      <c r="S3730" s="223">
        <v>0</v>
      </c>
      <c r="T3730" s="224">
        <f>S3730*H3730</f>
        <v>0</v>
      </c>
      <c r="U3730" s="40"/>
      <c r="V3730" s="40"/>
      <c r="W3730" s="40"/>
      <c r="X3730" s="40"/>
      <c r="Y3730" s="40"/>
      <c r="Z3730" s="40"/>
      <c r="AA3730" s="40"/>
      <c r="AB3730" s="40"/>
      <c r="AC3730" s="40"/>
      <c r="AD3730" s="40"/>
      <c r="AE3730" s="40"/>
      <c r="AR3730" s="225" t="s">
        <v>307</v>
      </c>
      <c r="AT3730" s="225" t="s">
        <v>192</v>
      </c>
      <c r="AU3730" s="225" t="s">
        <v>82</v>
      </c>
      <c r="AY3730" s="19" t="s">
        <v>190</v>
      </c>
      <c r="BE3730" s="226">
        <f>IF(N3730="základní",J3730,0)</f>
        <v>0</v>
      </c>
      <c r="BF3730" s="226">
        <f>IF(N3730="snížená",J3730,0)</f>
        <v>0</v>
      </c>
      <c r="BG3730" s="226">
        <f>IF(N3730="zákl. přenesená",J3730,0)</f>
        <v>0</v>
      </c>
      <c r="BH3730" s="226">
        <f>IF(N3730="sníž. přenesená",J3730,0)</f>
        <v>0</v>
      </c>
      <c r="BI3730" s="226">
        <f>IF(N3730="nulová",J3730,0)</f>
        <v>0</v>
      </c>
      <c r="BJ3730" s="19" t="s">
        <v>79</v>
      </c>
      <c r="BK3730" s="226">
        <f>ROUND(I3730*H3730,2)</f>
        <v>0</v>
      </c>
      <c r="BL3730" s="19" t="s">
        <v>307</v>
      </c>
      <c r="BM3730" s="225" t="s">
        <v>4201</v>
      </c>
    </row>
    <row r="3731" s="2" customFormat="1">
      <c r="A3731" s="40"/>
      <c r="B3731" s="41"/>
      <c r="C3731" s="42"/>
      <c r="D3731" s="227" t="s">
        <v>199</v>
      </c>
      <c r="E3731" s="42"/>
      <c r="F3731" s="228" t="s">
        <v>4202</v>
      </c>
      <c r="G3731" s="42"/>
      <c r="H3731" s="42"/>
      <c r="I3731" s="229"/>
      <c r="J3731" s="42"/>
      <c r="K3731" s="42"/>
      <c r="L3731" s="46"/>
      <c r="M3731" s="230"/>
      <c r="N3731" s="231"/>
      <c r="O3731" s="86"/>
      <c r="P3731" s="86"/>
      <c r="Q3731" s="86"/>
      <c r="R3731" s="86"/>
      <c r="S3731" s="86"/>
      <c r="T3731" s="87"/>
      <c r="U3731" s="40"/>
      <c r="V3731" s="40"/>
      <c r="W3731" s="40"/>
      <c r="X3731" s="40"/>
      <c r="Y3731" s="40"/>
      <c r="Z3731" s="40"/>
      <c r="AA3731" s="40"/>
      <c r="AB3731" s="40"/>
      <c r="AC3731" s="40"/>
      <c r="AD3731" s="40"/>
      <c r="AE3731" s="40"/>
      <c r="AT3731" s="19" t="s">
        <v>199</v>
      </c>
      <c r="AU3731" s="19" t="s">
        <v>82</v>
      </c>
    </row>
    <row r="3732" s="13" customFormat="1">
      <c r="A3732" s="13"/>
      <c r="B3732" s="232"/>
      <c r="C3732" s="233"/>
      <c r="D3732" s="234" t="s">
        <v>205</v>
      </c>
      <c r="E3732" s="235" t="s">
        <v>19</v>
      </c>
      <c r="F3732" s="236" t="s">
        <v>687</v>
      </c>
      <c r="G3732" s="233"/>
      <c r="H3732" s="237">
        <v>36.259999999999998</v>
      </c>
      <c r="I3732" s="238"/>
      <c r="J3732" s="233"/>
      <c r="K3732" s="233"/>
      <c r="L3732" s="239"/>
      <c r="M3732" s="240"/>
      <c r="N3732" s="241"/>
      <c r="O3732" s="241"/>
      <c r="P3732" s="241"/>
      <c r="Q3732" s="241"/>
      <c r="R3732" s="241"/>
      <c r="S3732" s="241"/>
      <c r="T3732" s="242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3" t="s">
        <v>205</v>
      </c>
      <c r="AU3732" s="243" t="s">
        <v>82</v>
      </c>
      <c r="AV3732" s="13" t="s">
        <v>82</v>
      </c>
      <c r="AW3732" s="13" t="s">
        <v>33</v>
      </c>
      <c r="AX3732" s="13" t="s">
        <v>72</v>
      </c>
      <c r="AY3732" s="243" t="s">
        <v>190</v>
      </c>
    </row>
    <row r="3733" s="13" customFormat="1">
      <c r="A3733" s="13"/>
      <c r="B3733" s="232"/>
      <c r="C3733" s="233"/>
      <c r="D3733" s="234" t="s">
        <v>205</v>
      </c>
      <c r="E3733" s="235" t="s">
        <v>19</v>
      </c>
      <c r="F3733" s="236" t="s">
        <v>693</v>
      </c>
      <c r="G3733" s="233"/>
      <c r="H3733" s="237">
        <v>49.409999999999997</v>
      </c>
      <c r="I3733" s="238"/>
      <c r="J3733" s="233"/>
      <c r="K3733" s="233"/>
      <c r="L3733" s="239"/>
      <c r="M3733" s="240"/>
      <c r="N3733" s="241"/>
      <c r="O3733" s="241"/>
      <c r="P3733" s="241"/>
      <c r="Q3733" s="241"/>
      <c r="R3733" s="241"/>
      <c r="S3733" s="241"/>
      <c r="T3733" s="242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3" t="s">
        <v>205</v>
      </c>
      <c r="AU3733" s="243" t="s">
        <v>82</v>
      </c>
      <c r="AV3733" s="13" t="s">
        <v>82</v>
      </c>
      <c r="AW3733" s="13" t="s">
        <v>33</v>
      </c>
      <c r="AX3733" s="13" t="s">
        <v>72</v>
      </c>
      <c r="AY3733" s="243" t="s">
        <v>190</v>
      </c>
    </row>
    <row r="3734" s="13" customFormat="1">
      <c r="A3734" s="13"/>
      <c r="B3734" s="232"/>
      <c r="C3734" s="233"/>
      <c r="D3734" s="234" t="s">
        <v>205</v>
      </c>
      <c r="E3734" s="235" t="s">
        <v>19</v>
      </c>
      <c r="F3734" s="236" t="s">
        <v>713</v>
      </c>
      <c r="G3734" s="233"/>
      <c r="H3734" s="237">
        <v>3.5899999999999999</v>
      </c>
      <c r="I3734" s="238"/>
      <c r="J3734" s="233"/>
      <c r="K3734" s="233"/>
      <c r="L3734" s="239"/>
      <c r="M3734" s="240"/>
      <c r="N3734" s="241"/>
      <c r="O3734" s="241"/>
      <c r="P3734" s="241"/>
      <c r="Q3734" s="241"/>
      <c r="R3734" s="241"/>
      <c r="S3734" s="241"/>
      <c r="T3734" s="242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3" t="s">
        <v>205</v>
      </c>
      <c r="AU3734" s="243" t="s">
        <v>82</v>
      </c>
      <c r="AV3734" s="13" t="s">
        <v>82</v>
      </c>
      <c r="AW3734" s="13" t="s">
        <v>33</v>
      </c>
      <c r="AX3734" s="13" t="s">
        <v>72</v>
      </c>
      <c r="AY3734" s="243" t="s">
        <v>190</v>
      </c>
    </row>
    <row r="3735" s="15" customFormat="1">
      <c r="A3735" s="15"/>
      <c r="B3735" s="264"/>
      <c r="C3735" s="265"/>
      <c r="D3735" s="234" t="s">
        <v>205</v>
      </c>
      <c r="E3735" s="266" t="s">
        <v>19</v>
      </c>
      <c r="F3735" s="267" t="s">
        <v>243</v>
      </c>
      <c r="G3735" s="265"/>
      <c r="H3735" s="268">
        <v>89.260000000000005</v>
      </c>
      <c r="I3735" s="269"/>
      <c r="J3735" s="265"/>
      <c r="K3735" s="265"/>
      <c r="L3735" s="270"/>
      <c r="M3735" s="271"/>
      <c r="N3735" s="272"/>
      <c r="O3735" s="272"/>
      <c r="P3735" s="272"/>
      <c r="Q3735" s="272"/>
      <c r="R3735" s="272"/>
      <c r="S3735" s="272"/>
      <c r="T3735" s="273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T3735" s="274" t="s">
        <v>205</v>
      </c>
      <c r="AU3735" s="274" t="s">
        <v>82</v>
      </c>
      <c r="AV3735" s="15" t="s">
        <v>197</v>
      </c>
      <c r="AW3735" s="15" t="s">
        <v>33</v>
      </c>
      <c r="AX3735" s="15" t="s">
        <v>79</v>
      </c>
      <c r="AY3735" s="274" t="s">
        <v>190</v>
      </c>
    </row>
    <row r="3736" s="2" customFormat="1" ht="24.15" customHeight="1">
      <c r="A3736" s="40"/>
      <c r="B3736" s="41"/>
      <c r="C3736" s="214" t="s">
        <v>4203</v>
      </c>
      <c r="D3736" s="214" t="s">
        <v>192</v>
      </c>
      <c r="E3736" s="215" t="s">
        <v>4204</v>
      </c>
      <c r="F3736" s="216" t="s">
        <v>4205</v>
      </c>
      <c r="G3736" s="217" t="s">
        <v>222</v>
      </c>
      <c r="H3736" s="218">
        <v>2.706</v>
      </c>
      <c r="I3736" s="219"/>
      <c r="J3736" s="220">
        <f>ROUND(I3736*H3736,2)</f>
        <v>0</v>
      </c>
      <c r="K3736" s="216" t="s">
        <v>196</v>
      </c>
      <c r="L3736" s="46"/>
      <c r="M3736" s="221" t="s">
        <v>19</v>
      </c>
      <c r="N3736" s="222" t="s">
        <v>43</v>
      </c>
      <c r="O3736" s="86"/>
      <c r="P3736" s="223">
        <f>O3736*H3736</f>
        <v>0</v>
      </c>
      <c r="Q3736" s="223">
        <v>0</v>
      </c>
      <c r="R3736" s="223">
        <f>Q3736*H3736</f>
        <v>0</v>
      </c>
      <c r="S3736" s="223">
        <v>0</v>
      </c>
      <c r="T3736" s="224">
        <f>S3736*H3736</f>
        <v>0</v>
      </c>
      <c r="U3736" s="40"/>
      <c r="V3736" s="40"/>
      <c r="W3736" s="40"/>
      <c r="X3736" s="40"/>
      <c r="Y3736" s="40"/>
      <c r="Z3736" s="40"/>
      <c r="AA3736" s="40"/>
      <c r="AB3736" s="40"/>
      <c r="AC3736" s="40"/>
      <c r="AD3736" s="40"/>
      <c r="AE3736" s="40"/>
      <c r="AR3736" s="225" t="s">
        <v>307</v>
      </c>
      <c r="AT3736" s="225" t="s">
        <v>192</v>
      </c>
      <c r="AU3736" s="225" t="s">
        <v>82</v>
      </c>
      <c r="AY3736" s="19" t="s">
        <v>190</v>
      </c>
      <c r="BE3736" s="226">
        <f>IF(N3736="základní",J3736,0)</f>
        <v>0</v>
      </c>
      <c r="BF3736" s="226">
        <f>IF(N3736="snížená",J3736,0)</f>
        <v>0</v>
      </c>
      <c r="BG3736" s="226">
        <f>IF(N3736="zákl. přenesená",J3736,0)</f>
        <v>0</v>
      </c>
      <c r="BH3736" s="226">
        <f>IF(N3736="sníž. přenesená",J3736,0)</f>
        <v>0</v>
      </c>
      <c r="BI3736" s="226">
        <f>IF(N3736="nulová",J3736,0)</f>
        <v>0</v>
      </c>
      <c r="BJ3736" s="19" t="s">
        <v>79</v>
      </c>
      <c r="BK3736" s="226">
        <f>ROUND(I3736*H3736,2)</f>
        <v>0</v>
      </c>
      <c r="BL3736" s="19" t="s">
        <v>307</v>
      </c>
      <c r="BM3736" s="225" t="s">
        <v>4206</v>
      </c>
    </row>
    <row r="3737" s="2" customFormat="1">
      <c r="A3737" s="40"/>
      <c r="B3737" s="41"/>
      <c r="C3737" s="42"/>
      <c r="D3737" s="227" t="s">
        <v>199</v>
      </c>
      <c r="E3737" s="42"/>
      <c r="F3737" s="228" t="s">
        <v>4207</v>
      </c>
      <c r="G3737" s="42"/>
      <c r="H3737" s="42"/>
      <c r="I3737" s="229"/>
      <c r="J3737" s="42"/>
      <c r="K3737" s="42"/>
      <c r="L3737" s="46"/>
      <c r="M3737" s="230"/>
      <c r="N3737" s="231"/>
      <c r="O3737" s="86"/>
      <c r="P3737" s="86"/>
      <c r="Q3737" s="86"/>
      <c r="R3737" s="86"/>
      <c r="S3737" s="86"/>
      <c r="T3737" s="87"/>
      <c r="U3737" s="40"/>
      <c r="V3737" s="40"/>
      <c r="W3737" s="40"/>
      <c r="X3737" s="40"/>
      <c r="Y3737" s="40"/>
      <c r="Z3737" s="40"/>
      <c r="AA3737" s="40"/>
      <c r="AB3737" s="40"/>
      <c r="AC3737" s="40"/>
      <c r="AD3737" s="40"/>
      <c r="AE3737" s="40"/>
      <c r="AT3737" s="19" t="s">
        <v>199</v>
      </c>
      <c r="AU3737" s="19" t="s">
        <v>82</v>
      </c>
    </row>
    <row r="3738" s="12" customFormat="1" ht="22.8" customHeight="1">
      <c r="A3738" s="12"/>
      <c r="B3738" s="198"/>
      <c r="C3738" s="199"/>
      <c r="D3738" s="200" t="s">
        <v>71</v>
      </c>
      <c r="E3738" s="212" t="s">
        <v>4208</v>
      </c>
      <c r="F3738" s="212" t="s">
        <v>4209</v>
      </c>
      <c r="G3738" s="199"/>
      <c r="H3738" s="199"/>
      <c r="I3738" s="202"/>
      <c r="J3738" s="213">
        <f>BK3738</f>
        <v>0</v>
      </c>
      <c r="K3738" s="199"/>
      <c r="L3738" s="204"/>
      <c r="M3738" s="205"/>
      <c r="N3738" s="206"/>
      <c r="O3738" s="206"/>
      <c r="P3738" s="207">
        <f>SUM(P3739:P3917)</f>
        <v>0</v>
      </c>
      <c r="Q3738" s="206"/>
      <c r="R3738" s="207">
        <f>SUM(R3739:R3917)</f>
        <v>11.620320949999998</v>
      </c>
      <c r="S3738" s="206"/>
      <c r="T3738" s="208">
        <f>SUM(T3739:T3917)</f>
        <v>0</v>
      </c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R3738" s="209" t="s">
        <v>82</v>
      </c>
      <c r="AT3738" s="210" t="s">
        <v>71</v>
      </c>
      <c r="AU3738" s="210" t="s">
        <v>79</v>
      </c>
      <c r="AY3738" s="209" t="s">
        <v>190</v>
      </c>
      <c r="BK3738" s="211">
        <f>SUM(BK3739:BK3917)</f>
        <v>0</v>
      </c>
    </row>
    <row r="3739" s="2" customFormat="1" ht="16.5" customHeight="1">
      <c r="A3739" s="40"/>
      <c r="B3739" s="41"/>
      <c r="C3739" s="214" t="s">
        <v>4210</v>
      </c>
      <c r="D3739" s="214" t="s">
        <v>192</v>
      </c>
      <c r="E3739" s="215" t="s">
        <v>4211</v>
      </c>
      <c r="F3739" s="216" t="s">
        <v>4212</v>
      </c>
      <c r="G3739" s="217" t="s">
        <v>214</v>
      </c>
      <c r="H3739" s="218">
        <v>1283.364</v>
      </c>
      <c r="I3739" s="219"/>
      <c r="J3739" s="220">
        <f>ROUND(I3739*H3739,2)</f>
        <v>0</v>
      </c>
      <c r="K3739" s="216" t="s">
        <v>196</v>
      </c>
      <c r="L3739" s="46"/>
      <c r="M3739" s="221" t="s">
        <v>19</v>
      </c>
      <c r="N3739" s="222" t="s">
        <v>43</v>
      </c>
      <c r="O3739" s="86"/>
      <c r="P3739" s="223">
        <f>O3739*H3739</f>
        <v>0</v>
      </c>
      <c r="Q3739" s="223">
        <v>0</v>
      </c>
      <c r="R3739" s="223">
        <f>Q3739*H3739</f>
        <v>0</v>
      </c>
      <c r="S3739" s="223">
        <v>0</v>
      </c>
      <c r="T3739" s="224">
        <f>S3739*H3739</f>
        <v>0</v>
      </c>
      <c r="U3739" s="40"/>
      <c r="V3739" s="40"/>
      <c r="W3739" s="40"/>
      <c r="X3739" s="40"/>
      <c r="Y3739" s="40"/>
      <c r="Z3739" s="40"/>
      <c r="AA3739" s="40"/>
      <c r="AB3739" s="40"/>
      <c r="AC3739" s="40"/>
      <c r="AD3739" s="40"/>
      <c r="AE3739" s="40"/>
      <c r="AR3739" s="225" t="s">
        <v>307</v>
      </c>
      <c r="AT3739" s="225" t="s">
        <v>192</v>
      </c>
      <c r="AU3739" s="225" t="s">
        <v>82</v>
      </c>
      <c r="AY3739" s="19" t="s">
        <v>190</v>
      </c>
      <c r="BE3739" s="226">
        <f>IF(N3739="základní",J3739,0)</f>
        <v>0</v>
      </c>
      <c r="BF3739" s="226">
        <f>IF(N3739="snížená",J3739,0)</f>
        <v>0</v>
      </c>
      <c r="BG3739" s="226">
        <f>IF(N3739="zákl. přenesená",J3739,0)</f>
        <v>0</v>
      </c>
      <c r="BH3739" s="226">
        <f>IF(N3739="sníž. přenesená",J3739,0)</f>
        <v>0</v>
      </c>
      <c r="BI3739" s="226">
        <f>IF(N3739="nulová",J3739,0)</f>
        <v>0</v>
      </c>
      <c r="BJ3739" s="19" t="s">
        <v>79</v>
      </c>
      <c r="BK3739" s="226">
        <f>ROUND(I3739*H3739,2)</f>
        <v>0</v>
      </c>
      <c r="BL3739" s="19" t="s">
        <v>307</v>
      </c>
      <c r="BM3739" s="225" t="s">
        <v>4213</v>
      </c>
    </row>
    <row r="3740" s="2" customFormat="1">
      <c r="A3740" s="40"/>
      <c r="B3740" s="41"/>
      <c r="C3740" s="42"/>
      <c r="D3740" s="227" t="s">
        <v>199</v>
      </c>
      <c r="E3740" s="42"/>
      <c r="F3740" s="228" t="s">
        <v>4214</v>
      </c>
      <c r="G3740" s="42"/>
      <c r="H3740" s="42"/>
      <c r="I3740" s="229"/>
      <c r="J3740" s="42"/>
      <c r="K3740" s="42"/>
      <c r="L3740" s="46"/>
      <c r="M3740" s="230"/>
      <c r="N3740" s="231"/>
      <c r="O3740" s="86"/>
      <c r="P3740" s="86"/>
      <c r="Q3740" s="86"/>
      <c r="R3740" s="86"/>
      <c r="S3740" s="86"/>
      <c r="T3740" s="87"/>
      <c r="U3740" s="40"/>
      <c r="V3740" s="40"/>
      <c r="W3740" s="40"/>
      <c r="X3740" s="40"/>
      <c r="Y3740" s="40"/>
      <c r="Z3740" s="40"/>
      <c r="AA3740" s="40"/>
      <c r="AB3740" s="40"/>
      <c r="AC3740" s="40"/>
      <c r="AD3740" s="40"/>
      <c r="AE3740" s="40"/>
      <c r="AT3740" s="19" t="s">
        <v>199</v>
      </c>
      <c r="AU3740" s="19" t="s">
        <v>82</v>
      </c>
    </row>
    <row r="3741" s="13" customFormat="1">
      <c r="A3741" s="13"/>
      <c r="B3741" s="232"/>
      <c r="C3741" s="233"/>
      <c r="D3741" s="234" t="s">
        <v>205</v>
      </c>
      <c r="E3741" s="235" t="s">
        <v>19</v>
      </c>
      <c r="F3741" s="236" t="s">
        <v>685</v>
      </c>
      <c r="G3741" s="233"/>
      <c r="H3741" s="237">
        <v>450.93000000000001</v>
      </c>
      <c r="I3741" s="238"/>
      <c r="J3741" s="233"/>
      <c r="K3741" s="233"/>
      <c r="L3741" s="239"/>
      <c r="M3741" s="240"/>
      <c r="N3741" s="241"/>
      <c r="O3741" s="241"/>
      <c r="P3741" s="241"/>
      <c r="Q3741" s="241"/>
      <c r="R3741" s="241"/>
      <c r="S3741" s="241"/>
      <c r="T3741" s="242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3" t="s">
        <v>205</v>
      </c>
      <c r="AU3741" s="243" t="s">
        <v>82</v>
      </c>
      <c r="AV3741" s="13" t="s">
        <v>82</v>
      </c>
      <c r="AW3741" s="13" t="s">
        <v>33</v>
      </c>
      <c r="AX3741" s="13" t="s">
        <v>72</v>
      </c>
      <c r="AY3741" s="243" t="s">
        <v>190</v>
      </c>
    </row>
    <row r="3742" s="13" customFormat="1">
      <c r="A3742" s="13"/>
      <c r="B3742" s="232"/>
      <c r="C3742" s="233"/>
      <c r="D3742" s="234" t="s">
        <v>205</v>
      </c>
      <c r="E3742" s="235" t="s">
        <v>19</v>
      </c>
      <c r="F3742" s="236" t="s">
        <v>689</v>
      </c>
      <c r="G3742" s="233"/>
      <c r="H3742" s="237">
        <v>831.84000000000003</v>
      </c>
      <c r="I3742" s="238"/>
      <c r="J3742" s="233"/>
      <c r="K3742" s="233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205</v>
      </c>
      <c r="AU3742" s="243" t="s">
        <v>82</v>
      </c>
      <c r="AV3742" s="13" t="s">
        <v>82</v>
      </c>
      <c r="AW3742" s="13" t="s">
        <v>33</v>
      </c>
      <c r="AX3742" s="13" t="s">
        <v>72</v>
      </c>
      <c r="AY3742" s="243" t="s">
        <v>190</v>
      </c>
    </row>
    <row r="3743" s="13" customFormat="1">
      <c r="A3743" s="13"/>
      <c r="B3743" s="232"/>
      <c r="C3743" s="233"/>
      <c r="D3743" s="234" t="s">
        <v>205</v>
      </c>
      <c r="E3743" s="235" t="s">
        <v>19</v>
      </c>
      <c r="F3743" s="236" t="s">
        <v>699</v>
      </c>
      <c r="G3743" s="233"/>
      <c r="H3743" s="237">
        <v>0.59399999999999997</v>
      </c>
      <c r="I3743" s="238"/>
      <c r="J3743" s="233"/>
      <c r="K3743" s="233"/>
      <c r="L3743" s="239"/>
      <c r="M3743" s="240"/>
      <c r="N3743" s="241"/>
      <c r="O3743" s="241"/>
      <c r="P3743" s="241"/>
      <c r="Q3743" s="241"/>
      <c r="R3743" s="241"/>
      <c r="S3743" s="241"/>
      <c r="T3743" s="242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43" t="s">
        <v>205</v>
      </c>
      <c r="AU3743" s="243" t="s">
        <v>82</v>
      </c>
      <c r="AV3743" s="13" t="s">
        <v>82</v>
      </c>
      <c r="AW3743" s="13" t="s">
        <v>33</v>
      </c>
      <c r="AX3743" s="13" t="s">
        <v>72</v>
      </c>
      <c r="AY3743" s="243" t="s">
        <v>190</v>
      </c>
    </row>
    <row r="3744" s="15" customFormat="1">
      <c r="A3744" s="15"/>
      <c r="B3744" s="264"/>
      <c r="C3744" s="265"/>
      <c r="D3744" s="234" t="s">
        <v>205</v>
      </c>
      <c r="E3744" s="266" t="s">
        <v>19</v>
      </c>
      <c r="F3744" s="267" t="s">
        <v>243</v>
      </c>
      <c r="G3744" s="265"/>
      <c r="H3744" s="268">
        <v>1283.364</v>
      </c>
      <c r="I3744" s="269"/>
      <c r="J3744" s="265"/>
      <c r="K3744" s="265"/>
      <c r="L3744" s="270"/>
      <c r="M3744" s="271"/>
      <c r="N3744" s="272"/>
      <c r="O3744" s="272"/>
      <c r="P3744" s="272"/>
      <c r="Q3744" s="272"/>
      <c r="R3744" s="272"/>
      <c r="S3744" s="272"/>
      <c r="T3744" s="273"/>
      <c r="U3744" s="15"/>
      <c r="V3744" s="15"/>
      <c r="W3744" s="15"/>
      <c r="X3744" s="15"/>
      <c r="Y3744" s="15"/>
      <c r="Z3744" s="15"/>
      <c r="AA3744" s="15"/>
      <c r="AB3744" s="15"/>
      <c r="AC3744" s="15"/>
      <c r="AD3744" s="15"/>
      <c r="AE3744" s="15"/>
      <c r="AT3744" s="274" t="s">
        <v>205</v>
      </c>
      <c r="AU3744" s="274" t="s">
        <v>82</v>
      </c>
      <c r="AV3744" s="15" t="s">
        <v>197</v>
      </c>
      <c r="AW3744" s="15" t="s">
        <v>33</v>
      </c>
      <c r="AX3744" s="15" t="s">
        <v>79</v>
      </c>
      <c r="AY3744" s="274" t="s">
        <v>190</v>
      </c>
    </row>
    <row r="3745" s="2" customFormat="1" ht="16.5" customHeight="1">
      <c r="A3745" s="40"/>
      <c r="B3745" s="41"/>
      <c r="C3745" s="214" t="s">
        <v>4215</v>
      </c>
      <c r="D3745" s="214" t="s">
        <v>192</v>
      </c>
      <c r="E3745" s="215" t="s">
        <v>4216</v>
      </c>
      <c r="F3745" s="216" t="s">
        <v>4217</v>
      </c>
      <c r="G3745" s="217" t="s">
        <v>214</v>
      </c>
      <c r="H3745" s="218">
        <v>1283.364</v>
      </c>
      <c r="I3745" s="219"/>
      <c r="J3745" s="220">
        <f>ROUND(I3745*H3745,2)</f>
        <v>0</v>
      </c>
      <c r="K3745" s="216" t="s">
        <v>196</v>
      </c>
      <c r="L3745" s="46"/>
      <c r="M3745" s="221" t="s">
        <v>19</v>
      </c>
      <c r="N3745" s="222" t="s">
        <v>43</v>
      </c>
      <c r="O3745" s="86"/>
      <c r="P3745" s="223">
        <f>O3745*H3745</f>
        <v>0</v>
      </c>
      <c r="Q3745" s="223">
        <v>3.0000000000000001E-05</v>
      </c>
      <c r="R3745" s="223">
        <f>Q3745*H3745</f>
        <v>0.038500920000000001</v>
      </c>
      <c r="S3745" s="223">
        <v>0</v>
      </c>
      <c r="T3745" s="224">
        <f>S3745*H3745</f>
        <v>0</v>
      </c>
      <c r="U3745" s="40"/>
      <c r="V3745" s="40"/>
      <c r="W3745" s="40"/>
      <c r="X3745" s="40"/>
      <c r="Y3745" s="40"/>
      <c r="Z3745" s="40"/>
      <c r="AA3745" s="40"/>
      <c r="AB3745" s="40"/>
      <c r="AC3745" s="40"/>
      <c r="AD3745" s="40"/>
      <c r="AE3745" s="40"/>
      <c r="AR3745" s="225" t="s">
        <v>307</v>
      </c>
      <c r="AT3745" s="225" t="s">
        <v>192</v>
      </c>
      <c r="AU3745" s="225" t="s">
        <v>82</v>
      </c>
      <c r="AY3745" s="19" t="s">
        <v>190</v>
      </c>
      <c r="BE3745" s="226">
        <f>IF(N3745="základní",J3745,0)</f>
        <v>0</v>
      </c>
      <c r="BF3745" s="226">
        <f>IF(N3745="snížená",J3745,0)</f>
        <v>0</v>
      </c>
      <c r="BG3745" s="226">
        <f>IF(N3745="zákl. přenesená",J3745,0)</f>
        <v>0</v>
      </c>
      <c r="BH3745" s="226">
        <f>IF(N3745="sníž. přenesená",J3745,0)</f>
        <v>0</v>
      </c>
      <c r="BI3745" s="226">
        <f>IF(N3745="nulová",J3745,0)</f>
        <v>0</v>
      </c>
      <c r="BJ3745" s="19" t="s">
        <v>79</v>
      </c>
      <c r="BK3745" s="226">
        <f>ROUND(I3745*H3745,2)</f>
        <v>0</v>
      </c>
      <c r="BL3745" s="19" t="s">
        <v>307</v>
      </c>
      <c r="BM3745" s="225" t="s">
        <v>4218</v>
      </c>
    </row>
    <row r="3746" s="2" customFormat="1">
      <c r="A3746" s="40"/>
      <c r="B3746" s="41"/>
      <c r="C3746" s="42"/>
      <c r="D3746" s="227" t="s">
        <v>199</v>
      </c>
      <c r="E3746" s="42"/>
      <c r="F3746" s="228" t="s">
        <v>4219</v>
      </c>
      <c r="G3746" s="42"/>
      <c r="H3746" s="42"/>
      <c r="I3746" s="229"/>
      <c r="J3746" s="42"/>
      <c r="K3746" s="42"/>
      <c r="L3746" s="46"/>
      <c r="M3746" s="230"/>
      <c r="N3746" s="231"/>
      <c r="O3746" s="86"/>
      <c r="P3746" s="86"/>
      <c r="Q3746" s="86"/>
      <c r="R3746" s="86"/>
      <c r="S3746" s="86"/>
      <c r="T3746" s="87"/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T3746" s="19" t="s">
        <v>199</v>
      </c>
      <c r="AU3746" s="19" t="s">
        <v>82</v>
      </c>
    </row>
    <row r="3747" s="13" customFormat="1">
      <c r="A3747" s="13"/>
      <c r="B3747" s="232"/>
      <c r="C3747" s="233"/>
      <c r="D3747" s="234" t="s">
        <v>205</v>
      </c>
      <c r="E3747" s="235" t="s">
        <v>19</v>
      </c>
      <c r="F3747" s="236" t="s">
        <v>685</v>
      </c>
      <c r="G3747" s="233"/>
      <c r="H3747" s="237">
        <v>450.93000000000001</v>
      </c>
      <c r="I3747" s="238"/>
      <c r="J3747" s="233"/>
      <c r="K3747" s="233"/>
      <c r="L3747" s="239"/>
      <c r="M3747" s="240"/>
      <c r="N3747" s="241"/>
      <c r="O3747" s="241"/>
      <c r="P3747" s="241"/>
      <c r="Q3747" s="241"/>
      <c r="R3747" s="241"/>
      <c r="S3747" s="241"/>
      <c r="T3747" s="242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3" t="s">
        <v>205</v>
      </c>
      <c r="AU3747" s="243" t="s">
        <v>82</v>
      </c>
      <c r="AV3747" s="13" t="s">
        <v>82</v>
      </c>
      <c r="AW3747" s="13" t="s">
        <v>33</v>
      </c>
      <c r="AX3747" s="13" t="s">
        <v>72</v>
      </c>
      <c r="AY3747" s="243" t="s">
        <v>190</v>
      </c>
    </row>
    <row r="3748" s="13" customFormat="1">
      <c r="A3748" s="13"/>
      <c r="B3748" s="232"/>
      <c r="C3748" s="233"/>
      <c r="D3748" s="234" t="s">
        <v>205</v>
      </c>
      <c r="E3748" s="235" t="s">
        <v>19</v>
      </c>
      <c r="F3748" s="236" t="s">
        <v>689</v>
      </c>
      <c r="G3748" s="233"/>
      <c r="H3748" s="237">
        <v>831.84000000000003</v>
      </c>
      <c r="I3748" s="238"/>
      <c r="J3748" s="233"/>
      <c r="K3748" s="233"/>
      <c r="L3748" s="239"/>
      <c r="M3748" s="240"/>
      <c r="N3748" s="241"/>
      <c r="O3748" s="241"/>
      <c r="P3748" s="241"/>
      <c r="Q3748" s="241"/>
      <c r="R3748" s="241"/>
      <c r="S3748" s="241"/>
      <c r="T3748" s="242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3" t="s">
        <v>205</v>
      </c>
      <c r="AU3748" s="243" t="s">
        <v>82</v>
      </c>
      <c r="AV3748" s="13" t="s">
        <v>82</v>
      </c>
      <c r="AW3748" s="13" t="s">
        <v>33</v>
      </c>
      <c r="AX3748" s="13" t="s">
        <v>72</v>
      </c>
      <c r="AY3748" s="243" t="s">
        <v>190</v>
      </c>
    </row>
    <row r="3749" s="13" customFormat="1">
      <c r="A3749" s="13"/>
      <c r="B3749" s="232"/>
      <c r="C3749" s="233"/>
      <c r="D3749" s="234" t="s">
        <v>205</v>
      </c>
      <c r="E3749" s="235" t="s">
        <v>19</v>
      </c>
      <c r="F3749" s="236" t="s">
        <v>699</v>
      </c>
      <c r="G3749" s="233"/>
      <c r="H3749" s="237">
        <v>0.59399999999999997</v>
      </c>
      <c r="I3749" s="238"/>
      <c r="J3749" s="233"/>
      <c r="K3749" s="233"/>
      <c r="L3749" s="239"/>
      <c r="M3749" s="240"/>
      <c r="N3749" s="241"/>
      <c r="O3749" s="241"/>
      <c r="P3749" s="241"/>
      <c r="Q3749" s="241"/>
      <c r="R3749" s="241"/>
      <c r="S3749" s="241"/>
      <c r="T3749" s="242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3" t="s">
        <v>205</v>
      </c>
      <c r="AU3749" s="243" t="s">
        <v>82</v>
      </c>
      <c r="AV3749" s="13" t="s">
        <v>82</v>
      </c>
      <c r="AW3749" s="13" t="s">
        <v>33</v>
      </c>
      <c r="AX3749" s="13" t="s">
        <v>72</v>
      </c>
      <c r="AY3749" s="243" t="s">
        <v>190</v>
      </c>
    </row>
    <row r="3750" s="15" customFormat="1">
      <c r="A3750" s="15"/>
      <c r="B3750" s="264"/>
      <c r="C3750" s="265"/>
      <c r="D3750" s="234" t="s">
        <v>205</v>
      </c>
      <c r="E3750" s="266" t="s">
        <v>19</v>
      </c>
      <c r="F3750" s="267" t="s">
        <v>243</v>
      </c>
      <c r="G3750" s="265"/>
      <c r="H3750" s="268">
        <v>1283.364</v>
      </c>
      <c r="I3750" s="269"/>
      <c r="J3750" s="265"/>
      <c r="K3750" s="265"/>
      <c r="L3750" s="270"/>
      <c r="M3750" s="271"/>
      <c r="N3750" s="272"/>
      <c r="O3750" s="272"/>
      <c r="P3750" s="272"/>
      <c r="Q3750" s="272"/>
      <c r="R3750" s="272"/>
      <c r="S3750" s="272"/>
      <c r="T3750" s="273"/>
      <c r="U3750" s="15"/>
      <c r="V3750" s="15"/>
      <c r="W3750" s="15"/>
      <c r="X3750" s="15"/>
      <c r="Y3750" s="15"/>
      <c r="Z3750" s="15"/>
      <c r="AA3750" s="15"/>
      <c r="AB3750" s="15"/>
      <c r="AC3750" s="15"/>
      <c r="AD3750" s="15"/>
      <c r="AE3750" s="15"/>
      <c r="AT3750" s="274" t="s">
        <v>205</v>
      </c>
      <c r="AU3750" s="274" t="s">
        <v>82</v>
      </c>
      <c r="AV3750" s="15" t="s">
        <v>197</v>
      </c>
      <c r="AW3750" s="15" t="s">
        <v>33</v>
      </c>
      <c r="AX3750" s="15" t="s">
        <v>79</v>
      </c>
      <c r="AY3750" s="274" t="s">
        <v>190</v>
      </c>
    </row>
    <row r="3751" s="2" customFormat="1" ht="21.75" customHeight="1">
      <c r="A3751" s="40"/>
      <c r="B3751" s="41"/>
      <c r="C3751" s="214" t="s">
        <v>4220</v>
      </c>
      <c r="D3751" s="214" t="s">
        <v>192</v>
      </c>
      <c r="E3751" s="215" t="s">
        <v>4221</v>
      </c>
      <c r="F3751" s="216" t="s">
        <v>4222</v>
      </c>
      <c r="G3751" s="217" t="s">
        <v>214</v>
      </c>
      <c r="H3751" s="218">
        <v>1282.77</v>
      </c>
      <c r="I3751" s="219"/>
      <c r="J3751" s="220">
        <f>ROUND(I3751*H3751,2)</f>
        <v>0</v>
      </c>
      <c r="K3751" s="216" t="s">
        <v>196</v>
      </c>
      <c r="L3751" s="46"/>
      <c r="M3751" s="221" t="s">
        <v>19</v>
      </c>
      <c r="N3751" s="222" t="s">
        <v>43</v>
      </c>
      <c r="O3751" s="86"/>
      <c r="P3751" s="223">
        <f>O3751*H3751</f>
        <v>0</v>
      </c>
      <c r="Q3751" s="223">
        <v>0.0044999999999999997</v>
      </c>
      <c r="R3751" s="223">
        <f>Q3751*H3751</f>
        <v>5.7724649999999995</v>
      </c>
      <c r="S3751" s="223">
        <v>0</v>
      </c>
      <c r="T3751" s="224">
        <f>S3751*H3751</f>
        <v>0</v>
      </c>
      <c r="U3751" s="40"/>
      <c r="V3751" s="40"/>
      <c r="W3751" s="40"/>
      <c r="X3751" s="40"/>
      <c r="Y3751" s="40"/>
      <c r="Z3751" s="40"/>
      <c r="AA3751" s="40"/>
      <c r="AB3751" s="40"/>
      <c r="AC3751" s="40"/>
      <c r="AD3751" s="40"/>
      <c r="AE3751" s="40"/>
      <c r="AR3751" s="225" t="s">
        <v>307</v>
      </c>
      <c r="AT3751" s="225" t="s">
        <v>192</v>
      </c>
      <c r="AU3751" s="225" t="s">
        <v>82</v>
      </c>
      <c r="AY3751" s="19" t="s">
        <v>190</v>
      </c>
      <c r="BE3751" s="226">
        <f>IF(N3751="základní",J3751,0)</f>
        <v>0</v>
      </c>
      <c r="BF3751" s="226">
        <f>IF(N3751="snížená",J3751,0)</f>
        <v>0</v>
      </c>
      <c r="BG3751" s="226">
        <f>IF(N3751="zákl. přenesená",J3751,0)</f>
        <v>0</v>
      </c>
      <c r="BH3751" s="226">
        <f>IF(N3751="sníž. přenesená",J3751,0)</f>
        <v>0</v>
      </c>
      <c r="BI3751" s="226">
        <f>IF(N3751="nulová",J3751,0)</f>
        <v>0</v>
      </c>
      <c r="BJ3751" s="19" t="s">
        <v>79</v>
      </c>
      <c r="BK3751" s="226">
        <f>ROUND(I3751*H3751,2)</f>
        <v>0</v>
      </c>
      <c r="BL3751" s="19" t="s">
        <v>307</v>
      </c>
      <c r="BM3751" s="225" t="s">
        <v>4223</v>
      </c>
    </row>
    <row r="3752" s="2" customFormat="1">
      <c r="A3752" s="40"/>
      <c r="B3752" s="41"/>
      <c r="C3752" s="42"/>
      <c r="D3752" s="227" t="s">
        <v>199</v>
      </c>
      <c r="E3752" s="42"/>
      <c r="F3752" s="228" t="s">
        <v>4224</v>
      </c>
      <c r="G3752" s="42"/>
      <c r="H3752" s="42"/>
      <c r="I3752" s="229"/>
      <c r="J3752" s="42"/>
      <c r="K3752" s="42"/>
      <c r="L3752" s="46"/>
      <c r="M3752" s="230"/>
      <c r="N3752" s="231"/>
      <c r="O3752" s="86"/>
      <c r="P3752" s="86"/>
      <c r="Q3752" s="86"/>
      <c r="R3752" s="86"/>
      <c r="S3752" s="86"/>
      <c r="T3752" s="87"/>
      <c r="U3752" s="40"/>
      <c r="V3752" s="40"/>
      <c r="W3752" s="40"/>
      <c r="X3752" s="40"/>
      <c r="Y3752" s="40"/>
      <c r="Z3752" s="40"/>
      <c r="AA3752" s="40"/>
      <c r="AB3752" s="40"/>
      <c r="AC3752" s="40"/>
      <c r="AD3752" s="40"/>
      <c r="AE3752" s="40"/>
      <c r="AT3752" s="19" t="s">
        <v>199</v>
      </c>
      <c r="AU3752" s="19" t="s">
        <v>82</v>
      </c>
    </row>
    <row r="3753" s="13" customFormat="1">
      <c r="A3753" s="13"/>
      <c r="B3753" s="232"/>
      <c r="C3753" s="233"/>
      <c r="D3753" s="234" t="s">
        <v>205</v>
      </c>
      <c r="E3753" s="235" t="s">
        <v>19</v>
      </c>
      <c r="F3753" s="236" t="s">
        <v>685</v>
      </c>
      <c r="G3753" s="233"/>
      <c r="H3753" s="237">
        <v>450.93000000000001</v>
      </c>
      <c r="I3753" s="238"/>
      <c r="J3753" s="233"/>
      <c r="K3753" s="233"/>
      <c r="L3753" s="239"/>
      <c r="M3753" s="240"/>
      <c r="N3753" s="241"/>
      <c r="O3753" s="241"/>
      <c r="P3753" s="241"/>
      <c r="Q3753" s="241"/>
      <c r="R3753" s="241"/>
      <c r="S3753" s="241"/>
      <c r="T3753" s="242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3" t="s">
        <v>205</v>
      </c>
      <c r="AU3753" s="243" t="s">
        <v>82</v>
      </c>
      <c r="AV3753" s="13" t="s">
        <v>82</v>
      </c>
      <c r="AW3753" s="13" t="s">
        <v>33</v>
      </c>
      <c r="AX3753" s="13" t="s">
        <v>72</v>
      </c>
      <c r="AY3753" s="243" t="s">
        <v>190</v>
      </c>
    </row>
    <row r="3754" s="13" customFormat="1">
      <c r="A3754" s="13"/>
      <c r="B3754" s="232"/>
      <c r="C3754" s="233"/>
      <c r="D3754" s="234" t="s">
        <v>205</v>
      </c>
      <c r="E3754" s="235" t="s">
        <v>19</v>
      </c>
      <c r="F3754" s="236" t="s">
        <v>689</v>
      </c>
      <c r="G3754" s="233"/>
      <c r="H3754" s="237">
        <v>831.84000000000003</v>
      </c>
      <c r="I3754" s="238"/>
      <c r="J3754" s="233"/>
      <c r="K3754" s="233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205</v>
      </c>
      <c r="AU3754" s="243" t="s">
        <v>82</v>
      </c>
      <c r="AV3754" s="13" t="s">
        <v>82</v>
      </c>
      <c r="AW3754" s="13" t="s">
        <v>33</v>
      </c>
      <c r="AX3754" s="13" t="s">
        <v>72</v>
      </c>
      <c r="AY3754" s="243" t="s">
        <v>190</v>
      </c>
    </row>
    <row r="3755" s="15" customFormat="1">
      <c r="A3755" s="15"/>
      <c r="B3755" s="264"/>
      <c r="C3755" s="265"/>
      <c r="D3755" s="234" t="s">
        <v>205</v>
      </c>
      <c r="E3755" s="266" t="s">
        <v>19</v>
      </c>
      <c r="F3755" s="267" t="s">
        <v>243</v>
      </c>
      <c r="G3755" s="265"/>
      <c r="H3755" s="268">
        <v>1282.77</v>
      </c>
      <c r="I3755" s="269"/>
      <c r="J3755" s="265"/>
      <c r="K3755" s="265"/>
      <c r="L3755" s="270"/>
      <c r="M3755" s="271"/>
      <c r="N3755" s="272"/>
      <c r="O3755" s="272"/>
      <c r="P3755" s="272"/>
      <c r="Q3755" s="272"/>
      <c r="R3755" s="272"/>
      <c r="S3755" s="272"/>
      <c r="T3755" s="273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74" t="s">
        <v>205</v>
      </c>
      <c r="AU3755" s="274" t="s">
        <v>82</v>
      </c>
      <c r="AV3755" s="15" t="s">
        <v>197</v>
      </c>
      <c r="AW3755" s="15" t="s">
        <v>33</v>
      </c>
      <c r="AX3755" s="15" t="s">
        <v>79</v>
      </c>
      <c r="AY3755" s="274" t="s">
        <v>190</v>
      </c>
    </row>
    <row r="3756" s="2" customFormat="1" ht="16.5" customHeight="1">
      <c r="A3756" s="40"/>
      <c r="B3756" s="41"/>
      <c r="C3756" s="214" t="s">
        <v>4225</v>
      </c>
      <c r="D3756" s="214" t="s">
        <v>192</v>
      </c>
      <c r="E3756" s="215" t="s">
        <v>4226</v>
      </c>
      <c r="F3756" s="216" t="s">
        <v>4227</v>
      </c>
      <c r="G3756" s="217" t="s">
        <v>214</v>
      </c>
      <c r="H3756" s="218">
        <v>5.8799999999999999</v>
      </c>
      <c r="I3756" s="219"/>
      <c r="J3756" s="220">
        <f>ROUND(I3756*H3756,2)</f>
        <v>0</v>
      </c>
      <c r="K3756" s="216" t="s">
        <v>196</v>
      </c>
      <c r="L3756" s="46"/>
      <c r="M3756" s="221" t="s">
        <v>19</v>
      </c>
      <c r="N3756" s="222" t="s">
        <v>43</v>
      </c>
      <c r="O3756" s="86"/>
      <c r="P3756" s="223">
        <f>O3756*H3756</f>
        <v>0</v>
      </c>
      <c r="Q3756" s="223">
        <v>0</v>
      </c>
      <c r="R3756" s="223">
        <f>Q3756*H3756</f>
        <v>0</v>
      </c>
      <c r="S3756" s="223">
        <v>0</v>
      </c>
      <c r="T3756" s="224">
        <f>S3756*H3756</f>
        <v>0</v>
      </c>
      <c r="U3756" s="40"/>
      <c r="V3756" s="40"/>
      <c r="W3756" s="40"/>
      <c r="X3756" s="40"/>
      <c r="Y3756" s="40"/>
      <c r="Z3756" s="40"/>
      <c r="AA3756" s="40"/>
      <c r="AB3756" s="40"/>
      <c r="AC3756" s="40"/>
      <c r="AD3756" s="40"/>
      <c r="AE3756" s="40"/>
      <c r="AR3756" s="225" t="s">
        <v>307</v>
      </c>
      <c r="AT3756" s="225" t="s">
        <v>192</v>
      </c>
      <c r="AU3756" s="225" t="s">
        <v>82</v>
      </c>
      <c r="AY3756" s="19" t="s">
        <v>190</v>
      </c>
      <c r="BE3756" s="226">
        <f>IF(N3756="základní",J3756,0)</f>
        <v>0</v>
      </c>
      <c r="BF3756" s="226">
        <f>IF(N3756="snížená",J3756,0)</f>
        <v>0</v>
      </c>
      <c r="BG3756" s="226">
        <f>IF(N3756="zákl. přenesená",J3756,0)</f>
        <v>0</v>
      </c>
      <c r="BH3756" s="226">
        <f>IF(N3756="sníž. přenesená",J3756,0)</f>
        <v>0</v>
      </c>
      <c r="BI3756" s="226">
        <f>IF(N3756="nulová",J3756,0)</f>
        <v>0</v>
      </c>
      <c r="BJ3756" s="19" t="s">
        <v>79</v>
      </c>
      <c r="BK3756" s="226">
        <f>ROUND(I3756*H3756,2)</f>
        <v>0</v>
      </c>
      <c r="BL3756" s="19" t="s">
        <v>307</v>
      </c>
      <c r="BM3756" s="225" t="s">
        <v>4228</v>
      </c>
    </row>
    <row r="3757" s="2" customFormat="1">
      <c r="A3757" s="40"/>
      <c r="B3757" s="41"/>
      <c r="C3757" s="42"/>
      <c r="D3757" s="227" t="s">
        <v>199</v>
      </c>
      <c r="E3757" s="42"/>
      <c r="F3757" s="228" t="s">
        <v>4229</v>
      </c>
      <c r="G3757" s="42"/>
      <c r="H3757" s="42"/>
      <c r="I3757" s="229"/>
      <c r="J3757" s="42"/>
      <c r="K3757" s="42"/>
      <c r="L3757" s="46"/>
      <c r="M3757" s="230"/>
      <c r="N3757" s="231"/>
      <c r="O3757" s="86"/>
      <c r="P3757" s="86"/>
      <c r="Q3757" s="86"/>
      <c r="R3757" s="86"/>
      <c r="S3757" s="86"/>
      <c r="T3757" s="87"/>
      <c r="U3757" s="40"/>
      <c r="V3757" s="40"/>
      <c r="W3757" s="40"/>
      <c r="X3757" s="40"/>
      <c r="Y3757" s="40"/>
      <c r="Z3757" s="40"/>
      <c r="AA3757" s="40"/>
      <c r="AB3757" s="40"/>
      <c r="AC3757" s="40"/>
      <c r="AD3757" s="40"/>
      <c r="AE3757" s="40"/>
      <c r="AT3757" s="19" t="s">
        <v>199</v>
      </c>
      <c r="AU3757" s="19" t="s">
        <v>82</v>
      </c>
    </row>
    <row r="3758" s="14" customFormat="1">
      <c r="A3758" s="14"/>
      <c r="B3758" s="254"/>
      <c r="C3758" s="255"/>
      <c r="D3758" s="234" t="s">
        <v>205</v>
      </c>
      <c r="E3758" s="256" t="s">
        <v>19</v>
      </c>
      <c r="F3758" s="257" t="s">
        <v>4230</v>
      </c>
      <c r="G3758" s="255"/>
      <c r="H3758" s="256" t="s">
        <v>19</v>
      </c>
      <c r="I3758" s="258"/>
      <c r="J3758" s="255"/>
      <c r="K3758" s="255"/>
      <c r="L3758" s="259"/>
      <c r="M3758" s="260"/>
      <c r="N3758" s="261"/>
      <c r="O3758" s="261"/>
      <c r="P3758" s="261"/>
      <c r="Q3758" s="261"/>
      <c r="R3758" s="261"/>
      <c r="S3758" s="261"/>
      <c r="T3758" s="262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63" t="s">
        <v>205</v>
      </c>
      <c r="AU3758" s="263" t="s">
        <v>82</v>
      </c>
      <c r="AV3758" s="14" t="s">
        <v>79</v>
      </c>
      <c r="AW3758" s="14" t="s">
        <v>33</v>
      </c>
      <c r="AX3758" s="14" t="s">
        <v>72</v>
      </c>
      <c r="AY3758" s="263" t="s">
        <v>190</v>
      </c>
    </row>
    <row r="3759" s="13" customFormat="1">
      <c r="A3759" s="13"/>
      <c r="B3759" s="232"/>
      <c r="C3759" s="233"/>
      <c r="D3759" s="234" t="s">
        <v>205</v>
      </c>
      <c r="E3759" s="235" t="s">
        <v>19</v>
      </c>
      <c r="F3759" s="236" t="s">
        <v>702</v>
      </c>
      <c r="G3759" s="233"/>
      <c r="H3759" s="237">
        <v>5.8799999999999999</v>
      </c>
      <c r="I3759" s="238"/>
      <c r="J3759" s="233"/>
      <c r="K3759" s="233"/>
      <c r="L3759" s="239"/>
      <c r="M3759" s="240"/>
      <c r="N3759" s="241"/>
      <c r="O3759" s="241"/>
      <c r="P3759" s="241"/>
      <c r="Q3759" s="241"/>
      <c r="R3759" s="241"/>
      <c r="S3759" s="241"/>
      <c r="T3759" s="242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43" t="s">
        <v>205</v>
      </c>
      <c r="AU3759" s="243" t="s">
        <v>82</v>
      </c>
      <c r="AV3759" s="13" t="s">
        <v>82</v>
      </c>
      <c r="AW3759" s="13" t="s">
        <v>33</v>
      </c>
      <c r="AX3759" s="13" t="s">
        <v>79</v>
      </c>
      <c r="AY3759" s="243" t="s">
        <v>190</v>
      </c>
    </row>
    <row r="3760" s="2" customFormat="1" ht="16.5" customHeight="1">
      <c r="A3760" s="40"/>
      <c r="B3760" s="41"/>
      <c r="C3760" s="244" t="s">
        <v>4231</v>
      </c>
      <c r="D3760" s="244" t="s">
        <v>219</v>
      </c>
      <c r="E3760" s="245" t="s">
        <v>4232</v>
      </c>
      <c r="F3760" s="246" t="s">
        <v>4233</v>
      </c>
      <c r="G3760" s="247" t="s">
        <v>214</v>
      </c>
      <c r="H3760" s="248">
        <v>6.1740000000000004</v>
      </c>
      <c r="I3760" s="249"/>
      <c r="J3760" s="250">
        <f>ROUND(I3760*H3760,2)</f>
        <v>0</v>
      </c>
      <c r="K3760" s="246" t="s">
        <v>196</v>
      </c>
      <c r="L3760" s="251"/>
      <c r="M3760" s="252" t="s">
        <v>19</v>
      </c>
      <c r="N3760" s="253" t="s">
        <v>43</v>
      </c>
      <c r="O3760" s="86"/>
      <c r="P3760" s="223">
        <f>O3760*H3760</f>
        <v>0</v>
      </c>
      <c r="Q3760" s="223">
        <v>0.0030000000000000001</v>
      </c>
      <c r="R3760" s="223">
        <f>Q3760*H3760</f>
        <v>0.018522</v>
      </c>
      <c r="S3760" s="223">
        <v>0</v>
      </c>
      <c r="T3760" s="224">
        <f>S3760*H3760</f>
        <v>0</v>
      </c>
      <c r="U3760" s="40"/>
      <c r="V3760" s="40"/>
      <c r="W3760" s="40"/>
      <c r="X3760" s="40"/>
      <c r="Y3760" s="40"/>
      <c r="Z3760" s="40"/>
      <c r="AA3760" s="40"/>
      <c r="AB3760" s="40"/>
      <c r="AC3760" s="40"/>
      <c r="AD3760" s="40"/>
      <c r="AE3760" s="40"/>
      <c r="AR3760" s="225" t="s">
        <v>419</v>
      </c>
      <c r="AT3760" s="225" t="s">
        <v>219</v>
      </c>
      <c r="AU3760" s="225" t="s">
        <v>82</v>
      </c>
      <c r="AY3760" s="19" t="s">
        <v>190</v>
      </c>
      <c r="BE3760" s="226">
        <f>IF(N3760="základní",J3760,0)</f>
        <v>0</v>
      </c>
      <c r="BF3760" s="226">
        <f>IF(N3760="snížená",J3760,0)</f>
        <v>0</v>
      </c>
      <c r="BG3760" s="226">
        <f>IF(N3760="zákl. přenesená",J3760,0)</f>
        <v>0</v>
      </c>
      <c r="BH3760" s="226">
        <f>IF(N3760="sníž. přenesená",J3760,0)</f>
        <v>0</v>
      </c>
      <c r="BI3760" s="226">
        <f>IF(N3760="nulová",J3760,0)</f>
        <v>0</v>
      </c>
      <c r="BJ3760" s="19" t="s">
        <v>79</v>
      </c>
      <c r="BK3760" s="226">
        <f>ROUND(I3760*H3760,2)</f>
        <v>0</v>
      </c>
      <c r="BL3760" s="19" t="s">
        <v>307</v>
      </c>
      <c r="BM3760" s="225" t="s">
        <v>4234</v>
      </c>
    </row>
    <row r="3761" s="14" customFormat="1">
      <c r="A3761" s="14"/>
      <c r="B3761" s="254"/>
      <c r="C3761" s="255"/>
      <c r="D3761" s="234" t="s">
        <v>205</v>
      </c>
      <c r="E3761" s="256" t="s">
        <v>19</v>
      </c>
      <c r="F3761" s="257" t="s">
        <v>4235</v>
      </c>
      <c r="G3761" s="255"/>
      <c r="H3761" s="256" t="s">
        <v>19</v>
      </c>
      <c r="I3761" s="258"/>
      <c r="J3761" s="255"/>
      <c r="K3761" s="255"/>
      <c r="L3761" s="259"/>
      <c r="M3761" s="260"/>
      <c r="N3761" s="261"/>
      <c r="O3761" s="261"/>
      <c r="P3761" s="261"/>
      <c r="Q3761" s="261"/>
      <c r="R3761" s="261"/>
      <c r="S3761" s="261"/>
      <c r="T3761" s="262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63" t="s">
        <v>205</v>
      </c>
      <c r="AU3761" s="263" t="s">
        <v>82</v>
      </c>
      <c r="AV3761" s="14" t="s">
        <v>79</v>
      </c>
      <c r="AW3761" s="14" t="s">
        <v>33</v>
      </c>
      <c r="AX3761" s="14" t="s">
        <v>72</v>
      </c>
      <c r="AY3761" s="263" t="s">
        <v>190</v>
      </c>
    </row>
    <row r="3762" s="13" customFormat="1">
      <c r="A3762" s="13"/>
      <c r="B3762" s="232"/>
      <c r="C3762" s="233"/>
      <c r="D3762" s="234" t="s">
        <v>205</v>
      </c>
      <c r="E3762" s="235" t="s">
        <v>19</v>
      </c>
      <c r="F3762" s="236" t="s">
        <v>4236</v>
      </c>
      <c r="G3762" s="233"/>
      <c r="H3762" s="237">
        <v>6.1740000000000004</v>
      </c>
      <c r="I3762" s="238"/>
      <c r="J3762" s="233"/>
      <c r="K3762" s="233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205</v>
      </c>
      <c r="AU3762" s="243" t="s">
        <v>82</v>
      </c>
      <c r="AV3762" s="13" t="s">
        <v>82</v>
      </c>
      <c r="AW3762" s="13" t="s">
        <v>33</v>
      </c>
      <c r="AX3762" s="13" t="s">
        <v>79</v>
      </c>
      <c r="AY3762" s="243" t="s">
        <v>190</v>
      </c>
    </row>
    <row r="3763" s="2" customFormat="1" ht="16.5" customHeight="1">
      <c r="A3763" s="40"/>
      <c r="B3763" s="41"/>
      <c r="C3763" s="214" t="s">
        <v>4237</v>
      </c>
      <c r="D3763" s="214" t="s">
        <v>192</v>
      </c>
      <c r="E3763" s="215" t="s">
        <v>4238</v>
      </c>
      <c r="F3763" s="216" t="s">
        <v>4239</v>
      </c>
      <c r="G3763" s="217" t="s">
        <v>214</v>
      </c>
      <c r="H3763" s="218">
        <v>1283.364</v>
      </c>
      <c r="I3763" s="219"/>
      <c r="J3763" s="220">
        <f>ROUND(I3763*H3763,2)</f>
        <v>0</v>
      </c>
      <c r="K3763" s="216" t="s">
        <v>196</v>
      </c>
      <c r="L3763" s="46"/>
      <c r="M3763" s="221" t="s">
        <v>19</v>
      </c>
      <c r="N3763" s="222" t="s">
        <v>43</v>
      </c>
      <c r="O3763" s="86"/>
      <c r="P3763" s="223">
        <f>O3763*H3763</f>
        <v>0</v>
      </c>
      <c r="Q3763" s="223">
        <v>0.00069999999999999999</v>
      </c>
      <c r="R3763" s="223">
        <f>Q3763*H3763</f>
        <v>0.89835480000000001</v>
      </c>
      <c r="S3763" s="223">
        <v>0</v>
      </c>
      <c r="T3763" s="224">
        <f>S3763*H3763</f>
        <v>0</v>
      </c>
      <c r="U3763" s="40"/>
      <c r="V3763" s="40"/>
      <c r="W3763" s="40"/>
      <c r="X3763" s="40"/>
      <c r="Y3763" s="40"/>
      <c r="Z3763" s="40"/>
      <c r="AA3763" s="40"/>
      <c r="AB3763" s="40"/>
      <c r="AC3763" s="40"/>
      <c r="AD3763" s="40"/>
      <c r="AE3763" s="40"/>
      <c r="AR3763" s="225" t="s">
        <v>307</v>
      </c>
      <c r="AT3763" s="225" t="s">
        <v>192</v>
      </c>
      <c r="AU3763" s="225" t="s">
        <v>82</v>
      </c>
      <c r="AY3763" s="19" t="s">
        <v>190</v>
      </c>
      <c r="BE3763" s="226">
        <f>IF(N3763="základní",J3763,0)</f>
        <v>0</v>
      </c>
      <c r="BF3763" s="226">
        <f>IF(N3763="snížená",J3763,0)</f>
        <v>0</v>
      </c>
      <c r="BG3763" s="226">
        <f>IF(N3763="zákl. přenesená",J3763,0)</f>
        <v>0</v>
      </c>
      <c r="BH3763" s="226">
        <f>IF(N3763="sníž. přenesená",J3763,0)</f>
        <v>0</v>
      </c>
      <c r="BI3763" s="226">
        <f>IF(N3763="nulová",J3763,0)</f>
        <v>0</v>
      </c>
      <c r="BJ3763" s="19" t="s">
        <v>79</v>
      </c>
      <c r="BK3763" s="226">
        <f>ROUND(I3763*H3763,2)</f>
        <v>0</v>
      </c>
      <c r="BL3763" s="19" t="s">
        <v>307</v>
      </c>
      <c r="BM3763" s="225" t="s">
        <v>4240</v>
      </c>
    </row>
    <row r="3764" s="2" customFormat="1">
      <c r="A3764" s="40"/>
      <c r="B3764" s="41"/>
      <c r="C3764" s="42"/>
      <c r="D3764" s="227" t="s">
        <v>199</v>
      </c>
      <c r="E3764" s="42"/>
      <c r="F3764" s="228" t="s">
        <v>4241</v>
      </c>
      <c r="G3764" s="42"/>
      <c r="H3764" s="42"/>
      <c r="I3764" s="229"/>
      <c r="J3764" s="42"/>
      <c r="K3764" s="42"/>
      <c r="L3764" s="46"/>
      <c r="M3764" s="230"/>
      <c r="N3764" s="231"/>
      <c r="O3764" s="86"/>
      <c r="P3764" s="86"/>
      <c r="Q3764" s="86"/>
      <c r="R3764" s="86"/>
      <c r="S3764" s="86"/>
      <c r="T3764" s="87"/>
      <c r="U3764" s="40"/>
      <c r="V3764" s="40"/>
      <c r="W3764" s="40"/>
      <c r="X3764" s="40"/>
      <c r="Y3764" s="40"/>
      <c r="Z3764" s="40"/>
      <c r="AA3764" s="40"/>
      <c r="AB3764" s="40"/>
      <c r="AC3764" s="40"/>
      <c r="AD3764" s="40"/>
      <c r="AE3764" s="40"/>
      <c r="AT3764" s="19" t="s">
        <v>199</v>
      </c>
      <c r="AU3764" s="19" t="s">
        <v>82</v>
      </c>
    </row>
    <row r="3765" s="13" customFormat="1">
      <c r="A3765" s="13"/>
      <c r="B3765" s="232"/>
      <c r="C3765" s="233"/>
      <c r="D3765" s="234" t="s">
        <v>205</v>
      </c>
      <c r="E3765" s="235" t="s">
        <v>19</v>
      </c>
      <c r="F3765" s="236" t="s">
        <v>685</v>
      </c>
      <c r="G3765" s="233"/>
      <c r="H3765" s="237">
        <v>450.93000000000001</v>
      </c>
      <c r="I3765" s="238"/>
      <c r="J3765" s="233"/>
      <c r="K3765" s="233"/>
      <c r="L3765" s="239"/>
      <c r="M3765" s="240"/>
      <c r="N3765" s="241"/>
      <c r="O3765" s="241"/>
      <c r="P3765" s="241"/>
      <c r="Q3765" s="241"/>
      <c r="R3765" s="241"/>
      <c r="S3765" s="241"/>
      <c r="T3765" s="242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43" t="s">
        <v>205</v>
      </c>
      <c r="AU3765" s="243" t="s">
        <v>82</v>
      </c>
      <c r="AV3765" s="13" t="s">
        <v>82</v>
      </c>
      <c r="AW3765" s="13" t="s">
        <v>33</v>
      </c>
      <c r="AX3765" s="13" t="s">
        <v>72</v>
      </c>
      <c r="AY3765" s="243" t="s">
        <v>190</v>
      </c>
    </row>
    <row r="3766" s="13" customFormat="1">
      <c r="A3766" s="13"/>
      <c r="B3766" s="232"/>
      <c r="C3766" s="233"/>
      <c r="D3766" s="234" t="s">
        <v>205</v>
      </c>
      <c r="E3766" s="235" t="s">
        <v>19</v>
      </c>
      <c r="F3766" s="236" t="s">
        <v>689</v>
      </c>
      <c r="G3766" s="233"/>
      <c r="H3766" s="237">
        <v>831.84000000000003</v>
      </c>
      <c r="I3766" s="238"/>
      <c r="J3766" s="233"/>
      <c r="K3766" s="233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205</v>
      </c>
      <c r="AU3766" s="243" t="s">
        <v>82</v>
      </c>
      <c r="AV3766" s="13" t="s">
        <v>82</v>
      </c>
      <c r="AW3766" s="13" t="s">
        <v>33</v>
      </c>
      <c r="AX3766" s="13" t="s">
        <v>72</v>
      </c>
      <c r="AY3766" s="243" t="s">
        <v>190</v>
      </c>
    </row>
    <row r="3767" s="13" customFormat="1">
      <c r="A3767" s="13"/>
      <c r="B3767" s="232"/>
      <c r="C3767" s="233"/>
      <c r="D3767" s="234" t="s">
        <v>205</v>
      </c>
      <c r="E3767" s="235" t="s">
        <v>19</v>
      </c>
      <c r="F3767" s="236" t="s">
        <v>699</v>
      </c>
      <c r="G3767" s="233"/>
      <c r="H3767" s="237">
        <v>0.59399999999999997</v>
      </c>
      <c r="I3767" s="238"/>
      <c r="J3767" s="233"/>
      <c r="K3767" s="233"/>
      <c r="L3767" s="239"/>
      <c r="M3767" s="240"/>
      <c r="N3767" s="241"/>
      <c r="O3767" s="241"/>
      <c r="P3767" s="241"/>
      <c r="Q3767" s="241"/>
      <c r="R3767" s="241"/>
      <c r="S3767" s="241"/>
      <c r="T3767" s="242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3" t="s">
        <v>205</v>
      </c>
      <c r="AU3767" s="243" t="s">
        <v>82</v>
      </c>
      <c r="AV3767" s="13" t="s">
        <v>82</v>
      </c>
      <c r="AW3767" s="13" t="s">
        <v>33</v>
      </c>
      <c r="AX3767" s="13" t="s">
        <v>72</v>
      </c>
      <c r="AY3767" s="243" t="s">
        <v>190</v>
      </c>
    </row>
    <row r="3768" s="15" customFormat="1">
      <c r="A3768" s="15"/>
      <c r="B3768" s="264"/>
      <c r="C3768" s="265"/>
      <c r="D3768" s="234" t="s">
        <v>205</v>
      </c>
      <c r="E3768" s="266" t="s">
        <v>19</v>
      </c>
      <c r="F3768" s="267" t="s">
        <v>243</v>
      </c>
      <c r="G3768" s="265"/>
      <c r="H3768" s="268">
        <v>1283.364</v>
      </c>
      <c r="I3768" s="269"/>
      <c r="J3768" s="265"/>
      <c r="K3768" s="265"/>
      <c r="L3768" s="270"/>
      <c r="M3768" s="271"/>
      <c r="N3768" s="272"/>
      <c r="O3768" s="272"/>
      <c r="P3768" s="272"/>
      <c r="Q3768" s="272"/>
      <c r="R3768" s="272"/>
      <c r="S3768" s="272"/>
      <c r="T3768" s="273"/>
      <c r="U3768" s="15"/>
      <c r="V3768" s="15"/>
      <c r="W3768" s="15"/>
      <c r="X3768" s="15"/>
      <c r="Y3768" s="15"/>
      <c r="Z3768" s="15"/>
      <c r="AA3768" s="15"/>
      <c r="AB3768" s="15"/>
      <c r="AC3768" s="15"/>
      <c r="AD3768" s="15"/>
      <c r="AE3768" s="15"/>
      <c r="AT3768" s="274" t="s">
        <v>205</v>
      </c>
      <c r="AU3768" s="274" t="s">
        <v>82</v>
      </c>
      <c r="AV3768" s="15" t="s">
        <v>197</v>
      </c>
      <c r="AW3768" s="15" t="s">
        <v>33</v>
      </c>
      <c r="AX3768" s="15" t="s">
        <v>79</v>
      </c>
      <c r="AY3768" s="274" t="s">
        <v>190</v>
      </c>
    </row>
    <row r="3769" s="2" customFormat="1" ht="16.5" customHeight="1">
      <c r="A3769" s="40"/>
      <c r="B3769" s="41"/>
      <c r="C3769" s="214" t="s">
        <v>4242</v>
      </c>
      <c r="D3769" s="214" t="s">
        <v>192</v>
      </c>
      <c r="E3769" s="215" t="s">
        <v>4243</v>
      </c>
      <c r="F3769" s="216" t="s">
        <v>4244</v>
      </c>
      <c r="G3769" s="217" t="s">
        <v>380</v>
      </c>
      <c r="H3769" s="218">
        <v>1283.364</v>
      </c>
      <c r="I3769" s="219"/>
      <c r="J3769" s="220">
        <f>ROUND(I3769*H3769,2)</f>
        <v>0</v>
      </c>
      <c r="K3769" s="216" t="s">
        <v>196</v>
      </c>
      <c r="L3769" s="46"/>
      <c r="M3769" s="221" t="s">
        <v>19</v>
      </c>
      <c r="N3769" s="222" t="s">
        <v>43</v>
      </c>
      <c r="O3769" s="86"/>
      <c r="P3769" s="223">
        <f>O3769*H3769</f>
        <v>0</v>
      </c>
      <c r="Q3769" s="223">
        <v>2.0000000000000002E-05</v>
      </c>
      <c r="R3769" s="223">
        <f>Q3769*H3769</f>
        <v>0.025667280000000004</v>
      </c>
      <c r="S3769" s="223">
        <v>0</v>
      </c>
      <c r="T3769" s="224">
        <f>S3769*H3769</f>
        <v>0</v>
      </c>
      <c r="U3769" s="40"/>
      <c r="V3769" s="40"/>
      <c r="W3769" s="40"/>
      <c r="X3769" s="40"/>
      <c r="Y3769" s="40"/>
      <c r="Z3769" s="40"/>
      <c r="AA3769" s="40"/>
      <c r="AB3769" s="40"/>
      <c r="AC3769" s="40"/>
      <c r="AD3769" s="40"/>
      <c r="AE3769" s="40"/>
      <c r="AR3769" s="225" t="s">
        <v>307</v>
      </c>
      <c r="AT3769" s="225" t="s">
        <v>192</v>
      </c>
      <c r="AU3769" s="225" t="s">
        <v>82</v>
      </c>
      <c r="AY3769" s="19" t="s">
        <v>190</v>
      </c>
      <c r="BE3769" s="226">
        <f>IF(N3769="základní",J3769,0)</f>
        <v>0</v>
      </c>
      <c r="BF3769" s="226">
        <f>IF(N3769="snížená",J3769,0)</f>
        <v>0</v>
      </c>
      <c r="BG3769" s="226">
        <f>IF(N3769="zákl. přenesená",J3769,0)</f>
        <v>0</v>
      </c>
      <c r="BH3769" s="226">
        <f>IF(N3769="sníž. přenesená",J3769,0)</f>
        <v>0</v>
      </c>
      <c r="BI3769" s="226">
        <f>IF(N3769="nulová",J3769,0)</f>
        <v>0</v>
      </c>
      <c r="BJ3769" s="19" t="s">
        <v>79</v>
      </c>
      <c r="BK3769" s="226">
        <f>ROUND(I3769*H3769,2)</f>
        <v>0</v>
      </c>
      <c r="BL3769" s="19" t="s">
        <v>307</v>
      </c>
      <c r="BM3769" s="225" t="s">
        <v>4245</v>
      </c>
    </row>
    <row r="3770" s="2" customFormat="1">
      <c r="A3770" s="40"/>
      <c r="B3770" s="41"/>
      <c r="C3770" s="42"/>
      <c r="D3770" s="227" t="s">
        <v>199</v>
      </c>
      <c r="E3770" s="42"/>
      <c r="F3770" s="228" t="s">
        <v>4246</v>
      </c>
      <c r="G3770" s="42"/>
      <c r="H3770" s="42"/>
      <c r="I3770" s="229"/>
      <c r="J3770" s="42"/>
      <c r="K3770" s="42"/>
      <c r="L3770" s="46"/>
      <c r="M3770" s="230"/>
      <c r="N3770" s="231"/>
      <c r="O3770" s="86"/>
      <c r="P3770" s="86"/>
      <c r="Q3770" s="86"/>
      <c r="R3770" s="86"/>
      <c r="S3770" s="86"/>
      <c r="T3770" s="87"/>
      <c r="U3770" s="40"/>
      <c r="V3770" s="40"/>
      <c r="W3770" s="40"/>
      <c r="X3770" s="40"/>
      <c r="Y3770" s="40"/>
      <c r="Z3770" s="40"/>
      <c r="AA3770" s="40"/>
      <c r="AB3770" s="40"/>
      <c r="AC3770" s="40"/>
      <c r="AD3770" s="40"/>
      <c r="AE3770" s="40"/>
      <c r="AT3770" s="19" t="s">
        <v>199</v>
      </c>
      <c r="AU3770" s="19" t="s">
        <v>82</v>
      </c>
    </row>
    <row r="3771" s="2" customFormat="1" ht="16.5" customHeight="1">
      <c r="A3771" s="40"/>
      <c r="B3771" s="41"/>
      <c r="C3771" s="214" t="s">
        <v>4247</v>
      </c>
      <c r="D3771" s="214" t="s">
        <v>192</v>
      </c>
      <c r="E3771" s="215" t="s">
        <v>4248</v>
      </c>
      <c r="F3771" s="216" t="s">
        <v>4249</v>
      </c>
      <c r="G3771" s="217" t="s">
        <v>380</v>
      </c>
      <c r="H3771" s="218">
        <v>666.25999999999999</v>
      </c>
      <c r="I3771" s="219"/>
      <c r="J3771" s="220">
        <f>ROUND(I3771*H3771,2)</f>
        <v>0</v>
      </c>
      <c r="K3771" s="216" t="s">
        <v>196</v>
      </c>
      <c r="L3771" s="46"/>
      <c r="M3771" s="221" t="s">
        <v>19</v>
      </c>
      <c r="N3771" s="222" t="s">
        <v>43</v>
      </c>
      <c r="O3771" s="86"/>
      <c r="P3771" s="223">
        <f>O3771*H3771</f>
        <v>0</v>
      </c>
      <c r="Q3771" s="223">
        <v>5.0000000000000002E-05</v>
      </c>
      <c r="R3771" s="223">
        <f>Q3771*H3771</f>
        <v>0.033313000000000002</v>
      </c>
      <c r="S3771" s="223">
        <v>0</v>
      </c>
      <c r="T3771" s="224">
        <f>S3771*H3771</f>
        <v>0</v>
      </c>
      <c r="U3771" s="40"/>
      <c r="V3771" s="40"/>
      <c r="W3771" s="40"/>
      <c r="X3771" s="40"/>
      <c r="Y3771" s="40"/>
      <c r="Z3771" s="40"/>
      <c r="AA3771" s="40"/>
      <c r="AB3771" s="40"/>
      <c r="AC3771" s="40"/>
      <c r="AD3771" s="40"/>
      <c r="AE3771" s="40"/>
      <c r="AR3771" s="225" t="s">
        <v>307</v>
      </c>
      <c r="AT3771" s="225" t="s">
        <v>192</v>
      </c>
      <c r="AU3771" s="225" t="s">
        <v>82</v>
      </c>
      <c r="AY3771" s="19" t="s">
        <v>190</v>
      </c>
      <c r="BE3771" s="226">
        <f>IF(N3771="základní",J3771,0)</f>
        <v>0</v>
      </c>
      <c r="BF3771" s="226">
        <f>IF(N3771="snížená",J3771,0)</f>
        <v>0</v>
      </c>
      <c r="BG3771" s="226">
        <f>IF(N3771="zákl. přenesená",J3771,0)</f>
        <v>0</v>
      </c>
      <c r="BH3771" s="226">
        <f>IF(N3771="sníž. přenesená",J3771,0)</f>
        <v>0</v>
      </c>
      <c r="BI3771" s="226">
        <f>IF(N3771="nulová",J3771,0)</f>
        <v>0</v>
      </c>
      <c r="BJ3771" s="19" t="s">
        <v>79</v>
      </c>
      <c r="BK3771" s="226">
        <f>ROUND(I3771*H3771,2)</f>
        <v>0</v>
      </c>
      <c r="BL3771" s="19" t="s">
        <v>307</v>
      </c>
      <c r="BM3771" s="225" t="s">
        <v>4250</v>
      </c>
    </row>
    <row r="3772" s="2" customFormat="1">
      <c r="A3772" s="40"/>
      <c r="B3772" s="41"/>
      <c r="C3772" s="42"/>
      <c r="D3772" s="227" t="s">
        <v>199</v>
      </c>
      <c r="E3772" s="42"/>
      <c r="F3772" s="228" t="s">
        <v>4251</v>
      </c>
      <c r="G3772" s="42"/>
      <c r="H3772" s="42"/>
      <c r="I3772" s="229"/>
      <c r="J3772" s="42"/>
      <c r="K3772" s="42"/>
      <c r="L3772" s="46"/>
      <c r="M3772" s="230"/>
      <c r="N3772" s="231"/>
      <c r="O3772" s="86"/>
      <c r="P3772" s="86"/>
      <c r="Q3772" s="86"/>
      <c r="R3772" s="86"/>
      <c r="S3772" s="86"/>
      <c r="T3772" s="87"/>
      <c r="U3772" s="40"/>
      <c r="V3772" s="40"/>
      <c r="W3772" s="40"/>
      <c r="X3772" s="40"/>
      <c r="Y3772" s="40"/>
      <c r="Z3772" s="40"/>
      <c r="AA3772" s="40"/>
      <c r="AB3772" s="40"/>
      <c r="AC3772" s="40"/>
      <c r="AD3772" s="40"/>
      <c r="AE3772" s="40"/>
      <c r="AT3772" s="19" t="s">
        <v>199</v>
      </c>
      <c r="AU3772" s="19" t="s">
        <v>82</v>
      </c>
    </row>
    <row r="3773" s="14" customFormat="1">
      <c r="A3773" s="14"/>
      <c r="B3773" s="254"/>
      <c r="C3773" s="255"/>
      <c r="D3773" s="234" t="s">
        <v>205</v>
      </c>
      <c r="E3773" s="256" t="s">
        <v>19</v>
      </c>
      <c r="F3773" s="257" t="s">
        <v>4252</v>
      </c>
      <c r="G3773" s="255"/>
      <c r="H3773" s="256" t="s">
        <v>19</v>
      </c>
      <c r="I3773" s="258"/>
      <c r="J3773" s="255"/>
      <c r="K3773" s="255"/>
      <c r="L3773" s="259"/>
      <c r="M3773" s="260"/>
      <c r="N3773" s="261"/>
      <c r="O3773" s="261"/>
      <c r="P3773" s="261"/>
      <c r="Q3773" s="261"/>
      <c r="R3773" s="261"/>
      <c r="S3773" s="261"/>
      <c r="T3773" s="262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63" t="s">
        <v>205</v>
      </c>
      <c r="AU3773" s="263" t="s">
        <v>82</v>
      </c>
      <c r="AV3773" s="14" t="s">
        <v>79</v>
      </c>
      <c r="AW3773" s="14" t="s">
        <v>33</v>
      </c>
      <c r="AX3773" s="14" t="s">
        <v>72</v>
      </c>
      <c r="AY3773" s="263" t="s">
        <v>190</v>
      </c>
    </row>
    <row r="3774" s="14" customFormat="1">
      <c r="A3774" s="14"/>
      <c r="B3774" s="254"/>
      <c r="C3774" s="255"/>
      <c r="D3774" s="234" t="s">
        <v>205</v>
      </c>
      <c r="E3774" s="256" t="s">
        <v>19</v>
      </c>
      <c r="F3774" s="257" t="s">
        <v>1066</v>
      </c>
      <c r="G3774" s="255"/>
      <c r="H3774" s="256" t="s">
        <v>19</v>
      </c>
      <c r="I3774" s="258"/>
      <c r="J3774" s="255"/>
      <c r="K3774" s="255"/>
      <c r="L3774" s="259"/>
      <c r="M3774" s="260"/>
      <c r="N3774" s="261"/>
      <c r="O3774" s="261"/>
      <c r="P3774" s="261"/>
      <c r="Q3774" s="261"/>
      <c r="R3774" s="261"/>
      <c r="S3774" s="261"/>
      <c r="T3774" s="262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63" t="s">
        <v>205</v>
      </c>
      <c r="AU3774" s="263" t="s">
        <v>82</v>
      </c>
      <c r="AV3774" s="14" t="s">
        <v>79</v>
      </c>
      <c r="AW3774" s="14" t="s">
        <v>33</v>
      </c>
      <c r="AX3774" s="14" t="s">
        <v>72</v>
      </c>
      <c r="AY3774" s="263" t="s">
        <v>190</v>
      </c>
    </row>
    <row r="3775" s="14" customFormat="1">
      <c r="A3775" s="14"/>
      <c r="B3775" s="254"/>
      <c r="C3775" s="255"/>
      <c r="D3775" s="234" t="s">
        <v>205</v>
      </c>
      <c r="E3775" s="256" t="s">
        <v>19</v>
      </c>
      <c r="F3775" s="257" t="s">
        <v>1416</v>
      </c>
      <c r="G3775" s="255"/>
      <c r="H3775" s="256" t="s">
        <v>19</v>
      </c>
      <c r="I3775" s="258"/>
      <c r="J3775" s="255"/>
      <c r="K3775" s="255"/>
      <c r="L3775" s="259"/>
      <c r="M3775" s="260"/>
      <c r="N3775" s="261"/>
      <c r="O3775" s="261"/>
      <c r="P3775" s="261"/>
      <c r="Q3775" s="261"/>
      <c r="R3775" s="261"/>
      <c r="S3775" s="261"/>
      <c r="T3775" s="262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63" t="s">
        <v>205</v>
      </c>
      <c r="AU3775" s="263" t="s">
        <v>82</v>
      </c>
      <c r="AV3775" s="14" t="s">
        <v>79</v>
      </c>
      <c r="AW3775" s="14" t="s">
        <v>33</v>
      </c>
      <c r="AX3775" s="14" t="s">
        <v>72</v>
      </c>
      <c r="AY3775" s="263" t="s">
        <v>190</v>
      </c>
    </row>
    <row r="3776" s="13" customFormat="1">
      <c r="A3776" s="13"/>
      <c r="B3776" s="232"/>
      <c r="C3776" s="233"/>
      <c r="D3776" s="234" t="s">
        <v>205</v>
      </c>
      <c r="E3776" s="235" t="s">
        <v>19</v>
      </c>
      <c r="F3776" s="236" t="s">
        <v>4253</v>
      </c>
      <c r="G3776" s="233"/>
      <c r="H3776" s="237">
        <v>45.240000000000002</v>
      </c>
      <c r="I3776" s="238"/>
      <c r="J3776" s="233"/>
      <c r="K3776" s="233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205</v>
      </c>
      <c r="AU3776" s="243" t="s">
        <v>82</v>
      </c>
      <c r="AV3776" s="13" t="s">
        <v>82</v>
      </c>
      <c r="AW3776" s="13" t="s">
        <v>33</v>
      </c>
      <c r="AX3776" s="13" t="s">
        <v>72</v>
      </c>
      <c r="AY3776" s="243" t="s">
        <v>190</v>
      </c>
    </row>
    <row r="3777" s="13" customFormat="1">
      <c r="A3777" s="13"/>
      <c r="B3777" s="232"/>
      <c r="C3777" s="233"/>
      <c r="D3777" s="234" t="s">
        <v>205</v>
      </c>
      <c r="E3777" s="235" t="s">
        <v>19</v>
      </c>
      <c r="F3777" s="236" t="s">
        <v>4254</v>
      </c>
      <c r="G3777" s="233"/>
      <c r="H3777" s="237">
        <v>-3.2000000000000002</v>
      </c>
      <c r="I3777" s="238"/>
      <c r="J3777" s="233"/>
      <c r="K3777" s="233"/>
      <c r="L3777" s="239"/>
      <c r="M3777" s="240"/>
      <c r="N3777" s="241"/>
      <c r="O3777" s="241"/>
      <c r="P3777" s="241"/>
      <c r="Q3777" s="241"/>
      <c r="R3777" s="241"/>
      <c r="S3777" s="241"/>
      <c r="T3777" s="242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3" t="s">
        <v>205</v>
      </c>
      <c r="AU3777" s="243" t="s">
        <v>82</v>
      </c>
      <c r="AV3777" s="13" t="s">
        <v>82</v>
      </c>
      <c r="AW3777" s="13" t="s">
        <v>33</v>
      </c>
      <c r="AX3777" s="13" t="s">
        <v>72</v>
      </c>
      <c r="AY3777" s="243" t="s">
        <v>190</v>
      </c>
    </row>
    <row r="3778" s="14" customFormat="1">
      <c r="A3778" s="14"/>
      <c r="B3778" s="254"/>
      <c r="C3778" s="255"/>
      <c r="D3778" s="234" t="s">
        <v>205</v>
      </c>
      <c r="E3778" s="256" t="s">
        <v>19</v>
      </c>
      <c r="F3778" s="257" t="s">
        <v>1418</v>
      </c>
      <c r="G3778" s="255"/>
      <c r="H3778" s="256" t="s">
        <v>19</v>
      </c>
      <c r="I3778" s="258"/>
      <c r="J3778" s="255"/>
      <c r="K3778" s="255"/>
      <c r="L3778" s="259"/>
      <c r="M3778" s="260"/>
      <c r="N3778" s="261"/>
      <c r="O3778" s="261"/>
      <c r="P3778" s="261"/>
      <c r="Q3778" s="261"/>
      <c r="R3778" s="261"/>
      <c r="S3778" s="261"/>
      <c r="T3778" s="262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63" t="s">
        <v>205</v>
      </c>
      <c r="AU3778" s="263" t="s">
        <v>82</v>
      </c>
      <c r="AV3778" s="14" t="s">
        <v>79</v>
      </c>
      <c r="AW3778" s="14" t="s">
        <v>33</v>
      </c>
      <c r="AX3778" s="14" t="s">
        <v>72</v>
      </c>
      <c r="AY3778" s="263" t="s">
        <v>190</v>
      </c>
    </row>
    <row r="3779" s="13" customFormat="1">
      <c r="A3779" s="13"/>
      <c r="B3779" s="232"/>
      <c r="C3779" s="233"/>
      <c r="D3779" s="234" t="s">
        <v>205</v>
      </c>
      <c r="E3779" s="235" t="s">
        <v>19</v>
      </c>
      <c r="F3779" s="236" t="s">
        <v>4255</v>
      </c>
      <c r="G3779" s="233"/>
      <c r="H3779" s="237">
        <v>17.120000000000001</v>
      </c>
      <c r="I3779" s="238"/>
      <c r="J3779" s="233"/>
      <c r="K3779" s="233"/>
      <c r="L3779" s="239"/>
      <c r="M3779" s="240"/>
      <c r="N3779" s="241"/>
      <c r="O3779" s="241"/>
      <c r="P3779" s="241"/>
      <c r="Q3779" s="241"/>
      <c r="R3779" s="241"/>
      <c r="S3779" s="241"/>
      <c r="T3779" s="242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3" t="s">
        <v>205</v>
      </c>
      <c r="AU3779" s="243" t="s">
        <v>82</v>
      </c>
      <c r="AV3779" s="13" t="s">
        <v>82</v>
      </c>
      <c r="AW3779" s="13" t="s">
        <v>33</v>
      </c>
      <c r="AX3779" s="13" t="s">
        <v>72</v>
      </c>
      <c r="AY3779" s="243" t="s">
        <v>190</v>
      </c>
    </row>
    <row r="3780" s="13" customFormat="1">
      <c r="A3780" s="13"/>
      <c r="B3780" s="232"/>
      <c r="C3780" s="233"/>
      <c r="D3780" s="234" t="s">
        <v>205</v>
      </c>
      <c r="E3780" s="235" t="s">
        <v>19</v>
      </c>
      <c r="F3780" s="236" t="s">
        <v>4256</v>
      </c>
      <c r="G3780" s="233"/>
      <c r="H3780" s="237">
        <v>-2.5</v>
      </c>
      <c r="I3780" s="238"/>
      <c r="J3780" s="233"/>
      <c r="K3780" s="233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205</v>
      </c>
      <c r="AU3780" s="243" t="s">
        <v>82</v>
      </c>
      <c r="AV3780" s="13" t="s">
        <v>82</v>
      </c>
      <c r="AW3780" s="13" t="s">
        <v>33</v>
      </c>
      <c r="AX3780" s="13" t="s">
        <v>72</v>
      </c>
      <c r="AY3780" s="243" t="s">
        <v>190</v>
      </c>
    </row>
    <row r="3781" s="13" customFormat="1">
      <c r="A3781" s="13"/>
      <c r="B3781" s="232"/>
      <c r="C3781" s="233"/>
      <c r="D3781" s="234" t="s">
        <v>205</v>
      </c>
      <c r="E3781" s="235" t="s">
        <v>19</v>
      </c>
      <c r="F3781" s="236" t="s">
        <v>4257</v>
      </c>
      <c r="G3781" s="233"/>
      <c r="H3781" s="237">
        <v>-1.8</v>
      </c>
      <c r="I3781" s="238"/>
      <c r="J3781" s="233"/>
      <c r="K3781" s="233"/>
      <c r="L3781" s="239"/>
      <c r="M3781" s="240"/>
      <c r="N3781" s="241"/>
      <c r="O3781" s="241"/>
      <c r="P3781" s="241"/>
      <c r="Q3781" s="241"/>
      <c r="R3781" s="241"/>
      <c r="S3781" s="241"/>
      <c r="T3781" s="242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3" t="s">
        <v>205</v>
      </c>
      <c r="AU3781" s="243" t="s">
        <v>82</v>
      </c>
      <c r="AV3781" s="13" t="s">
        <v>82</v>
      </c>
      <c r="AW3781" s="13" t="s">
        <v>33</v>
      </c>
      <c r="AX3781" s="13" t="s">
        <v>72</v>
      </c>
      <c r="AY3781" s="243" t="s">
        <v>190</v>
      </c>
    </row>
    <row r="3782" s="13" customFormat="1">
      <c r="A3782" s="13"/>
      <c r="B3782" s="232"/>
      <c r="C3782" s="233"/>
      <c r="D3782" s="234" t="s">
        <v>205</v>
      </c>
      <c r="E3782" s="235" t="s">
        <v>19</v>
      </c>
      <c r="F3782" s="236" t="s">
        <v>4258</v>
      </c>
      <c r="G3782" s="233"/>
      <c r="H3782" s="237">
        <v>0.40000000000000002</v>
      </c>
      <c r="I3782" s="238"/>
      <c r="J3782" s="233"/>
      <c r="K3782" s="233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205</v>
      </c>
      <c r="AU3782" s="243" t="s">
        <v>82</v>
      </c>
      <c r="AV3782" s="13" t="s">
        <v>82</v>
      </c>
      <c r="AW3782" s="13" t="s">
        <v>33</v>
      </c>
      <c r="AX3782" s="13" t="s">
        <v>72</v>
      </c>
      <c r="AY3782" s="243" t="s">
        <v>190</v>
      </c>
    </row>
    <row r="3783" s="14" customFormat="1">
      <c r="A3783" s="14"/>
      <c r="B3783" s="254"/>
      <c r="C3783" s="255"/>
      <c r="D3783" s="234" t="s">
        <v>205</v>
      </c>
      <c r="E3783" s="256" t="s">
        <v>19</v>
      </c>
      <c r="F3783" s="257" t="s">
        <v>1884</v>
      </c>
      <c r="G3783" s="255"/>
      <c r="H3783" s="256" t="s">
        <v>19</v>
      </c>
      <c r="I3783" s="258"/>
      <c r="J3783" s="255"/>
      <c r="K3783" s="255"/>
      <c r="L3783" s="259"/>
      <c r="M3783" s="260"/>
      <c r="N3783" s="261"/>
      <c r="O3783" s="261"/>
      <c r="P3783" s="261"/>
      <c r="Q3783" s="261"/>
      <c r="R3783" s="261"/>
      <c r="S3783" s="261"/>
      <c r="T3783" s="262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63" t="s">
        <v>205</v>
      </c>
      <c r="AU3783" s="263" t="s">
        <v>82</v>
      </c>
      <c r="AV3783" s="14" t="s">
        <v>79</v>
      </c>
      <c r="AW3783" s="14" t="s">
        <v>33</v>
      </c>
      <c r="AX3783" s="14" t="s">
        <v>72</v>
      </c>
      <c r="AY3783" s="263" t="s">
        <v>190</v>
      </c>
    </row>
    <row r="3784" s="13" customFormat="1">
      <c r="A3784" s="13"/>
      <c r="B3784" s="232"/>
      <c r="C3784" s="233"/>
      <c r="D3784" s="234" t="s">
        <v>205</v>
      </c>
      <c r="E3784" s="235" t="s">
        <v>19</v>
      </c>
      <c r="F3784" s="236" t="s">
        <v>4259</v>
      </c>
      <c r="G3784" s="233"/>
      <c r="H3784" s="237">
        <v>15.310000000000001</v>
      </c>
      <c r="I3784" s="238"/>
      <c r="J3784" s="233"/>
      <c r="K3784" s="233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205</v>
      </c>
      <c r="AU3784" s="243" t="s">
        <v>82</v>
      </c>
      <c r="AV3784" s="13" t="s">
        <v>82</v>
      </c>
      <c r="AW3784" s="13" t="s">
        <v>33</v>
      </c>
      <c r="AX3784" s="13" t="s">
        <v>72</v>
      </c>
      <c r="AY3784" s="243" t="s">
        <v>190</v>
      </c>
    </row>
    <row r="3785" s="13" customFormat="1">
      <c r="A3785" s="13"/>
      <c r="B3785" s="232"/>
      <c r="C3785" s="233"/>
      <c r="D3785" s="234" t="s">
        <v>205</v>
      </c>
      <c r="E3785" s="235" t="s">
        <v>19</v>
      </c>
      <c r="F3785" s="236" t="s">
        <v>4192</v>
      </c>
      <c r="G3785" s="233"/>
      <c r="H3785" s="237">
        <v>-0.90000000000000002</v>
      </c>
      <c r="I3785" s="238"/>
      <c r="J3785" s="233"/>
      <c r="K3785" s="233"/>
      <c r="L3785" s="239"/>
      <c r="M3785" s="240"/>
      <c r="N3785" s="241"/>
      <c r="O3785" s="241"/>
      <c r="P3785" s="241"/>
      <c r="Q3785" s="241"/>
      <c r="R3785" s="241"/>
      <c r="S3785" s="241"/>
      <c r="T3785" s="242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3" t="s">
        <v>205</v>
      </c>
      <c r="AU3785" s="243" t="s">
        <v>82</v>
      </c>
      <c r="AV3785" s="13" t="s">
        <v>82</v>
      </c>
      <c r="AW3785" s="13" t="s">
        <v>33</v>
      </c>
      <c r="AX3785" s="13" t="s">
        <v>72</v>
      </c>
      <c r="AY3785" s="243" t="s">
        <v>190</v>
      </c>
    </row>
    <row r="3786" s="14" customFormat="1">
      <c r="A3786" s="14"/>
      <c r="B3786" s="254"/>
      <c r="C3786" s="255"/>
      <c r="D3786" s="234" t="s">
        <v>205</v>
      </c>
      <c r="E3786" s="256" t="s">
        <v>19</v>
      </c>
      <c r="F3786" s="257" t="s">
        <v>1888</v>
      </c>
      <c r="G3786" s="255"/>
      <c r="H3786" s="256" t="s">
        <v>19</v>
      </c>
      <c r="I3786" s="258"/>
      <c r="J3786" s="255"/>
      <c r="K3786" s="255"/>
      <c r="L3786" s="259"/>
      <c r="M3786" s="260"/>
      <c r="N3786" s="261"/>
      <c r="O3786" s="261"/>
      <c r="P3786" s="261"/>
      <c r="Q3786" s="261"/>
      <c r="R3786" s="261"/>
      <c r="S3786" s="261"/>
      <c r="T3786" s="262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63" t="s">
        <v>205</v>
      </c>
      <c r="AU3786" s="263" t="s">
        <v>82</v>
      </c>
      <c r="AV3786" s="14" t="s">
        <v>79</v>
      </c>
      <c r="AW3786" s="14" t="s">
        <v>33</v>
      </c>
      <c r="AX3786" s="14" t="s">
        <v>72</v>
      </c>
      <c r="AY3786" s="263" t="s">
        <v>190</v>
      </c>
    </row>
    <row r="3787" s="13" customFormat="1">
      <c r="A3787" s="13"/>
      <c r="B3787" s="232"/>
      <c r="C3787" s="233"/>
      <c r="D3787" s="234" t="s">
        <v>205</v>
      </c>
      <c r="E3787" s="235" t="s">
        <v>19</v>
      </c>
      <c r="F3787" s="236" t="s">
        <v>4259</v>
      </c>
      <c r="G3787" s="233"/>
      <c r="H3787" s="237">
        <v>15.310000000000001</v>
      </c>
      <c r="I3787" s="238"/>
      <c r="J3787" s="233"/>
      <c r="K3787" s="233"/>
      <c r="L3787" s="239"/>
      <c r="M3787" s="240"/>
      <c r="N3787" s="241"/>
      <c r="O3787" s="241"/>
      <c r="P3787" s="241"/>
      <c r="Q3787" s="241"/>
      <c r="R3787" s="241"/>
      <c r="S3787" s="241"/>
      <c r="T3787" s="242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3" t="s">
        <v>205</v>
      </c>
      <c r="AU3787" s="243" t="s">
        <v>82</v>
      </c>
      <c r="AV3787" s="13" t="s">
        <v>82</v>
      </c>
      <c r="AW3787" s="13" t="s">
        <v>33</v>
      </c>
      <c r="AX3787" s="13" t="s">
        <v>72</v>
      </c>
      <c r="AY3787" s="243" t="s">
        <v>190</v>
      </c>
    </row>
    <row r="3788" s="13" customFormat="1">
      <c r="A3788" s="13"/>
      <c r="B3788" s="232"/>
      <c r="C3788" s="233"/>
      <c r="D3788" s="234" t="s">
        <v>205</v>
      </c>
      <c r="E3788" s="235" t="s">
        <v>19</v>
      </c>
      <c r="F3788" s="236" t="s">
        <v>4192</v>
      </c>
      <c r="G3788" s="233"/>
      <c r="H3788" s="237">
        <v>-0.90000000000000002</v>
      </c>
      <c r="I3788" s="238"/>
      <c r="J3788" s="233"/>
      <c r="K3788" s="233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205</v>
      </c>
      <c r="AU3788" s="243" t="s">
        <v>82</v>
      </c>
      <c r="AV3788" s="13" t="s">
        <v>82</v>
      </c>
      <c r="AW3788" s="13" t="s">
        <v>33</v>
      </c>
      <c r="AX3788" s="13" t="s">
        <v>72</v>
      </c>
      <c r="AY3788" s="243" t="s">
        <v>190</v>
      </c>
    </row>
    <row r="3789" s="14" customFormat="1">
      <c r="A3789" s="14"/>
      <c r="B3789" s="254"/>
      <c r="C3789" s="255"/>
      <c r="D3789" s="234" t="s">
        <v>205</v>
      </c>
      <c r="E3789" s="256" t="s">
        <v>19</v>
      </c>
      <c r="F3789" s="257" t="s">
        <v>1890</v>
      </c>
      <c r="G3789" s="255"/>
      <c r="H3789" s="256" t="s">
        <v>19</v>
      </c>
      <c r="I3789" s="258"/>
      <c r="J3789" s="255"/>
      <c r="K3789" s="255"/>
      <c r="L3789" s="259"/>
      <c r="M3789" s="260"/>
      <c r="N3789" s="261"/>
      <c r="O3789" s="261"/>
      <c r="P3789" s="261"/>
      <c r="Q3789" s="261"/>
      <c r="R3789" s="261"/>
      <c r="S3789" s="261"/>
      <c r="T3789" s="262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63" t="s">
        <v>205</v>
      </c>
      <c r="AU3789" s="263" t="s">
        <v>82</v>
      </c>
      <c r="AV3789" s="14" t="s">
        <v>79</v>
      </c>
      <c r="AW3789" s="14" t="s">
        <v>33</v>
      </c>
      <c r="AX3789" s="14" t="s">
        <v>72</v>
      </c>
      <c r="AY3789" s="263" t="s">
        <v>190</v>
      </c>
    </row>
    <row r="3790" s="13" customFormat="1">
      <c r="A3790" s="13"/>
      <c r="B3790" s="232"/>
      <c r="C3790" s="233"/>
      <c r="D3790" s="234" t="s">
        <v>205</v>
      </c>
      <c r="E3790" s="235" t="s">
        <v>19</v>
      </c>
      <c r="F3790" s="236" t="s">
        <v>4260</v>
      </c>
      <c r="G3790" s="233"/>
      <c r="H3790" s="237">
        <v>44.479999999999997</v>
      </c>
      <c r="I3790" s="238"/>
      <c r="J3790" s="233"/>
      <c r="K3790" s="233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205</v>
      </c>
      <c r="AU3790" s="243" t="s">
        <v>82</v>
      </c>
      <c r="AV3790" s="13" t="s">
        <v>82</v>
      </c>
      <c r="AW3790" s="13" t="s">
        <v>33</v>
      </c>
      <c r="AX3790" s="13" t="s">
        <v>72</v>
      </c>
      <c r="AY3790" s="243" t="s">
        <v>190</v>
      </c>
    </row>
    <row r="3791" s="13" customFormat="1">
      <c r="A3791" s="13"/>
      <c r="B3791" s="232"/>
      <c r="C3791" s="233"/>
      <c r="D3791" s="234" t="s">
        <v>205</v>
      </c>
      <c r="E3791" s="235" t="s">
        <v>19</v>
      </c>
      <c r="F3791" s="236" t="s">
        <v>4261</v>
      </c>
      <c r="G3791" s="233"/>
      <c r="H3791" s="237">
        <v>-1.6000000000000001</v>
      </c>
      <c r="I3791" s="238"/>
      <c r="J3791" s="233"/>
      <c r="K3791" s="233"/>
      <c r="L3791" s="239"/>
      <c r="M3791" s="240"/>
      <c r="N3791" s="241"/>
      <c r="O3791" s="241"/>
      <c r="P3791" s="241"/>
      <c r="Q3791" s="241"/>
      <c r="R3791" s="241"/>
      <c r="S3791" s="241"/>
      <c r="T3791" s="242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3" t="s">
        <v>205</v>
      </c>
      <c r="AU3791" s="243" t="s">
        <v>82</v>
      </c>
      <c r="AV3791" s="13" t="s">
        <v>82</v>
      </c>
      <c r="AW3791" s="13" t="s">
        <v>33</v>
      </c>
      <c r="AX3791" s="13" t="s">
        <v>72</v>
      </c>
      <c r="AY3791" s="243" t="s">
        <v>190</v>
      </c>
    </row>
    <row r="3792" s="13" customFormat="1">
      <c r="A3792" s="13"/>
      <c r="B3792" s="232"/>
      <c r="C3792" s="233"/>
      <c r="D3792" s="234" t="s">
        <v>205</v>
      </c>
      <c r="E3792" s="235" t="s">
        <v>19</v>
      </c>
      <c r="F3792" s="236" t="s">
        <v>4258</v>
      </c>
      <c r="G3792" s="233"/>
      <c r="H3792" s="237">
        <v>0.40000000000000002</v>
      </c>
      <c r="I3792" s="238"/>
      <c r="J3792" s="233"/>
      <c r="K3792" s="233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205</v>
      </c>
      <c r="AU3792" s="243" t="s">
        <v>82</v>
      </c>
      <c r="AV3792" s="13" t="s">
        <v>82</v>
      </c>
      <c r="AW3792" s="13" t="s">
        <v>33</v>
      </c>
      <c r="AX3792" s="13" t="s">
        <v>72</v>
      </c>
      <c r="AY3792" s="243" t="s">
        <v>190</v>
      </c>
    </row>
    <row r="3793" s="14" customFormat="1">
      <c r="A3793" s="14"/>
      <c r="B3793" s="254"/>
      <c r="C3793" s="255"/>
      <c r="D3793" s="234" t="s">
        <v>205</v>
      </c>
      <c r="E3793" s="256" t="s">
        <v>19</v>
      </c>
      <c r="F3793" s="257" t="s">
        <v>1897</v>
      </c>
      <c r="G3793" s="255"/>
      <c r="H3793" s="256" t="s">
        <v>19</v>
      </c>
      <c r="I3793" s="258"/>
      <c r="J3793" s="255"/>
      <c r="K3793" s="255"/>
      <c r="L3793" s="259"/>
      <c r="M3793" s="260"/>
      <c r="N3793" s="261"/>
      <c r="O3793" s="261"/>
      <c r="P3793" s="261"/>
      <c r="Q3793" s="261"/>
      <c r="R3793" s="261"/>
      <c r="S3793" s="261"/>
      <c r="T3793" s="262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63" t="s">
        <v>205</v>
      </c>
      <c r="AU3793" s="263" t="s">
        <v>82</v>
      </c>
      <c r="AV3793" s="14" t="s">
        <v>79</v>
      </c>
      <c r="AW3793" s="14" t="s">
        <v>33</v>
      </c>
      <c r="AX3793" s="14" t="s">
        <v>72</v>
      </c>
      <c r="AY3793" s="263" t="s">
        <v>190</v>
      </c>
    </row>
    <row r="3794" s="13" customFormat="1">
      <c r="A3794" s="13"/>
      <c r="B3794" s="232"/>
      <c r="C3794" s="233"/>
      <c r="D3794" s="234" t="s">
        <v>205</v>
      </c>
      <c r="E3794" s="235" t="s">
        <v>19</v>
      </c>
      <c r="F3794" s="236" t="s">
        <v>4262</v>
      </c>
      <c r="G3794" s="233"/>
      <c r="H3794" s="237">
        <v>29.879999999999999</v>
      </c>
      <c r="I3794" s="238"/>
      <c r="J3794" s="233"/>
      <c r="K3794" s="233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205</v>
      </c>
      <c r="AU3794" s="243" t="s">
        <v>82</v>
      </c>
      <c r="AV3794" s="13" t="s">
        <v>82</v>
      </c>
      <c r="AW3794" s="13" t="s">
        <v>33</v>
      </c>
      <c r="AX3794" s="13" t="s">
        <v>72</v>
      </c>
      <c r="AY3794" s="243" t="s">
        <v>190</v>
      </c>
    </row>
    <row r="3795" s="13" customFormat="1">
      <c r="A3795" s="13"/>
      <c r="B3795" s="232"/>
      <c r="C3795" s="233"/>
      <c r="D3795" s="234" t="s">
        <v>205</v>
      </c>
      <c r="E3795" s="235" t="s">
        <v>19</v>
      </c>
      <c r="F3795" s="236" t="s">
        <v>4192</v>
      </c>
      <c r="G3795" s="233"/>
      <c r="H3795" s="237">
        <v>-0.90000000000000002</v>
      </c>
      <c r="I3795" s="238"/>
      <c r="J3795" s="233"/>
      <c r="K3795" s="233"/>
      <c r="L3795" s="239"/>
      <c r="M3795" s="240"/>
      <c r="N3795" s="241"/>
      <c r="O3795" s="241"/>
      <c r="P3795" s="241"/>
      <c r="Q3795" s="241"/>
      <c r="R3795" s="241"/>
      <c r="S3795" s="241"/>
      <c r="T3795" s="242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3" t="s">
        <v>205</v>
      </c>
      <c r="AU3795" s="243" t="s">
        <v>82</v>
      </c>
      <c r="AV3795" s="13" t="s">
        <v>82</v>
      </c>
      <c r="AW3795" s="13" t="s">
        <v>33</v>
      </c>
      <c r="AX3795" s="13" t="s">
        <v>72</v>
      </c>
      <c r="AY3795" s="243" t="s">
        <v>190</v>
      </c>
    </row>
    <row r="3796" s="13" customFormat="1">
      <c r="A3796" s="13"/>
      <c r="B3796" s="232"/>
      <c r="C3796" s="233"/>
      <c r="D3796" s="234" t="s">
        <v>205</v>
      </c>
      <c r="E3796" s="235" t="s">
        <v>19</v>
      </c>
      <c r="F3796" s="236" t="s">
        <v>4258</v>
      </c>
      <c r="G3796" s="233"/>
      <c r="H3796" s="237">
        <v>0.40000000000000002</v>
      </c>
      <c r="I3796" s="238"/>
      <c r="J3796" s="233"/>
      <c r="K3796" s="233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205</v>
      </c>
      <c r="AU3796" s="243" t="s">
        <v>82</v>
      </c>
      <c r="AV3796" s="13" t="s">
        <v>82</v>
      </c>
      <c r="AW3796" s="13" t="s">
        <v>33</v>
      </c>
      <c r="AX3796" s="13" t="s">
        <v>72</v>
      </c>
      <c r="AY3796" s="243" t="s">
        <v>190</v>
      </c>
    </row>
    <row r="3797" s="14" customFormat="1">
      <c r="A3797" s="14"/>
      <c r="B3797" s="254"/>
      <c r="C3797" s="255"/>
      <c r="D3797" s="234" t="s">
        <v>205</v>
      </c>
      <c r="E3797" s="256" t="s">
        <v>19</v>
      </c>
      <c r="F3797" s="257" t="s">
        <v>1420</v>
      </c>
      <c r="G3797" s="255"/>
      <c r="H3797" s="256" t="s">
        <v>19</v>
      </c>
      <c r="I3797" s="258"/>
      <c r="J3797" s="255"/>
      <c r="K3797" s="255"/>
      <c r="L3797" s="259"/>
      <c r="M3797" s="260"/>
      <c r="N3797" s="261"/>
      <c r="O3797" s="261"/>
      <c r="P3797" s="261"/>
      <c r="Q3797" s="261"/>
      <c r="R3797" s="261"/>
      <c r="S3797" s="261"/>
      <c r="T3797" s="262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63" t="s">
        <v>205</v>
      </c>
      <c r="AU3797" s="263" t="s">
        <v>82</v>
      </c>
      <c r="AV3797" s="14" t="s">
        <v>79</v>
      </c>
      <c r="AW3797" s="14" t="s">
        <v>33</v>
      </c>
      <c r="AX3797" s="14" t="s">
        <v>72</v>
      </c>
      <c r="AY3797" s="263" t="s">
        <v>190</v>
      </c>
    </row>
    <row r="3798" s="13" customFormat="1">
      <c r="A3798" s="13"/>
      <c r="B3798" s="232"/>
      <c r="C3798" s="233"/>
      <c r="D3798" s="234" t="s">
        <v>205</v>
      </c>
      <c r="E3798" s="235" t="s">
        <v>19</v>
      </c>
      <c r="F3798" s="236" t="s">
        <v>4263</v>
      </c>
      <c r="G3798" s="233"/>
      <c r="H3798" s="237">
        <v>35.159999999999997</v>
      </c>
      <c r="I3798" s="238"/>
      <c r="J3798" s="233"/>
      <c r="K3798" s="233"/>
      <c r="L3798" s="239"/>
      <c r="M3798" s="240"/>
      <c r="N3798" s="241"/>
      <c r="O3798" s="241"/>
      <c r="P3798" s="241"/>
      <c r="Q3798" s="241"/>
      <c r="R3798" s="241"/>
      <c r="S3798" s="241"/>
      <c r="T3798" s="242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3" t="s">
        <v>205</v>
      </c>
      <c r="AU3798" s="243" t="s">
        <v>82</v>
      </c>
      <c r="AV3798" s="13" t="s">
        <v>82</v>
      </c>
      <c r="AW3798" s="13" t="s">
        <v>33</v>
      </c>
      <c r="AX3798" s="13" t="s">
        <v>72</v>
      </c>
      <c r="AY3798" s="243" t="s">
        <v>190</v>
      </c>
    </row>
    <row r="3799" s="13" customFormat="1">
      <c r="A3799" s="13"/>
      <c r="B3799" s="232"/>
      <c r="C3799" s="233"/>
      <c r="D3799" s="234" t="s">
        <v>205</v>
      </c>
      <c r="E3799" s="235" t="s">
        <v>19</v>
      </c>
      <c r="F3799" s="236" t="s">
        <v>4192</v>
      </c>
      <c r="G3799" s="233"/>
      <c r="H3799" s="237">
        <v>-0.90000000000000002</v>
      </c>
      <c r="I3799" s="238"/>
      <c r="J3799" s="233"/>
      <c r="K3799" s="233"/>
      <c r="L3799" s="239"/>
      <c r="M3799" s="240"/>
      <c r="N3799" s="241"/>
      <c r="O3799" s="241"/>
      <c r="P3799" s="241"/>
      <c r="Q3799" s="241"/>
      <c r="R3799" s="241"/>
      <c r="S3799" s="241"/>
      <c r="T3799" s="242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3" t="s">
        <v>205</v>
      </c>
      <c r="AU3799" s="243" t="s">
        <v>82</v>
      </c>
      <c r="AV3799" s="13" t="s">
        <v>82</v>
      </c>
      <c r="AW3799" s="13" t="s">
        <v>33</v>
      </c>
      <c r="AX3799" s="13" t="s">
        <v>72</v>
      </c>
      <c r="AY3799" s="243" t="s">
        <v>190</v>
      </c>
    </row>
    <row r="3800" s="13" customFormat="1">
      <c r="A3800" s="13"/>
      <c r="B3800" s="232"/>
      <c r="C3800" s="233"/>
      <c r="D3800" s="234" t="s">
        <v>205</v>
      </c>
      <c r="E3800" s="235" t="s">
        <v>19</v>
      </c>
      <c r="F3800" s="236" t="s">
        <v>4254</v>
      </c>
      <c r="G3800" s="233"/>
      <c r="H3800" s="237">
        <v>-3.2000000000000002</v>
      </c>
      <c r="I3800" s="238"/>
      <c r="J3800" s="233"/>
      <c r="K3800" s="233"/>
      <c r="L3800" s="239"/>
      <c r="M3800" s="240"/>
      <c r="N3800" s="241"/>
      <c r="O3800" s="241"/>
      <c r="P3800" s="241"/>
      <c r="Q3800" s="241"/>
      <c r="R3800" s="241"/>
      <c r="S3800" s="241"/>
      <c r="T3800" s="242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3" t="s">
        <v>205</v>
      </c>
      <c r="AU3800" s="243" t="s">
        <v>82</v>
      </c>
      <c r="AV3800" s="13" t="s">
        <v>82</v>
      </c>
      <c r="AW3800" s="13" t="s">
        <v>33</v>
      </c>
      <c r="AX3800" s="13" t="s">
        <v>72</v>
      </c>
      <c r="AY3800" s="243" t="s">
        <v>190</v>
      </c>
    </row>
    <row r="3801" s="13" customFormat="1">
      <c r="A3801" s="13"/>
      <c r="B3801" s="232"/>
      <c r="C3801" s="233"/>
      <c r="D3801" s="234" t="s">
        <v>205</v>
      </c>
      <c r="E3801" s="235" t="s">
        <v>19</v>
      </c>
      <c r="F3801" s="236" t="s">
        <v>4258</v>
      </c>
      <c r="G3801" s="233"/>
      <c r="H3801" s="237">
        <v>0.40000000000000002</v>
      </c>
      <c r="I3801" s="238"/>
      <c r="J3801" s="233"/>
      <c r="K3801" s="233"/>
      <c r="L3801" s="239"/>
      <c r="M3801" s="240"/>
      <c r="N3801" s="241"/>
      <c r="O3801" s="241"/>
      <c r="P3801" s="241"/>
      <c r="Q3801" s="241"/>
      <c r="R3801" s="241"/>
      <c r="S3801" s="241"/>
      <c r="T3801" s="242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3" t="s">
        <v>205</v>
      </c>
      <c r="AU3801" s="243" t="s">
        <v>82</v>
      </c>
      <c r="AV3801" s="13" t="s">
        <v>82</v>
      </c>
      <c r="AW3801" s="13" t="s">
        <v>33</v>
      </c>
      <c r="AX3801" s="13" t="s">
        <v>72</v>
      </c>
      <c r="AY3801" s="243" t="s">
        <v>190</v>
      </c>
    </row>
    <row r="3802" s="14" customFormat="1">
      <c r="A3802" s="14"/>
      <c r="B3802" s="254"/>
      <c r="C3802" s="255"/>
      <c r="D3802" s="234" t="s">
        <v>205</v>
      </c>
      <c r="E3802" s="256" t="s">
        <v>19</v>
      </c>
      <c r="F3802" s="257" t="s">
        <v>1463</v>
      </c>
      <c r="G3802" s="255"/>
      <c r="H3802" s="256" t="s">
        <v>19</v>
      </c>
      <c r="I3802" s="258"/>
      <c r="J3802" s="255"/>
      <c r="K3802" s="255"/>
      <c r="L3802" s="259"/>
      <c r="M3802" s="260"/>
      <c r="N3802" s="261"/>
      <c r="O3802" s="261"/>
      <c r="P3802" s="261"/>
      <c r="Q3802" s="261"/>
      <c r="R3802" s="261"/>
      <c r="S3802" s="261"/>
      <c r="T3802" s="262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63" t="s">
        <v>205</v>
      </c>
      <c r="AU3802" s="263" t="s">
        <v>82</v>
      </c>
      <c r="AV3802" s="14" t="s">
        <v>79</v>
      </c>
      <c r="AW3802" s="14" t="s">
        <v>33</v>
      </c>
      <c r="AX3802" s="14" t="s">
        <v>72</v>
      </c>
      <c r="AY3802" s="263" t="s">
        <v>190</v>
      </c>
    </row>
    <row r="3803" s="13" customFormat="1">
      <c r="A3803" s="13"/>
      <c r="B3803" s="232"/>
      <c r="C3803" s="233"/>
      <c r="D3803" s="234" t="s">
        <v>205</v>
      </c>
      <c r="E3803" s="235" t="s">
        <v>19</v>
      </c>
      <c r="F3803" s="236" t="s">
        <v>4264</v>
      </c>
      <c r="G3803" s="233"/>
      <c r="H3803" s="237">
        <v>28.98</v>
      </c>
      <c r="I3803" s="238"/>
      <c r="J3803" s="233"/>
      <c r="K3803" s="233"/>
      <c r="L3803" s="239"/>
      <c r="M3803" s="240"/>
      <c r="N3803" s="241"/>
      <c r="O3803" s="241"/>
      <c r="P3803" s="241"/>
      <c r="Q3803" s="241"/>
      <c r="R3803" s="241"/>
      <c r="S3803" s="241"/>
      <c r="T3803" s="242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3" t="s">
        <v>205</v>
      </c>
      <c r="AU3803" s="243" t="s">
        <v>82</v>
      </c>
      <c r="AV3803" s="13" t="s">
        <v>82</v>
      </c>
      <c r="AW3803" s="13" t="s">
        <v>33</v>
      </c>
      <c r="AX3803" s="13" t="s">
        <v>72</v>
      </c>
      <c r="AY3803" s="243" t="s">
        <v>190</v>
      </c>
    </row>
    <row r="3804" s="13" customFormat="1">
      <c r="A3804" s="13"/>
      <c r="B3804" s="232"/>
      <c r="C3804" s="233"/>
      <c r="D3804" s="234" t="s">
        <v>205</v>
      </c>
      <c r="E3804" s="235" t="s">
        <v>19</v>
      </c>
      <c r="F3804" s="236" t="s">
        <v>4192</v>
      </c>
      <c r="G3804" s="233"/>
      <c r="H3804" s="237">
        <v>-0.90000000000000002</v>
      </c>
      <c r="I3804" s="238"/>
      <c r="J3804" s="233"/>
      <c r="K3804" s="233"/>
      <c r="L3804" s="239"/>
      <c r="M3804" s="240"/>
      <c r="N3804" s="241"/>
      <c r="O3804" s="241"/>
      <c r="P3804" s="241"/>
      <c r="Q3804" s="241"/>
      <c r="R3804" s="241"/>
      <c r="S3804" s="241"/>
      <c r="T3804" s="242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3" t="s">
        <v>205</v>
      </c>
      <c r="AU3804" s="243" t="s">
        <v>82</v>
      </c>
      <c r="AV3804" s="13" t="s">
        <v>82</v>
      </c>
      <c r="AW3804" s="13" t="s">
        <v>33</v>
      </c>
      <c r="AX3804" s="13" t="s">
        <v>72</v>
      </c>
      <c r="AY3804" s="243" t="s">
        <v>190</v>
      </c>
    </row>
    <row r="3805" s="13" customFormat="1">
      <c r="A3805" s="13"/>
      <c r="B3805" s="232"/>
      <c r="C3805" s="233"/>
      <c r="D3805" s="234" t="s">
        <v>205</v>
      </c>
      <c r="E3805" s="235" t="s">
        <v>19</v>
      </c>
      <c r="F3805" s="236" t="s">
        <v>4265</v>
      </c>
      <c r="G3805" s="233"/>
      <c r="H3805" s="237">
        <v>-2.1000000000000001</v>
      </c>
      <c r="I3805" s="238"/>
      <c r="J3805" s="233"/>
      <c r="K3805" s="233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205</v>
      </c>
      <c r="AU3805" s="243" t="s">
        <v>82</v>
      </c>
      <c r="AV3805" s="13" t="s">
        <v>82</v>
      </c>
      <c r="AW3805" s="13" t="s">
        <v>33</v>
      </c>
      <c r="AX3805" s="13" t="s">
        <v>72</v>
      </c>
      <c r="AY3805" s="243" t="s">
        <v>190</v>
      </c>
    </row>
    <row r="3806" s="13" customFormat="1">
      <c r="A3806" s="13"/>
      <c r="B3806" s="232"/>
      <c r="C3806" s="233"/>
      <c r="D3806" s="234" t="s">
        <v>205</v>
      </c>
      <c r="E3806" s="235" t="s">
        <v>19</v>
      </c>
      <c r="F3806" s="236" t="s">
        <v>4266</v>
      </c>
      <c r="G3806" s="233"/>
      <c r="H3806" s="237">
        <v>-3.0499999999999998</v>
      </c>
      <c r="I3806" s="238"/>
      <c r="J3806" s="233"/>
      <c r="K3806" s="233"/>
      <c r="L3806" s="239"/>
      <c r="M3806" s="240"/>
      <c r="N3806" s="241"/>
      <c r="O3806" s="241"/>
      <c r="P3806" s="241"/>
      <c r="Q3806" s="241"/>
      <c r="R3806" s="241"/>
      <c r="S3806" s="241"/>
      <c r="T3806" s="242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3" t="s">
        <v>205</v>
      </c>
      <c r="AU3806" s="243" t="s">
        <v>82</v>
      </c>
      <c r="AV3806" s="13" t="s">
        <v>82</v>
      </c>
      <c r="AW3806" s="13" t="s">
        <v>33</v>
      </c>
      <c r="AX3806" s="13" t="s">
        <v>72</v>
      </c>
      <c r="AY3806" s="243" t="s">
        <v>190</v>
      </c>
    </row>
    <row r="3807" s="13" customFormat="1">
      <c r="A3807" s="13"/>
      <c r="B3807" s="232"/>
      <c r="C3807" s="233"/>
      <c r="D3807" s="234" t="s">
        <v>205</v>
      </c>
      <c r="E3807" s="235" t="s">
        <v>19</v>
      </c>
      <c r="F3807" s="236" t="s">
        <v>4267</v>
      </c>
      <c r="G3807" s="233"/>
      <c r="H3807" s="237">
        <v>-1.95</v>
      </c>
      <c r="I3807" s="238"/>
      <c r="J3807" s="233"/>
      <c r="K3807" s="233"/>
      <c r="L3807" s="239"/>
      <c r="M3807" s="240"/>
      <c r="N3807" s="241"/>
      <c r="O3807" s="241"/>
      <c r="P3807" s="241"/>
      <c r="Q3807" s="241"/>
      <c r="R3807" s="241"/>
      <c r="S3807" s="241"/>
      <c r="T3807" s="242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3" t="s">
        <v>205</v>
      </c>
      <c r="AU3807" s="243" t="s">
        <v>82</v>
      </c>
      <c r="AV3807" s="13" t="s">
        <v>82</v>
      </c>
      <c r="AW3807" s="13" t="s">
        <v>33</v>
      </c>
      <c r="AX3807" s="13" t="s">
        <v>72</v>
      </c>
      <c r="AY3807" s="243" t="s">
        <v>190</v>
      </c>
    </row>
    <row r="3808" s="13" customFormat="1">
      <c r="A3808" s="13"/>
      <c r="B3808" s="232"/>
      <c r="C3808" s="233"/>
      <c r="D3808" s="234" t="s">
        <v>205</v>
      </c>
      <c r="E3808" s="235" t="s">
        <v>19</v>
      </c>
      <c r="F3808" s="236" t="s">
        <v>4268</v>
      </c>
      <c r="G3808" s="233"/>
      <c r="H3808" s="237">
        <v>-3</v>
      </c>
      <c r="I3808" s="238"/>
      <c r="J3808" s="233"/>
      <c r="K3808" s="233"/>
      <c r="L3808" s="239"/>
      <c r="M3808" s="240"/>
      <c r="N3808" s="241"/>
      <c r="O3808" s="241"/>
      <c r="P3808" s="241"/>
      <c r="Q3808" s="241"/>
      <c r="R3808" s="241"/>
      <c r="S3808" s="241"/>
      <c r="T3808" s="242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3" t="s">
        <v>205</v>
      </c>
      <c r="AU3808" s="243" t="s">
        <v>82</v>
      </c>
      <c r="AV3808" s="13" t="s">
        <v>82</v>
      </c>
      <c r="AW3808" s="13" t="s">
        <v>33</v>
      </c>
      <c r="AX3808" s="13" t="s">
        <v>72</v>
      </c>
      <c r="AY3808" s="243" t="s">
        <v>190</v>
      </c>
    </row>
    <row r="3809" s="13" customFormat="1">
      <c r="A3809" s="13"/>
      <c r="B3809" s="232"/>
      <c r="C3809" s="233"/>
      <c r="D3809" s="234" t="s">
        <v>205</v>
      </c>
      <c r="E3809" s="235" t="s">
        <v>19</v>
      </c>
      <c r="F3809" s="236" t="s">
        <v>4269</v>
      </c>
      <c r="G3809" s="233"/>
      <c r="H3809" s="237">
        <v>-3.5499999999999998</v>
      </c>
      <c r="I3809" s="238"/>
      <c r="J3809" s="233"/>
      <c r="K3809" s="233"/>
      <c r="L3809" s="239"/>
      <c r="M3809" s="240"/>
      <c r="N3809" s="241"/>
      <c r="O3809" s="241"/>
      <c r="P3809" s="241"/>
      <c r="Q3809" s="241"/>
      <c r="R3809" s="241"/>
      <c r="S3809" s="241"/>
      <c r="T3809" s="242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3" t="s">
        <v>205</v>
      </c>
      <c r="AU3809" s="243" t="s">
        <v>82</v>
      </c>
      <c r="AV3809" s="13" t="s">
        <v>82</v>
      </c>
      <c r="AW3809" s="13" t="s">
        <v>33</v>
      </c>
      <c r="AX3809" s="13" t="s">
        <v>72</v>
      </c>
      <c r="AY3809" s="243" t="s">
        <v>190</v>
      </c>
    </row>
    <row r="3810" s="13" customFormat="1">
      <c r="A3810" s="13"/>
      <c r="B3810" s="232"/>
      <c r="C3810" s="233"/>
      <c r="D3810" s="234" t="s">
        <v>205</v>
      </c>
      <c r="E3810" s="235" t="s">
        <v>19</v>
      </c>
      <c r="F3810" s="236" t="s">
        <v>4270</v>
      </c>
      <c r="G3810" s="233"/>
      <c r="H3810" s="237">
        <v>0.29999999999999999</v>
      </c>
      <c r="I3810" s="238"/>
      <c r="J3810" s="233"/>
      <c r="K3810" s="233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205</v>
      </c>
      <c r="AU3810" s="243" t="s">
        <v>82</v>
      </c>
      <c r="AV3810" s="13" t="s">
        <v>82</v>
      </c>
      <c r="AW3810" s="13" t="s">
        <v>33</v>
      </c>
      <c r="AX3810" s="13" t="s">
        <v>72</v>
      </c>
      <c r="AY3810" s="243" t="s">
        <v>190</v>
      </c>
    </row>
    <row r="3811" s="13" customFormat="1">
      <c r="A3811" s="13"/>
      <c r="B3811" s="232"/>
      <c r="C3811" s="233"/>
      <c r="D3811" s="234" t="s">
        <v>205</v>
      </c>
      <c r="E3811" s="235" t="s">
        <v>19</v>
      </c>
      <c r="F3811" s="236" t="s">
        <v>4270</v>
      </c>
      <c r="G3811" s="233"/>
      <c r="H3811" s="237">
        <v>0.29999999999999999</v>
      </c>
      <c r="I3811" s="238"/>
      <c r="J3811" s="233"/>
      <c r="K3811" s="233"/>
      <c r="L3811" s="239"/>
      <c r="M3811" s="240"/>
      <c r="N3811" s="241"/>
      <c r="O3811" s="241"/>
      <c r="P3811" s="241"/>
      <c r="Q3811" s="241"/>
      <c r="R3811" s="241"/>
      <c r="S3811" s="241"/>
      <c r="T3811" s="242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3" t="s">
        <v>205</v>
      </c>
      <c r="AU3811" s="243" t="s">
        <v>82</v>
      </c>
      <c r="AV3811" s="13" t="s">
        <v>82</v>
      </c>
      <c r="AW3811" s="13" t="s">
        <v>33</v>
      </c>
      <c r="AX3811" s="13" t="s">
        <v>72</v>
      </c>
      <c r="AY3811" s="243" t="s">
        <v>190</v>
      </c>
    </row>
    <row r="3812" s="13" customFormat="1">
      <c r="A3812" s="13"/>
      <c r="B3812" s="232"/>
      <c r="C3812" s="233"/>
      <c r="D3812" s="234" t="s">
        <v>205</v>
      </c>
      <c r="E3812" s="235" t="s">
        <v>19</v>
      </c>
      <c r="F3812" s="236" t="s">
        <v>4270</v>
      </c>
      <c r="G3812" s="233"/>
      <c r="H3812" s="237">
        <v>0.29999999999999999</v>
      </c>
      <c r="I3812" s="238"/>
      <c r="J3812" s="233"/>
      <c r="K3812" s="233"/>
      <c r="L3812" s="239"/>
      <c r="M3812" s="240"/>
      <c r="N3812" s="241"/>
      <c r="O3812" s="241"/>
      <c r="P3812" s="241"/>
      <c r="Q3812" s="241"/>
      <c r="R3812" s="241"/>
      <c r="S3812" s="241"/>
      <c r="T3812" s="242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3" t="s">
        <v>205</v>
      </c>
      <c r="AU3812" s="243" t="s">
        <v>82</v>
      </c>
      <c r="AV3812" s="13" t="s">
        <v>82</v>
      </c>
      <c r="AW3812" s="13" t="s">
        <v>33</v>
      </c>
      <c r="AX3812" s="13" t="s">
        <v>72</v>
      </c>
      <c r="AY3812" s="243" t="s">
        <v>190</v>
      </c>
    </row>
    <row r="3813" s="13" customFormat="1">
      <c r="A3813" s="13"/>
      <c r="B3813" s="232"/>
      <c r="C3813" s="233"/>
      <c r="D3813" s="234" t="s">
        <v>205</v>
      </c>
      <c r="E3813" s="235" t="s">
        <v>19</v>
      </c>
      <c r="F3813" s="236" t="s">
        <v>4270</v>
      </c>
      <c r="G3813" s="233"/>
      <c r="H3813" s="237">
        <v>0.29999999999999999</v>
      </c>
      <c r="I3813" s="238"/>
      <c r="J3813" s="233"/>
      <c r="K3813" s="233"/>
      <c r="L3813" s="239"/>
      <c r="M3813" s="240"/>
      <c r="N3813" s="241"/>
      <c r="O3813" s="241"/>
      <c r="P3813" s="241"/>
      <c r="Q3813" s="241"/>
      <c r="R3813" s="241"/>
      <c r="S3813" s="241"/>
      <c r="T3813" s="242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3" t="s">
        <v>205</v>
      </c>
      <c r="AU3813" s="243" t="s">
        <v>82</v>
      </c>
      <c r="AV3813" s="13" t="s">
        <v>82</v>
      </c>
      <c r="AW3813" s="13" t="s">
        <v>33</v>
      </c>
      <c r="AX3813" s="13" t="s">
        <v>72</v>
      </c>
      <c r="AY3813" s="243" t="s">
        <v>190</v>
      </c>
    </row>
    <row r="3814" s="14" customFormat="1">
      <c r="A3814" s="14"/>
      <c r="B3814" s="254"/>
      <c r="C3814" s="255"/>
      <c r="D3814" s="234" t="s">
        <v>205</v>
      </c>
      <c r="E3814" s="256" t="s">
        <v>19</v>
      </c>
      <c r="F3814" s="257" t="s">
        <v>1078</v>
      </c>
      <c r="G3814" s="255"/>
      <c r="H3814" s="256" t="s">
        <v>19</v>
      </c>
      <c r="I3814" s="258"/>
      <c r="J3814" s="255"/>
      <c r="K3814" s="255"/>
      <c r="L3814" s="259"/>
      <c r="M3814" s="260"/>
      <c r="N3814" s="261"/>
      <c r="O3814" s="261"/>
      <c r="P3814" s="261"/>
      <c r="Q3814" s="261"/>
      <c r="R3814" s="261"/>
      <c r="S3814" s="261"/>
      <c r="T3814" s="262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63" t="s">
        <v>205</v>
      </c>
      <c r="AU3814" s="263" t="s">
        <v>82</v>
      </c>
      <c r="AV3814" s="14" t="s">
        <v>79</v>
      </c>
      <c r="AW3814" s="14" t="s">
        <v>33</v>
      </c>
      <c r="AX3814" s="14" t="s">
        <v>72</v>
      </c>
      <c r="AY3814" s="263" t="s">
        <v>190</v>
      </c>
    </row>
    <row r="3815" s="14" customFormat="1">
      <c r="A3815" s="14"/>
      <c r="B3815" s="254"/>
      <c r="C3815" s="255"/>
      <c r="D3815" s="234" t="s">
        <v>205</v>
      </c>
      <c r="E3815" s="256" t="s">
        <v>19</v>
      </c>
      <c r="F3815" s="257" t="s">
        <v>1974</v>
      </c>
      <c r="G3815" s="255"/>
      <c r="H3815" s="256" t="s">
        <v>19</v>
      </c>
      <c r="I3815" s="258"/>
      <c r="J3815" s="255"/>
      <c r="K3815" s="255"/>
      <c r="L3815" s="259"/>
      <c r="M3815" s="260"/>
      <c r="N3815" s="261"/>
      <c r="O3815" s="261"/>
      <c r="P3815" s="261"/>
      <c r="Q3815" s="261"/>
      <c r="R3815" s="261"/>
      <c r="S3815" s="261"/>
      <c r="T3815" s="262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63" t="s">
        <v>205</v>
      </c>
      <c r="AU3815" s="263" t="s">
        <v>82</v>
      </c>
      <c r="AV3815" s="14" t="s">
        <v>79</v>
      </c>
      <c r="AW3815" s="14" t="s">
        <v>33</v>
      </c>
      <c r="AX3815" s="14" t="s">
        <v>72</v>
      </c>
      <c r="AY3815" s="263" t="s">
        <v>190</v>
      </c>
    </row>
    <row r="3816" s="13" customFormat="1">
      <c r="A3816" s="13"/>
      <c r="B3816" s="232"/>
      <c r="C3816" s="233"/>
      <c r="D3816" s="234" t="s">
        <v>205</v>
      </c>
      <c r="E3816" s="235" t="s">
        <v>19</v>
      </c>
      <c r="F3816" s="236" t="s">
        <v>4271</v>
      </c>
      <c r="G3816" s="233"/>
      <c r="H3816" s="237">
        <v>34.899999999999999</v>
      </c>
      <c r="I3816" s="238"/>
      <c r="J3816" s="233"/>
      <c r="K3816" s="233"/>
      <c r="L3816" s="239"/>
      <c r="M3816" s="240"/>
      <c r="N3816" s="241"/>
      <c r="O3816" s="241"/>
      <c r="P3816" s="241"/>
      <c r="Q3816" s="241"/>
      <c r="R3816" s="241"/>
      <c r="S3816" s="241"/>
      <c r="T3816" s="242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3" t="s">
        <v>205</v>
      </c>
      <c r="AU3816" s="243" t="s">
        <v>82</v>
      </c>
      <c r="AV3816" s="13" t="s">
        <v>82</v>
      </c>
      <c r="AW3816" s="13" t="s">
        <v>33</v>
      </c>
      <c r="AX3816" s="13" t="s">
        <v>72</v>
      </c>
      <c r="AY3816" s="243" t="s">
        <v>190</v>
      </c>
    </row>
    <row r="3817" s="13" customFormat="1">
      <c r="A3817" s="13"/>
      <c r="B3817" s="232"/>
      <c r="C3817" s="233"/>
      <c r="D3817" s="234" t="s">
        <v>205</v>
      </c>
      <c r="E3817" s="235" t="s">
        <v>19</v>
      </c>
      <c r="F3817" s="236" t="s">
        <v>4257</v>
      </c>
      <c r="G3817" s="233"/>
      <c r="H3817" s="237">
        <v>-1.8</v>
      </c>
      <c r="I3817" s="238"/>
      <c r="J3817" s="233"/>
      <c r="K3817" s="233"/>
      <c r="L3817" s="239"/>
      <c r="M3817" s="240"/>
      <c r="N3817" s="241"/>
      <c r="O3817" s="241"/>
      <c r="P3817" s="241"/>
      <c r="Q3817" s="241"/>
      <c r="R3817" s="241"/>
      <c r="S3817" s="241"/>
      <c r="T3817" s="242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3" t="s">
        <v>205</v>
      </c>
      <c r="AU3817" s="243" t="s">
        <v>82</v>
      </c>
      <c r="AV3817" s="13" t="s">
        <v>82</v>
      </c>
      <c r="AW3817" s="13" t="s">
        <v>33</v>
      </c>
      <c r="AX3817" s="13" t="s">
        <v>72</v>
      </c>
      <c r="AY3817" s="243" t="s">
        <v>190</v>
      </c>
    </row>
    <row r="3818" s="13" customFormat="1">
      <c r="A3818" s="13"/>
      <c r="B3818" s="232"/>
      <c r="C3818" s="233"/>
      <c r="D3818" s="234" t="s">
        <v>205</v>
      </c>
      <c r="E3818" s="235" t="s">
        <v>19</v>
      </c>
      <c r="F3818" s="236" t="s">
        <v>4261</v>
      </c>
      <c r="G3818" s="233"/>
      <c r="H3818" s="237">
        <v>-1.6000000000000001</v>
      </c>
      <c r="I3818" s="238"/>
      <c r="J3818" s="233"/>
      <c r="K3818" s="233"/>
      <c r="L3818" s="239"/>
      <c r="M3818" s="240"/>
      <c r="N3818" s="241"/>
      <c r="O3818" s="241"/>
      <c r="P3818" s="241"/>
      <c r="Q3818" s="241"/>
      <c r="R3818" s="241"/>
      <c r="S3818" s="241"/>
      <c r="T3818" s="242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43" t="s">
        <v>205</v>
      </c>
      <c r="AU3818" s="243" t="s">
        <v>82</v>
      </c>
      <c r="AV3818" s="13" t="s">
        <v>82</v>
      </c>
      <c r="AW3818" s="13" t="s">
        <v>33</v>
      </c>
      <c r="AX3818" s="13" t="s">
        <v>72</v>
      </c>
      <c r="AY3818" s="243" t="s">
        <v>190</v>
      </c>
    </row>
    <row r="3819" s="13" customFormat="1">
      <c r="A3819" s="13"/>
      <c r="B3819" s="232"/>
      <c r="C3819" s="233"/>
      <c r="D3819" s="234" t="s">
        <v>205</v>
      </c>
      <c r="E3819" s="235" t="s">
        <v>19</v>
      </c>
      <c r="F3819" s="236" t="s">
        <v>4258</v>
      </c>
      <c r="G3819" s="233"/>
      <c r="H3819" s="237">
        <v>0.40000000000000002</v>
      </c>
      <c r="I3819" s="238"/>
      <c r="J3819" s="233"/>
      <c r="K3819" s="233"/>
      <c r="L3819" s="239"/>
      <c r="M3819" s="240"/>
      <c r="N3819" s="241"/>
      <c r="O3819" s="241"/>
      <c r="P3819" s="241"/>
      <c r="Q3819" s="241"/>
      <c r="R3819" s="241"/>
      <c r="S3819" s="241"/>
      <c r="T3819" s="242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3" t="s">
        <v>205</v>
      </c>
      <c r="AU3819" s="243" t="s">
        <v>82</v>
      </c>
      <c r="AV3819" s="13" t="s">
        <v>82</v>
      </c>
      <c r="AW3819" s="13" t="s">
        <v>33</v>
      </c>
      <c r="AX3819" s="13" t="s">
        <v>72</v>
      </c>
      <c r="AY3819" s="243" t="s">
        <v>190</v>
      </c>
    </row>
    <row r="3820" s="14" customFormat="1">
      <c r="A3820" s="14"/>
      <c r="B3820" s="254"/>
      <c r="C3820" s="255"/>
      <c r="D3820" s="234" t="s">
        <v>205</v>
      </c>
      <c r="E3820" s="256" t="s">
        <v>19</v>
      </c>
      <c r="F3820" s="257" t="s">
        <v>1437</v>
      </c>
      <c r="G3820" s="255"/>
      <c r="H3820" s="256" t="s">
        <v>19</v>
      </c>
      <c r="I3820" s="258"/>
      <c r="J3820" s="255"/>
      <c r="K3820" s="255"/>
      <c r="L3820" s="259"/>
      <c r="M3820" s="260"/>
      <c r="N3820" s="261"/>
      <c r="O3820" s="261"/>
      <c r="P3820" s="261"/>
      <c r="Q3820" s="261"/>
      <c r="R3820" s="261"/>
      <c r="S3820" s="261"/>
      <c r="T3820" s="262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63" t="s">
        <v>205</v>
      </c>
      <c r="AU3820" s="263" t="s">
        <v>82</v>
      </c>
      <c r="AV3820" s="14" t="s">
        <v>79</v>
      </c>
      <c r="AW3820" s="14" t="s">
        <v>33</v>
      </c>
      <c r="AX3820" s="14" t="s">
        <v>72</v>
      </c>
      <c r="AY3820" s="263" t="s">
        <v>190</v>
      </c>
    </row>
    <row r="3821" s="13" customFormat="1">
      <c r="A3821" s="13"/>
      <c r="B3821" s="232"/>
      <c r="C3821" s="233"/>
      <c r="D3821" s="234" t="s">
        <v>205</v>
      </c>
      <c r="E3821" s="235" t="s">
        <v>19</v>
      </c>
      <c r="F3821" s="236" t="s">
        <v>4272</v>
      </c>
      <c r="G3821" s="233"/>
      <c r="H3821" s="237">
        <v>27.199999999999999</v>
      </c>
      <c r="I3821" s="238"/>
      <c r="J3821" s="233"/>
      <c r="K3821" s="233"/>
      <c r="L3821" s="239"/>
      <c r="M3821" s="240"/>
      <c r="N3821" s="241"/>
      <c r="O3821" s="241"/>
      <c r="P3821" s="241"/>
      <c r="Q3821" s="241"/>
      <c r="R3821" s="241"/>
      <c r="S3821" s="241"/>
      <c r="T3821" s="242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3" t="s">
        <v>205</v>
      </c>
      <c r="AU3821" s="243" t="s">
        <v>82</v>
      </c>
      <c r="AV3821" s="13" t="s">
        <v>82</v>
      </c>
      <c r="AW3821" s="13" t="s">
        <v>33</v>
      </c>
      <c r="AX3821" s="13" t="s">
        <v>72</v>
      </c>
      <c r="AY3821" s="243" t="s">
        <v>190</v>
      </c>
    </row>
    <row r="3822" s="13" customFormat="1">
      <c r="A3822" s="13"/>
      <c r="B3822" s="232"/>
      <c r="C3822" s="233"/>
      <c r="D3822" s="234" t="s">
        <v>205</v>
      </c>
      <c r="E3822" s="235" t="s">
        <v>19</v>
      </c>
      <c r="F3822" s="236" t="s">
        <v>4192</v>
      </c>
      <c r="G3822" s="233"/>
      <c r="H3822" s="237">
        <v>-0.90000000000000002</v>
      </c>
      <c r="I3822" s="238"/>
      <c r="J3822" s="233"/>
      <c r="K3822" s="233"/>
      <c r="L3822" s="239"/>
      <c r="M3822" s="240"/>
      <c r="N3822" s="241"/>
      <c r="O3822" s="241"/>
      <c r="P3822" s="241"/>
      <c r="Q3822" s="241"/>
      <c r="R3822" s="241"/>
      <c r="S3822" s="241"/>
      <c r="T3822" s="242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3" t="s">
        <v>205</v>
      </c>
      <c r="AU3822" s="243" t="s">
        <v>82</v>
      </c>
      <c r="AV3822" s="13" t="s">
        <v>82</v>
      </c>
      <c r="AW3822" s="13" t="s">
        <v>33</v>
      </c>
      <c r="AX3822" s="13" t="s">
        <v>72</v>
      </c>
      <c r="AY3822" s="243" t="s">
        <v>190</v>
      </c>
    </row>
    <row r="3823" s="13" customFormat="1">
      <c r="A3823" s="13"/>
      <c r="B3823" s="232"/>
      <c r="C3823" s="233"/>
      <c r="D3823" s="234" t="s">
        <v>205</v>
      </c>
      <c r="E3823" s="235" t="s">
        <v>19</v>
      </c>
      <c r="F3823" s="236" t="s">
        <v>4192</v>
      </c>
      <c r="G3823" s="233"/>
      <c r="H3823" s="237">
        <v>-0.90000000000000002</v>
      </c>
      <c r="I3823" s="238"/>
      <c r="J3823" s="233"/>
      <c r="K3823" s="233"/>
      <c r="L3823" s="239"/>
      <c r="M3823" s="240"/>
      <c r="N3823" s="241"/>
      <c r="O3823" s="241"/>
      <c r="P3823" s="241"/>
      <c r="Q3823" s="241"/>
      <c r="R3823" s="241"/>
      <c r="S3823" s="241"/>
      <c r="T3823" s="242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3" t="s">
        <v>205</v>
      </c>
      <c r="AU3823" s="243" t="s">
        <v>82</v>
      </c>
      <c r="AV3823" s="13" t="s">
        <v>82</v>
      </c>
      <c r="AW3823" s="13" t="s">
        <v>33</v>
      </c>
      <c r="AX3823" s="13" t="s">
        <v>72</v>
      </c>
      <c r="AY3823" s="243" t="s">
        <v>190</v>
      </c>
    </row>
    <row r="3824" s="13" customFormat="1">
      <c r="A3824" s="13"/>
      <c r="B3824" s="232"/>
      <c r="C3824" s="233"/>
      <c r="D3824" s="234" t="s">
        <v>205</v>
      </c>
      <c r="E3824" s="235" t="s">
        <v>19</v>
      </c>
      <c r="F3824" s="236" t="s">
        <v>4258</v>
      </c>
      <c r="G3824" s="233"/>
      <c r="H3824" s="237">
        <v>0.40000000000000002</v>
      </c>
      <c r="I3824" s="238"/>
      <c r="J3824" s="233"/>
      <c r="K3824" s="233"/>
      <c r="L3824" s="239"/>
      <c r="M3824" s="240"/>
      <c r="N3824" s="241"/>
      <c r="O3824" s="241"/>
      <c r="P3824" s="241"/>
      <c r="Q3824" s="241"/>
      <c r="R3824" s="241"/>
      <c r="S3824" s="241"/>
      <c r="T3824" s="242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3" t="s">
        <v>205</v>
      </c>
      <c r="AU3824" s="243" t="s">
        <v>82</v>
      </c>
      <c r="AV3824" s="13" t="s">
        <v>82</v>
      </c>
      <c r="AW3824" s="13" t="s">
        <v>33</v>
      </c>
      <c r="AX3824" s="13" t="s">
        <v>72</v>
      </c>
      <c r="AY3824" s="243" t="s">
        <v>190</v>
      </c>
    </row>
    <row r="3825" s="14" customFormat="1">
      <c r="A3825" s="14"/>
      <c r="B3825" s="254"/>
      <c r="C3825" s="255"/>
      <c r="D3825" s="234" t="s">
        <v>205</v>
      </c>
      <c r="E3825" s="256" t="s">
        <v>19</v>
      </c>
      <c r="F3825" s="257" t="s">
        <v>1984</v>
      </c>
      <c r="G3825" s="255"/>
      <c r="H3825" s="256" t="s">
        <v>19</v>
      </c>
      <c r="I3825" s="258"/>
      <c r="J3825" s="255"/>
      <c r="K3825" s="255"/>
      <c r="L3825" s="259"/>
      <c r="M3825" s="260"/>
      <c r="N3825" s="261"/>
      <c r="O3825" s="261"/>
      <c r="P3825" s="261"/>
      <c r="Q3825" s="261"/>
      <c r="R3825" s="261"/>
      <c r="S3825" s="261"/>
      <c r="T3825" s="262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63" t="s">
        <v>205</v>
      </c>
      <c r="AU3825" s="263" t="s">
        <v>82</v>
      </c>
      <c r="AV3825" s="14" t="s">
        <v>79</v>
      </c>
      <c r="AW3825" s="14" t="s">
        <v>33</v>
      </c>
      <c r="AX3825" s="14" t="s">
        <v>72</v>
      </c>
      <c r="AY3825" s="263" t="s">
        <v>190</v>
      </c>
    </row>
    <row r="3826" s="13" customFormat="1">
      <c r="A3826" s="13"/>
      <c r="B3826" s="232"/>
      <c r="C3826" s="233"/>
      <c r="D3826" s="234" t="s">
        <v>205</v>
      </c>
      <c r="E3826" s="235" t="s">
        <v>19</v>
      </c>
      <c r="F3826" s="236" t="s">
        <v>4260</v>
      </c>
      <c r="G3826" s="233"/>
      <c r="H3826" s="237">
        <v>44.479999999999997</v>
      </c>
      <c r="I3826" s="238"/>
      <c r="J3826" s="233"/>
      <c r="K3826" s="233"/>
      <c r="L3826" s="239"/>
      <c r="M3826" s="240"/>
      <c r="N3826" s="241"/>
      <c r="O3826" s="241"/>
      <c r="P3826" s="241"/>
      <c r="Q3826" s="241"/>
      <c r="R3826" s="241"/>
      <c r="S3826" s="241"/>
      <c r="T3826" s="242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3" t="s">
        <v>205</v>
      </c>
      <c r="AU3826" s="243" t="s">
        <v>82</v>
      </c>
      <c r="AV3826" s="13" t="s">
        <v>82</v>
      </c>
      <c r="AW3826" s="13" t="s">
        <v>33</v>
      </c>
      <c r="AX3826" s="13" t="s">
        <v>72</v>
      </c>
      <c r="AY3826" s="243" t="s">
        <v>190</v>
      </c>
    </row>
    <row r="3827" s="13" customFormat="1">
      <c r="A3827" s="13"/>
      <c r="B3827" s="232"/>
      <c r="C3827" s="233"/>
      <c r="D3827" s="234" t="s">
        <v>205</v>
      </c>
      <c r="E3827" s="235" t="s">
        <v>19</v>
      </c>
      <c r="F3827" s="236" t="s">
        <v>4261</v>
      </c>
      <c r="G3827" s="233"/>
      <c r="H3827" s="237">
        <v>-1.6000000000000001</v>
      </c>
      <c r="I3827" s="238"/>
      <c r="J3827" s="233"/>
      <c r="K3827" s="233"/>
      <c r="L3827" s="239"/>
      <c r="M3827" s="240"/>
      <c r="N3827" s="241"/>
      <c r="O3827" s="241"/>
      <c r="P3827" s="241"/>
      <c r="Q3827" s="241"/>
      <c r="R3827" s="241"/>
      <c r="S3827" s="241"/>
      <c r="T3827" s="242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3" t="s">
        <v>205</v>
      </c>
      <c r="AU3827" s="243" t="s">
        <v>82</v>
      </c>
      <c r="AV3827" s="13" t="s">
        <v>82</v>
      </c>
      <c r="AW3827" s="13" t="s">
        <v>33</v>
      </c>
      <c r="AX3827" s="13" t="s">
        <v>72</v>
      </c>
      <c r="AY3827" s="243" t="s">
        <v>190</v>
      </c>
    </row>
    <row r="3828" s="13" customFormat="1">
      <c r="A3828" s="13"/>
      <c r="B3828" s="232"/>
      <c r="C3828" s="233"/>
      <c r="D3828" s="234" t="s">
        <v>205</v>
      </c>
      <c r="E3828" s="235" t="s">
        <v>19</v>
      </c>
      <c r="F3828" s="236" t="s">
        <v>4192</v>
      </c>
      <c r="G3828" s="233"/>
      <c r="H3828" s="237">
        <v>-0.90000000000000002</v>
      </c>
      <c r="I3828" s="238"/>
      <c r="J3828" s="233"/>
      <c r="K3828" s="233"/>
      <c r="L3828" s="239"/>
      <c r="M3828" s="240"/>
      <c r="N3828" s="241"/>
      <c r="O3828" s="241"/>
      <c r="P3828" s="241"/>
      <c r="Q3828" s="241"/>
      <c r="R3828" s="241"/>
      <c r="S3828" s="241"/>
      <c r="T3828" s="242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3" t="s">
        <v>205</v>
      </c>
      <c r="AU3828" s="243" t="s">
        <v>82</v>
      </c>
      <c r="AV3828" s="13" t="s">
        <v>82</v>
      </c>
      <c r="AW3828" s="13" t="s">
        <v>33</v>
      </c>
      <c r="AX3828" s="13" t="s">
        <v>72</v>
      </c>
      <c r="AY3828" s="243" t="s">
        <v>190</v>
      </c>
    </row>
    <row r="3829" s="13" customFormat="1">
      <c r="A3829" s="13"/>
      <c r="B3829" s="232"/>
      <c r="C3829" s="233"/>
      <c r="D3829" s="234" t="s">
        <v>205</v>
      </c>
      <c r="E3829" s="235" t="s">
        <v>19</v>
      </c>
      <c r="F3829" s="236" t="s">
        <v>4258</v>
      </c>
      <c r="G3829" s="233"/>
      <c r="H3829" s="237">
        <v>0.40000000000000002</v>
      </c>
      <c r="I3829" s="238"/>
      <c r="J3829" s="233"/>
      <c r="K3829" s="233"/>
      <c r="L3829" s="239"/>
      <c r="M3829" s="240"/>
      <c r="N3829" s="241"/>
      <c r="O3829" s="241"/>
      <c r="P3829" s="241"/>
      <c r="Q3829" s="241"/>
      <c r="R3829" s="241"/>
      <c r="S3829" s="241"/>
      <c r="T3829" s="242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3" t="s">
        <v>205</v>
      </c>
      <c r="AU3829" s="243" t="s">
        <v>82</v>
      </c>
      <c r="AV3829" s="13" t="s">
        <v>82</v>
      </c>
      <c r="AW3829" s="13" t="s">
        <v>33</v>
      </c>
      <c r="AX3829" s="13" t="s">
        <v>72</v>
      </c>
      <c r="AY3829" s="243" t="s">
        <v>190</v>
      </c>
    </row>
    <row r="3830" s="14" customFormat="1">
      <c r="A3830" s="14"/>
      <c r="B3830" s="254"/>
      <c r="C3830" s="255"/>
      <c r="D3830" s="234" t="s">
        <v>205</v>
      </c>
      <c r="E3830" s="256" t="s">
        <v>19</v>
      </c>
      <c r="F3830" s="257" t="s">
        <v>1986</v>
      </c>
      <c r="G3830" s="255"/>
      <c r="H3830" s="256" t="s">
        <v>19</v>
      </c>
      <c r="I3830" s="258"/>
      <c r="J3830" s="255"/>
      <c r="K3830" s="255"/>
      <c r="L3830" s="259"/>
      <c r="M3830" s="260"/>
      <c r="N3830" s="261"/>
      <c r="O3830" s="261"/>
      <c r="P3830" s="261"/>
      <c r="Q3830" s="261"/>
      <c r="R3830" s="261"/>
      <c r="S3830" s="261"/>
      <c r="T3830" s="262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63" t="s">
        <v>205</v>
      </c>
      <c r="AU3830" s="263" t="s">
        <v>82</v>
      </c>
      <c r="AV3830" s="14" t="s">
        <v>79</v>
      </c>
      <c r="AW3830" s="14" t="s">
        <v>33</v>
      </c>
      <c r="AX3830" s="14" t="s">
        <v>72</v>
      </c>
      <c r="AY3830" s="263" t="s">
        <v>190</v>
      </c>
    </row>
    <row r="3831" s="13" customFormat="1">
      <c r="A3831" s="13"/>
      <c r="B3831" s="232"/>
      <c r="C3831" s="233"/>
      <c r="D3831" s="234" t="s">
        <v>205</v>
      </c>
      <c r="E3831" s="235" t="s">
        <v>19</v>
      </c>
      <c r="F3831" s="236" t="s">
        <v>4262</v>
      </c>
      <c r="G3831" s="233"/>
      <c r="H3831" s="237">
        <v>29.879999999999999</v>
      </c>
      <c r="I3831" s="238"/>
      <c r="J3831" s="233"/>
      <c r="K3831" s="233"/>
      <c r="L3831" s="239"/>
      <c r="M3831" s="240"/>
      <c r="N3831" s="241"/>
      <c r="O3831" s="241"/>
      <c r="P3831" s="241"/>
      <c r="Q3831" s="241"/>
      <c r="R3831" s="241"/>
      <c r="S3831" s="241"/>
      <c r="T3831" s="242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43" t="s">
        <v>205</v>
      </c>
      <c r="AU3831" s="243" t="s">
        <v>82</v>
      </c>
      <c r="AV3831" s="13" t="s">
        <v>82</v>
      </c>
      <c r="AW3831" s="13" t="s">
        <v>33</v>
      </c>
      <c r="AX3831" s="13" t="s">
        <v>72</v>
      </c>
      <c r="AY3831" s="243" t="s">
        <v>190</v>
      </c>
    </row>
    <row r="3832" s="13" customFormat="1">
      <c r="A3832" s="13"/>
      <c r="B3832" s="232"/>
      <c r="C3832" s="233"/>
      <c r="D3832" s="234" t="s">
        <v>205</v>
      </c>
      <c r="E3832" s="235" t="s">
        <v>19</v>
      </c>
      <c r="F3832" s="236" t="s">
        <v>4192</v>
      </c>
      <c r="G3832" s="233"/>
      <c r="H3832" s="237">
        <v>-0.90000000000000002</v>
      </c>
      <c r="I3832" s="238"/>
      <c r="J3832" s="233"/>
      <c r="K3832" s="233"/>
      <c r="L3832" s="239"/>
      <c r="M3832" s="240"/>
      <c r="N3832" s="241"/>
      <c r="O3832" s="241"/>
      <c r="P3832" s="241"/>
      <c r="Q3832" s="241"/>
      <c r="R3832" s="241"/>
      <c r="S3832" s="241"/>
      <c r="T3832" s="242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3" t="s">
        <v>205</v>
      </c>
      <c r="AU3832" s="243" t="s">
        <v>82</v>
      </c>
      <c r="AV3832" s="13" t="s">
        <v>82</v>
      </c>
      <c r="AW3832" s="13" t="s">
        <v>33</v>
      </c>
      <c r="AX3832" s="13" t="s">
        <v>72</v>
      </c>
      <c r="AY3832" s="243" t="s">
        <v>190</v>
      </c>
    </row>
    <row r="3833" s="13" customFormat="1">
      <c r="A3833" s="13"/>
      <c r="B3833" s="232"/>
      <c r="C3833" s="233"/>
      <c r="D3833" s="234" t="s">
        <v>205</v>
      </c>
      <c r="E3833" s="235" t="s">
        <v>19</v>
      </c>
      <c r="F3833" s="236" t="s">
        <v>4192</v>
      </c>
      <c r="G3833" s="233"/>
      <c r="H3833" s="237">
        <v>-0.90000000000000002</v>
      </c>
      <c r="I3833" s="238"/>
      <c r="J3833" s="233"/>
      <c r="K3833" s="233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205</v>
      </c>
      <c r="AU3833" s="243" t="s">
        <v>82</v>
      </c>
      <c r="AV3833" s="13" t="s">
        <v>82</v>
      </c>
      <c r="AW3833" s="13" t="s">
        <v>33</v>
      </c>
      <c r="AX3833" s="13" t="s">
        <v>72</v>
      </c>
      <c r="AY3833" s="243" t="s">
        <v>190</v>
      </c>
    </row>
    <row r="3834" s="13" customFormat="1">
      <c r="A3834" s="13"/>
      <c r="B3834" s="232"/>
      <c r="C3834" s="233"/>
      <c r="D3834" s="234" t="s">
        <v>205</v>
      </c>
      <c r="E3834" s="235" t="s">
        <v>19</v>
      </c>
      <c r="F3834" s="236" t="s">
        <v>4258</v>
      </c>
      <c r="G3834" s="233"/>
      <c r="H3834" s="237">
        <v>0.40000000000000002</v>
      </c>
      <c r="I3834" s="238"/>
      <c r="J3834" s="233"/>
      <c r="K3834" s="233"/>
      <c r="L3834" s="239"/>
      <c r="M3834" s="240"/>
      <c r="N3834" s="241"/>
      <c r="O3834" s="241"/>
      <c r="P3834" s="241"/>
      <c r="Q3834" s="241"/>
      <c r="R3834" s="241"/>
      <c r="S3834" s="241"/>
      <c r="T3834" s="242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3" t="s">
        <v>205</v>
      </c>
      <c r="AU3834" s="243" t="s">
        <v>82</v>
      </c>
      <c r="AV3834" s="13" t="s">
        <v>82</v>
      </c>
      <c r="AW3834" s="13" t="s">
        <v>33</v>
      </c>
      <c r="AX3834" s="13" t="s">
        <v>72</v>
      </c>
      <c r="AY3834" s="243" t="s">
        <v>190</v>
      </c>
    </row>
    <row r="3835" s="14" customFormat="1">
      <c r="A3835" s="14"/>
      <c r="B3835" s="254"/>
      <c r="C3835" s="255"/>
      <c r="D3835" s="234" t="s">
        <v>205</v>
      </c>
      <c r="E3835" s="256" t="s">
        <v>19</v>
      </c>
      <c r="F3835" s="257" t="s">
        <v>1987</v>
      </c>
      <c r="G3835" s="255"/>
      <c r="H3835" s="256" t="s">
        <v>19</v>
      </c>
      <c r="I3835" s="258"/>
      <c r="J3835" s="255"/>
      <c r="K3835" s="255"/>
      <c r="L3835" s="259"/>
      <c r="M3835" s="260"/>
      <c r="N3835" s="261"/>
      <c r="O3835" s="261"/>
      <c r="P3835" s="261"/>
      <c r="Q3835" s="261"/>
      <c r="R3835" s="261"/>
      <c r="S3835" s="261"/>
      <c r="T3835" s="262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63" t="s">
        <v>205</v>
      </c>
      <c r="AU3835" s="263" t="s">
        <v>82</v>
      </c>
      <c r="AV3835" s="14" t="s">
        <v>79</v>
      </c>
      <c r="AW3835" s="14" t="s">
        <v>33</v>
      </c>
      <c r="AX3835" s="14" t="s">
        <v>72</v>
      </c>
      <c r="AY3835" s="263" t="s">
        <v>190</v>
      </c>
    </row>
    <row r="3836" s="13" customFormat="1">
      <c r="A3836" s="13"/>
      <c r="B3836" s="232"/>
      <c r="C3836" s="233"/>
      <c r="D3836" s="234" t="s">
        <v>205</v>
      </c>
      <c r="E3836" s="235" t="s">
        <v>19</v>
      </c>
      <c r="F3836" s="236" t="s">
        <v>4273</v>
      </c>
      <c r="G3836" s="233"/>
      <c r="H3836" s="237">
        <v>39.68</v>
      </c>
      <c r="I3836" s="238"/>
      <c r="J3836" s="233"/>
      <c r="K3836" s="233"/>
      <c r="L3836" s="239"/>
      <c r="M3836" s="240"/>
      <c r="N3836" s="241"/>
      <c r="O3836" s="241"/>
      <c r="P3836" s="241"/>
      <c r="Q3836" s="241"/>
      <c r="R3836" s="241"/>
      <c r="S3836" s="241"/>
      <c r="T3836" s="242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3" t="s">
        <v>205</v>
      </c>
      <c r="AU3836" s="243" t="s">
        <v>82</v>
      </c>
      <c r="AV3836" s="13" t="s">
        <v>82</v>
      </c>
      <c r="AW3836" s="13" t="s">
        <v>33</v>
      </c>
      <c r="AX3836" s="13" t="s">
        <v>72</v>
      </c>
      <c r="AY3836" s="243" t="s">
        <v>190</v>
      </c>
    </row>
    <row r="3837" s="13" customFormat="1">
      <c r="A3837" s="13"/>
      <c r="B3837" s="232"/>
      <c r="C3837" s="233"/>
      <c r="D3837" s="234" t="s">
        <v>205</v>
      </c>
      <c r="E3837" s="235" t="s">
        <v>19</v>
      </c>
      <c r="F3837" s="236" t="s">
        <v>4192</v>
      </c>
      <c r="G3837" s="233"/>
      <c r="H3837" s="237">
        <v>-0.90000000000000002</v>
      </c>
      <c r="I3837" s="238"/>
      <c r="J3837" s="233"/>
      <c r="K3837" s="233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205</v>
      </c>
      <c r="AU3837" s="243" t="s">
        <v>82</v>
      </c>
      <c r="AV3837" s="13" t="s">
        <v>82</v>
      </c>
      <c r="AW3837" s="13" t="s">
        <v>33</v>
      </c>
      <c r="AX3837" s="13" t="s">
        <v>72</v>
      </c>
      <c r="AY3837" s="243" t="s">
        <v>190</v>
      </c>
    </row>
    <row r="3838" s="13" customFormat="1">
      <c r="A3838" s="13"/>
      <c r="B3838" s="232"/>
      <c r="C3838" s="233"/>
      <c r="D3838" s="234" t="s">
        <v>205</v>
      </c>
      <c r="E3838" s="235" t="s">
        <v>19</v>
      </c>
      <c r="F3838" s="236" t="s">
        <v>4258</v>
      </c>
      <c r="G3838" s="233"/>
      <c r="H3838" s="237">
        <v>0.40000000000000002</v>
      </c>
      <c r="I3838" s="238"/>
      <c r="J3838" s="233"/>
      <c r="K3838" s="233"/>
      <c r="L3838" s="239"/>
      <c r="M3838" s="240"/>
      <c r="N3838" s="241"/>
      <c r="O3838" s="241"/>
      <c r="P3838" s="241"/>
      <c r="Q3838" s="241"/>
      <c r="R3838" s="241"/>
      <c r="S3838" s="241"/>
      <c r="T3838" s="242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3" t="s">
        <v>205</v>
      </c>
      <c r="AU3838" s="243" t="s">
        <v>82</v>
      </c>
      <c r="AV3838" s="13" t="s">
        <v>82</v>
      </c>
      <c r="AW3838" s="13" t="s">
        <v>33</v>
      </c>
      <c r="AX3838" s="13" t="s">
        <v>72</v>
      </c>
      <c r="AY3838" s="243" t="s">
        <v>190</v>
      </c>
    </row>
    <row r="3839" s="14" customFormat="1">
      <c r="A3839" s="14"/>
      <c r="B3839" s="254"/>
      <c r="C3839" s="255"/>
      <c r="D3839" s="234" t="s">
        <v>205</v>
      </c>
      <c r="E3839" s="256" t="s">
        <v>19</v>
      </c>
      <c r="F3839" s="257" t="s">
        <v>1439</v>
      </c>
      <c r="G3839" s="255"/>
      <c r="H3839" s="256" t="s">
        <v>19</v>
      </c>
      <c r="I3839" s="258"/>
      <c r="J3839" s="255"/>
      <c r="K3839" s="255"/>
      <c r="L3839" s="259"/>
      <c r="M3839" s="260"/>
      <c r="N3839" s="261"/>
      <c r="O3839" s="261"/>
      <c r="P3839" s="261"/>
      <c r="Q3839" s="261"/>
      <c r="R3839" s="261"/>
      <c r="S3839" s="261"/>
      <c r="T3839" s="262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63" t="s">
        <v>205</v>
      </c>
      <c r="AU3839" s="263" t="s">
        <v>82</v>
      </c>
      <c r="AV3839" s="14" t="s">
        <v>79</v>
      </c>
      <c r="AW3839" s="14" t="s">
        <v>33</v>
      </c>
      <c r="AX3839" s="14" t="s">
        <v>72</v>
      </c>
      <c r="AY3839" s="263" t="s">
        <v>190</v>
      </c>
    </row>
    <row r="3840" s="13" customFormat="1">
      <c r="A3840" s="13"/>
      <c r="B3840" s="232"/>
      <c r="C3840" s="233"/>
      <c r="D3840" s="234" t="s">
        <v>205</v>
      </c>
      <c r="E3840" s="235" t="s">
        <v>19</v>
      </c>
      <c r="F3840" s="236" t="s">
        <v>4255</v>
      </c>
      <c r="G3840" s="233"/>
      <c r="H3840" s="237">
        <v>17.120000000000001</v>
      </c>
      <c r="I3840" s="238"/>
      <c r="J3840" s="233"/>
      <c r="K3840" s="233"/>
      <c r="L3840" s="239"/>
      <c r="M3840" s="240"/>
      <c r="N3840" s="241"/>
      <c r="O3840" s="241"/>
      <c r="P3840" s="241"/>
      <c r="Q3840" s="241"/>
      <c r="R3840" s="241"/>
      <c r="S3840" s="241"/>
      <c r="T3840" s="242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43" t="s">
        <v>205</v>
      </c>
      <c r="AU3840" s="243" t="s">
        <v>82</v>
      </c>
      <c r="AV3840" s="13" t="s">
        <v>82</v>
      </c>
      <c r="AW3840" s="13" t="s">
        <v>33</v>
      </c>
      <c r="AX3840" s="13" t="s">
        <v>72</v>
      </c>
      <c r="AY3840" s="243" t="s">
        <v>190</v>
      </c>
    </row>
    <row r="3841" s="13" customFormat="1">
      <c r="A3841" s="13"/>
      <c r="B3841" s="232"/>
      <c r="C3841" s="233"/>
      <c r="D3841" s="234" t="s">
        <v>205</v>
      </c>
      <c r="E3841" s="235" t="s">
        <v>19</v>
      </c>
      <c r="F3841" s="236" t="s">
        <v>4256</v>
      </c>
      <c r="G3841" s="233"/>
      <c r="H3841" s="237">
        <v>-2.5</v>
      </c>
      <c r="I3841" s="238"/>
      <c r="J3841" s="233"/>
      <c r="K3841" s="233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205</v>
      </c>
      <c r="AU3841" s="243" t="s">
        <v>82</v>
      </c>
      <c r="AV3841" s="13" t="s">
        <v>82</v>
      </c>
      <c r="AW3841" s="13" t="s">
        <v>33</v>
      </c>
      <c r="AX3841" s="13" t="s">
        <v>72</v>
      </c>
      <c r="AY3841" s="243" t="s">
        <v>190</v>
      </c>
    </row>
    <row r="3842" s="13" customFormat="1">
      <c r="A3842" s="13"/>
      <c r="B3842" s="232"/>
      <c r="C3842" s="233"/>
      <c r="D3842" s="234" t="s">
        <v>205</v>
      </c>
      <c r="E3842" s="235" t="s">
        <v>19</v>
      </c>
      <c r="F3842" s="236" t="s">
        <v>4257</v>
      </c>
      <c r="G3842" s="233"/>
      <c r="H3842" s="237">
        <v>-1.8</v>
      </c>
      <c r="I3842" s="238"/>
      <c r="J3842" s="233"/>
      <c r="K3842" s="233"/>
      <c r="L3842" s="239"/>
      <c r="M3842" s="240"/>
      <c r="N3842" s="241"/>
      <c r="O3842" s="241"/>
      <c r="P3842" s="241"/>
      <c r="Q3842" s="241"/>
      <c r="R3842" s="241"/>
      <c r="S3842" s="241"/>
      <c r="T3842" s="242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43" t="s">
        <v>205</v>
      </c>
      <c r="AU3842" s="243" t="s">
        <v>82</v>
      </c>
      <c r="AV3842" s="13" t="s">
        <v>82</v>
      </c>
      <c r="AW3842" s="13" t="s">
        <v>33</v>
      </c>
      <c r="AX3842" s="13" t="s">
        <v>72</v>
      </c>
      <c r="AY3842" s="243" t="s">
        <v>190</v>
      </c>
    </row>
    <row r="3843" s="13" customFormat="1">
      <c r="A3843" s="13"/>
      <c r="B3843" s="232"/>
      <c r="C3843" s="233"/>
      <c r="D3843" s="234" t="s">
        <v>205</v>
      </c>
      <c r="E3843" s="235" t="s">
        <v>19</v>
      </c>
      <c r="F3843" s="236" t="s">
        <v>4258</v>
      </c>
      <c r="G3843" s="233"/>
      <c r="H3843" s="237">
        <v>0.40000000000000002</v>
      </c>
      <c r="I3843" s="238"/>
      <c r="J3843" s="233"/>
      <c r="K3843" s="233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205</v>
      </c>
      <c r="AU3843" s="243" t="s">
        <v>82</v>
      </c>
      <c r="AV3843" s="13" t="s">
        <v>82</v>
      </c>
      <c r="AW3843" s="13" t="s">
        <v>33</v>
      </c>
      <c r="AX3843" s="13" t="s">
        <v>72</v>
      </c>
      <c r="AY3843" s="243" t="s">
        <v>190</v>
      </c>
    </row>
    <row r="3844" s="14" customFormat="1">
      <c r="A3844" s="14"/>
      <c r="B3844" s="254"/>
      <c r="C3844" s="255"/>
      <c r="D3844" s="234" t="s">
        <v>205</v>
      </c>
      <c r="E3844" s="256" t="s">
        <v>19</v>
      </c>
      <c r="F3844" s="257" t="s">
        <v>1995</v>
      </c>
      <c r="G3844" s="255"/>
      <c r="H3844" s="256" t="s">
        <v>19</v>
      </c>
      <c r="I3844" s="258"/>
      <c r="J3844" s="255"/>
      <c r="K3844" s="255"/>
      <c r="L3844" s="259"/>
      <c r="M3844" s="260"/>
      <c r="N3844" s="261"/>
      <c r="O3844" s="261"/>
      <c r="P3844" s="261"/>
      <c r="Q3844" s="261"/>
      <c r="R3844" s="261"/>
      <c r="S3844" s="261"/>
      <c r="T3844" s="262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63" t="s">
        <v>205</v>
      </c>
      <c r="AU3844" s="263" t="s">
        <v>82</v>
      </c>
      <c r="AV3844" s="14" t="s">
        <v>79</v>
      </c>
      <c r="AW3844" s="14" t="s">
        <v>33</v>
      </c>
      <c r="AX3844" s="14" t="s">
        <v>72</v>
      </c>
      <c r="AY3844" s="263" t="s">
        <v>190</v>
      </c>
    </row>
    <row r="3845" s="13" customFormat="1">
      <c r="A3845" s="13"/>
      <c r="B3845" s="232"/>
      <c r="C3845" s="233"/>
      <c r="D3845" s="234" t="s">
        <v>205</v>
      </c>
      <c r="E3845" s="235" t="s">
        <v>19</v>
      </c>
      <c r="F3845" s="236" t="s">
        <v>4259</v>
      </c>
      <c r="G3845" s="233"/>
      <c r="H3845" s="237">
        <v>15.310000000000001</v>
      </c>
      <c r="I3845" s="238"/>
      <c r="J3845" s="233"/>
      <c r="K3845" s="233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205</v>
      </c>
      <c r="AU3845" s="243" t="s">
        <v>82</v>
      </c>
      <c r="AV3845" s="13" t="s">
        <v>82</v>
      </c>
      <c r="AW3845" s="13" t="s">
        <v>33</v>
      </c>
      <c r="AX3845" s="13" t="s">
        <v>72</v>
      </c>
      <c r="AY3845" s="243" t="s">
        <v>190</v>
      </c>
    </row>
    <row r="3846" s="13" customFormat="1">
      <c r="A3846" s="13"/>
      <c r="B3846" s="232"/>
      <c r="C3846" s="233"/>
      <c r="D3846" s="234" t="s">
        <v>205</v>
      </c>
      <c r="E3846" s="235" t="s">
        <v>19</v>
      </c>
      <c r="F3846" s="236" t="s">
        <v>4192</v>
      </c>
      <c r="G3846" s="233"/>
      <c r="H3846" s="237">
        <v>-0.90000000000000002</v>
      </c>
      <c r="I3846" s="238"/>
      <c r="J3846" s="233"/>
      <c r="K3846" s="233"/>
      <c r="L3846" s="239"/>
      <c r="M3846" s="240"/>
      <c r="N3846" s="241"/>
      <c r="O3846" s="241"/>
      <c r="P3846" s="241"/>
      <c r="Q3846" s="241"/>
      <c r="R3846" s="241"/>
      <c r="S3846" s="241"/>
      <c r="T3846" s="242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3" t="s">
        <v>205</v>
      </c>
      <c r="AU3846" s="243" t="s">
        <v>82</v>
      </c>
      <c r="AV3846" s="13" t="s">
        <v>82</v>
      </c>
      <c r="AW3846" s="13" t="s">
        <v>33</v>
      </c>
      <c r="AX3846" s="13" t="s">
        <v>72</v>
      </c>
      <c r="AY3846" s="243" t="s">
        <v>190</v>
      </c>
    </row>
    <row r="3847" s="14" customFormat="1">
      <c r="A3847" s="14"/>
      <c r="B3847" s="254"/>
      <c r="C3847" s="255"/>
      <c r="D3847" s="234" t="s">
        <v>205</v>
      </c>
      <c r="E3847" s="256" t="s">
        <v>19</v>
      </c>
      <c r="F3847" s="257" t="s">
        <v>1996</v>
      </c>
      <c r="G3847" s="255"/>
      <c r="H3847" s="256" t="s">
        <v>19</v>
      </c>
      <c r="I3847" s="258"/>
      <c r="J3847" s="255"/>
      <c r="K3847" s="255"/>
      <c r="L3847" s="259"/>
      <c r="M3847" s="260"/>
      <c r="N3847" s="261"/>
      <c r="O3847" s="261"/>
      <c r="P3847" s="261"/>
      <c r="Q3847" s="261"/>
      <c r="R3847" s="261"/>
      <c r="S3847" s="261"/>
      <c r="T3847" s="262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63" t="s">
        <v>205</v>
      </c>
      <c r="AU3847" s="263" t="s">
        <v>82</v>
      </c>
      <c r="AV3847" s="14" t="s">
        <v>79</v>
      </c>
      <c r="AW3847" s="14" t="s">
        <v>33</v>
      </c>
      <c r="AX3847" s="14" t="s">
        <v>72</v>
      </c>
      <c r="AY3847" s="263" t="s">
        <v>190</v>
      </c>
    </row>
    <row r="3848" s="13" customFormat="1">
      <c r="A3848" s="13"/>
      <c r="B3848" s="232"/>
      <c r="C3848" s="233"/>
      <c r="D3848" s="234" t="s">
        <v>205</v>
      </c>
      <c r="E3848" s="235" t="s">
        <v>19</v>
      </c>
      <c r="F3848" s="236" t="s">
        <v>4259</v>
      </c>
      <c r="G3848" s="233"/>
      <c r="H3848" s="237">
        <v>15.310000000000001</v>
      </c>
      <c r="I3848" s="238"/>
      <c r="J3848" s="233"/>
      <c r="K3848" s="233"/>
      <c r="L3848" s="239"/>
      <c r="M3848" s="240"/>
      <c r="N3848" s="241"/>
      <c r="O3848" s="241"/>
      <c r="P3848" s="241"/>
      <c r="Q3848" s="241"/>
      <c r="R3848" s="241"/>
      <c r="S3848" s="241"/>
      <c r="T3848" s="242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3" t="s">
        <v>205</v>
      </c>
      <c r="AU3848" s="243" t="s">
        <v>82</v>
      </c>
      <c r="AV3848" s="13" t="s">
        <v>82</v>
      </c>
      <c r="AW3848" s="13" t="s">
        <v>33</v>
      </c>
      <c r="AX3848" s="13" t="s">
        <v>72</v>
      </c>
      <c r="AY3848" s="243" t="s">
        <v>190</v>
      </c>
    </row>
    <row r="3849" s="13" customFormat="1">
      <c r="A3849" s="13"/>
      <c r="B3849" s="232"/>
      <c r="C3849" s="233"/>
      <c r="D3849" s="234" t="s">
        <v>205</v>
      </c>
      <c r="E3849" s="235" t="s">
        <v>19</v>
      </c>
      <c r="F3849" s="236" t="s">
        <v>4192</v>
      </c>
      <c r="G3849" s="233"/>
      <c r="H3849" s="237">
        <v>-0.90000000000000002</v>
      </c>
      <c r="I3849" s="238"/>
      <c r="J3849" s="233"/>
      <c r="K3849" s="233"/>
      <c r="L3849" s="239"/>
      <c r="M3849" s="240"/>
      <c r="N3849" s="241"/>
      <c r="O3849" s="241"/>
      <c r="P3849" s="241"/>
      <c r="Q3849" s="241"/>
      <c r="R3849" s="241"/>
      <c r="S3849" s="241"/>
      <c r="T3849" s="242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43" t="s">
        <v>205</v>
      </c>
      <c r="AU3849" s="243" t="s">
        <v>82</v>
      </c>
      <c r="AV3849" s="13" t="s">
        <v>82</v>
      </c>
      <c r="AW3849" s="13" t="s">
        <v>33</v>
      </c>
      <c r="AX3849" s="13" t="s">
        <v>72</v>
      </c>
      <c r="AY3849" s="243" t="s">
        <v>190</v>
      </c>
    </row>
    <row r="3850" s="14" customFormat="1">
      <c r="A3850" s="14"/>
      <c r="B3850" s="254"/>
      <c r="C3850" s="255"/>
      <c r="D3850" s="234" t="s">
        <v>205</v>
      </c>
      <c r="E3850" s="256" t="s">
        <v>19</v>
      </c>
      <c r="F3850" s="257" t="s">
        <v>1081</v>
      </c>
      <c r="G3850" s="255"/>
      <c r="H3850" s="256" t="s">
        <v>19</v>
      </c>
      <c r="I3850" s="258"/>
      <c r="J3850" s="255"/>
      <c r="K3850" s="255"/>
      <c r="L3850" s="259"/>
      <c r="M3850" s="260"/>
      <c r="N3850" s="261"/>
      <c r="O3850" s="261"/>
      <c r="P3850" s="261"/>
      <c r="Q3850" s="261"/>
      <c r="R3850" s="261"/>
      <c r="S3850" s="261"/>
      <c r="T3850" s="262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63" t="s">
        <v>205</v>
      </c>
      <c r="AU3850" s="263" t="s">
        <v>82</v>
      </c>
      <c r="AV3850" s="14" t="s">
        <v>79</v>
      </c>
      <c r="AW3850" s="14" t="s">
        <v>33</v>
      </c>
      <c r="AX3850" s="14" t="s">
        <v>72</v>
      </c>
      <c r="AY3850" s="263" t="s">
        <v>190</v>
      </c>
    </row>
    <row r="3851" s="13" customFormat="1">
      <c r="A3851" s="13"/>
      <c r="B3851" s="232"/>
      <c r="C3851" s="233"/>
      <c r="D3851" s="234" t="s">
        <v>205</v>
      </c>
      <c r="E3851" s="235" t="s">
        <v>19</v>
      </c>
      <c r="F3851" s="236" t="s">
        <v>4274</v>
      </c>
      <c r="G3851" s="233"/>
      <c r="H3851" s="237">
        <v>41.520000000000003</v>
      </c>
      <c r="I3851" s="238"/>
      <c r="J3851" s="233"/>
      <c r="K3851" s="233"/>
      <c r="L3851" s="239"/>
      <c r="M3851" s="240"/>
      <c r="N3851" s="241"/>
      <c r="O3851" s="241"/>
      <c r="P3851" s="241"/>
      <c r="Q3851" s="241"/>
      <c r="R3851" s="241"/>
      <c r="S3851" s="241"/>
      <c r="T3851" s="242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43" t="s">
        <v>205</v>
      </c>
      <c r="AU3851" s="243" t="s">
        <v>82</v>
      </c>
      <c r="AV3851" s="13" t="s">
        <v>82</v>
      </c>
      <c r="AW3851" s="13" t="s">
        <v>33</v>
      </c>
      <c r="AX3851" s="13" t="s">
        <v>72</v>
      </c>
      <c r="AY3851" s="243" t="s">
        <v>190</v>
      </c>
    </row>
    <row r="3852" s="13" customFormat="1">
      <c r="A3852" s="13"/>
      <c r="B3852" s="232"/>
      <c r="C3852" s="233"/>
      <c r="D3852" s="234" t="s">
        <v>205</v>
      </c>
      <c r="E3852" s="235" t="s">
        <v>19</v>
      </c>
      <c r="F3852" s="236" t="s">
        <v>4261</v>
      </c>
      <c r="G3852" s="233"/>
      <c r="H3852" s="237">
        <v>-1.6000000000000001</v>
      </c>
      <c r="I3852" s="238"/>
      <c r="J3852" s="233"/>
      <c r="K3852" s="233"/>
      <c r="L3852" s="239"/>
      <c r="M3852" s="240"/>
      <c r="N3852" s="241"/>
      <c r="O3852" s="241"/>
      <c r="P3852" s="241"/>
      <c r="Q3852" s="241"/>
      <c r="R3852" s="241"/>
      <c r="S3852" s="241"/>
      <c r="T3852" s="242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43" t="s">
        <v>205</v>
      </c>
      <c r="AU3852" s="243" t="s">
        <v>82</v>
      </c>
      <c r="AV3852" s="13" t="s">
        <v>82</v>
      </c>
      <c r="AW3852" s="13" t="s">
        <v>33</v>
      </c>
      <c r="AX3852" s="13" t="s">
        <v>72</v>
      </c>
      <c r="AY3852" s="243" t="s">
        <v>190</v>
      </c>
    </row>
    <row r="3853" s="13" customFormat="1">
      <c r="A3853" s="13"/>
      <c r="B3853" s="232"/>
      <c r="C3853" s="233"/>
      <c r="D3853" s="234" t="s">
        <v>205</v>
      </c>
      <c r="E3853" s="235" t="s">
        <v>19</v>
      </c>
      <c r="F3853" s="236" t="s">
        <v>4258</v>
      </c>
      <c r="G3853" s="233"/>
      <c r="H3853" s="237">
        <v>0.40000000000000002</v>
      </c>
      <c r="I3853" s="238"/>
      <c r="J3853" s="233"/>
      <c r="K3853" s="233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205</v>
      </c>
      <c r="AU3853" s="243" t="s">
        <v>82</v>
      </c>
      <c r="AV3853" s="13" t="s">
        <v>82</v>
      </c>
      <c r="AW3853" s="13" t="s">
        <v>33</v>
      </c>
      <c r="AX3853" s="13" t="s">
        <v>72</v>
      </c>
      <c r="AY3853" s="243" t="s">
        <v>190</v>
      </c>
    </row>
    <row r="3854" s="14" customFormat="1">
      <c r="A3854" s="14"/>
      <c r="B3854" s="254"/>
      <c r="C3854" s="255"/>
      <c r="D3854" s="234" t="s">
        <v>205</v>
      </c>
      <c r="E3854" s="256" t="s">
        <v>19</v>
      </c>
      <c r="F3854" s="257" t="s">
        <v>1441</v>
      </c>
      <c r="G3854" s="255"/>
      <c r="H3854" s="256" t="s">
        <v>19</v>
      </c>
      <c r="I3854" s="258"/>
      <c r="J3854" s="255"/>
      <c r="K3854" s="255"/>
      <c r="L3854" s="259"/>
      <c r="M3854" s="260"/>
      <c r="N3854" s="261"/>
      <c r="O3854" s="261"/>
      <c r="P3854" s="261"/>
      <c r="Q3854" s="261"/>
      <c r="R3854" s="261"/>
      <c r="S3854" s="261"/>
      <c r="T3854" s="262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63" t="s">
        <v>205</v>
      </c>
      <c r="AU3854" s="263" t="s">
        <v>82</v>
      </c>
      <c r="AV3854" s="14" t="s">
        <v>79</v>
      </c>
      <c r="AW3854" s="14" t="s">
        <v>33</v>
      </c>
      <c r="AX3854" s="14" t="s">
        <v>72</v>
      </c>
      <c r="AY3854" s="263" t="s">
        <v>190</v>
      </c>
    </row>
    <row r="3855" s="13" customFormat="1">
      <c r="A3855" s="13"/>
      <c r="B3855" s="232"/>
      <c r="C3855" s="233"/>
      <c r="D3855" s="234" t="s">
        <v>205</v>
      </c>
      <c r="E3855" s="235" t="s">
        <v>19</v>
      </c>
      <c r="F3855" s="236" t="s">
        <v>4275</v>
      </c>
      <c r="G3855" s="233"/>
      <c r="H3855" s="237">
        <v>18.120000000000001</v>
      </c>
      <c r="I3855" s="238"/>
      <c r="J3855" s="233"/>
      <c r="K3855" s="233"/>
      <c r="L3855" s="239"/>
      <c r="M3855" s="240"/>
      <c r="N3855" s="241"/>
      <c r="O3855" s="241"/>
      <c r="P3855" s="241"/>
      <c r="Q3855" s="241"/>
      <c r="R3855" s="241"/>
      <c r="S3855" s="241"/>
      <c r="T3855" s="242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43" t="s">
        <v>205</v>
      </c>
      <c r="AU3855" s="243" t="s">
        <v>82</v>
      </c>
      <c r="AV3855" s="13" t="s">
        <v>82</v>
      </c>
      <c r="AW3855" s="13" t="s">
        <v>33</v>
      </c>
      <c r="AX3855" s="13" t="s">
        <v>72</v>
      </c>
      <c r="AY3855" s="243" t="s">
        <v>190</v>
      </c>
    </row>
    <row r="3856" s="13" customFormat="1">
      <c r="A3856" s="13"/>
      <c r="B3856" s="232"/>
      <c r="C3856" s="233"/>
      <c r="D3856" s="234" t="s">
        <v>205</v>
      </c>
      <c r="E3856" s="235" t="s">
        <v>19</v>
      </c>
      <c r="F3856" s="236" t="s">
        <v>4257</v>
      </c>
      <c r="G3856" s="233"/>
      <c r="H3856" s="237">
        <v>-1.8</v>
      </c>
      <c r="I3856" s="238"/>
      <c r="J3856" s="233"/>
      <c r="K3856" s="233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205</v>
      </c>
      <c r="AU3856" s="243" t="s">
        <v>82</v>
      </c>
      <c r="AV3856" s="13" t="s">
        <v>82</v>
      </c>
      <c r="AW3856" s="13" t="s">
        <v>33</v>
      </c>
      <c r="AX3856" s="13" t="s">
        <v>72</v>
      </c>
      <c r="AY3856" s="243" t="s">
        <v>190</v>
      </c>
    </row>
    <row r="3857" s="13" customFormat="1">
      <c r="A3857" s="13"/>
      <c r="B3857" s="232"/>
      <c r="C3857" s="233"/>
      <c r="D3857" s="234" t="s">
        <v>205</v>
      </c>
      <c r="E3857" s="235" t="s">
        <v>19</v>
      </c>
      <c r="F3857" s="236" t="s">
        <v>4256</v>
      </c>
      <c r="G3857" s="233"/>
      <c r="H3857" s="237">
        <v>-2.5</v>
      </c>
      <c r="I3857" s="238"/>
      <c r="J3857" s="233"/>
      <c r="K3857" s="233"/>
      <c r="L3857" s="239"/>
      <c r="M3857" s="240"/>
      <c r="N3857" s="241"/>
      <c r="O3857" s="241"/>
      <c r="P3857" s="241"/>
      <c r="Q3857" s="241"/>
      <c r="R3857" s="241"/>
      <c r="S3857" s="241"/>
      <c r="T3857" s="242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3" t="s">
        <v>205</v>
      </c>
      <c r="AU3857" s="243" t="s">
        <v>82</v>
      </c>
      <c r="AV3857" s="13" t="s">
        <v>82</v>
      </c>
      <c r="AW3857" s="13" t="s">
        <v>33</v>
      </c>
      <c r="AX3857" s="13" t="s">
        <v>72</v>
      </c>
      <c r="AY3857" s="243" t="s">
        <v>190</v>
      </c>
    </row>
    <row r="3858" s="13" customFormat="1">
      <c r="A3858" s="13"/>
      <c r="B3858" s="232"/>
      <c r="C3858" s="233"/>
      <c r="D3858" s="234" t="s">
        <v>205</v>
      </c>
      <c r="E3858" s="235" t="s">
        <v>19</v>
      </c>
      <c r="F3858" s="236" t="s">
        <v>4258</v>
      </c>
      <c r="G3858" s="233"/>
      <c r="H3858" s="237">
        <v>0.40000000000000002</v>
      </c>
      <c r="I3858" s="238"/>
      <c r="J3858" s="233"/>
      <c r="K3858" s="233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205</v>
      </c>
      <c r="AU3858" s="243" t="s">
        <v>82</v>
      </c>
      <c r="AV3858" s="13" t="s">
        <v>82</v>
      </c>
      <c r="AW3858" s="13" t="s">
        <v>33</v>
      </c>
      <c r="AX3858" s="13" t="s">
        <v>72</v>
      </c>
      <c r="AY3858" s="243" t="s">
        <v>190</v>
      </c>
    </row>
    <row r="3859" s="14" customFormat="1">
      <c r="A3859" s="14"/>
      <c r="B3859" s="254"/>
      <c r="C3859" s="255"/>
      <c r="D3859" s="234" t="s">
        <v>205</v>
      </c>
      <c r="E3859" s="256" t="s">
        <v>19</v>
      </c>
      <c r="F3859" s="257" t="s">
        <v>2001</v>
      </c>
      <c r="G3859" s="255"/>
      <c r="H3859" s="256" t="s">
        <v>19</v>
      </c>
      <c r="I3859" s="258"/>
      <c r="J3859" s="255"/>
      <c r="K3859" s="255"/>
      <c r="L3859" s="259"/>
      <c r="M3859" s="260"/>
      <c r="N3859" s="261"/>
      <c r="O3859" s="261"/>
      <c r="P3859" s="261"/>
      <c r="Q3859" s="261"/>
      <c r="R3859" s="261"/>
      <c r="S3859" s="261"/>
      <c r="T3859" s="262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63" t="s">
        <v>205</v>
      </c>
      <c r="AU3859" s="263" t="s">
        <v>82</v>
      </c>
      <c r="AV3859" s="14" t="s">
        <v>79</v>
      </c>
      <c r="AW3859" s="14" t="s">
        <v>33</v>
      </c>
      <c r="AX3859" s="14" t="s">
        <v>72</v>
      </c>
      <c r="AY3859" s="263" t="s">
        <v>190</v>
      </c>
    </row>
    <row r="3860" s="13" customFormat="1">
      <c r="A3860" s="13"/>
      <c r="B3860" s="232"/>
      <c r="C3860" s="233"/>
      <c r="D3860" s="234" t="s">
        <v>205</v>
      </c>
      <c r="E3860" s="235" t="s">
        <v>19</v>
      </c>
      <c r="F3860" s="236" t="s">
        <v>4276</v>
      </c>
      <c r="G3860" s="233"/>
      <c r="H3860" s="237">
        <v>15.810000000000001</v>
      </c>
      <c r="I3860" s="238"/>
      <c r="J3860" s="233"/>
      <c r="K3860" s="233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205</v>
      </c>
      <c r="AU3860" s="243" t="s">
        <v>82</v>
      </c>
      <c r="AV3860" s="13" t="s">
        <v>82</v>
      </c>
      <c r="AW3860" s="13" t="s">
        <v>33</v>
      </c>
      <c r="AX3860" s="13" t="s">
        <v>72</v>
      </c>
      <c r="AY3860" s="243" t="s">
        <v>190</v>
      </c>
    </row>
    <row r="3861" s="13" customFormat="1">
      <c r="A3861" s="13"/>
      <c r="B3861" s="232"/>
      <c r="C3861" s="233"/>
      <c r="D3861" s="234" t="s">
        <v>205</v>
      </c>
      <c r="E3861" s="235" t="s">
        <v>19</v>
      </c>
      <c r="F3861" s="236" t="s">
        <v>4192</v>
      </c>
      <c r="G3861" s="233"/>
      <c r="H3861" s="237">
        <v>-0.90000000000000002</v>
      </c>
      <c r="I3861" s="238"/>
      <c r="J3861" s="233"/>
      <c r="K3861" s="233"/>
      <c r="L3861" s="239"/>
      <c r="M3861" s="240"/>
      <c r="N3861" s="241"/>
      <c r="O3861" s="241"/>
      <c r="P3861" s="241"/>
      <c r="Q3861" s="241"/>
      <c r="R3861" s="241"/>
      <c r="S3861" s="241"/>
      <c r="T3861" s="242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43" t="s">
        <v>205</v>
      </c>
      <c r="AU3861" s="243" t="s">
        <v>82</v>
      </c>
      <c r="AV3861" s="13" t="s">
        <v>82</v>
      </c>
      <c r="AW3861" s="13" t="s">
        <v>33</v>
      </c>
      <c r="AX3861" s="13" t="s">
        <v>72</v>
      </c>
      <c r="AY3861" s="243" t="s">
        <v>190</v>
      </c>
    </row>
    <row r="3862" s="14" customFormat="1">
      <c r="A3862" s="14"/>
      <c r="B3862" s="254"/>
      <c r="C3862" s="255"/>
      <c r="D3862" s="234" t="s">
        <v>205</v>
      </c>
      <c r="E3862" s="256" t="s">
        <v>19</v>
      </c>
      <c r="F3862" s="257" t="s">
        <v>2005</v>
      </c>
      <c r="G3862" s="255"/>
      <c r="H3862" s="256" t="s">
        <v>19</v>
      </c>
      <c r="I3862" s="258"/>
      <c r="J3862" s="255"/>
      <c r="K3862" s="255"/>
      <c r="L3862" s="259"/>
      <c r="M3862" s="260"/>
      <c r="N3862" s="261"/>
      <c r="O3862" s="261"/>
      <c r="P3862" s="261"/>
      <c r="Q3862" s="261"/>
      <c r="R3862" s="261"/>
      <c r="S3862" s="261"/>
      <c r="T3862" s="262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63" t="s">
        <v>205</v>
      </c>
      <c r="AU3862" s="263" t="s">
        <v>82</v>
      </c>
      <c r="AV3862" s="14" t="s">
        <v>79</v>
      </c>
      <c r="AW3862" s="14" t="s">
        <v>33</v>
      </c>
      <c r="AX3862" s="14" t="s">
        <v>72</v>
      </c>
      <c r="AY3862" s="263" t="s">
        <v>190</v>
      </c>
    </row>
    <row r="3863" s="13" customFormat="1">
      <c r="A3863" s="13"/>
      <c r="B3863" s="232"/>
      <c r="C3863" s="233"/>
      <c r="D3863" s="234" t="s">
        <v>205</v>
      </c>
      <c r="E3863" s="235" t="s">
        <v>19</v>
      </c>
      <c r="F3863" s="236" t="s">
        <v>4276</v>
      </c>
      <c r="G3863" s="233"/>
      <c r="H3863" s="237">
        <v>15.810000000000001</v>
      </c>
      <c r="I3863" s="238"/>
      <c r="J3863" s="233"/>
      <c r="K3863" s="233"/>
      <c r="L3863" s="239"/>
      <c r="M3863" s="240"/>
      <c r="N3863" s="241"/>
      <c r="O3863" s="241"/>
      <c r="P3863" s="241"/>
      <c r="Q3863" s="241"/>
      <c r="R3863" s="241"/>
      <c r="S3863" s="241"/>
      <c r="T3863" s="242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43" t="s">
        <v>205</v>
      </c>
      <c r="AU3863" s="243" t="s">
        <v>82</v>
      </c>
      <c r="AV3863" s="13" t="s">
        <v>82</v>
      </c>
      <c r="AW3863" s="13" t="s">
        <v>33</v>
      </c>
      <c r="AX3863" s="13" t="s">
        <v>72</v>
      </c>
      <c r="AY3863" s="243" t="s">
        <v>190</v>
      </c>
    </row>
    <row r="3864" s="13" customFormat="1">
      <c r="A3864" s="13"/>
      <c r="B3864" s="232"/>
      <c r="C3864" s="233"/>
      <c r="D3864" s="234" t="s">
        <v>205</v>
      </c>
      <c r="E3864" s="235" t="s">
        <v>19</v>
      </c>
      <c r="F3864" s="236" t="s">
        <v>4192</v>
      </c>
      <c r="G3864" s="233"/>
      <c r="H3864" s="237">
        <v>-0.90000000000000002</v>
      </c>
      <c r="I3864" s="238"/>
      <c r="J3864" s="233"/>
      <c r="K3864" s="233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205</v>
      </c>
      <c r="AU3864" s="243" t="s">
        <v>82</v>
      </c>
      <c r="AV3864" s="13" t="s">
        <v>82</v>
      </c>
      <c r="AW3864" s="13" t="s">
        <v>33</v>
      </c>
      <c r="AX3864" s="13" t="s">
        <v>72</v>
      </c>
      <c r="AY3864" s="243" t="s">
        <v>190</v>
      </c>
    </row>
    <row r="3865" s="14" customFormat="1">
      <c r="A3865" s="14"/>
      <c r="B3865" s="254"/>
      <c r="C3865" s="255"/>
      <c r="D3865" s="234" t="s">
        <v>205</v>
      </c>
      <c r="E3865" s="256" t="s">
        <v>19</v>
      </c>
      <c r="F3865" s="257" t="s">
        <v>2015</v>
      </c>
      <c r="G3865" s="255"/>
      <c r="H3865" s="256" t="s">
        <v>19</v>
      </c>
      <c r="I3865" s="258"/>
      <c r="J3865" s="255"/>
      <c r="K3865" s="255"/>
      <c r="L3865" s="259"/>
      <c r="M3865" s="260"/>
      <c r="N3865" s="261"/>
      <c r="O3865" s="261"/>
      <c r="P3865" s="261"/>
      <c r="Q3865" s="261"/>
      <c r="R3865" s="261"/>
      <c r="S3865" s="261"/>
      <c r="T3865" s="262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63" t="s">
        <v>205</v>
      </c>
      <c r="AU3865" s="263" t="s">
        <v>82</v>
      </c>
      <c r="AV3865" s="14" t="s">
        <v>79</v>
      </c>
      <c r="AW3865" s="14" t="s">
        <v>33</v>
      </c>
      <c r="AX3865" s="14" t="s">
        <v>72</v>
      </c>
      <c r="AY3865" s="263" t="s">
        <v>190</v>
      </c>
    </row>
    <row r="3866" s="13" customFormat="1">
      <c r="A3866" s="13"/>
      <c r="B3866" s="232"/>
      <c r="C3866" s="233"/>
      <c r="D3866" s="234" t="s">
        <v>205</v>
      </c>
      <c r="E3866" s="235" t="s">
        <v>19</v>
      </c>
      <c r="F3866" s="236" t="s">
        <v>4277</v>
      </c>
      <c r="G3866" s="233"/>
      <c r="H3866" s="237">
        <v>25.34</v>
      </c>
      <c r="I3866" s="238"/>
      <c r="J3866" s="233"/>
      <c r="K3866" s="233"/>
      <c r="L3866" s="239"/>
      <c r="M3866" s="240"/>
      <c r="N3866" s="241"/>
      <c r="O3866" s="241"/>
      <c r="P3866" s="241"/>
      <c r="Q3866" s="241"/>
      <c r="R3866" s="241"/>
      <c r="S3866" s="241"/>
      <c r="T3866" s="242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43" t="s">
        <v>205</v>
      </c>
      <c r="AU3866" s="243" t="s">
        <v>82</v>
      </c>
      <c r="AV3866" s="13" t="s">
        <v>82</v>
      </c>
      <c r="AW3866" s="13" t="s">
        <v>33</v>
      </c>
      <c r="AX3866" s="13" t="s">
        <v>72</v>
      </c>
      <c r="AY3866" s="243" t="s">
        <v>190</v>
      </c>
    </row>
    <row r="3867" s="13" customFormat="1">
      <c r="A3867" s="13"/>
      <c r="B3867" s="232"/>
      <c r="C3867" s="233"/>
      <c r="D3867" s="234" t="s">
        <v>205</v>
      </c>
      <c r="E3867" s="235" t="s">
        <v>19</v>
      </c>
      <c r="F3867" s="236" t="s">
        <v>4192</v>
      </c>
      <c r="G3867" s="233"/>
      <c r="H3867" s="237">
        <v>-0.90000000000000002</v>
      </c>
      <c r="I3867" s="238"/>
      <c r="J3867" s="233"/>
      <c r="K3867" s="233"/>
      <c r="L3867" s="239"/>
      <c r="M3867" s="240"/>
      <c r="N3867" s="241"/>
      <c r="O3867" s="241"/>
      <c r="P3867" s="241"/>
      <c r="Q3867" s="241"/>
      <c r="R3867" s="241"/>
      <c r="S3867" s="241"/>
      <c r="T3867" s="242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3" t="s">
        <v>205</v>
      </c>
      <c r="AU3867" s="243" t="s">
        <v>82</v>
      </c>
      <c r="AV3867" s="13" t="s">
        <v>82</v>
      </c>
      <c r="AW3867" s="13" t="s">
        <v>33</v>
      </c>
      <c r="AX3867" s="13" t="s">
        <v>72</v>
      </c>
      <c r="AY3867" s="243" t="s">
        <v>190</v>
      </c>
    </row>
    <row r="3868" s="13" customFormat="1">
      <c r="A3868" s="13"/>
      <c r="B3868" s="232"/>
      <c r="C3868" s="233"/>
      <c r="D3868" s="234" t="s">
        <v>205</v>
      </c>
      <c r="E3868" s="235" t="s">
        <v>19</v>
      </c>
      <c r="F3868" s="236" t="s">
        <v>4192</v>
      </c>
      <c r="G3868" s="233"/>
      <c r="H3868" s="237">
        <v>-0.90000000000000002</v>
      </c>
      <c r="I3868" s="238"/>
      <c r="J3868" s="233"/>
      <c r="K3868" s="233"/>
      <c r="L3868" s="239"/>
      <c r="M3868" s="240"/>
      <c r="N3868" s="241"/>
      <c r="O3868" s="241"/>
      <c r="P3868" s="241"/>
      <c r="Q3868" s="241"/>
      <c r="R3868" s="241"/>
      <c r="S3868" s="241"/>
      <c r="T3868" s="242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43" t="s">
        <v>205</v>
      </c>
      <c r="AU3868" s="243" t="s">
        <v>82</v>
      </c>
      <c r="AV3868" s="13" t="s">
        <v>82</v>
      </c>
      <c r="AW3868" s="13" t="s">
        <v>33</v>
      </c>
      <c r="AX3868" s="13" t="s">
        <v>72</v>
      </c>
      <c r="AY3868" s="243" t="s">
        <v>190</v>
      </c>
    </row>
    <row r="3869" s="13" customFormat="1">
      <c r="A3869" s="13"/>
      <c r="B3869" s="232"/>
      <c r="C3869" s="233"/>
      <c r="D3869" s="234" t="s">
        <v>205</v>
      </c>
      <c r="E3869" s="235" t="s">
        <v>19</v>
      </c>
      <c r="F3869" s="236" t="s">
        <v>4258</v>
      </c>
      <c r="G3869" s="233"/>
      <c r="H3869" s="237">
        <v>0.40000000000000002</v>
      </c>
      <c r="I3869" s="238"/>
      <c r="J3869" s="233"/>
      <c r="K3869" s="233"/>
      <c r="L3869" s="239"/>
      <c r="M3869" s="240"/>
      <c r="N3869" s="241"/>
      <c r="O3869" s="241"/>
      <c r="P3869" s="241"/>
      <c r="Q3869" s="241"/>
      <c r="R3869" s="241"/>
      <c r="S3869" s="241"/>
      <c r="T3869" s="242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3" t="s">
        <v>205</v>
      </c>
      <c r="AU3869" s="243" t="s">
        <v>82</v>
      </c>
      <c r="AV3869" s="13" t="s">
        <v>82</v>
      </c>
      <c r="AW3869" s="13" t="s">
        <v>33</v>
      </c>
      <c r="AX3869" s="13" t="s">
        <v>72</v>
      </c>
      <c r="AY3869" s="243" t="s">
        <v>190</v>
      </c>
    </row>
    <row r="3870" s="14" customFormat="1">
      <c r="A3870" s="14"/>
      <c r="B3870" s="254"/>
      <c r="C3870" s="255"/>
      <c r="D3870" s="234" t="s">
        <v>205</v>
      </c>
      <c r="E3870" s="256" t="s">
        <v>19</v>
      </c>
      <c r="F3870" s="257" t="s">
        <v>1085</v>
      </c>
      <c r="G3870" s="255"/>
      <c r="H3870" s="256" t="s">
        <v>19</v>
      </c>
      <c r="I3870" s="258"/>
      <c r="J3870" s="255"/>
      <c r="K3870" s="255"/>
      <c r="L3870" s="259"/>
      <c r="M3870" s="260"/>
      <c r="N3870" s="261"/>
      <c r="O3870" s="261"/>
      <c r="P3870" s="261"/>
      <c r="Q3870" s="261"/>
      <c r="R3870" s="261"/>
      <c r="S3870" s="261"/>
      <c r="T3870" s="262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63" t="s">
        <v>205</v>
      </c>
      <c r="AU3870" s="263" t="s">
        <v>82</v>
      </c>
      <c r="AV3870" s="14" t="s">
        <v>79</v>
      </c>
      <c r="AW3870" s="14" t="s">
        <v>33</v>
      </c>
      <c r="AX3870" s="14" t="s">
        <v>72</v>
      </c>
      <c r="AY3870" s="263" t="s">
        <v>190</v>
      </c>
    </row>
    <row r="3871" s="14" customFormat="1">
      <c r="A3871" s="14"/>
      <c r="B3871" s="254"/>
      <c r="C3871" s="255"/>
      <c r="D3871" s="234" t="s">
        <v>205</v>
      </c>
      <c r="E3871" s="256" t="s">
        <v>19</v>
      </c>
      <c r="F3871" s="257" t="s">
        <v>2027</v>
      </c>
      <c r="G3871" s="255"/>
      <c r="H3871" s="256" t="s">
        <v>19</v>
      </c>
      <c r="I3871" s="258"/>
      <c r="J3871" s="255"/>
      <c r="K3871" s="255"/>
      <c r="L3871" s="259"/>
      <c r="M3871" s="260"/>
      <c r="N3871" s="261"/>
      <c r="O3871" s="261"/>
      <c r="P3871" s="261"/>
      <c r="Q3871" s="261"/>
      <c r="R3871" s="261"/>
      <c r="S3871" s="261"/>
      <c r="T3871" s="262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63" t="s">
        <v>205</v>
      </c>
      <c r="AU3871" s="263" t="s">
        <v>82</v>
      </c>
      <c r="AV3871" s="14" t="s">
        <v>79</v>
      </c>
      <c r="AW3871" s="14" t="s">
        <v>33</v>
      </c>
      <c r="AX3871" s="14" t="s">
        <v>72</v>
      </c>
      <c r="AY3871" s="263" t="s">
        <v>190</v>
      </c>
    </row>
    <row r="3872" s="13" customFormat="1">
      <c r="A3872" s="13"/>
      <c r="B3872" s="232"/>
      <c r="C3872" s="233"/>
      <c r="D3872" s="234" t="s">
        <v>205</v>
      </c>
      <c r="E3872" s="235" t="s">
        <v>19</v>
      </c>
      <c r="F3872" s="236" t="s">
        <v>4278</v>
      </c>
      <c r="G3872" s="233"/>
      <c r="H3872" s="237">
        <v>41.200000000000003</v>
      </c>
      <c r="I3872" s="238"/>
      <c r="J3872" s="233"/>
      <c r="K3872" s="233"/>
      <c r="L3872" s="239"/>
      <c r="M3872" s="240"/>
      <c r="N3872" s="241"/>
      <c r="O3872" s="241"/>
      <c r="P3872" s="241"/>
      <c r="Q3872" s="241"/>
      <c r="R3872" s="241"/>
      <c r="S3872" s="241"/>
      <c r="T3872" s="242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3" t="s">
        <v>205</v>
      </c>
      <c r="AU3872" s="243" t="s">
        <v>82</v>
      </c>
      <c r="AV3872" s="13" t="s">
        <v>82</v>
      </c>
      <c r="AW3872" s="13" t="s">
        <v>33</v>
      </c>
      <c r="AX3872" s="13" t="s">
        <v>72</v>
      </c>
      <c r="AY3872" s="243" t="s">
        <v>190</v>
      </c>
    </row>
    <row r="3873" s="13" customFormat="1">
      <c r="A3873" s="13"/>
      <c r="B3873" s="232"/>
      <c r="C3873" s="233"/>
      <c r="D3873" s="234" t="s">
        <v>205</v>
      </c>
      <c r="E3873" s="235" t="s">
        <v>19</v>
      </c>
      <c r="F3873" s="236" t="s">
        <v>4261</v>
      </c>
      <c r="G3873" s="233"/>
      <c r="H3873" s="237">
        <v>-1.6000000000000001</v>
      </c>
      <c r="I3873" s="238"/>
      <c r="J3873" s="233"/>
      <c r="K3873" s="233"/>
      <c r="L3873" s="239"/>
      <c r="M3873" s="240"/>
      <c r="N3873" s="241"/>
      <c r="O3873" s="241"/>
      <c r="P3873" s="241"/>
      <c r="Q3873" s="241"/>
      <c r="R3873" s="241"/>
      <c r="S3873" s="241"/>
      <c r="T3873" s="242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3" t="s">
        <v>205</v>
      </c>
      <c r="AU3873" s="243" t="s">
        <v>82</v>
      </c>
      <c r="AV3873" s="13" t="s">
        <v>82</v>
      </c>
      <c r="AW3873" s="13" t="s">
        <v>33</v>
      </c>
      <c r="AX3873" s="13" t="s">
        <v>72</v>
      </c>
      <c r="AY3873" s="243" t="s">
        <v>190</v>
      </c>
    </row>
    <row r="3874" s="13" customFormat="1">
      <c r="A3874" s="13"/>
      <c r="B3874" s="232"/>
      <c r="C3874" s="233"/>
      <c r="D3874" s="234" t="s">
        <v>205</v>
      </c>
      <c r="E3874" s="235" t="s">
        <v>19</v>
      </c>
      <c r="F3874" s="236" t="s">
        <v>4192</v>
      </c>
      <c r="G3874" s="233"/>
      <c r="H3874" s="237">
        <v>-0.90000000000000002</v>
      </c>
      <c r="I3874" s="238"/>
      <c r="J3874" s="233"/>
      <c r="K3874" s="233"/>
      <c r="L3874" s="239"/>
      <c r="M3874" s="240"/>
      <c r="N3874" s="241"/>
      <c r="O3874" s="241"/>
      <c r="P3874" s="241"/>
      <c r="Q3874" s="241"/>
      <c r="R3874" s="241"/>
      <c r="S3874" s="241"/>
      <c r="T3874" s="242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3" t="s">
        <v>205</v>
      </c>
      <c r="AU3874" s="243" t="s">
        <v>82</v>
      </c>
      <c r="AV3874" s="13" t="s">
        <v>82</v>
      </c>
      <c r="AW3874" s="13" t="s">
        <v>33</v>
      </c>
      <c r="AX3874" s="13" t="s">
        <v>72</v>
      </c>
      <c r="AY3874" s="243" t="s">
        <v>190</v>
      </c>
    </row>
    <row r="3875" s="14" customFormat="1">
      <c r="A3875" s="14"/>
      <c r="B3875" s="254"/>
      <c r="C3875" s="255"/>
      <c r="D3875" s="234" t="s">
        <v>205</v>
      </c>
      <c r="E3875" s="256" t="s">
        <v>19</v>
      </c>
      <c r="F3875" s="257" t="s">
        <v>1086</v>
      </c>
      <c r="G3875" s="255"/>
      <c r="H3875" s="256" t="s">
        <v>19</v>
      </c>
      <c r="I3875" s="258"/>
      <c r="J3875" s="255"/>
      <c r="K3875" s="255"/>
      <c r="L3875" s="259"/>
      <c r="M3875" s="260"/>
      <c r="N3875" s="261"/>
      <c r="O3875" s="261"/>
      <c r="P3875" s="261"/>
      <c r="Q3875" s="261"/>
      <c r="R3875" s="261"/>
      <c r="S3875" s="261"/>
      <c r="T3875" s="262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63" t="s">
        <v>205</v>
      </c>
      <c r="AU3875" s="263" t="s">
        <v>82</v>
      </c>
      <c r="AV3875" s="14" t="s">
        <v>79</v>
      </c>
      <c r="AW3875" s="14" t="s">
        <v>33</v>
      </c>
      <c r="AX3875" s="14" t="s">
        <v>72</v>
      </c>
      <c r="AY3875" s="263" t="s">
        <v>190</v>
      </c>
    </row>
    <row r="3876" s="13" customFormat="1">
      <c r="A3876" s="13"/>
      <c r="B3876" s="232"/>
      <c r="C3876" s="233"/>
      <c r="D3876" s="234" t="s">
        <v>205</v>
      </c>
      <c r="E3876" s="235" t="s">
        <v>19</v>
      </c>
      <c r="F3876" s="236" t="s">
        <v>4279</v>
      </c>
      <c r="G3876" s="233"/>
      <c r="H3876" s="237">
        <v>25.32</v>
      </c>
      <c r="I3876" s="238"/>
      <c r="J3876" s="233"/>
      <c r="K3876" s="233"/>
      <c r="L3876" s="239"/>
      <c r="M3876" s="240"/>
      <c r="N3876" s="241"/>
      <c r="O3876" s="241"/>
      <c r="P3876" s="241"/>
      <c r="Q3876" s="241"/>
      <c r="R3876" s="241"/>
      <c r="S3876" s="241"/>
      <c r="T3876" s="242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3" t="s">
        <v>205</v>
      </c>
      <c r="AU3876" s="243" t="s">
        <v>82</v>
      </c>
      <c r="AV3876" s="13" t="s">
        <v>82</v>
      </c>
      <c r="AW3876" s="13" t="s">
        <v>33</v>
      </c>
      <c r="AX3876" s="13" t="s">
        <v>72</v>
      </c>
      <c r="AY3876" s="243" t="s">
        <v>190</v>
      </c>
    </row>
    <row r="3877" s="13" customFormat="1">
      <c r="A3877" s="13"/>
      <c r="B3877" s="232"/>
      <c r="C3877" s="233"/>
      <c r="D3877" s="234" t="s">
        <v>205</v>
      </c>
      <c r="E3877" s="235" t="s">
        <v>19</v>
      </c>
      <c r="F3877" s="236" t="s">
        <v>4192</v>
      </c>
      <c r="G3877" s="233"/>
      <c r="H3877" s="237">
        <v>-0.90000000000000002</v>
      </c>
      <c r="I3877" s="238"/>
      <c r="J3877" s="233"/>
      <c r="K3877" s="233"/>
      <c r="L3877" s="239"/>
      <c r="M3877" s="240"/>
      <c r="N3877" s="241"/>
      <c r="O3877" s="241"/>
      <c r="P3877" s="241"/>
      <c r="Q3877" s="241"/>
      <c r="R3877" s="241"/>
      <c r="S3877" s="241"/>
      <c r="T3877" s="242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3" t="s">
        <v>205</v>
      </c>
      <c r="AU3877" s="243" t="s">
        <v>82</v>
      </c>
      <c r="AV3877" s="13" t="s">
        <v>82</v>
      </c>
      <c r="AW3877" s="13" t="s">
        <v>33</v>
      </c>
      <c r="AX3877" s="13" t="s">
        <v>72</v>
      </c>
      <c r="AY3877" s="243" t="s">
        <v>190</v>
      </c>
    </row>
    <row r="3878" s="14" customFormat="1">
      <c r="A3878" s="14"/>
      <c r="B3878" s="254"/>
      <c r="C3878" s="255"/>
      <c r="D3878" s="234" t="s">
        <v>205</v>
      </c>
      <c r="E3878" s="256" t="s">
        <v>19</v>
      </c>
      <c r="F3878" s="257" t="s">
        <v>1447</v>
      </c>
      <c r="G3878" s="255"/>
      <c r="H3878" s="256" t="s">
        <v>19</v>
      </c>
      <c r="I3878" s="258"/>
      <c r="J3878" s="255"/>
      <c r="K3878" s="255"/>
      <c r="L3878" s="259"/>
      <c r="M3878" s="260"/>
      <c r="N3878" s="261"/>
      <c r="O3878" s="261"/>
      <c r="P3878" s="261"/>
      <c r="Q3878" s="261"/>
      <c r="R3878" s="261"/>
      <c r="S3878" s="261"/>
      <c r="T3878" s="262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63" t="s">
        <v>205</v>
      </c>
      <c r="AU3878" s="263" t="s">
        <v>82</v>
      </c>
      <c r="AV3878" s="14" t="s">
        <v>79</v>
      </c>
      <c r="AW3878" s="14" t="s">
        <v>33</v>
      </c>
      <c r="AX3878" s="14" t="s">
        <v>72</v>
      </c>
      <c r="AY3878" s="263" t="s">
        <v>190</v>
      </c>
    </row>
    <row r="3879" s="13" customFormat="1">
      <c r="A3879" s="13"/>
      <c r="B3879" s="232"/>
      <c r="C3879" s="233"/>
      <c r="D3879" s="234" t="s">
        <v>205</v>
      </c>
      <c r="E3879" s="235" t="s">
        <v>19</v>
      </c>
      <c r="F3879" s="236" t="s">
        <v>4280</v>
      </c>
      <c r="G3879" s="233"/>
      <c r="H3879" s="237">
        <v>20.699999999999999</v>
      </c>
      <c r="I3879" s="238"/>
      <c r="J3879" s="233"/>
      <c r="K3879" s="233"/>
      <c r="L3879" s="239"/>
      <c r="M3879" s="240"/>
      <c r="N3879" s="241"/>
      <c r="O3879" s="241"/>
      <c r="P3879" s="241"/>
      <c r="Q3879" s="241"/>
      <c r="R3879" s="241"/>
      <c r="S3879" s="241"/>
      <c r="T3879" s="242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3" t="s">
        <v>205</v>
      </c>
      <c r="AU3879" s="243" t="s">
        <v>82</v>
      </c>
      <c r="AV3879" s="13" t="s">
        <v>82</v>
      </c>
      <c r="AW3879" s="13" t="s">
        <v>33</v>
      </c>
      <c r="AX3879" s="13" t="s">
        <v>72</v>
      </c>
      <c r="AY3879" s="243" t="s">
        <v>190</v>
      </c>
    </row>
    <row r="3880" s="13" customFormat="1">
      <c r="A3880" s="13"/>
      <c r="B3880" s="232"/>
      <c r="C3880" s="233"/>
      <c r="D3880" s="234" t="s">
        <v>205</v>
      </c>
      <c r="E3880" s="235" t="s">
        <v>19</v>
      </c>
      <c r="F3880" s="236" t="s">
        <v>4257</v>
      </c>
      <c r="G3880" s="233"/>
      <c r="H3880" s="237">
        <v>-1.8</v>
      </c>
      <c r="I3880" s="238"/>
      <c r="J3880" s="233"/>
      <c r="K3880" s="233"/>
      <c r="L3880" s="239"/>
      <c r="M3880" s="240"/>
      <c r="N3880" s="241"/>
      <c r="O3880" s="241"/>
      <c r="P3880" s="241"/>
      <c r="Q3880" s="241"/>
      <c r="R3880" s="241"/>
      <c r="S3880" s="241"/>
      <c r="T3880" s="242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43" t="s">
        <v>205</v>
      </c>
      <c r="AU3880" s="243" t="s">
        <v>82</v>
      </c>
      <c r="AV3880" s="13" t="s">
        <v>82</v>
      </c>
      <c r="AW3880" s="13" t="s">
        <v>33</v>
      </c>
      <c r="AX3880" s="13" t="s">
        <v>72</v>
      </c>
      <c r="AY3880" s="243" t="s">
        <v>190</v>
      </c>
    </row>
    <row r="3881" s="14" customFormat="1">
      <c r="A3881" s="14"/>
      <c r="B3881" s="254"/>
      <c r="C3881" s="255"/>
      <c r="D3881" s="234" t="s">
        <v>205</v>
      </c>
      <c r="E3881" s="256" t="s">
        <v>19</v>
      </c>
      <c r="F3881" s="257" t="s">
        <v>1494</v>
      </c>
      <c r="G3881" s="255"/>
      <c r="H3881" s="256" t="s">
        <v>19</v>
      </c>
      <c r="I3881" s="258"/>
      <c r="J3881" s="255"/>
      <c r="K3881" s="255"/>
      <c r="L3881" s="259"/>
      <c r="M3881" s="260"/>
      <c r="N3881" s="261"/>
      <c r="O3881" s="261"/>
      <c r="P3881" s="261"/>
      <c r="Q3881" s="261"/>
      <c r="R3881" s="261"/>
      <c r="S3881" s="261"/>
      <c r="T3881" s="262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63" t="s">
        <v>205</v>
      </c>
      <c r="AU3881" s="263" t="s">
        <v>82</v>
      </c>
      <c r="AV3881" s="14" t="s">
        <v>79</v>
      </c>
      <c r="AW3881" s="14" t="s">
        <v>33</v>
      </c>
      <c r="AX3881" s="14" t="s">
        <v>72</v>
      </c>
      <c r="AY3881" s="263" t="s">
        <v>190</v>
      </c>
    </row>
    <row r="3882" s="13" customFormat="1">
      <c r="A3882" s="13"/>
      <c r="B3882" s="232"/>
      <c r="C3882" s="233"/>
      <c r="D3882" s="234" t="s">
        <v>205</v>
      </c>
      <c r="E3882" s="235" t="s">
        <v>19</v>
      </c>
      <c r="F3882" s="236" t="s">
        <v>4281</v>
      </c>
      <c r="G3882" s="233"/>
      <c r="H3882" s="237">
        <v>35.600000000000001</v>
      </c>
      <c r="I3882" s="238"/>
      <c r="J3882" s="233"/>
      <c r="K3882" s="233"/>
      <c r="L3882" s="239"/>
      <c r="M3882" s="240"/>
      <c r="N3882" s="241"/>
      <c r="O3882" s="241"/>
      <c r="P3882" s="241"/>
      <c r="Q3882" s="241"/>
      <c r="R3882" s="241"/>
      <c r="S3882" s="241"/>
      <c r="T3882" s="242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3" t="s">
        <v>205</v>
      </c>
      <c r="AU3882" s="243" t="s">
        <v>82</v>
      </c>
      <c r="AV3882" s="13" t="s">
        <v>82</v>
      </c>
      <c r="AW3882" s="13" t="s">
        <v>33</v>
      </c>
      <c r="AX3882" s="13" t="s">
        <v>72</v>
      </c>
      <c r="AY3882" s="243" t="s">
        <v>190</v>
      </c>
    </row>
    <row r="3883" s="13" customFormat="1">
      <c r="A3883" s="13"/>
      <c r="B3883" s="232"/>
      <c r="C3883" s="233"/>
      <c r="D3883" s="234" t="s">
        <v>205</v>
      </c>
      <c r="E3883" s="235" t="s">
        <v>19</v>
      </c>
      <c r="F3883" s="236" t="s">
        <v>4257</v>
      </c>
      <c r="G3883" s="233"/>
      <c r="H3883" s="237">
        <v>-1.8</v>
      </c>
      <c r="I3883" s="238"/>
      <c r="J3883" s="233"/>
      <c r="K3883" s="233"/>
      <c r="L3883" s="239"/>
      <c r="M3883" s="240"/>
      <c r="N3883" s="241"/>
      <c r="O3883" s="241"/>
      <c r="P3883" s="241"/>
      <c r="Q3883" s="241"/>
      <c r="R3883" s="241"/>
      <c r="S3883" s="241"/>
      <c r="T3883" s="242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3" t="s">
        <v>205</v>
      </c>
      <c r="AU3883" s="243" t="s">
        <v>82</v>
      </c>
      <c r="AV3883" s="13" t="s">
        <v>82</v>
      </c>
      <c r="AW3883" s="13" t="s">
        <v>33</v>
      </c>
      <c r="AX3883" s="13" t="s">
        <v>72</v>
      </c>
      <c r="AY3883" s="243" t="s">
        <v>190</v>
      </c>
    </row>
    <row r="3884" s="13" customFormat="1">
      <c r="A3884" s="13"/>
      <c r="B3884" s="232"/>
      <c r="C3884" s="233"/>
      <c r="D3884" s="234" t="s">
        <v>205</v>
      </c>
      <c r="E3884" s="235" t="s">
        <v>19</v>
      </c>
      <c r="F3884" s="236" t="s">
        <v>4196</v>
      </c>
      <c r="G3884" s="233"/>
      <c r="H3884" s="237">
        <v>-0.80000000000000004</v>
      </c>
      <c r="I3884" s="238"/>
      <c r="J3884" s="233"/>
      <c r="K3884" s="233"/>
      <c r="L3884" s="239"/>
      <c r="M3884" s="240"/>
      <c r="N3884" s="241"/>
      <c r="O3884" s="241"/>
      <c r="P3884" s="241"/>
      <c r="Q3884" s="241"/>
      <c r="R3884" s="241"/>
      <c r="S3884" s="241"/>
      <c r="T3884" s="242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43" t="s">
        <v>205</v>
      </c>
      <c r="AU3884" s="243" t="s">
        <v>82</v>
      </c>
      <c r="AV3884" s="13" t="s">
        <v>82</v>
      </c>
      <c r="AW3884" s="13" t="s">
        <v>33</v>
      </c>
      <c r="AX3884" s="13" t="s">
        <v>72</v>
      </c>
      <c r="AY3884" s="243" t="s">
        <v>190</v>
      </c>
    </row>
    <row r="3885" s="13" customFormat="1">
      <c r="A3885" s="13"/>
      <c r="B3885" s="232"/>
      <c r="C3885" s="233"/>
      <c r="D3885" s="234" t="s">
        <v>205</v>
      </c>
      <c r="E3885" s="235" t="s">
        <v>19</v>
      </c>
      <c r="F3885" s="236" t="s">
        <v>4282</v>
      </c>
      <c r="G3885" s="233"/>
      <c r="H3885" s="237">
        <v>-1.05</v>
      </c>
      <c r="I3885" s="238"/>
      <c r="J3885" s="233"/>
      <c r="K3885" s="233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205</v>
      </c>
      <c r="AU3885" s="243" t="s">
        <v>82</v>
      </c>
      <c r="AV3885" s="13" t="s">
        <v>82</v>
      </c>
      <c r="AW3885" s="13" t="s">
        <v>33</v>
      </c>
      <c r="AX3885" s="13" t="s">
        <v>72</v>
      </c>
      <c r="AY3885" s="243" t="s">
        <v>190</v>
      </c>
    </row>
    <row r="3886" s="13" customFormat="1">
      <c r="A3886" s="13"/>
      <c r="B3886" s="232"/>
      <c r="C3886" s="233"/>
      <c r="D3886" s="234" t="s">
        <v>205</v>
      </c>
      <c r="E3886" s="235" t="s">
        <v>19</v>
      </c>
      <c r="F3886" s="236" t="s">
        <v>4270</v>
      </c>
      <c r="G3886" s="233"/>
      <c r="H3886" s="237">
        <v>0.29999999999999999</v>
      </c>
      <c r="I3886" s="238"/>
      <c r="J3886" s="233"/>
      <c r="K3886" s="233"/>
      <c r="L3886" s="239"/>
      <c r="M3886" s="240"/>
      <c r="N3886" s="241"/>
      <c r="O3886" s="241"/>
      <c r="P3886" s="241"/>
      <c r="Q3886" s="241"/>
      <c r="R3886" s="241"/>
      <c r="S3886" s="241"/>
      <c r="T3886" s="242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43" t="s">
        <v>205</v>
      </c>
      <c r="AU3886" s="243" t="s">
        <v>82</v>
      </c>
      <c r="AV3886" s="13" t="s">
        <v>82</v>
      </c>
      <c r="AW3886" s="13" t="s">
        <v>33</v>
      </c>
      <c r="AX3886" s="13" t="s">
        <v>72</v>
      </c>
      <c r="AY3886" s="243" t="s">
        <v>190</v>
      </c>
    </row>
    <row r="3887" s="14" customFormat="1">
      <c r="A3887" s="14"/>
      <c r="B3887" s="254"/>
      <c r="C3887" s="255"/>
      <c r="D3887" s="234" t="s">
        <v>205</v>
      </c>
      <c r="E3887" s="256" t="s">
        <v>19</v>
      </c>
      <c r="F3887" s="257" t="s">
        <v>2036</v>
      </c>
      <c r="G3887" s="255"/>
      <c r="H3887" s="256" t="s">
        <v>19</v>
      </c>
      <c r="I3887" s="258"/>
      <c r="J3887" s="255"/>
      <c r="K3887" s="255"/>
      <c r="L3887" s="259"/>
      <c r="M3887" s="260"/>
      <c r="N3887" s="261"/>
      <c r="O3887" s="261"/>
      <c r="P3887" s="261"/>
      <c r="Q3887" s="261"/>
      <c r="R3887" s="261"/>
      <c r="S3887" s="261"/>
      <c r="T3887" s="262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63" t="s">
        <v>205</v>
      </c>
      <c r="AU3887" s="263" t="s">
        <v>82</v>
      </c>
      <c r="AV3887" s="14" t="s">
        <v>79</v>
      </c>
      <c r="AW3887" s="14" t="s">
        <v>33</v>
      </c>
      <c r="AX3887" s="14" t="s">
        <v>72</v>
      </c>
      <c r="AY3887" s="263" t="s">
        <v>190</v>
      </c>
    </row>
    <row r="3888" s="13" customFormat="1">
      <c r="A3888" s="13"/>
      <c r="B3888" s="232"/>
      <c r="C3888" s="233"/>
      <c r="D3888" s="234" t="s">
        <v>205</v>
      </c>
      <c r="E3888" s="235" t="s">
        <v>19</v>
      </c>
      <c r="F3888" s="236" t="s">
        <v>4283</v>
      </c>
      <c r="G3888" s="233"/>
      <c r="H3888" s="237">
        <v>19.780000000000001</v>
      </c>
      <c r="I3888" s="238"/>
      <c r="J3888" s="233"/>
      <c r="K3888" s="233"/>
      <c r="L3888" s="239"/>
      <c r="M3888" s="240"/>
      <c r="N3888" s="241"/>
      <c r="O3888" s="241"/>
      <c r="P3888" s="241"/>
      <c r="Q3888" s="241"/>
      <c r="R3888" s="241"/>
      <c r="S3888" s="241"/>
      <c r="T3888" s="242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3" t="s">
        <v>205</v>
      </c>
      <c r="AU3888" s="243" t="s">
        <v>82</v>
      </c>
      <c r="AV3888" s="13" t="s">
        <v>82</v>
      </c>
      <c r="AW3888" s="13" t="s">
        <v>33</v>
      </c>
      <c r="AX3888" s="13" t="s">
        <v>72</v>
      </c>
      <c r="AY3888" s="243" t="s">
        <v>190</v>
      </c>
    </row>
    <row r="3889" s="13" customFormat="1">
      <c r="A3889" s="13"/>
      <c r="B3889" s="232"/>
      <c r="C3889" s="233"/>
      <c r="D3889" s="234" t="s">
        <v>205</v>
      </c>
      <c r="E3889" s="235" t="s">
        <v>19</v>
      </c>
      <c r="F3889" s="236" t="s">
        <v>4192</v>
      </c>
      <c r="G3889" s="233"/>
      <c r="H3889" s="237">
        <v>-0.90000000000000002</v>
      </c>
      <c r="I3889" s="238"/>
      <c r="J3889" s="233"/>
      <c r="K3889" s="233"/>
      <c r="L3889" s="239"/>
      <c r="M3889" s="240"/>
      <c r="N3889" s="241"/>
      <c r="O3889" s="241"/>
      <c r="P3889" s="241"/>
      <c r="Q3889" s="241"/>
      <c r="R3889" s="241"/>
      <c r="S3889" s="241"/>
      <c r="T3889" s="242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3" t="s">
        <v>205</v>
      </c>
      <c r="AU3889" s="243" t="s">
        <v>82</v>
      </c>
      <c r="AV3889" s="13" t="s">
        <v>82</v>
      </c>
      <c r="AW3889" s="13" t="s">
        <v>33</v>
      </c>
      <c r="AX3889" s="13" t="s">
        <v>72</v>
      </c>
      <c r="AY3889" s="243" t="s">
        <v>190</v>
      </c>
    </row>
    <row r="3890" s="13" customFormat="1">
      <c r="A3890" s="13"/>
      <c r="B3890" s="232"/>
      <c r="C3890" s="233"/>
      <c r="D3890" s="234" t="s">
        <v>205</v>
      </c>
      <c r="E3890" s="235" t="s">
        <v>19</v>
      </c>
      <c r="F3890" s="236" t="s">
        <v>4196</v>
      </c>
      <c r="G3890" s="233"/>
      <c r="H3890" s="237">
        <v>-0.80000000000000004</v>
      </c>
      <c r="I3890" s="238"/>
      <c r="J3890" s="233"/>
      <c r="K3890" s="233"/>
      <c r="L3890" s="239"/>
      <c r="M3890" s="240"/>
      <c r="N3890" s="241"/>
      <c r="O3890" s="241"/>
      <c r="P3890" s="241"/>
      <c r="Q3890" s="241"/>
      <c r="R3890" s="241"/>
      <c r="S3890" s="241"/>
      <c r="T3890" s="242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43" t="s">
        <v>205</v>
      </c>
      <c r="AU3890" s="243" t="s">
        <v>82</v>
      </c>
      <c r="AV3890" s="13" t="s">
        <v>82</v>
      </c>
      <c r="AW3890" s="13" t="s">
        <v>33</v>
      </c>
      <c r="AX3890" s="13" t="s">
        <v>72</v>
      </c>
      <c r="AY3890" s="243" t="s">
        <v>190</v>
      </c>
    </row>
    <row r="3891" s="14" customFormat="1">
      <c r="A3891" s="14"/>
      <c r="B3891" s="254"/>
      <c r="C3891" s="255"/>
      <c r="D3891" s="234" t="s">
        <v>205</v>
      </c>
      <c r="E3891" s="256" t="s">
        <v>19</v>
      </c>
      <c r="F3891" s="257" t="s">
        <v>1452</v>
      </c>
      <c r="G3891" s="255"/>
      <c r="H3891" s="256" t="s">
        <v>19</v>
      </c>
      <c r="I3891" s="258"/>
      <c r="J3891" s="255"/>
      <c r="K3891" s="255"/>
      <c r="L3891" s="259"/>
      <c r="M3891" s="260"/>
      <c r="N3891" s="261"/>
      <c r="O3891" s="261"/>
      <c r="P3891" s="261"/>
      <c r="Q3891" s="261"/>
      <c r="R3891" s="261"/>
      <c r="S3891" s="261"/>
      <c r="T3891" s="262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63" t="s">
        <v>205</v>
      </c>
      <c r="AU3891" s="263" t="s">
        <v>82</v>
      </c>
      <c r="AV3891" s="14" t="s">
        <v>79</v>
      </c>
      <c r="AW3891" s="14" t="s">
        <v>33</v>
      </c>
      <c r="AX3891" s="14" t="s">
        <v>72</v>
      </c>
      <c r="AY3891" s="263" t="s">
        <v>190</v>
      </c>
    </row>
    <row r="3892" s="13" customFormat="1">
      <c r="A3892" s="13"/>
      <c r="B3892" s="232"/>
      <c r="C3892" s="233"/>
      <c r="D3892" s="234" t="s">
        <v>205</v>
      </c>
      <c r="E3892" s="235" t="s">
        <v>19</v>
      </c>
      <c r="F3892" s="236" t="s">
        <v>4284</v>
      </c>
      <c r="G3892" s="233"/>
      <c r="H3892" s="237">
        <v>12.9</v>
      </c>
      <c r="I3892" s="238"/>
      <c r="J3892" s="233"/>
      <c r="K3892" s="233"/>
      <c r="L3892" s="239"/>
      <c r="M3892" s="240"/>
      <c r="N3892" s="241"/>
      <c r="O3892" s="241"/>
      <c r="P3892" s="241"/>
      <c r="Q3892" s="241"/>
      <c r="R3892" s="241"/>
      <c r="S3892" s="241"/>
      <c r="T3892" s="242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3" t="s">
        <v>205</v>
      </c>
      <c r="AU3892" s="243" t="s">
        <v>82</v>
      </c>
      <c r="AV3892" s="13" t="s">
        <v>82</v>
      </c>
      <c r="AW3892" s="13" t="s">
        <v>33</v>
      </c>
      <c r="AX3892" s="13" t="s">
        <v>72</v>
      </c>
      <c r="AY3892" s="243" t="s">
        <v>190</v>
      </c>
    </row>
    <row r="3893" s="13" customFormat="1">
      <c r="A3893" s="13"/>
      <c r="B3893" s="232"/>
      <c r="C3893" s="233"/>
      <c r="D3893" s="234" t="s">
        <v>205</v>
      </c>
      <c r="E3893" s="235" t="s">
        <v>19</v>
      </c>
      <c r="F3893" s="236" t="s">
        <v>4192</v>
      </c>
      <c r="G3893" s="233"/>
      <c r="H3893" s="237">
        <v>-0.90000000000000002</v>
      </c>
      <c r="I3893" s="238"/>
      <c r="J3893" s="233"/>
      <c r="K3893" s="233"/>
      <c r="L3893" s="239"/>
      <c r="M3893" s="240"/>
      <c r="N3893" s="241"/>
      <c r="O3893" s="241"/>
      <c r="P3893" s="241"/>
      <c r="Q3893" s="241"/>
      <c r="R3893" s="241"/>
      <c r="S3893" s="241"/>
      <c r="T3893" s="242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3" t="s">
        <v>205</v>
      </c>
      <c r="AU3893" s="243" t="s">
        <v>82</v>
      </c>
      <c r="AV3893" s="13" t="s">
        <v>82</v>
      </c>
      <c r="AW3893" s="13" t="s">
        <v>33</v>
      </c>
      <c r="AX3893" s="13" t="s">
        <v>72</v>
      </c>
      <c r="AY3893" s="243" t="s">
        <v>190</v>
      </c>
    </row>
    <row r="3894" s="15" customFormat="1">
      <c r="A3894" s="15"/>
      <c r="B3894" s="264"/>
      <c r="C3894" s="265"/>
      <c r="D3894" s="234" t="s">
        <v>205</v>
      </c>
      <c r="E3894" s="266" t="s">
        <v>19</v>
      </c>
      <c r="F3894" s="267" t="s">
        <v>243</v>
      </c>
      <c r="G3894" s="265"/>
      <c r="H3894" s="268">
        <v>666.25999999999999</v>
      </c>
      <c r="I3894" s="269"/>
      <c r="J3894" s="265"/>
      <c r="K3894" s="265"/>
      <c r="L3894" s="270"/>
      <c r="M3894" s="271"/>
      <c r="N3894" s="272"/>
      <c r="O3894" s="272"/>
      <c r="P3894" s="272"/>
      <c r="Q3894" s="272"/>
      <c r="R3894" s="272"/>
      <c r="S3894" s="272"/>
      <c r="T3894" s="273"/>
      <c r="U3894" s="15"/>
      <c r="V3894" s="15"/>
      <c r="W3894" s="15"/>
      <c r="X3894" s="15"/>
      <c r="Y3894" s="15"/>
      <c r="Z3894" s="15"/>
      <c r="AA3894" s="15"/>
      <c r="AB3894" s="15"/>
      <c r="AC3894" s="15"/>
      <c r="AD3894" s="15"/>
      <c r="AE3894" s="15"/>
      <c r="AT3894" s="274" t="s">
        <v>205</v>
      </c>
      <c r="AU3894" s="274" t="s">
        <v>82</v>
      </c>
      <c r="AV3894" s="15" t="s">
        <v>197</v>
      </c>
      <c r="AW3894" s="15" t="s">
        <v>33</v>
      </c>
      <c r="AX3894" s="15" t="s">
        <v>79</v>
      </c>
      <c r="AY3894" s="274" t="s">
        <v>190</v>
      </c>
    </row>
    <row r="3895" s="2" customFormat="1" ht="16.5" customHeight="1">
      <c r="A3895" s="40"/>
      <c r="B3895" s="41"/>
      <c r="C3895" s="214" t="s">
        <v>4285</v>
      </c>
      <c r="D3895" s="214" t="s">
        <v>192</v>
      </c>
      <c r="E3895" s="215" t="s">
        <v>4286</v>
      </c>
      <c r="F3895" s="216" t="s">
        <v>4287</v>
      </c>
      <c r="G3895" s="217" t="s">
        <v>408</v>
      </c>
      <c r="H3895" s="218">
        <v>100</v>
      </c>
      <c r="I3895" s="219"/>
      <c r="J3895" s="220">
        <f>ROUND(I3895*H3895,2)</f>
        <v>0</v>
      </c>
      <c r="K3895" s="216" t="s">
        <v>196</v>
      </c>
      <c r="L3895" s="46"/>
      <c r="M3895" s="221" t="s">
        <v>19</v>
      </c>
      <c r="N3895" s="222" t="s">
        <v>43</v>
      </c>
      <c r="O3895" s="86"/>
      <c r="P3895" s="223">
        <f>O3895*H3895</f>
        <v>0</v>
      </c>
      <c r="Q3895" s="223">
        <v>3.0000000000000001E-05</v>
      </c>
      <c r="R3895" s="223">
        <f>Q3895*H3895</f>
        <v>0.0030000000000000001</v>
      </c>
      <c r="S3895" s="223">
        <v>0</v>
      </c>
      <c r="T3895" s="224">
        <f>S3895*H3895</f>
        <v>0</v>
      </c>
      <c r="U3895" s="40"/>
      <c r="V3895" s="40"/>
      <c r="W3895" s="40"/>
      <c r="X3895" s="40"/>
      <c r="Y3895" s="40"/>
      <c r="Z3895" s="40"/>
      <c r="AA3895" s="40"/>
      <c r="AB3895" s="40"/>
      <c r="AC3895" s="40"/>
      <c r="AD3895" s="40"/>
      <c r="AE3895" s="40"/>
      <c r="AR3895" s="225" t="s">
        <v>307</v>
      </c>
      <c r="AT3895" s="225" t="s">
        <v>192</v>
      </c>
      <c r="AU3895" s="225" t="s">
        <v>82</v>
      </c>
      <c r="AY3895" s="19" t="s">
        <v>190</v>
      </c>
      <c r="BE3895" s="226">
        <f>IF(N3895="základní",J3895,0)</f>
        <v>0</v>
      </c>
      <c r="BF3895" s="226">
        <f>IF(N3895="snížená",J3895,0)</f>
        <v>0</v>
      </c>
      <c r="BG3895" s="226">
        <f>IF(N3895="zákl. přenesená",J3895,0)</f>
        <v>0</v>
      </c>
      <c r="BH3895" s="226">
        <f>IF(N3895="sníž. přenesená",J3895,0)</f>
        <v>0</v>
      </c>
      <c r="BI3895" s="226">
        <f>IF(N3895="nulová",J3895,0)</f>
        <v>0</v>
      </c>
      <c r="BJ3895" s="19" t="s">
        <v>79</v>
      </c>
      <c r="BK3895" s="226">
        <f>ROUND(I3895*H3895,2)</f>
        <v>0</v>
      </c>
      <c r="BL3895" s="19" t="s">
        <v>307</v>
      </c>
      <c r="BM3895" s="225" t="s">
        <v>4288</v>
      </c>
    </row>
    <row r="3896" s="2" customFormat="1">
      <c r="A3896" s="40"/>
      <c r="B3896" s="41"/>
      <c r="C3896" s="42"/>
      <c r="D3896" s="227" t="s">
        <v>199</v>
      </c>
      <c r="E3896" s="42"/>
      <c r="F3896" s="228" t="s">
        <v>4289</v>
      </c>
      <c r="G3896" s="42"/>
      <c r="H3896" s="42"/>
      <c r="I3896" s="229"/>
      <c r="J3896" s="42"/>
      <c r="K3896" s="42"/>
      <c r="L3896" s="46"/>
      <c r="M3896" s="230"/>
      <c r="N3896" s="231"/>
      <c r="O3896" s="86"/>
      <c r="P3896" s="86"/>
      <c r="Q3896" s="86"/>
      <c r="R3896" s="86"/>
      <c r="S3896" s="86"/>
      <c r="T3896" s="87"/>
      <c r="U3896" s="40"/>
      <c r="V3896" s="40"/>
      <c r="W3896" s="40"/>
      <c r="X3896" s="40"/>
      <c r="Y3896" s="40"/>
      <c r="Z3896" s="40"/>
      <c r="AA3896" s="40"/>
      <c r="AB3896" s="40"/>
      <c r="AC3896" s="40"/>
      <c r="AD3896" s="40"/>
      <c r="AE3896" s="40"/>
      <c r="AT3896" s="19" t="s">
        <v>199</v>
      </c>
      <c r="AU3896" s="19" t="s">
        <v>82</v>
      </c>
    </row>
    <row r="3897" s="14" customFormat="1">
      <c r="A3897" s="14"/>
      <c r="B3897" s="254"/>
      <c r="C3897" s="255"/>
      <c r="D3897" s="234" t="s">
        <v>205</v>
      </c>
      <c r="E3897" s="256" t="s">
        <v>19</v>
      </c>
      <c r="F3897" s="257" t="s">
        <v>4290</v>
      </c>
      <c r="G3897" s="255"/>
      <c r="H3897" s="256" t="s">
        <v>19</v>
      </c>
      <c r="I3897" s="258"/>
      <c r="J3897" s="255"/>
      <c r="K3897" s="255"/>
      <c r="L3897" s="259"/>
      <c r="M3897" s="260"/>
      <c r="N3897" s="261"/>
      <c r="O3897" s="261"/>
      <c r="P3897" s="261"/>
      <c r="Q3897" s="261"/>
      <c r="R3897" s="261"/>
      <c r="S3897" s="261"/>
      <c r="T3897" s="262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63" t="s">
        <v>205</v>
      </c>
      <c r="AU3897" s="263" t="s">
        <v>82</v>
      </c>
      <c r="AV3897" s="14" t="s">
        <v>79</v>
      </c>
      <c r="AW3897" s="14" t="s">
        <v>33</v>
      </c>
      <c r="AX3897" s="14" t="s">
        <v>72</v>
      </c>
      <c r="AY3897" s="263" t="s">
        <v>190</v>
      </c>
    </row>
    <row r="3898" s="13" customFormat="1">
      <c r="A3898" s="13"/>
      <c r="B3898" s="232"/>
      <c r="C3898" s="233"/>
      <c r="D3898" s="234" t="s">
        <v>205</v>
      </c>
      <c r="E3898" s="235" t="s">
        <v>19</v>
      </c>
      <c r="F3898" s="236" t="s">
        <v>4291</v>
      </c>
      <c r="G3898" s="233"/>
      <c r="H3898" s="237">
        <v>100</v>
      </c>
      <c r="I3898" s="238"/>
      <c r="J3898" s="233"/>
      <c r="K3898" s="233"/>
      <c r="L3898" s="239"/>
      <c r="M3898" s="240"/>
      <c r="N3898" s="241"/>
      <c r="O3898" s="241"/>
      <c r="P3898" s="241"/>
      <c r="Q3898" s="241"/>
      <c r="R3898" s="241"/>
      <c r="S3898" s="241"/>
      <c r="T3898" s="242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3" t="s">
        <v>205</v>
      </c>
      <c r="AU3898" s="243" t="s">
        <v>82</v>
      </c>
      <c r="AV3898" s="13" t="s">
        <v>82</v>
      </c>
      <c r="AW3898" s="13" t="s">
        <v>33</v>
      </c>
      <c r="AX3898" s="13" t="s">
        <v>79</v>
      </c>
      <c r="AY3898" s="243" t="s">
        <v>190</v>
      </c>
    </row>
    <row r="3899" s="2" customFormat="1" ht="16.5" customHeight="1">
      <c r="A3899" s="40"/>
      <c r="B3899" s="41"/>
      <c r="C3899" s="214" t="s">
        <v>4292</v>
      </c>
      <c r="D3899" s="214" t="s">
        <v>192</v>
      </c>
      <c r="E3899" s="215" t="s">
        <v>4293</v>
      </c>
      <c r="F3899" s="216" t="s">
        <v>4294</v>
      </c>
      <c r="G3899" s="217" t="s">
        <v>408</v>
      </c>
      <c r="H3899" s="218">
        <v>33</v>
      </c>
      <c r="I3899" s="219"/>
      <c r="J3899" s="220">
        <f>ROUND(I3899*H3899,2)</f>
        <v>0</v>
      </c>
      <c r="K3899" s="216" t="s">
        <v>196</v>
      </c>
      <c r="L3899" s="46"/>
      <c r="M3899" s="221" t="s">
        <v>19</v>
      </c>
      <c r="N3899" s="222" t="s">
        <v>43</v>
      </c>
      <c r="O3899" s="86"/>
      <c r="P3899" s="223">
        <f>O3899*H3899</f>
        <v>0</v>
      </c>
      <c r="Q3899" s="223">
        <v>3.0000000000000001E-05</v>
      </c>
      <c r="R3899" s="223">
        <f>Q3899*H3899</f>
        <v>0.00098999999999999999</v>
      </c>
      <c r="S3899" s="223">
        <v>0</v>
      </c>
      <c r="T3899" s="224">
        <f>S3899*H3899</f>
        <v>0</v>
      </c>
      <c r="U3899" s="40"/>
      <c r="V3899" s="40"/>
      <c r="W3899" s="40"/>
      <c r="X3899" s="40"/>
      <c r="Y3899" s="40"/>
      <c r="Z3899" s="40"/>
      <c r="AA3899" s="40"/>
      <c r="AB3899" s="40"/>
      <c r="AC3899" s="40"/>
      <c r="AD3899" s="40"/>
      <c r="AE3899" s="40"/>
      <c r="AR3899" s="225" t="s">
        <v>307</v>
      </c>
      <c r="AT3899" s="225" t="s">
        <v>192</v>
      </c>
      <c r="AU3899" s="225" t="s">
        <v>82</v>
      </c>
      <c r="AY3899" s="19" t="s">
        <v>190</v>
      </c>
      <c r="BE3899" s="226">
        <f>IF(N3899="základní",J3899,0)</f>
        <v>0</v>
      </c>
      <c r="BF3899" s="226">
        <f>IF(N3899="snížená",J3899,0)</f>
        <v>0</v>
      </c>
      <c r="BG3899" s="226">
        <f>IF(N3899="zákl. přenesená",J3899,0)</f>
        <v>0</v>
      </c>
      <c r="BH3899" s="226">
        <f>IF(N3899="sníž. přenesená",J3899,0)</f>
        <v>0</v>
      </c>
      <c r="BI3899" s="226">
        <f>IF(N3899="nulová",J3899,0)</f>
        <v>0</v>
      </c>
      <c r="BJ3899" s="19" t="s">
        <v>79</v>
      </c>
      <c r="BK3899" s="226">
        <f>ROUND(I3899*H3899,2)</f>
        <v>0</v>
      </c>
      <c r="BL3899" s="19" t="s">
        <v>307</v>
      </c>
      <c r="BM3899" s="225" t="s">
        <v>4295</v>
      </c>
    </row>
    <row r="3900" s="2" customFormat="1">
      <c r="A3900" s="40"/>
      <c r="B3900" s="41"/>
      <c r="C3900" s="42"/>
      <c r="D3900" s="227" t="s">
        <v>199</v>
      </c>
      <c r="E3900" s="42"/>
      <c r="F3900" s="228" t="s">
        <v>4296</v>
      </c>
      <c r="G3900" s="42"/>
      <c r="H3900" s="42"/>
      <c r="I3900" s="229"/>
      <c r="J3900" s="42"/>
      <c r="K3900" s="42"/>
      <c r="L3900" s="46"/>
      <c r="M3900" s="230"/>
      <c r="N3900" s="231"/>
      <c r="O3900" s="86"/>
      <c r="P3900" s="86"/>
      <c r="Q3900" s="86"/>
      <c r="R3900" s="86"/>
      <c r="S3900" s="86"/>
      <c r="T3900" s="87"/>
      <c r="U3900" s="40"/>
      <c r="V3900" s="40"/>
      <c r="W3900" s="40"/>
      <c r="X3900" s="40"/>
      <c r="Y3900" s="40"/>
      <c r="Z3900" s="40"/>
      <c r="AA3900" s="40"/>
      <c r="AB3900" s="40"/>
      <c r="AC3900" s="40"/>
      <c r="AD3900" s="40"/>
      <c r="AE3900" s="40"/>
      <c r="AT3900" s="19" t="s">
        <v>199</v>
      </c>
      <c r="AU3900" s="19" t="s">
        <v>82</v>
      </c>
    </row>
    <row r="3901" s="14" customFormat="1">
      <c r="A3901" s="14"/>
      <c r="B3901" s="254"/>
      <c r="C3901" s="255"/>
      <c r="D3901" s="234" t="s">
        <v>205</v>
      </c>
      <c r="E3901" s="256" t="s">
        <v>19</v>
      </c>
      <c r="F3901" s="257" t="s">
        <v>4290</v>
      </c>
      <c r="G3901" s="255"/>
      <c r="H3901" s="256" t="s">
        <v>19</v>
      </c>
      <c r="I3901" s="258"/>
      <c r="J3901" s="255"/>
      <c r="K3901" s="255"/>
      <c r="L3901" s="259"/>
      <c r="M3901" s="260"/>
      <c r="N3901" s="261"/>
      <c r="O3901" s="261"/>
      <c r="P3901" s="261"/>
      <c r="Q3901" s="261"/>
      <c r="R3901" s="261"/>
      <c r="S3901" s="261"/>
      <c r="T3901" s="262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63" t="s">
        <v>205</v>
      </c>
      <c r="AU3901" s="263" t="s">
        <v>82</v>
      </c>
      <c r="AV3901" s="14" t="s">
        <v>79</v>
      </c>
      <c r="AW3901" s="14" t="s">
        <v>33</v>
      </c>
      <c r="AX3901" s="14" t="s">
        <v>72</v>
      </c>
      <c r="AY3901" s="263" t="s">
        <v>190</v>
      </c>
    </row>
    <row r="3902" s="13" customFormat="1">
      <c r="A3902" s="13"/>
      <c r="B3902" s="232"/>
      <c r="C3902" s="233"/>
      <c r="D3902" s="234" t="s">
        <v>205</v>
      </c>
      <c r="E3902" s="235" t="s">
        <v>19</v>
      </c>
      <c r="F3902" s="236" t="s">
        <v>4297</v>
      </c>
      <c r="G3902" s="233"/>
      <c r="H3902" s="237">
        <v>33</v>
      </c>
      <c r="I3902" s="238"/>
      <c r="J3902" s="233"/>
      <c r="K3902" s="233"/>
      <c r="L3902" s="239"/>
      <c r="M3902" s="240"/>
      <c r="N3902" s="241"/>
      <c r="O3902" s="241"/>
      <c r="P3902" s="241"/>
      <c r="Q3902" s="241"/>
      <c r="R3902" s="241"/>
      <c r="S3902" s="241"/>
      <c r="T3902" s="242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3" t="s">
        <v>205</v>
      </c>
      <c r="AU3902" s="243" t="s">
        <v>82</v>
      </c>
      <c r="AV3902" s="13" t="s">
        <v>82</v>
      </c>
      <c r="AW3902" s="13" t="s">
        <v>33</v>
      </c>
      <c r="AX3902" s="13" t="s">
        <v>79</v>
      </c>
      <c r="AY3902" s="243" t="s">
        <v>190</v>
      </c>
    </row>
    <row r="3903" s="2" customFormat="1" ht="16.5" customHeight="1">
      <c r="A3903" s="40"/>
      <c r="B3903" s="41"/>
      <c r="C3903" s="244" t="s">
        <v>4298</v>
      </c>
      <c r="D3903" s="244" t="s">
        <v>219</v>
      </c>
      <c r="E3903" s="245" t="s">
        <v>4299</v>
      </c>
      <c r="F3903" s="246" t="s">
        <v>4300</v>
      </c>
      <c r="G3903" s="247" t="s">
        <v>214</v>
      </c>
      <c r="H3903" s="248">
        <v>1420.1980000000001</v>
      </c>
      <c r="I3903" s="249"/>
      <c r="J3903" s="250">
        <f>ROUND(I3903*H3903,2)</f>
        <v>0</v>
      </c>
      <c r="K3903" s="246" t="s">
        <v>196</v>
      </c>
      <c r="L3903" s="251"/>
      <c r="M3903" s="252" t="s">
        <v>19</v>
      </c>
      <c r="N3903" s="253" t="s">
        <v>43</v>
      </c>
      <c r="O3903" s="86"/>
      <c r="P3903" s="223">
        <f>O3903*H3903</f>
        <v>0</v>
      </c>
      <c r="Q3903" s="223">
        <v>0.0033999999999999998</v>
      </c>
      <c r="R3903" s="223">
        <f>Q3903*H3903</f>
        <v>4.8286731999999999</v>
      </c>
      <c r="S3903" s="223">
        <v>0</v>
      </c>
      <c r="T3903" s="224">
        <f>S3903*H3903</f>
        <v>0</v>
      </c>
      <c r="U3903" s="40"/>
      <c r="V3903" s="40"/>
      <c r="W3903" s="40"/>
      <c r="X3903" s="40"/>
      <c r="Y3903" s="40"/>
      <c r="Z3903" s="40"/>
      <c r="AA3903" s="40"/>
      <c r="AB3903" s="40"/>
      <c r="AC3903" s="40"/>
      <c r="AD3903" s="40"/>
      <c r="AE3903" s="40"/>
      <c r="AR3903" s="225" t="s">
        <v>419</v>
      </c>
      <c r="AT3903" s="225" t="s">
        <v>219</v>
      </c>
      <c r="AU3903" s="225" t="s">
        <v>82</v>
      </c>
      <c r="AY3903" s="19" t="s">
        <v>190</v>
      </c>
      <c r="BE3903" s="226">
        <f>IF(N3903="základní",J3903,0)</f>
        <v>0</v>
      </c>
      <c r="BF3903" s="226">
        <f>IF(N3903="snížená",J3903,0)</f>
        <v>0</v>
      </c>
      <c r="BG3903" s="226">
        <f>IF(N3903="zákl. přenesená",J3903,0)</f>
        <v>0</v>
      </c>
      <c r="BH3903" s="226">
        <f>IF(N3903="sníž. přenesená",J3903,0)</f>
        <v>0</v>
      </c>
      <c r="BI3903" s="226">
        <f>IF(N3903="nulová",J3903,0)</f>
        <v>0</v>
      </c>
      <c r="BJ3903" s="19" t="s">
        <v>79</v>
      </c>
      <c r="BK3903" s="226">
        <f>ROUND(I3903*H3903,2)</f>
        <v>0</v>
      </c>
      <c r="BL3903" s="19" t="s">
        <v>307</v>
      </c>
      <c r="BM3903" s="225" t="s">
        <v>4301</v>
      </c>
    </row>
    <row r="3904" s="14" customFormat="1">
      <c r="A3904" s="14"/>
      <c r="B3904" s="254"/>
      <c r="C3904" s="255"/>
      <c r="D3904" s="234" t="s">
        <v>205</v>
      </c>
      <c r="E3904" s="256" t="s">
        <v>19</v>
      </c>
      <c r="F3904" s="257" t="s">
        <v>4302</v>
      </c>
      <c r="G3904" s="255"/>
      <c r="H3904" s="256" t="s">
        <v>19</v>
      </c>
      <c r="I3904" s="258"/>
      <c r="J3904" s="255"/>
      <c r="K3904" s="255"/>
      <c r="L3904" s="259"/>
      <c r="M3904" s="260"/>
      <c r="N3904" s="261"/>
      <c r="O3904" s="261"/>
      <c r="P3904" s="261"/>
      <c r="Q3904" s="261"/>
      <c r="R3904" s="261"/>
      <c r="S3904" s="261"/>
      <c r="T3904" s="262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63" t="s">
        <v>205</v>
      </c>
      <c r="AU3904" s="263" t="s">
        <v>82</v>
      </c>
      <c r="AV3904" s="14" t="s">
        <v>79</v>
      </c>
      <c r="AW3904" s="14" t="s">
        <v>33</v>
      </c>
      <c r="AX3904" s="14" t="s">
        <v>72</v>
      </c>
      <c r="AY3904" s="263" t="s">
        <v>190</v>
      </c>
    </row>
    <row r="3905" s="13" customFormat="1">
      <c r="A3905" s="13"/>
      <c r="B3905" s="232"/>
      <c r="C3905" s="233"/>
      <c r="D3905" s="234" t="s">
        <v>205</v>
      </c>
      <c r="E3905" s="235" t="s">
        <v>19</v>
      </c>
      <c r="F3905" s="236" t="s">
        <v>4303</v>
      </c>
      <c r="G3905" s="233"/>
      <c r="H3905" s="237">
        <v>473.47699999999998</v>
      </c>
      <c r="I3905" s="238"/>
      <c r="J3905" s="233"/>
      <c r="K3905" s="233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205</v>
      </c>
      <c r="AU3905" s="243" t="s">
        <v>82</v>
      </c>
      <c r="AV3905" s="13" t="s">
        <v>82</v>
      </c>
      <c r="AW3905" s="13" t="s">
        <v>33</v>
      </c>
      <c r="AX3905" s="13" t="s">
        <v>72</v>
      </c>
      <c r="AY3905" s="243" t="s">
        <v>190</v>
      </c>
    </row>
    <row r="3906" s="13" customFormat="1">
      <c r="A3906" s="13"/>
      <c r="B3906" s="232"/>
      <c r="C3906" s="233"/>
      <c r="D3906" s="234" t="s">
        <v>205</v>
      </c>
      <c r="E3906" s="235" t="s">
        <v>19</v>
      </c>
      <c r="F3906" s="236" t="s">
        <v>2838</v>
      </c>
      <c r="G3906" s="233"/>
      <c r="H3906" s="237">
        <v>873.43200000000002</v>
      </c>
      <c r="I3906" s="238"/>
      <c r="J3906" s="233"/>
      <c r="K3906" s="233"/>
      <c r="L3906" s="239"/>
      <c r="M3906" s="240"/>
      <c r="N3906" s="241"/>
      <c r="O3906" s="241"/>
      <c r="P3906" s="241"/>
      <c r="Q3906" s="241"/>
      <c r="R3906" s="241"/>
      <c r="S3906" s="241"/>
      <c r="T3906" s="242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3" t="s">
        <v>205</v>
      </c>
      <c r="AU3906" s="243" t="s">
        <v>82</v>
      </c>
      <c r="AV3906" s="13" t="s">
        <v>82</v>
      </c>
      <c r="AW3906" s="13" t="s">
        <v>33</v>
      </c>
      <c r="AX3906" s="13" t="s">
        <v>72</v>
      </c>
      <c r="AY3906" s="243" t="s">
        <v>190</v>
      </c>
    </row>
    <row r="3907" s="14" customFormat="1">
      <c r="A3907" s="14"/>
      <c r="B3907" s="254"/>
      <c r="C3907" s="255"/>
      <c r="D3907" s="234" t="s">
        <v>205</v>
      </c>
      <c r="E3907" s="256" t="s">
        <v>19</v>
      </c>
      <c r="F3907" s="257" t="s">
        <v>4304</v>
      </c>
      <c r="G3907" s="255"/>
      <c r="H3907" s="256" t="s">
        <v>19</v>
      </c>
      <c r="I3907" s="258"/>
      <c r="J3907" s="255"/>
      <c r="K3907" s="255"/>
      <c r="L3907" s="259"/>
      <c r="M3907" s="260"/>
      <c r="N3907" s="261"/>
      <c r="O3907" s="261"/>
      <c r="P3907" s="261"/>
      <c r="Q3907" s="261"/>
      <c r="R3907" s="261"/>
      <c r="S3907" s="261"/>
      <c r="T3907" s="262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63" t="s">
        <v>205</v>
      </c>
      <c r="AU3907" s="263" t="s">
        <v>82</v>
      </c>
      <c r="AV3907" s="14" t="s">
        <v>79</v>
      </c>
      <c r="AW3907" s="14" t="s">
        <v>33</v>
      </c>
      <c r="AX3907" s="14" t="s">
        <v>72</v>
      </c>
      <c r="AY3907" s="263" t="s">
        <v>190</v>
      </c>
    </row>
    <row r="3908" s="13" customFormat="1">
      <c r="A3908" s="13"/>
      <c r="B3908" s="232"/>
      <c r="C3908" s="233"/>
      <c r="D3908" s="234" t="s">
        <v>205</v>
      </c>
      <c r="E3908" s="235" t="s">
        <v>19</v>
      </c>
      <c r="F3908" s="236" t="s">
        <v>4305</v>
      </c>
      <c r="G3908" s="233"/>
      <c r="H3908" s="237">
        <v>73.289000000000001</v>
      </c>
      <c r="I3908" s="238"/>
      <c r="J3908" s="233"/>
      <c r="K3908" s="233"/>
      <c r="L3908" s="239"/>
      <c r="M3908" s="240"/>
      <c r="N3908" s="241"/>
      <c r="O3908" s="241"/>
      <c r="P3908" s="241"/>
      <c r="Q3908" s="241"/>
      <c r="R3908" s="241"/>
      <c r="S3908" s="241"/>
      <c r="T3908" s="242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3" t="s">
        <v>205</v>
      </c>
      <c r="AU3908" s="243" t="s">
        <v>82</v>
      </c>
      <c r="AV3908" s="13" t="s">
        <v>82</v>
      </c>
      <c r="AW3908" s="13" t="s">
        <v>33</v>
      </c>
      <c r="AX3908" s="13" t="s">
        <v>72</v>
      </c>
      <c r="AY3908" s="243" t="s">
        <v>190</v>
      </c>
    </row>
    <row r="3909" s="15" customFormat="1">
      <c r="A3909" s="15"/>
      <c r="B3909" s="264"/>
      <c r="C3909" s="265"/>
      <c r="D3909" s="234" t="s">
        <v>205</v>
      </c>
      <c r="E3909" s="266" t="s">
        <v>19</v>
      </c>
      <c r="F3909" s="267" t="s">
        <v>243</v>
      </c>
      <c r="G3909" s="265"/>
      <c r="H3909" s="268">
        <v>1420.1980000000001</v>
      </c>
      <c r="I3909" s="269"/>
      <c r="J3909" s="265"/>
      <c r="K3909" s="265"/>
      <c r="L3909" s="270"/>
      <c r="M3909" s="271"/>
      <c r="N3909" s="272"/>
      <c r="O3909" s="272"/>
      <c r="P3909" s="272"/>
      <c r="Q3909" s="272"/>
      <c r="R3909" s="272"/>
      <c r="S3909" s="272"/>
      <c r="T3909" s="273"/>
      <c r="U3909" s="15"/>
      <c r="V3909" s="15"/>
      <c r="W3909" s="15"/>
      <c r="X3909" s="15"/>
      <c r="Y3909" s="15"/>
      <c r="Z3909" s="15"/>
      <c r="AA3909" s="15"/>
      <c r="AB3909" s="15"/>
      <c r="AC3909" s="15"/>
      <c r="AD3909" s="15"/>
      <c r="AE3909" s="15"/>
      <c r="AT3909" s="274" t="s">
        <v>205</v>
      </c>
      <c r="AU3909" s="274" t="s">
        <v>82</v>
      </c>
      <c r="AV3909" s="15" t="s">
        <v>197</v>
      </c>
      <c r="AW3909" s="15" t="s">
        <v>33</v>
      </c>
      <c r="AX3909" s="15" t="s">
        <v>79</v>
      </c>
      <c r="AY3909" s="274" t="s">
        <v>190</v>
      </c>
    </row>
    <row r="3910" s="2" customFormat="1" ht="16.5" customHeight="1">
      <c r="A3910" s="40"/>
      <c r="B3910" s="41"/>
      <c r="C3910" s="214" t="s">
        <v>4306</v>
      </c>
      <c r="D3910" s="214" t="s">
        <v>192</v>
      </c>
      <c r="E3910" s="215" t="s">
        <v>4307</v>
      </c>
      <c r="F3910" s="216" t="s">
        <v>4308</v>
      </c>
      <c r="G3910" s="217" t="s">
        <v>380</v>
      </c>
      <c r="H3910" s="218">
        <v>3.1800000000000002</v>
      </c>
      <c r="I3910" s="219"/>
      <c r="J3910" s="220">
        <f>ROUND(I3910*H3910,2)</f>
        <v>0</v>
      </c>
      <c r="K3910" s="216" t="s">
        <v>196</v>
      </c>
      <c r="L3910" s="46"/>
      <c r="M3910" s="221" t="s">
        <v>19</v>
      </c>
      <c r="N3910" s="222" t="s">
        <v>43</v>
      </c>
      <c r="O3910" s="86"/>
      <c r="P3910" s="223">
        <f>O3910*H3910</f>
        <v>0</v>
      </c>
      <c r="Q3910" s="223">
        <v>0</v>
      </c>
      <c r="R3910" s="223">
        <f>Q3910*H3910</f>
        <v>0</v>
      </c>
      <c r="S3910" s="223">
        <v>0</v>
      </c>
      <c r="T3910" s="224">
        <f>S3910*H3910</f>
        <v>0</v>
      </c>
      <c r="U3910" s="40"/>
      <c r="V3910" s="40"/>
      <c r="W3910" s="40"/>
      <c r="X3910" s="40"/>
      <c r="Y3910" s="40"/>
      <c r="Z3910" s="40"/>
      <c r="AA3910" s="40"/>
      <c r="AB3910" s="40"/>
      <c r="AC3910" s="40"/>
      <c r="AD3910" s="40"/>
      <c r="AE3910" s="40"/>
      <c r="AR3910" s="225" t="s">
        <v>307</v>
      </c>
      <c r="AT3910" s="225" t="s">
        <v>192</v>
      </c>
      <c r="AU3910" s="225" t="s">
        <v>82</v>
      </c>
      <c r="AY3910" s="19" t="s">
        <v>190</v>
      </c>
      <c r="BE3910" s="226">
        <f>IF(N3910="základní",J3910,0)</f>
        <v>0</v>
      </c>
      <c r="BF3910" s="226">
        <f>IF(N3910="snížená",J3910,0)</f>
        <v>0</v>
      </c>
      <c r="BG3910" s="226">
        <f>IF(N3910="zákl. přenesená",J3910,0)</f>
        <v>0</v>
      </c>
      <c r="BH3910" s="226">
        <f>IF(N3910="sníž. přenesená",J3910,0)</f>
        <v>0</v>
      </c>
      <c r="BI3910" s="226">
        <f>IF(N3910="nulová",J3910,0)</f>
        <v>0</v>
      </c>
      <c r="BJ3910" s="19" t="s">
        <v>79</v>
      </c>
      <c r="BK3910" s="226">
        <f>ROUND(I3910*H3910,2)</f>
        <v>0</v>
      </c>
      <c r="BL3910" s="19" t="s">
        <v>307</v>
      </c>
      <c r="BM3910" s="225" t="s">
        <v>4309</v>
      </c>
    </row>
    <row r="3911" s="2" customFormat="1">
      <c r="A3911" s="40"/>
      <c r="B3911" s="41"/>
      <c r="C3911" s="42"/>
      <c r="D3911" s="227" t="s">
        <v>199</v>
      </c>
      <c r="E3911" s="42"/>
      <c r="F3911" s="228" t="s">
        <v>4310</v>
      </c>
      <c r="G3911" s="42"/>
      <c r="H3911" s="42"/>
      <c r="I3911" s="229"/>
      <c r="J3911" s="42"/>
      <c r="K3911" s="42"/>
      <c r="L3911" s="46"/>
      <c r="M3911" s="230"/>
      <c r="N3911" s="231"/>
      <c r="O3911" s="86"/>
      <c r="P3911" s="86"/>
      <c r="Q3911" s="86"/>
      <c r="R3911" s="86"/>
      <c r="S3911" s="86"/>
      <c r="T3911" s="87"/>
      <c r="U3911" s="40"/>
      <c r="V3911" s="40"/>
      <c r="W3911" s="40"/>
      <c r="X3911" s="40"/>
      <c r="Y3911" s="40"/>
      <c r="Z3911" s="40"/>
      <c r="AA3911" s="40"/>
      <c r="AB3911" s="40"/>
      <c r="AC3911" s="40"/>
      <c r="AD3911" s="40"/>
      <c r="AE3911" s="40"/>
      <c r="AT3911" s="19" t="s">
        <v>199</v>
      </c>
      <c r="AU3911" s="19" t="s">
        <v>82</v>
      </c>
    </row>
    <row r="3912" s="14" customFormat="1">
      <c r="A3912" s="14"/>
      <c r="B3912" s="254"/>
      <c r="C3912" s="255"/>
      <c r="D3912" s="234" t="s">
        <v>205</v>
      </c>
      <c r="E3912" s="256" t="s">
        <v>19</v>
      </c>
      <c r="F3912" s="257" t="s">
        <v>4311</v>
      </c>
      <c r="G3912" s="255"/>
      <c r="H3912" s="256" t="s">
        <v>19</v>
      </c>
      <c r="I3912" s="258"/>
      <c r="J3912" s="255"/>
      <c r="K3912" s="255"/>
      <c r="L3912" s="259"/>
      <c r="M3912" s="260"/>
      <c r="N3912" s="261"/>
      <c r="O3912" s="261"/>
      <c r="P3912" s="261"/>
      <c r="Q3912" s="261"/>
      <c r="R3912" s="261"/>
      <c r="S3912" s="261"/>
      <c r="T3912" s="262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63" t="s">
        <v>205</v>
      </c>
      <c r="AU3912" s="263" t="s">
        <v>82</v>
      </c>
      <c r="AV3912" s="14" t="s">
        <v>79</v>
      </c>
      <c r="AW3912" s="14" t="s">
        <v>33</v>
      </c>
      <c r="AX3912" s="14" t="s">
        <v>72</v>
      </c>
      <c r="AY3912" s="263" t="s">
        <v>190</v>
      </c>
    </row>
    <row r="3913" s="13" customFormat="1">
      <c r="A3913" s="13"/>
      <c r="B3913" s="232"/>
      <c r="C3913" s="233"/>
      <c r="D3913" s="234" t="s">
        <v>205</v>
      </c>
      <c r="E3913" s="235" t="s">
        <v>19</v>
      </c>
      <c r="F3913" s="236" t="s">
        <v>4312</v>
      </c>
      <c r="G3913" s="233"/>
      <c r="H3913" s="237">
        <v>3.1800000000000002</v>
      </c>
      <c r="I3913" s="238"/>
      <c r="J3913" s="233"/>
      <c r="K3913" s="233"/>
      <c r="L3913" s="239"/>
      <c r="M3913" s="240"/>
      <c r="N3913" s="241"/>
      <c r="O3913" s="241"/>
      <c r="P3913" s="241"/>
      <c r="Q3913" s="241"/>
      <c r="R3913" s="241"/>
      <c r="S3913" s="241"/>
      <c r="T3913" s="242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3" t="s">
        <v>205</v>
      </c>
      <c r="AU3913" s="243" t="s">
        <v>82</v>
      </c>
      <c r="AV3913" s="13" t="s">
        <v>82</v>
      </c>
      <c r="AW3913" s="13" t="s">
        <v>33</v>
      </c>
      <c r="AX3913" s="13" t="s">
        <v>79</v>
      </c>
      <c r="AY3913" s="243" t="s">
        <v>190</v>
      </c>
    </row>
    <row r="3914" s="2" customFormat="1" ht="16.5" customHeight="1">
      <c r="A3914" s="40"/>
      <c r="B3914" s="41"/>
      <c r="C3914" s="244" t="s">
        <v>4313</v>
      </c>
      <c r="D3914" s="244" t="s">
        <v>219</v>
      </c>
      <c r="E3914" s="245" t="s">
        <v>4314</v>
      </c>
      <c r="F3914" s="246" t="s">
        <v>4315</v>
      </c>
      <c r="G3914" s="247" t="s">
        <v>380</v>
      </c>
      <c r="H3914" s="248">
        <v>3.339</v>
      </c>
      <c r="I3914" s="249"/>
      <c r="J3914" s="250">
        <f>ROUND(I3914*H3914,2)</f>
        <v>0</v>
      </c>
      <c r="K3914" s="246" t="s">
        <v>196</v>
      </c>
      <c r="L3914" s="251"/>
      <c r="M3914" s="252" t="s">
        <v>19</v>
      </c>
      <c r="N3914" s="253" t="s">
        <v>43</v>
      </c>
      <c r="O3914" s="86"/>
      <c r="P3914" s="223">
        <f>O3914*H3914</f>
        <v>0</v>
      </c>
      <c r="Q3914" s="223">
        <v>0.00025000000000000001</v>
      </c>
      <c r="R3914" s="223">
        <f>Q3914*H3914</f>
        <v>0.00083474999999999999</v>
      </c>
      <c r="S3914" s="223">
        <v>0</v>
      </c>
      <c r="T3914" s="224">
        <f>S3914*H3914</f>
        <v>0</v>
      </c>
      <c r="U3914" s="40"/>
      <c r="V3914" s="40"/>
      <c r="W3914" s="40"/>
      <c r="X3914" s="40"/>
      <c r="Y3914" s="40"/>
      <c r="Z3914" s="40"/>
      <c r="AA3914" s="40"/>
      <c r="AB3914" s="40"/>
      <c r="AC3914" s="40"/>
      <c r="AD3914" s="40"/>
      <c r="AE3914" s="40"/>
      <c r="AR3914" s="225" t="s">
        <v>419</v>
      </c>
      <c r="AT3914" s="225" t="s">
        <v>219</v>
      </c>
      <c r="AU3914" s="225" t="s">
        <v>82</v>
      </c>
      <c r="AY3914" s="19" t="s">
        <v>190</v>
      </c>
      <c r="BE3914" s="226">
        <f>IF(N3914="základní",J3914,0)</f>
        <v>0</v>
      </c>
      <c r="BF3914" s="226">
        <f>IF(N3914="snížená",J3914,0)</f>
        <v>0</v>
      </c>
      <c r="BG3914" s="226">
        <f>IF(N3914="zákl. přenesená",J3914,0)</f>
        <v>0</v>
      </c>
      <c r="BH3914" s="226">
        <f>IF(N3914="sníž. přenesená",J3914,0)</f>
        <v>0</v>
      </c>
      <c r="BI3914" s="226">
        <f>IF(N3914="nulová",J3914,0)</f>
        <v>0</v>
      </c>
      <c r="BJ3914" s="19" t="s">
        <v>79</v>
      </c>
      <c r="BK3914" s="226">
        <f>ROUND(I3914*H3914,2)</f>
        <v>0</v>
      </c>
      <c r="BL3914" s="19" t="s">
        <v>307</v>
      </c>
      <c r="BM3914" s="225" t="s">
        <v>4316</v>
      </c>
    </row>
    <row r="3915" s="13" customFormat="1">
      <c r="A3915" s="13"/>
      <c r="B3915" s="232"/>
      <c r="C3915" s="233"/>
      <c r="D3915" s="234" t="s">
        <v>205</v>
      </c>
      <c r="E3915" s="235" t="s">
        <v>19</v>
      </c>
      <c r="F3915" s="236" t="s">
        <v>4317</v>
      </c>
      <c r="G3915" s="233"/>
      <c r="H3915" s="237">
        <v>3.339</v>
      </c>
      <c r="I3915" s="238"/>
      <c r="J3915" s="233"/>
      <c r="K3915" s="233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205</v>
      </c>
      <c r="AU3915" s="243" t="s">
        <v>82</v>
      </c>
      <c r="AV3915" s="13" t="s">
        <v>82</v>
      </c>
      <c r="AW3915" s="13" t="s">
        <v>33</v>
      </c>
      <c r="AX3915" s="13" t="s">
        <v>79</v>
      </c>
      <c r="AY3915" s="243" t="s">
        <v>190</v>
      </c>
    </row>
    <row r="3916" s="2" customFormat="1" ht="24.15" customHeight="1">
      <c r="A3916" s="40"/>
      <c r="B3916" s="41"/>
      <c r="C3916" s="214" t="s">
        <v>4318</v>
      </c>
      <c r="D3916" s="214" t="s">
        <v>192</v>
      </c>
      <c r="E3916" s="215" t="s">
        <v>4319</v>
      </c>
      <c r="F3916" s="216" t="s">
        <v>4320</v>
      </c>
      <c r="G3916" s="217" t="s">
        <v>222</v>
      </c>
      <c r="H3916" s="218">
        <v>11.619999999999999</v>
      </c>
      <c r="I3916" s="219"/>
      <c r="J3916" s="220">
        <f>ROUND(I3916*H3916,2)</f>
        <v>0</v>
      </c>
      <c r="K3916" s="216" t="s">
        <v>196</v>
      </c>
      <c r="L3916" s="46"/>
      <c r="M3916" s="221" t="s">
        <v>19</v>
      </c>
      <c r="N3916" s="222" t="s">
        <v>43</v>
      </c>
      <c r="O3916" s="86"/>
      <c r="P3916" s="223">
        <f>O3916*H3916</f>
        <v>0</v>
      </c>
      <c r="Q3916" s="223">
        <v>0</v>
      </c>
      <c r="R3916" s="223">
        <f>Q3916*H3916</f>
        <v>0</v>
      </c>
      <c r="S3916" s="223">
        <v>0</v>
      </c>
      <c r="T3916" s="224">
        <f>S3916*H3916</f>
        <v>0</v>
      </c>
      <c r="U3916" s="40"/>
      <c r="V3916" s="40"/>
      <c r="W3916" s="40"/>
      <c r="X3916" s="40"/>
      <c r="Y3916" s="40"/>
      <c r="Z3916" s="40"/>
      <c r="AA3916" s="40"/>
      <c r="AB3916" s="40"/>
      <c r="AC3916" s="40"/>
      <c r="AD3916" s="40"/>
      <c r="AE3916" s="40"/>
      <c r="AR3916" s="225" t="s">
        <v>307</v>
      </c>
      <c r="AT3916" s="225" t="s">
        <v>192</v>
      </c>
      <c r="AU3916" s="225" t="s">
        <v>82</v>
      </c>
      <c r="AY3916" s="19" t="s">
        <v>190</v>
      </c>
      <c r="BE3916" s="226">
        <f>IF(N3916="základní",J3916,0)</f>
        <v>0</v>
      </c>
      <c r="BF3916" s="226">
        <f>IF(N3916="snížená",J3916,0)</f>
        <v>0</v>
      </c>
      <c r="BG3916" s="226">
        <f>IF(N3916="zákl. přenesená",J3916,0)</f>
        <v>0</v>
      </c>
      <c r="BH3916" s="226">
        <f>IF(N3916="sníž. přenesená",J3916,0)</f>
        <v>0</v>
      </c>
      <c r="BI3916" s="226">
        <f>IF(N3916="nulová",J3916,0)</f>
        <v>0</v>
      </c>
      <c r="BJ3916" s="19" t="s">
        <v>79</v>
      </c>
      <c r="BK3916" s="226">
        <f>ROUND(I3916*H3916,2)</f>
        <v>0</v>
      </c>
      <c r="BL3916" s="19" t="s">
        <v>307</v>
      </c>
      <c r="BM3916" s="225" t="s">
        <v>4321</v>
      </c>
    </row>
    <row r="3917" s="2" customFormat="1">
      <c r="A3917" s="40"/>
      <c r="B3917" s="41"/>
      <c r="C3917" s="42"/>
      <c r="D3917" s="227" t="s">
        <v>199</v>
      </c>
      <c r="E3917" s="42"/>
      <c r="F3917" s="228" t="s">
        <v>4322</v>
      </c>
      <c r="G3917" s="42"/>
      <c r="H3917" s="42"/>
      <c r="I3917" s="229"/>
      <c r="J3917" s="42"/>
      <c r="K3917" s="42"/>
      <c r="L3917" s="46"/>
      <c r="M3917" s="230"/>
      <c r="N3917" s="231"/>
      <c r="O3917" s="86"/>
      <c r="P3917" s="86"/>
      <c r="Q3917" s="86"/>
      <c r="R3917" s="86"/>
      <c r="S3917" s="86"/>
      <c r="T3917" s="87"/>
      <c r="U3917" s="40"/>
      <c r="V3917" s="40"/>
      <c r="W3917" s="40"/>
      <c r="X3917" s="40"/>
      <c r="Y3917" s="40"/>
      <c r="Z3917" s="40"/>
      <c r="AA3917" s="40"/>
      <c r="AB3917" s="40"/>
      <c r="AC3917" s="40"/>
      <c r="AD3917" s="40"/>
      <c r="AE3917" s="40"/>
      <c r="AT3917" s="19" t="s">
        <v>199</v>
      </c>
      <c r="AU3917" s="19" t="s">
        <v>82</v>
      </c>
    </row>
    <row r="3918" s="12" customFormat="1" ht="22.8" customHeight="1">
      <c r="A3918" s="12"/>
      <c r="B3918" s="198"/>
      <c r="C3918" s="199"/>
      <c r="D3918" s="200" t="s">
        <v>71</v>
      </c>
      <c r="E3918" s="212" t="s">
        <v>4323</v>
      </c>
      <c r="F3918" s="212" t="s">
        <v>4324</v>
      </c>
      <c r="G3918" s="199"/>
      <c r="H3918" s="199"/>
      <c r="I3918" s="202"/>
      <c r="J3918" s="213">
        <f>BK3918</f>
        <v>0</v>
      </c>
      <c r="K3918" s="199"/>
      <c r="L3918" s="204"/>
      <c r="M3918" s="205"/>
      <c r="N3918" s="206"/>
      <c r="O3918" s="206"/>
      <c r="P3918" s="207">
        <f>SUM(P3919:P4159)</f>
        <v>0</v>
      </c>
      <c r="Q3918" s="206"/>
      <c r="R3918" s="207">
        <f>SUM(R3919:R4159)</f>
        <v>7.6614737999999996</v>
      </c>
      <c r="S3918" s="206"/>
      <c r="T3918" s="208">
        <f>SUM(T3919:T4159)</f>
        <v>0</v>
      </c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R3918" s="209" t="s">
        <v>82</v>
      </c>
      <c r="AT3918" s="210" t="s">
        <v>71</v>
      </c>
      <c r="AU3918" s="210" t="s">
        <v>79</v>
      </c>
      <c r="AY3918" s="209" t="s">
        <v>190</v>
      </c>
      <c r="BK3918" s="211">
        <f>SUM(BK3919:BK4159)</f>
        <v>0</v>
      </c>
    </row>
    <row r="3919" s="2" customFormat="1" ht="16.5" customHeight="1">
      <c r="A3919" s="40"/>
      <c r="B3919" s="41"/>
      <c r="C3919" s="214" t="s">
        <v>4325</v>
      </c>
      <c r="D3919" s="214" t="s">
        <v>192</v>
      </c>
      <c r="E3919" s="215" t="s">
        <v>4326</v>
      </c>
      <c r="F3919" s="216" t="s">
        <v>4327</v>
      </c>
      <c r="G3919" s="217" t="s">
        <v>214</v>
      </c>
      <c r="H3919" s="218">
        <v>1205.461</v>
      </c>
      <c r="I3919" s="219"/>
      <c r="J3919" s="220">
        <f>ROUND(I3919*H3919,2)</f>
        <v>0</v>
      </c>
      <c r="K3919" s="216" t="s">
        <v>196</v>
      </c>
      <c r="L3919" s="46"/>
      <c r="M3919" s="221" t="s">
        <v>19</v>
      </c>
      <c r="N3919" s="222" t="s">
        <v>43</v>
      </c>
      <c r="O3919" s="86"/>
      <c r="P3919" s="223">
        <f>O3919*H3919</f>
        <v>0</v>
      </c>
      <c r="Q3919" s="223">
        <v>0</v>
      </c>
      <c r="R3919" s="223">
        <f>Q3919*H3919</f>
        <v>0</v>
      </c>
      <c r="S3919" s="223">
        <v>0</v>
      </c>
      <c r="T3919" s="224">
        <f>S3919*H3919</f>
        <v>0</v>
      </c>
      <c r="U3919" s="40"/>
      <c r="V3919" s="40"/>
      <c r="W3919" s="40"/>
      <c r="X3919" s="40"/>
      <c r="Y3919" s="40"/>
      <c r="Z3919" s="40"/>
      <c r="AA3919" s="40"/>
      <c r="AB3919" s="40"/>
      <c r="AC3919" s="40"/>
      <c r="AD3919" s="40"/>
      <c r="AE3919" s="40"/>
      <c r="AR3919" s="225" t="s">
        <v>307</v>
      </c>
      <c r="AT3919" s="225" t="s">
        <v>192</v>
      </c>
      <c r="AU3919" s="225" t="s">
        <v>82</v>
      </c>
      <c r="AY3919" s="19" t="s">
        <v>190</v>
      </c>
      <c r="BE3919" s="226">
        <f>IF(N3919="základní",J3919,0)</f>
        <v>0</v>
      </c>
      <c r="BF3919" s="226">
        <f>IF(N3919="snížená",J3919,0)</f>
        <v>0</v>
      </c>
      <c r="BG3919" s="226">
        <f>IF(N3919="zákl. přenesená",J3919,0)</f>
        <v>0</v>
      </c>
      <c r="BH3919" s="226">
        <f>IF(N3919="sníž. přenesená",J3919,0)</f>
        <v>0</v>
      </c>
      <c r="BI3919" s="226">
        <f>IF(N3919="nulová",J3919,0)</f>
        <v>0</v>
      </c>
      <c r="BJ3919" s="19" t="s">
        <v>79</v>
      </c>
      <c r="BK3919" s="226">
        <f>ROUND(I3919*H3919,2)</f>
        <v>0</v>
      </c>
      <c r="BL3919" s="19" t="s">
        <v>307</v>
      </c>
      <c r="BM3919" s="225" t="s">
        <v>4328</v>
      </c>
    </row>
    <row r="3920" s="2" customFormat="1">
      <c r="A3920" s="40"/>
      <c r="B3920" s="41"/>
      <c r="C3920" s="42"/>
      <c r="D3920" s="227" t="s">
        <v>199</v>
      </c>
      <c r="E3920" s="42"/>
      <c r="F3920" s="228" t="s">
        <v>4329</v>
      </c>
      <c r="G3920" s="42"/>
      <c r="H3920" s="42"/>
      <c r="I3920" s="229"/>
      <c r="J3920" s="42"/>
      <c r="K3920" s="42"/>
      <c r="L3920" s="46"/>
      <c r="M3920" s="230"/>
      <c r="N3920" s="231"/>
      <c r="O3920" s="86"/>
      <c r="P3920" s="86"/>
      <c r="Q3920" s="86"/>
      <c r="R3920" s="86"/>
      <c r="S3920" s="86"/>
      <c r="T3920" s="87"/>
      <c r="U3920" s="40"/>
      <c r="V3920" s="40"/>
      <c r="W3920" s="40"/>
      <c r="X3920" s="40"/>
      <c r="Y3920" s="40"/>
      <c r="Z3920" s="40"/>
      <c r="AA3920" s="40"/>
      <c r="AB3920" s="40"/>
      <c r="AC3920" s="40"/>
      <c r="AD3920" s="40"/>
      <c r="AE3920" s="40"/>
      <c r="AT3920" s="19" t="s">
        <v>199</v>
      </c>
      <c r="AU3920" s="19" t="s">
        <v>82</v>
      </c>
    </row>
    <row r="3921" s="13" customFormat="1">
      <c r="A3921" s="13"/>
      <c r="B3921" s="232"/>
      <c r="C3921" s="233"/>
      <c r="D3921" s="234" t="s">
        <v>205</v>
      </c>
      <c r="E3921" s="235" t="s">
        <v>19</v>
      </c>
      <c r="F3921" s="236" t="s">
        <v>682</v>
      </c>
      <c r="G3921" s="233"/>
      <c r="H3921" s="237">
        <v>462.36000000000001</v>
      </c>
      <c r="I3921" s="238"/>
      <c r="J3921" s="233"/>
      <c r="K3921" s="233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205</v>
      </c>
      <c r="AU3921" s="243" t="s">
        <v>82</v>
      </c>
      <c r="AV3921" s="13" t="s">
        <v>82</v>
      </c>
      <c r="AW3921" s="13" t="s">
        <v>33</v>
      </c>
      <c r="AX3921" s="13" t="s">
        <v>72</v>
      </c>
      <c r="AY3921" s="243" t="s">
        <v>190</v>
      </c>
    </row>
    <row r="3922" s="13" customFormat="1">
      <c r="A3922" s="13"/>
      <c r="B3922" s="232"/>
      <c r="C3922" s="233"/>
      <c r="D3922" s="234" t="s">
        <v>205</v>
      </c>
      <c r="E3922" s="235" t="s">
        <v>19</v>
      </c>
      <c r="F3922" s="236" t="s">
        <v>691</v>
      </c>
      <c r="G3922" s="233"/>
      <c r="H3922" s="237">
        <v>511.51999999999998</v>
      </c>
      <c r="I3922" s="238"/>
      <c r="J3922" s="233"/>
      <c r="K3922" s="233"/>
      <c r="L3922" s="239"/>
      <c r="M3922" s="240"/>
      <c r="N3922" s="241"/>
      <c r="O3922" s="241"/>
      <c r="P3922" s="241"/>
      <c r="Q3922" s="241"/>
      <c r="R3922" s="241"/>
      <c r="S3922" s="241"/>
      <c r="T3922" s="242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43" t="s">
        <v>205</v>
      </c>
      <c r="AU3922" s="243" t="s">
        <v>82</v>
      </c>
      <c r="AV3922" s="13" t="s">
        <v>82</v>
      </c>
      <c r="AW3922" s="13" t="s">
        <v>33</v>
      </c>
      <c r="AX3922" s="13" t="s">
        <v>72</v>
      </c>
      <c r="AY3922" s="243" t="s">
        <v>190</v>
      </c>
    </row>
    <row r="3923" s="13" customFormat="1">
      <c r="A3923" s="13"/>
      <c r="B3923" s="232"/>
      <c r="C3923" s="233"/>
      <c r="D3923" s="234" t="s">
        <v>205</v>
      </c>
      <c r="E3923" s="235" t="s">
        <v>19</v>
      </c>
      <c r="F3923" s="236" t="s">
        <v>695</v>
      </c>
      <c r="G3923" s="233"/>
      <c r="H3923" s="237">
        <v>66.700999999999993</v>
      </c>
      <c r="I3923" s="238"/>
      <c r="J3923" s="233"/>
      <c r="K3923" s="233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205</v>
      </c>
      <c r="AU3923" s="243" t="s">
        <v>82</v>
      </c>
      <c r="AV3923" s="13" t="s">
        <v>82</v>
      </c>
      <c r="AW3923" s="13" t="s">
        <v>33</v>
      </c>
      <c r="AX3923" s="13" t="s">
        <v>72</v>
      </c>
      <c r="AY3923" s="243" t="s">
        <v>190</v>
      </c>
    </row>
    <row r="3924" s="13" customFormat="1">
      <c r="A3924" s="13"/>
      <c r="B3924" s="232"/>
      <c r="C3924" s="233"/>
      <c r="D3924" s="234" t="s">
        <v>205</v>
      </c>
      <c r="E3924" s="235" t="s">
        <v>19</v>
      </c>
      <c r="F3924" s="236" t="s">
        <v>705</v>
      </c>
      <c r="G3924" s="233"/>
      <c r="H3924" s="237">
        <v>21.710000000000001</v>
      </c>
      <c r="I3924" s="238"/>
      <c r="J3924" s="233"/>
      <c r="K3924" s="233"/>
      <c r="L3924" s="239"/>
      <c r="M3924" s="240"/>
      <c r="N3924" s="241"/>
      <c r="O3924" s="241"/>
      <c r="P3924" s="241"/>
      <c r="Q3924" s="241"/>
      <c r="R3924" s="241"/>
      <c r="S3924" s="241"/>
      <c r="T3924" s="242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3" t="s">
        <v>205</v>
      </c>
      <c r="AU3924" s="243" t="s">
        <v>82</v>
      </c>
      <c r="AV3924" s="13" t="s">
        <v>82</v>
      </c>
      <c r="AW3924" s="13" t="s">
        <v>33</v>
      </c>
      <c r="AX3924" s="13" t="s">
        <v>72</v>
      </c>
      <c r="AY3924" s="243" t="s">
        <v>190</v>
      </c>
    </row>
    <row r="3925" s="13" customFormat="1">
      <c r="A3925" s="13"/>
      <c r="B3925" s="232"/>
      <c r="C3925" s="233"/>
      <c r="D3925" s="234" t="s">
        <v>205</v>
      </c>
      <c r="E3925" s="235" t="s">
        <v>19</v>
      </c>
      <c r="F3925" s="236" t="s">
        <v>707</v>
      </c>
      <c r="G3925" s="233"/>
      <c r="H3925" s="237">
        <v>15.630000000000001</v>
      </c>
      <c r="I3925" s="238"/>
      <c r="J3925" s="233"/>
      <c r="K3925" s="233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205</v>
      </c>
      <c r="AU3925" s="243" t="s">
        <v>82</v>
      </c>
      <c r="AV3925" s="13" t="s">
        <v>82</v>
      </c>
      <c r="AW3925" s="13" t="s">
        <v>33</v>
      </c>
      <c r="AX3925" s="13" t="s">
        <v>72</v>
      </c>
      <c r="AY3925" s="243" t="s">
        <v>190</v>
      </c>
    </row>
    <row r="3926" s="13" customFormat="1">
      <c r="A3926" s="13"/>
      <c r="B3926" s="232"/>
      <c r="C3926" s="233"/>
      <c r="D3926" s="234" t="s">
        <v>205</v>
      </c>
      <c r="E3926" s="235" t="s">
        <v>19</v>
      </c>
      <c r="F3926" s="236" t="s">
        <v>709</v>
      </c>
      <c r="G3926" s="233"/>
      <c r="H3926" s="237">
        <v>7.4000000000000004</v>
      </c>
      <c r="I3926" s="238"/>
      <c r="J3926" s="233"/>
      <c r="K3926" s="233"/>
      <c r="L3926" s="239"/>
      <c r="M3926" s="240"/>
      <c r="N3926" s="241"/>
      <c r="O3926" s="241"/>
      <c r="P3926" s="241"/>
      <c r="Q3926" s="241"/>
      <c r="R3926" s="241"/>
      <c r="S3926" s="241"/>
      <c r="T3926" s="242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3" t="s">
        <v>205</v>
      </c>
      <c r="AU3926" s="243" t="s">
        <v>82</v>
      </c>
      <c r="AV3926" s="13" t="s">
        <v>82</v>
      </c>
      <c r="AW3926" s="13" t="s">
        <v>33</v>
      </c>
      <c r="AX3926" s="13" t="s">
        <v>72</v>
      </c>
      <c r="AY3926" s="243" t="s">
        <v>190</v>
      </c>
    </row>
    <row r="3927" s="13" customFormat="1">
      <c r="A3927" s="13"/>
      <c r="B3927" s="232"/>
      <c r="C3927" s="233"/>
      <c r="D3927" s="234" t="s">
        <v>205</v>
      </c>
      <c r="E3927" s="235" t="s">
        <v>19</v>
      </c>
      <c r="F3927" s="236" t="s">
        <v>711</v>
      </c>
      <c r="G3927" s="233"/>
      <c r="H3927" s="237">
        <v>44.75</v>
      </c>
      <c r="I3927" s="238"/>
      <c r="J3927" s="233"/>
      <c r="K3927" s="233"/>
      <c r="L3927" s="239"/>
      <c r="M3927" s="240"/>
      <c r="N3927" s="241"/>
      <c r="O3927" s="241"/>
      <c r="P3927" s="241"/>
      <c r="Q3927" s="241"/>
      <c r="R3927" s="241"/>
      <c r="S3927" s="241"/>
      <c r="T3927" s="242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3" t="s">
        <v>205</v>
      </c>
      <c r="AU3927" s="243" t="s">
        <v>82</v>
      </c>
      <c r="AV3927" s="13" t="s">
        <v>82</v>
      </c>
      <c r="AW3927" s="13" t="s">
        <v>33</v>
      </c>
      <c r="AX3927" s="13" t="s">
        <v>72</v>
      </c>
      <c r="AY3927" s="243" t="s">
        <v>190</v>
      </c>
    </row>
    <row r="3928" s="13" customFormat="1">
      <c r="A3928" s="13"/>
      <c r="B3928" s="232"/>
      <c r="C3928" s="233"/>
      <c r="D3928" s="234" t="s">
        <v>205</v>
      </c>
      <c r="E3928" s="235" t="s">
        <v>19</v>
      </c>
      <c r="F3928" s="236" t="s">
        <v>721</v>
      </c>
      <c r="G3928" s="233"/>
      <c r="H3928" s="237">
        <v>75.390000000000001</v>
      </c>
      <c r="I3928" s="238"/>
      <c r="J3928" s="233"/>
      <c r="K3928" s="233"/>
      <c r="L3928" s="239"/>
      <c r="M3928" s="240"/>
      <c r="N3928" s="241"/>
      <c r="O3928" s="241"/>
      <c r="P3928" s="241"/>
      <c r="Q3928" s="241"/>
      <c r="R3928" s="241"/>
      <c r="S3928" s="241"/>
      <c r="T3928" s="242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3" t="s">
        <v>205</v>
      </c>
      <c r="AU3928" s="243" t="s">
        <v>82</v>
      </c>
      <c r="AV3928" s="13" t="s">
        <v>82</v>
      </c>
      <c r="AW3928" s="13" t="s">
        <v>33</v>
      </c>
      <c r="AX3928" s="13" t="s">
        <v>72</v>
      </c>
      <c r="AY3928" s="243" t="s">
        <v>190</v>
      </c>
    </row>
    <row r="3929" s="15" customFormat="1">
      <c r="A3929" s="15"/>
      <c r="B3929" s="264"/>
      <c r="C3929" s="265"/>
      <c r="D3929" s="234" t="s">
        <v>205</v>
      </c>
      <c r="E3929" s="266" t="s">
        <v>19</v>
      </c>
      <c r="F3929" s="267" t="s">
        <v>243</v>
      </c>
      <c r="G3929" s="265"/>
      <c r="H3929" s="268">
        <v>1205.461</v>
      </c>
      <c r="I3929" s="269"/>
      <c r="J3929" s="265"/>
      <c r="K3929" s="265"/>
      <c r="L3929" s="270"/>
      <c r="M3929" s="271"/>
      <c r="N3929" s="272"/>
      <c r="O3929" s="272"/>
      <c r="P3929" s="272"/>
      <c r="Q3929" s="272"/>
      <c r="R3929" s="272"/>
      <c r="S3929" s="272"/>
      <c r="T3929" s="273"/>
      <c r="U3929" s="15"/>
      <c r="V3929" s="15"/>
      <c r="W3929" s="15"/>
      <c r="X3929" s="15"/>
      <c r="Y3929" s="15"/>
      <c r="Z3929" s="15"/>
      <c r="AA3929" s="15"/>
      <c r="AB3929" s="15"/>
      <c r="AC3929" s="15"/>
      <c r="AD3929" s="15"/>
      <c r="AE3929" s="15"/>
      <c r="AT3929" s="274" t="s">
        <v>205</v>
      </c>
      <c r="AU3929" s="274" t="s">
        <v>82</v>
      </c>
      <c r="AV3929" s="15" t="s">
        <v>197</v>
      </c>
      <c r="AW3929" s="15" t="s">
        <v>33</v>
      </c>
      <c r="AX3929" s="15" t="s">
        <v>79</v>
      </c>
      <c r="AY3929" s="274" t="s">
        <v>190</v>
      </c>
    </row>
    <row r="3930" s="2" customFormat="1" ht="16.5" customHeight="1">
      <c r="A3930" s="40"/>
      <c r="B3930" s="41"/>
      <c r="C3930" s="214" t="s">
        <v>4330</v>
      </c>
      <c r="D3930" s="214" t="s">
        <v>192</v>
      </c>
      <c r="E3930" s="215" t="s">
        <v>4331</v>
      </c>
      <c r="F3930" s="216" t="s">
        <v>4332</v>
      </c>
      <c r="G3930" s="217" t="s">
        <v>214</v>
      </c>
      <c r="H3930" s="218">
        <v>2421.1350000000002</v>
      </c>
      <c r="I3930" s="219"/>
      <c r="J3930" s="220">
        <f>ROUND(I3930*H3930,2)</f>
        <v>0</v>
      </c>
      <c r="K3930" s="216" t="s">
        <v>196</v>
      </c>
      <c r="L3930" s="46"/>
      <c r="M3930" s="221" t="s">
        <v>19</v>
      </c>
      <c r="N3930" s="222" t="s">
        <v>43</v>
      </c>
      <c r="O3930" s="86"/>
      <c r="P3930" s="223">
        <f>O3930*H3930</f>
        <v>0</v>
      </c>
      <c r="Q3930" s="223">
        <v>0.00029999999999999997</v>
      </c>
      <c r="R3930" s="223">
        <f>Q3930*H3930</f>
        <v>0.72634050000000006</v>
      </c>
      <c r="S3930" s="223">
        <v>0</v>
      </c>
      <c r="T3930" s="224">
        <f>S3930*H3930</f>
        <v>0</v>
      </c>
      <c r="U3930" s="40"/>
      <c r="V3930" s="40"/>
      <c r="W3930" s="40"/>
      <c r="X3930" s="40"/>
      <c r="Y3930" s="40"/>
      <c r="Z3930" s="40"/>
      <c r="AA3930" s="40"/>
      <c r="AB3930" s="40"/>
      <c r="AC3930" s="40"/>
      <c r="AD3930" s="40"/>
      <c r="AE3930" s="40"/>
      <c r="AR3930" s="225" t="s">
        <v>307</v>
      </c>
      <c r="AT3930" s="225" t="s">
        <v>192</v>
      </c>
      <c r="AU3930" s="225" t="s">
        <v>82</v>
      </c>
      <c r="AY3930" s="19" t="s">
        <v>190</v>
      </c>
      <c r="BE3930" s="226">
        <f>IF(N3930="základní",J3930,0)</f>
        <v>0</v>
      </c>
      <c r="BF3930" s="226">
        <f>IF(N3930="snížená",J3930,0)</f>
        <v>0</v>
      </c>
      <c r="BG3930" s="226">
        <f>IF(N3930="zákl. přenesená",J3930,0)</f>
        <v>0</v>
      </c>
      <c r="BH3930" s="226">
        <f>IF(N3930="sníž. přenesená",J3930,0)</f>
        <v>0</v>
      </c>
      <c r="BI3930" s="226">
        <f>IF(N3930="nulová",J3930,0)</f>
        <v>0</v>
      </c>
      <c r="BJ3930" s="19" t="s">
        <v>79</v>
      </c>
      <c r="BK3930" s="226">
        <f>ROUND(I3930*H3930,2)</f>
        <v>0</v>
      </c>
      <c r="BL3930" s="19" t="s">
        <v>307</v>
      </c>
      <c r="BM3930" s="225" t="s">
        <v>4333</v>
      </c>
    </row>
    <row r="3931" s="2" customFormat="1">
      <c r="A3931" s="40"/>
      <c r="B3931" s="41"/>
      <c r="C3931" s="42"/>
      <c r="D3931" s="227" t="s">
        <v>199</v>
      </c>
      <c r="E3931" s="42"/>
      <c r="F3931" s="228" t="s">
        <v>4334</v>
      </c>
      <c r="G3931" s="42"/>
      <c r="H3931" s="42"/>
      <c r="I3931" s="229"/>
      <c r="J3931" s="42"/>
      <c r="K3931" s="42"/>
      <c r="L3931" s="46"/>
      <c r="M3931" s="230"/>
      <c r="N3931" s="231"/>
      <c r="O3931" s="86"/>
      <c r="P3931" s="86"/>
      <c r="Q3931" s="86"/>
      <c r="R3931" s="86"/>
      <c r="S3931" s="86"/>
      <c r="T3931" s="87"/>
      <c r="U3931" s="40"/>
      <c r="V3931" s="40"/>
      <c r="W3931" s="40"/>
      <c r="X3931" s="40"/>
      <c r="Y3931" s="40"/>
      <c r="Z3931" s="40"/>
      <c r="AA3931" s="40"/>
      <c r="AB3931" s="40"/>
      <c r="AC3931" s="40"/>
      <c r="AD3931" s="40"/>
      <c r="AE3931" s="40"/>
      <c r="AT3931" s="19" t="s">
        <v>199</v>
      </c>
      <c r="AU3931" s="19" t="s">
        <v>82</v>
      </c>
    </row>
    <row r="3932" s="14" customFormat="1">
      <c r="A3932" s="14"/>
      <c r="B3932" s="254"/>
      <c r="C3932" s="255"/>
      <c r="D3932" s="234" t="s">
        <v>205</v>
      </c>
      <c r="E3932" s="256" t="s">
        <v>19</v>
      </c>
      <c r="F3932" s="257" t="s">
        <v>4335</v>
      </c>
      <c r="G3932" s="255"/>
      <c r="H3932" s="256" t="s">
        <v>19</v>
      </c>
      <c r="I3932" s="258"/>
      <c r="J3932" s="255"/>
      <c r="K3932" s="255"/>
      <c r="L3932" s="259"/>
      <c r="M3932" s="260"/>
      <c r="N3932" s="261"/>
      <c r="O3932" s="261"/>
      <c r="P3932" s="261"/>
      <c r="Q3932" s="261"/>
      <c r="R3932" s="261"/>
      <c r="S3932" s="261"/>
      <c r="T3932" s="262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63" t="s">
        <v>205</v>
      </c>
      <c r="AU3932" s="263" t="s">
        <v>82</v>
      </c>
      <c r="AV3932" s="14" t="s">
        <v>79</v>
      </c>
      <c r="AW3932" s="14" t="s">
        <v>33</v>
      </c>
      <c r="AX3932" s="14" t="s">
        <v>72</v>
      </c>
      <c r="AY3932" s="263" t="s">
        <v>190</v>
      </c>
    </row>
    <row r="3933" s="13" customFormat="1">
      <c r="A3933" s="13"/>
      <c r="B3933" s="232"/>
      <c r="C3933" s="233"/>
      <c r="D3933" s="234" t="s">
        <v>205</v>
      </c>
      <c r="E3933" s="235" t="s">
        <v>19</v>
      </c>
      <c r="F3933" s="236" t="s">
        <v>4336</v>
      </c>
      <c r="G3933" s="233"/>
      <c r="H3933" s="237">
        <v>924.72000000000003</v>
      </c>
      <c r="I3933" s="238"/>
      <c r="J3933" s="233"/>
      <c r="K3933" s="233"/>
      <c r="L3933" s="239"/>
      <c r="M3933" s="240"/>
      <c r="N3933" s="241"/>
      <c r="O3933" s="241"/>
      <c r="P3933" s="241"/>
      <c r="Q3933" s="241"/>
      <c r="R3933" s="241"/>
      <c r="S3933" s="241"/>
      <c r="T3933" s="242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3" t="s">
        <v>205</v>
      </c>
      <c r="AU3933" s="243" t="s">
        <v>82</v>
      </c>
      <c r="AV3933" s="13" t="s">
        <v>82</v>
      </c>
      <c r="AW3933" s="13" t="s">
        <v>33</v>
      </c>
      <c r="AX3933" s="13" t="s">
        <v>72</v>
      </c>
      <c r="AY3933" s="243" t="s">
        <v>190</v>
      </c>
    </row>
    <row r="3934" s="13" customFormat="1">
      <c r="A3934" s="13"/>
      <c r="B3934" s="232"/>
      <c r="C3934" s="233"/>
      <c r="D3934" s="234" t="s">
        <v>205</v>
      </c>
      <c r="E3934" s="235" t="s">
        <v>19</v>
      </c>
      <c r="F3934" s="236" t="s">
        <v>4337</v>
      </c>
      <c r="G3934" s="233"/>
      <c r="H3934" s="237">
        <v>1023.04</v>
      </c>
      <c r="I3934" s="238"/>
      <c r="J3934" s="233"/>
      <c r="K3934" s="233"/>
      <c r="L3934" s="239"/>
      <c r="M3934" s="240"/>
      <c r="N3934" s="241"/>
      <c r="O3934" s="241"/>
      <c r="P3934" s="241"/>
      <c r="Q3934" s="241"/>
      <c r="R3934" s="241"/>
      <c r="S3934" s="241"/>
      <c r="T3934" s="242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3" t="s">
        <v>205</v>
      </c>
      <c r="AU3934" s="243" t="s">
        <v>82</v>
      </c>
      <c r="AV3934" s="13" t="s">
        <v>82</v>
      </c>
      <c r="AW3934" s="13" t="s">
        <v>33</v>
      </c>
      <c r="AX3934" s="13" t="s">
        <v>72</v>
      </c>
      <c r="AY3934" s="243" t="s">
        <v>190</v>
      </c>
    </row>
    <row r="3935" s="13" customFormat="1">
      <c r="A3935" s="13"/>
      <c r="B3935" s="232"/>
      <c r="C3935" s="233"/>
      <c r="D3935" s="234" t="s">
        <v>205</v>
      </c>
      <c r="E3935" s="235" t="s">
        <v>19</v>
      </c>
      <c r="F3935" s="236" t="s">
        <v>4338</v>
      </c>
      <c r="G3935" s="233"/>
      <c r="H3935" s="237">
        <v>43.420000000000002</v>
      </c>
      <c r="I3935" s="238"/>
      <c r="J3935" s="233"/>
      <c r="K3935" s="233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205</v>
      </c>
      <c r="AU3935" s="243" t="s">
        <v>82</v>
      </c>
      <c r="AV3935" s="13" t="s">
        <v>82</v>
      </c>
      <c r="AW3935" s="13" t="s">
        <v>33</v>
      </c>
      <c r="AX3935" s="13" t="s">
        <v>72</v>
      </c>
      <c r="AY3935" s="243" t="s">
        <v>190</v>
      </c>
    </row>
    <row r="3936" s="13" customFormat="1">
      <c r="A3936" s="13"/>
      <c r="B3936" s="232"/>
      <c r="C3936" s="233"/>
      <c r="D3936" s="234" t="s">
        <v>205</v>
      </c>
      <c r="E3936" s="235" t="s">
        <v>19</v>
      </c>
      <c r="F3936" s="236" t="s">
        <v>4339</v>
      </c>
      <c r="G3936" s="233"/>
      <c r="H3936" s="237">
        <v>31.260000000000002</v>
      </c>
      <c r="I3936" s="238"/>
      <c r="J3936" s="233"/>
      <c r="K3936" s="233"/>
      <c r="L3936" s="239"/>
      <c r="M3936" s="240"/>
      <c r="N3936" s="241"/>
      <c r="O3936" s="241"/>
      <c r="P3936" s="241"/>
      <c r="Q3936" s="241"/>
      <c r="R3936" s="241"/>
      <c r="S3936" s="241"/>
      <c r="T3936" s="242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3" t="s">
        <v>205</v>
      </c>
      <c r="AU3936" s="243" t="s">
        <v>82</v>
      </c>
      <c r="AV3936" s="13" t="s">
        <v>82</v>
      </c>
      <c r="AW3936" s="13" t="s">
        <v>33</v>
      </c>
      <c r="AX3936" s="13" t="s">
        <v>72</v>
      </c>
      <c r="AY3936" s="243" t="s">
        <v>190</v>
      </c>
    </row>
    <row r="3937" s="13" customFormat="1">
      <c r="A3937" s="13"/>
      <c r="B3937" s="232"/>
      <c r="C3937" s="233"/>
      <c r="D3937" s="234" t="s">
        <v>205</v>
      </c>
      <c r="E3937" s="235" t="s">
        <v>19</v>
      </c>
      <c r="F3937" s="236" t="s">
        <v>4340</v>
      </c>
      <c r="G3937" s="233"/>
      <c r="H3937" s="237">
        <v>14.800000000000001</v>
      </c>
      <c r="I3937" s="238"/>
      <c r="J3937" s="233"/>
      <c r="K3937" s="233"/>
      <c r="L3937" s="239"/>
      <c r="M3937" s="240"/>
      <c r="N3937" s="241"/>
      <c r="O3937" s="241"/>
      <c r="P3937" s="241"/>
      <c r="Q3937" s="241"/>
      <c r="R3937" s="241"/>
      <c r="S3937" s="241"/>
      <c r="T3937" s="242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3" t="s">
        <v>205</v>
      </c>
      <c r="AU3937" s="243" t="s">
        <v>82</v>
      </c>
      <c r="AV3937" s="13" t="s">
        <v>82</v>
      </c>
      <c r="AW3937" s="13" t="s">
        <v>33</v>
      </c>
      <c r="AX3937" s="13" t="s">
        <v>72</v>
      </c>
      <c r="AY3937" s="243" t="s">
        <v>190</v>
      </c>
    </row>
    <row r="3938" s="13" customFormat="1">
      <c r="A3938" s="13"/>
      <c r="B3938" s="232"/>
      <c r="C3938" s="233"/>
      <c r="D3938" s="234" t="s">
        <v>205</v>
      </c>
      <c r="E3938" s="235" t="s">
        <v>19</v>
      </c>
      <c r="F3938" s="236" t="s">
        <v>4341</v>
      </c>
      <c r="G3938" s="233"/>
      <c r="H3938" s="237">
        <v>89.5</v>
      </c>
      <c r="I3938" s="238"/>
      <c r="J3938" s="233"/>
      <c r="K3938" s="233"/>
      <c r="L3938" s="239"/>
      <c r="M3938" s="240"/>
      <c r="N3938" s="241"/>
      <c r="O3938" s="241"/>
      <c r="P3938" s="241"/>
      <c r="Q3938" s="241"/>
      <c r="R3938" s="241"/>
      <c r="S3938" s="241"/>
      <c r="T3938" s="242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3" t="s">
        <v>205</v>
      </c>
      <c r="AU3938" s="243" t="s">
        <v>82</v>
      </c>
      <c r="AV3938" s="13" t="s">
        <v>82</v>
      </c>
      <c r="AW3938" s="13" t="s">
        <v>33</v>
      </c>
      <c r="AX3938" s="13" t="s">
        <v>72</v>
      </c>
      <c r="AY3938" s="243" t="s">
        <v>190</v>
      </c>
    </row>
    <row r="3939" s="13" customFormat="1">
      <c r="A3939" s="13"/>
      <c r="B3939" s="232"/>
      <c r="C3939" s="233"/>
      <c r="D3939" s="234" t="s">
        <v>205</v>
      </c>
      <c r="E3939" s="235" t="s">
        <v>19</v>
      </c>
      <c r="F3939" s="236" t="s">
        <v>4342</v>
      </c>
      <c r="G3939" s="233"/>
      <c r="H3939" s="237">
        <v>150.78</v>
      </c>
      <c r="I3939" s="238"/>
      <c r="J3939" s="233"/>
      <c r="K3939" s="233"/>
      <c r="L3939" s="239"/>
      <c r="M3939" s="240"/>
      <c r="N3939" s="241"/>
      <c r="O3939" s="241"/>
      <c r="P3939" s="241"/>
      <c r="Q3939" s="241"/>
      <c r="R3939" s="241"/>
      <c r="S3939" s="241"/>
      <c r="T3939" s="242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3" t="s">
        <v>205</v>
      </c>
      <c r="AU3939" s="243" t="s">
        <v>82</v>
      </c>
      <c r="AV3939" s="13" t="s">
        <v>82</v>
      </c>
      <c r="AW3939" s="13" t="s">
        <v>33</v>
      </c>
      <c r="AX3939" s="13" t="s">
        <v>72</v>
      </c>
      <c r="AY3939" s="243" t="s">
        <v>190</v>
      </c>
    </row>
    <row r="3940" s="16" customFormat="1">
      <c r="A3940" s="16"/>
      <c r="B3940" s="286"/>
      <c r="C3940" s="287"/>
      <c r="D3940" s="234" t="s">
        <v>205</v>
      </c>
      <c r="E3940" s="288" t="s">
        <v>19</v>
      </c>
      <c r="F3940" s="289" t="s">
        <v>914</v>
      </c>
      <c r="G3940" s="287"/>
      <c r="H3940" s="290">
        <v>2277.52</v>
      </c>
      <c r="I3940" s="291"/>
      <c r="J3940" s="287"/>
      <c r="K3940" s="287"/>
      <c r="L3940" s="292"/>
      <c r="M3940" s="293"/>
      <c r="N3940" s="294"/>
      <c r="O3940" s="294"/>
      <c r="P3940" s="294"/>
      <c r="Q3940" s="294"/>
      <c r="R3940" s="294"/>
      <c r="S3940" s="294"/>
      <c r="T3940" s="295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T3940" s="296" t="s">
        <v>205</v>
      </c>
      <c r="AU3940" s="296" t="s">
        <v>82</v>
      </c>
      <c r="AV3940" s="16" t="s">
        <v>207</v>
      </c>
      <c r="AW3940" s="16" t="s">
        <v>33</v>
      </c>
      <c r="AX3940" s="16" t="s">
        <v>72</v>
      </c>
      <c r="AY3940" s="296" t="s">
        <v>190</v>
      </c>
    </row>
    <row r="3941" s="14" customFormat="1">
      <c r="A3941" s="14"/>
      <c r="B3941" s="254"/>
      <c r="C3941" s="255"/>
      <c r="D3941" s="234" t="s">
        <v>205</v>
      </c>
      <c r="E3941" s="256" t="s">
        <v>19</v>
      </c>
      <c r="F3941" s="257" t="s">
        <v>4343</v>
      </c>
      <c r="G3941" s="255"/>
      <c r="H3941" s="256" t="s">
        <v>19</v>
      </c>
      <c r="I3941" s="258"/>
      <c r="J3941" s="255"/>
      <c r="K3941" s="255"/>
      <c r="L3941" s="259"/>
      <c r="M3941" s="260"/>
      <c r="N3941" s="261"/>
      <c r="O3941" s="261"/>
      <c r="P3941" s="261"/>
      <c r="Q3941" s="261"/>
      <c r="R3941" s="261"/>
      <c r="S3941" s="261"/>
      <c r="T3941" s="262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63" t="s">
        <v>205</v>
      </c>
      <c r="AU3941" s="263" t="s">
        <v>82</v>
      </c>
      <c r="AV3941" s="14" t="s">
        <v>79</v>
      </c>
      <c r="AW3941" s="14" t="s">
        <v>33</v>
      </c>
      <c r="AX3941" s="14" t="s">
        <v>72</v>
      </c>
      <c r="AY3941" s="263" t="s">
        <v>190</v>
      </c>
    </row>
    <row r="3942" s="13" customFormat="1">
      <c r="A3942" s="13"/>
      <c r="B3942" s="232"/>
      <c r="C3942" s="233"/>
      <c r="D3942" s="234" t="s">
        <v>205</v>
      </c>
      <c r="E3942" s="235" t="s">
        <v>19</v>
      </c>
      <c r="F3942" s="236" t="s">
        <v>4344</v>
      </c>
      <c r="G3942" s="233"/>
      <c r="H3942" s="237">
        <v>143.61500000000001</v>
      </c>
      <c r="I3942" s="238"/>
      <c r="J3942" s="233"/>
      <c r="K3942" s="233"/>
      <c r="L3942" s="239"/>
      <c r="M3942" s="240"/>
      <c r="N3942" s="241"/>
      <c r="O3942" s="241"/>
      <c r="P3942" s="241"/>
      <c r="Q3942" s="241"/>
      <c r="R3942" s="241"/>
      <c r="S3942" s="241"/>
      <c r="T3942" s="242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3" t="s">
        <v>205</v>
      </c>
      <c r="AU3942" s="243" t="s">
        <v>82</v>
      </c>
      <c r="AV3942" s="13" t="s">
        <v>82</v>
      </c>
      <c r="AW3942" s="13" t="s">
        <v>33</v>
      </c>
      <c r="AX3942" s="13" t="s">
        <v>72</v>
      </c>
      <c r="AY3942" s="243" t="s">
        <v>190</v>
      </c>
    </row>
    <row r="3943" s="16" customFormat="1">
      <c r="A3943" s="16"/>
      <c r="B3943" s="286"/>
      <c r="C3943" s="287"/>
      <c r="D3943" s="234" t="s">
        <v>205</v>
      </c>
      <c r="E3943" s="288" t="s">
        <v>19</v>
      </c>
      <c r="F3943" s="289" t="s">
        <v>914</v>
      </c>
      <c r="G3943" s="287"/>
      <c r="H3943" s="290">
        <v>143.61500000000001</v>
      </c>
      <c r="I3943" s="291"/>
      <c r="J3943" s="287"/>
      <c r="K3943" s="287"/>
      <c r="L3943" s="292"/>
      <c r="M3943" s="293"/>
      <c r="N3943" s="294"/>
      <c r="O3943" s="294"/>
      <c r="P3943" s="294"/>
      <c r="Q3943" s="294"/>
      <c r="R3943" s="294"/>
      <c r="S3943" s="294"/>
      <c r="T3943" s="295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T3943" s="296" t="s">
        <v>205</v>
      </c>
      <c r="AU3943" s="296" t="s">
        <v>82</v>
      </c>
      <c r="AV3943" s="16" t="s">
        <v>207</v>
      </c>
      <c r="AW3943" s="16" t="s">
        <v>33</v>
      </c>
      <c r="AX3943" s="16" t="s">
        <v>72</v>
      </c>
      <c r="AY3943" s="296" t="s">
        <v>190</v>
      </c>
    </row>
    <row r="3944" s="15" customFormat="1">
      <c r="A3944" s="15"/>
      <c r="B3944" s="264"/>
      <c r="C3944" s="265"/>
      <c r="D3944" s="234" t="s">
        <v>205</v>
      </c>
      <c r="E3944" s="266" t="s">
        <v>19</v>
      </c>
      <c r="F3944" s="267" t="s">
        <v>243</v>
      </c>
      <c r="G3944" s="265"/>
      <c r="H3944" s="268">
        <v>2421.1350000000002</v>
      </c>
      <c r="I3944" s="269"/>
      <c r="J3944" s="265"/>
      <c r="K3944" s="265"/>
      <c r="L3944" s="270"/>
      <c r="M3944" s="271"/>
      <c r="N3944" s="272"/>
      <c r="O3944" s="272"/>
      <c r="P3944" s="272"/>
      <c r="Q3944" s="272"/>
      <c r="R3944" s="272"/>
      <c r="S3944" s="272"/>
      <c r="T3944" s="273"/>
      <c r="U3944" s="15"/>
      <c r="V3944" s="15"/>
      <c r="W3944" s="15"/>
      <c r="X3944" s="15"/>
      <c r="Y3944" s="15"/>
      <c r="Z3944" s="15"/>
      <c r="AA3944" s="15"/>
      <c r="AB3944" s="15"/>
      <c r="AC3944" s="15"/>
      <c r="AD3944" s="15"/>
      <c r="AE3944" s="15"/>
      <c r="AT3944" s="274" t="s">
        <v>205</v>
      </c>
      <c r="AU3944" s="274" t="s">
        <v>82</v>
      </c>
      <c r="AV3944" s="15" t="s">
        <v>197</v>
      </c>
      <c r="AW3944" s="15" t="s">
        <v>33</v>
      </c>
      <c r="AX3944" s="15" t="s">
        <v>79</v>
      </c>
      <c r="AY3944" s="274" t="s">
        <v>190</v>
      </c>
    </row>
    <row r="3945" s="2" customFormat="1" ht="16.5" customHeight="1">
      <c r="A3945" s="40"/>
      <c r="B3945" s="41"/>
      <c r="C3945" s="214" t="s">
        <v>4345</v>
      </c>
      <c r="D3945" s="214" t="s">
        <v>192</v>
      </c>
      <c r="E3945" s="215" t="s">
        <v>4346</v>
      </c>
      <c r="F3945" s="216" t="s">
        <v>4347</v>
      </c>
      <c r="G3945" s="217" t="s">
        <v>214</v>
      </c>
      <c r="H3945" s="218">
        <v>133.40199999999999</v>
      </c>
      <c r="I3945" s="219"/>
      <c r="J3945" s="220">
        <f>ROUND(I3945*H3945,2)</f>
        <v>0</v>
      </c>
      <c r="K3945" s="216" t="s">
        <v>196</v>
      </c>
      <c r="L3945" s="46"/>
      <c r="M3945" s="221" t="s">
        <v>19</v>
      </c>
      <c r="N3945" s="222" t="s">
        <v>43</v>
      </c>
      <c r="O3945" s="86"/>
      <c r="P3945" s="223">
        <f>O3945*H3945</f>
        <v>0</v>
      </c>
      <c r="Q3945" s="223">
        <v>0.00032000000000000003</v>
      </c>
      <c r="R3945" s="223">
        <f>Q3945*H3945</f>
        <v>0.04268864</v>
      </c>
      <c r="S3945" s="223">
        <v>0</v>
      </c>
      <c r="T3945" s="224">
        <f>S3945*H3945</f>
        <v>0</v>
      </c>
      <c r="U3945" s="40"/>
      <c r="V3945" s="40"/>
      <c r="W3945" s="40"/>
      <c r="X3945" s="40"/>
      <c r="Y3945" s="40"/>
      <c r="Z3945" s="40"/>
      <c r="AA3945" s="40"/>
      <c r="AB3945" s="40"/>
      <c r="AC3945" s="40"/>
      <c r="AD3945" s="40"/>
      <c r="AE3945" s="40"/>
      <c r="AR3945" s="225" t="s">
        <v>307</v>
      </c>
      <c r="AT3945" s="225" t="s">
        <v>192</v>
      </c>
      <c r="AU3945" s="225" t="s">
        <v>82</v>
      </c>
      <c r="AY3945" s="19" t="s">
        <v>190</v>
      </c>
      <c r="BE3945" s="226">
        <f>IF(N3945="základní",J3945,0)</f>
        <v>0</v>
      </c>
      <c r="BF3945" s="226">
        <f>IF(N3945="snížená",J3945,0)</f>
        <v>0</v>
      </c>
      <c r="BG3945" s="226">
        <f>IF(N3945="zákl. přenesená",J3945,0)</f>
        <v>0</v>
      </c>
      <c r="BH3945" s="226">
        <f>IF(N3945="sníž. přenesená",J3945,0)</f>
        <v>0</v>
      </c>
      <c r="BI3945" s="226">
        <f>IF(N3945="nulová",J3945,0)</f>
        <v>0</v>
      </c>
      <c r="BJ3945" s="19" t="s">
        <v>79</v>
      </c>
      <c r="BK3945" s="226">
        <f>ROUND(I3945*H3945,2)</f>
        <v>0</v>
      </c>
      <c r="BL3945" s="19" t="s">
        <v>307</v>
      </c>
      <c r="BM3945" s="225" t="s">
        <v>4348</v>
      </c>
    </row>
    <row r="3946" s="2" customFormat="1">
      <c r="A3946" s="40"/>
      <c r="B3946" s="41"/>
      <c r="C3946" s="42"/>
      <c r="D3946" s="227" t="s">
        <v>199</v>
      </c>
      <c r="E3946" s="42"/>
      <c r="F3946" s="228" t="s">
        <v>4349</v>
      </c>
      <c r="G3946" s="42"/>
      <c r="H3946" s="42"/>
      <c r="I3946" s="229"/>
      <c r="J3946" s="42"/>
      <c r="K3946" s="42"/>
      <c r="L3946" s="46"/>
      <c r="M3946" s="230"/>
      <c r="N3946" s="231"/>
      <c r="O3946" s="86"/>
      <c r="P3946" s="86"/>
      <c r="Q3946" s="86"/>
      <c r="R3946" s="86"/>
      <c r="S3946" s="86"/>
      <c r="T3946" s="87"/>
      <c r="U3946" s="40"/>
      <c r="V3946" s="40"/>
      <c r="W3946" s="40"/>
      <c r="X3946" s="40"/>
      <c r="Y3946" s="40"/>
      <c r="Z3946" s="40"/>
      <c r="AA3946" s="40"/>
      <c r="AB3946" s="40"/>
      <c r="AC3946" s="40"/>
      <c r="AD3946" s="40"/>
      <c r="AE3946" s="40"/>
      <c r="AT3946" s="19" t="s">
        <v>199</v>
      </c>
      <c r="AU3946" s="19" t="s">
        <v>82</v>
      </c>
    </row>
    <row r="3947" s="14" customFormat="1">
      <c r="A3947" s="14"/>
      <c r="B3947" s="254"/>
      <c r="C3947" s="255"/>
      <c r="D3947" s="234" t="s">
        <v>205</v>
      </c>
      <c r="E3947" s="256" t="s">
        <v>19</v>
      </c>
      <c r="F3947" s="257" t="s">
        <v>4335</v>
      </c>
      <c r="G3947" s="255"/>
      <c r="H3947" s="256" t="s">
        <v>19</v>
      </c>
      <c r="I3947" s="258"/>
      <c r="J3947" s="255"/>
      <c r="K3947" s="255"/>
      <c r="L3947" s="259"/>
      <c r="M3947" s="260"/>
      <c r="N3947" s="261"/>
      <c r="O3947" s="261"/>
      <c r="P3947" s="261"/>
      <c r="Q3947" s="261"/>
      <c r="R3947" s="261"/>
      <c r="S3947" s="261"/>
      <c r="T3947" s="262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63" t="s">
        <v>205</v>
      </c>
      <c r="AU3947" s="263" t="s">
        <v>82</v>
      </c>
      <c r="AV3947" s="14" t="s">
        <v>79</v>
      </c>
      <c r="AW3947" s="14" t="s">
        <v>33</v>
      </c>
      <c r="AX3947" s="14" t="s">
        <v>72</v>
      </c>
      <c r="AY3947" s="263" t="s">
        <v>190</v>
      </c>
    </row>
    <row r="3948" s="13" customFormat="1">
      <c r="A3948" s="13"/>
      <c r="B3948" s="232"/>
      <c r="C3948" s="233"/>
      <c r="D3948" s="234" t="s">
        <v>205</v>
      </c>
      <c r="E3948" s="235" t="s">
        <v>19</v>
      </c>
      <c r="F3948" s="236" t="s">
        <v>4350</v>
      </c>
      <c r="G3948" s="233"/>
      <c r="H3948" s="237">
        <v>133.40199999999999</v>
      </c>
      <c r="I3948" s="238"/>
      <c r="J3948" s="233"/>
      <c r="K3948" s="233"/>
      <c r="L3948" s="239"/>
      <c r="M3948" s="240"/>
      <c r="N3948" s="241"/>
      <c r="O3948" s="241"/>
      <c r="P3948" s="241"/>
      <c r="Q3948" s="241"/>
      <c r="R3948" s="241"/>
      <c r="S3948" s="241"/>
      <c r="T3948" s="242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3" t="s">
        <v>205</v>
      </c>
      <c r="AU3948" s="243" t="s">
        <v>82</v>
      </c>
      <c r="AV3948" s="13" t="s">
        <v>82</v>
      </c>
      <c r="AW3948" s="13" t="s">
        <v>33</v>
      </c>
      <c r="AX3948" s="13" t="s">
        <v>79</v>
      </c>
      <c r="AY3948" s="243" t="s">
        <v>190</v>
      </c>
    </row>
    <row r="3949" s="2" customFormat="1" ht="16.5" customHeight="1">
      <c r="A3949" s="40"/>
      <c r="B3949" s="41"/>
      <c r="C3949" s="214" t="s">
        <v>4351</v>
      </c>
      <c r="D3949" s="214" t="s">
        <v>192</v>
      </c>
      <c r="E3949" s="215" t="s">
        <v>4352</v>
      </c>
      <c r="F3949" s="216" t="s">
        <v>4353</v>
      </c>
      <c r="G3949" s="217" t="s">
        <v>214</v>
      </c>
      <c r="H3949" s="218">
        <v>1277.268</v>
      </c>
      <c r="I3949" s="219"/>
      <c r="J3949" s="220">
        <f>ROUND(I3949*H3949,2)</f>
        <v>0</v>
      </c>
      <c r="K3949" s="216" t="s">
        <v>196</v>
      </c>
      <c r="L3949" s="46"/>
      <c r="M3949" s="221" t="s">
        <v>19</v>
      </c>
      <c r="N3949" s="222" t="s">
        <v>43</v>
      </c>
      <c r="O3949" s="86"/>
      <c r="P3949" s="223">
        <f>O3949*H3949</f>
        <v>0</v>
      </c>
      <c r="Q3949" s="223">
        <v>0.0032000000000000002</v>
      </c>
      <c r="R3949" s="223">
        <f>Q3949*H3949</f>
        <v>4.0872576</v>
      </c>
      <c r="S3949" s="223">
        <v>0</v>
      </c>
      <c r="T3949" s="224">
        <f>S3949*H3949</f>
        <v>0</v>
      </c>
      <c r="U3949" s="40"/>
      <c r="V3949" s="40"/>
      <c r="W3949" s="40"/>
      <c r="X3949" s="40"/>
      <c r="Y3949" s="40"/>
      <c r="Z3949" s="40"/>
      <c r="AA3949" s="40"/>
      <c r="AB3949" s="40"/>
      <c r="AC3949" s="40"/>
      <c r="AD3949" s="40"/>
      <c r="AE3949" s="40"/>
      <c r="AR3949" s="225" t="s">
        <v>307</v>
      </c>
      <c r="AT3949" s="225" t="s">
        <v>192</v>
      </c>
      <c r="AU3949" s="225" t="s">
        <v>82</v>
      </c>
      <c r="AY3949" s="19" t="s">
        <v>190</v>
      </c>
      <c r="BE3949" s="226">
        <f>IF(N3949="základní",J3949,0)</f>
        <v>0</v>
      </c>
      <c r="BF3949" s="226">
        <f>IF(N3949="snížená",J3949,0)</f>
        <v>0</v>
      </c>
      <c r="BG3949" s="226">
        <f>IF(N3949="zákl. přenesená",J3949,0)</f>
        <v>0</v>
      </c>
      <c r="BH3949" s="226">
        <f>IF(N3949="sníž. přenesená",J3949,0)</f>
        <v>0</v>
      </c>
      <c r="BI3949" s="226">
        <f>IF(N3949="nulová",J3949,0)</f>
        <v>0</v>
      </c>
      <c r="BJ3949" s="19" t="s">
        <v>79</v>
      </c>
      <c r="BK3949" s="226">
        <f>ROUND(I3949*H3949,2)</f>
        <v>0</v>
      </c>
      <c r="BL3949" s="19" t="s">
        <v>307</v>
      </c>
      <c r="BM3949" s="225" t="s">
        <v>4354</v>
      </c>
    </row>
    <row r="3950" s="2" customFormat="1">
      <c r="A3950" s="40"/>
      <c r="B3950" s="41"/>
      <c r="C3950" s="42"/>
      <c r="D3950" s="227" t="s">
        <v>199</v>
      </c>
      <c r="E3950" s="42"/>
      <c r="F3950" s="228" t="s">
        <v>4355</v>
      </c>
      <c r="G3950" s="42"/>
      <c r="H3950" s="42"/>
      <c r="I3950" s="229"/>
      <c r="J3950" s="42"/>
      <c r="K3950" s="42"/>
      <c r="L3950" s="46"/>
      <c r="M3950" s="230"/>
      <c r="N3950" s="231"/>
      <c r="O3950" s="86"/>
      <c r="P3950" s="86"/>
      <c r="Q3950" s="86"/>
      <c r="R3950" s="86"/>
      <c r="S3950" s="86"/>
      <c r="T3950" s="87"/>
      <c r="U3950" s="40"/>
      <c r="V3950" s="40"/>
      <c r="W3950" s="40"/>
      <c r="X3950" s="40"/>
      <c r="Y3950" s="40"/>
      <c r="Z3950" s="40"/>
      <c r="AA3950" s="40"/>
      <c r="AB3950" s="40"/>
      <c r="AC3950" s="40"/>
      <c r="AD3950" s="40"/>
      <c r="AE3950" s="40"/>
      <c r="AT3950" s="19" t="s">
        <v>199</v>
      </c>
      <c r="AU3950" s="19" t="s">
        <v>82</v>
      </c>
    </row>
    <row r="3951" s="13" customFormat="1">
      <c r="A3951" s="13"/>
      <c r="B3951" s="232"/>
      <c r="C3951" s="233"/>
      <c r="D3951" s="234" t="s">
        <v>205</v>
      </c>
      <c r="E3951" s="235" t="s">
        <v>19</v>
      </c>
      <c r="F3951" s="236" t="s">
        <v>682</v>
      </c>
      <c r="G3951" s="233"/>
      <c r="H3951" s="237">
        <v>462.36000000000001</v>
      </c>
      <c r="I3951" s="238"/>
      <c r="J3951" s="233"/>
      <c r="K3951" s="233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205</v>
      </c>
      <c r="AU3951" s="243" t="s">
        <v>82</v>
      </c>
      <c r="AV3951" s="13" t="s">
        <v>82</v>
      </c>
      <c r="AW3951" s="13" t="s">
        <v>33</v>
      </c>
      <c r="AX3951" s="13" t="s">
        <v>72</v>
      </c>
      <c r="AY3951" s="243" t="s">
        <v>190</v>
      </c>
    </row>
    <row r="3952" s="13" customFormat="1">
      <c r="A3952" s="13"/>
      <c r="B3952" s="232"/>
      <c r="C3952" s="233"/>
      <c r="D3952" s="234" t="s">
        <v>205</v>
      </c>
      <c r="E3952" s="235" t="s">
        <v>19</v>
      </c>
      <c r="F3952" s="236" t="s">
        <v>691</v>
      </c>
      <c r="G3952" s="233"/>
      <c r="H3952" s="237">
        <v>511.51999999999998</v>
      </c>
      <c r="I3952" s="238"/>
      <c r="J3952" s="233"/>
      <c r="K3952" s="233"/>
      <c r="L3952" s="239"/>
      <c r="M3952" s="240"/>
      <c r="N3952" s="241"/>
      <c r="O3952" s="241"/>
      <c r="P3952" s="241"/>
      <c r="Q3952" s="241"/>
      <c r="R3952" s="241"/>
      <c r="S3952" s="241"/>
      <c r="T3952" s="242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3" t="s">
        <v>205</v>
      </c>
      <c r="AU3952" s="243" t="s">
        <v>82</v>
      </c>
      <c r="AV3952" s="13" t="s">
        <v>82</v>
      </c>
      <c r="AW3952" s="13" t="s">
        <v>33</v>
      </c>
      <c r="AX3952" s="13" t="s">
        <v>72</v>
      </c>
      <c r="AY3952" s="243" t="s">
        <v>190</v>
      </c>
    </row>
    <row r="3953" s="13" customFormat="1">
      <c r="A3953" s="13"/>
      <c r="B3953" s="232"/>
      <c r="C3953" s="233"/>
      <c r="D3953" s="234" t="s">
        <v>205</v>
      </c>
      <c r="E3953" s="235" t="s">
        <v>19</v>
      </c>
      <c r="F3953" s="236" t="s">
        <v>695</v>
      </c>
      <c r="G3953" s="233"/>
      <c r="H3953" s="237">
        <v>66.700999999999993</v>
      </c>
      <c r="I3953" s="238"/>
      <c r="J3953" s="233"/>
      <c r="K3953" s="233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205</v>
      </c>
      <c r="AU3953" s="243" t="s">
        <v>82</v>
      </c>
      <c r="AV3953" s="13" t="s">
        <v>82</v>
      </c>
      <c r="AW3953" s="13" t="s">
        <v>33</v>
      </c>
      <c r="AX3953" s="13" t="s">
        <v>72</v>
      </c>
      <c r="AY3953" s="243" t="s">
        <v>190</v>
      </c>
    </row>
    <row r="3954" s="13" customFormat="1">
      <c r="A3954" s="13"/>
      <c r="B3954" s="232"/>
      <c r="C3954" s="233"/>
      <c r="D3954" s="234" t="s">
        <v>205</v>
      </c>
      <c r="E3954" s="235" t="s">
        <v>19</v>
      </c>
      <c r="F3954" s="236" t="s">
        <v>705</v>
      </c>
      <c r="G3954" s="233"/>
      <c r="H3954" s="237">
        <v>21.710000000000001</v>
      </c>
      <c r="I3954" s="238"/>
      <c r="J3954" s="233"/>
      <c r="K3954" s="233"/>
      <c r="L3954" s="239"/>
      <c r="M3954" s="240"/>
      <c r="N3954" s="241"/>
      <c r="O3954" s="241"/>
      <c r="P3954" s="241"/>
      <c r="Q3954" s="241"/>
      <c r="R3954" s="241"/>
      <c r="S3954" s="241"/>
      <c r="T3954" s="242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3" t="s">
        <v>205</v>
      </c>
      <c r="AU3954" s="243" t="s">
        <v>82</v>
      </c>
      <c r="AV3954" s="13" t="s">
        <v>82</v>
      </c>
      <c r="AW3954" s="13" t="s">
        <v>33</v>
      </c>
      <c r="AX3954" s="13" t="s">
        <v>72</v>
      </c>
      <c r="AY3954" s="243" t="s">
        <v>190</v>
      </c>
    </row>
    <row r="3955" s="13" customFormat="1">
      <c r="A3955" s="13"/>
      <c r="B3955" s="232"/>
      <c r="C3955" s="233"/>
      <c r="D3955" s="234" t="s">
        <v>205</v>
      </c>
      <c r="E3955" s="235" t="s">
        <v>19</v>
      </c>
      <c r="F3955" s="236" t="s">
        <v>707</v>
      </c>
      <c r="G3955" s="233"/>
      <c r="H3955" s="237">
        <v>15.630000000000001</v>
      </c>
      <c r="I3955" s="238"/>
      <c r="J3955" s="233"/>
      <c r="K3955" s="233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205</v>
      </c>
      <c r="AU3955" s="243" t="s">
        <v>82</v>
      </c>
      <c r="AV3955" s="13" t="s">
        <v>82</v>
      </c>
      <c r="AW3955" s="13" t="s">
        <v>33</v>
      </c>
      <c r="AX3955" s="13" t="s">
        <v>72</v>
      </c>
      <c r="AY3955" s="243" t="s">
        <v>190</v>
      </c>
    </row>
    <row r="3956" s="13" customFormat="1">
      <c r="A3956" s="13"/>
      <c r="B3956" s="232"/>
      <c r="C3956" s="233"/>
      <c r="D3956" s="234" t="s">
        <v>205</v>
      </c>
      <c r="E3956" s="235" t="s">
        <v>19</v>
      </c>
      <c r="F3956" s="236" t="s">
        <v>709</v>
      </c>
      <c r="G3956" s="233"/>
      <c r="H3956" s="237">
        <v>7.4000000000000004</v>
      </c>
      <c r="I3956" s="238"/>
      <c r="J3956" s="233"/>
      <c r="K3956" s="233"/>
      <c r="L3956" s="239"/>
      <c r="M3956" s="240"/>
      <c r="N3956" s="241"/>
      <c r="O3956" s="241"/>
      <c r="P3956" s="241"/>
      <c r="Q3956" s="241"/>
      <c r="R3956" s="241"/>
      <c r="S3956" s="241"/>
      <c r="T3956" s="242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3" t="s">
        <v>205</v>
      </c>
      <c r="AU3956" s="243" t="s">
        <v>82</v>
      </c>
      <c r="AV3956" s="13" t="s">
        <v>82</v>
      </c>
      <c r="AW3956" s="13" t="s">
        <v>33</v>
      </c>
      <c r="AX3956" s="13" t="s">
        <v>72</v>
      </c>
      <c r="AY3956" s="243" t="s">
        <v>190</v>
      </c>
    </row>
    <row r="3957" s="13" customFormat="1">
      <c r="A3957" s="13"/>
      <c r="B3957" s="232"/>
      <c r="C3957" s="233"/>
      <c r="D3957" s="234" t="s">
        <v>205</v>
      </c>
      <c r="E3957" s="235" t="s">
        <v>19</v>
      </c>
      <c r="F3957" s="236" t="s">
        <v>711</v>
      </c>
      <c r="G3957" s="233"/>
      <c r="H3957" s="237">
        <v>44.75</v>
      </c>
      <c r="I3957" s="238"/>
      <c r="J3957" s="233"/>
      <c r="K3957" s="233"/>
      <c r="L3957" s="239"/>
      <c r="M3957" s="240"/>
      <c r="N3957" s="241"/>
      <c r="O3957" s="241"/>
      <c r="P3957" s="241"/>
      <c r="Q3957" s="241"/>
      <c r="R3957" s="241"/>
      <c r="S3957" s="241"/>
      <c r="T3957" s="242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3" t="s">
        <v>205</v>
      </c>
      <c r="AU3957" s="243" t="s">
        <v>82</v>
      </c>
      <c r="AV3957" s="13" t="s">
        <v>82</v>
      </c>
      <c r="AW3957" s="13" t="s">
        <v>33</v>
      </c>
      <c r="AX3957" s="13" t="s">
        <v>72</v>
      </c>
      <c r="AY3957" s="243" t="s">
        <v>190</v>
      </c>
    </row>
    <row r="3958" s="13" customFormat="1">
      <c r="A3958" s="13"/>
      <c r="B3958" s="232"/>
      <c r="C3958" s="233"/>
      <c r="D3958" s="234" t="s">
        <v>205</v>
      </c>
      <c r="E3958" s="235" t="s">
        <v>19</v>
      </c>
      <c r="F3958" s="236" t="s">
        <v>721</v>
      </c>
      <c r="G3958" s="233"/>
      <c r="H3958" s="237">
        <v>75.390000000000001</v>
      </c>
      <c r="I3958" s="238"/>
      <c r="J3958" s="233"/>
      <c r="K3958" s="233"/>
      <c r="L3958" s="239"/>
      <c r="M3958" s="240"/>
      <c r="N3958" s="241"/>
      <c r="O3958" s="241"/>
      <c r="P3958" s="241"/>
      <c r="Q3958" s="241"/>
      <c r="R3958" s="241"/>
      <c r="S3958" s="241"/>
      <c r="T3958" s="242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3" t="s">
        <v>205</v>
      </c>
      <c r="AU3958" s="243" t="s">
        <v>82</v>
      </c>
      <c r="AV3958" s="13" t="s">
        <v>82</v>
      </c>
      <c r="AW3958" s="13" t="s">
        <v>33</v>
      </c>
      <c r="AX3958" s="13" t="s">
        <v>72</v>
      </c>
      <c r="AY3958" s="243" t="s">
        <v>190</v>
      </c>
    </row>
    <row r="3959" s="16" customFormat="1">
      <c r="A3959" s="16"/>
      <c r="B3959" s="286"/>
      <c r="C3959" s="287"/>
      <c r="D3959" s="234" t="s">
        <v>205</v>
      </c>
      <c r="E3959" s="288" t="s">
        <v>19</v>
      </c>
      <c r="F3959" s="289" t="s">
        <v>914</v>
      </c>
      <c r="G3959" s="287"/>
      <c r="H3959" s="290">
        <v>1205.461</v>
      </c>
      <c r="I3959" s="291"/>
      <c r="J3959" s="287"/>
      <c r="K3959" s="287"/>
      <c r="L3959" s="292"/>
      <c r="M3959" s="293"/>
      <c r="N3959" s="294"/>
      <c r="O3959" s="294"/>
      <c r="P3959" s="294"/>
      <c r="Q3959" s="294"/>
      <c r="R3959" s="294"/>
      <c r="S3959" s="294"/>
      <c r="T3959" s="295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T3959" s="296" t="s">
        <v>205</v>
      </c>
      <c r="AU3959" s="296" t="s">
        <v>82</v>
      </c>
      <c r="AV3959" s="16" t="s">
        <v>207</v>
      </c>
      <c r="AW3959" s="16" t="s">
        <v>33</v>
      </c>
      <c r="AX3959" s="16" t="s">
        <v>72</v>
      </c>
      <c r="AY3959" s="296" t="s">
        <v>190</v>
      </c>
    </row>
    <row r="3960" s="14" customFormat="1">
      <c r="A3960" s="14"/>
      <c r="B3960" s="254"/>
      <c r="C3960" s="255"/>
      <c r="D3960" s="234" t="s">
        <v>205</v>
      </c>
      <c r="E3960" s="256" t="s">
        <v>19</v>
      </c>
      <c r="F3960" s="257" t="s">
        <v>4343</v>
      </c>
      <c r="G3960" s="255"/>
      <c r="H3960" s="256" t="s">
        <v>19</v>
      </c>
      <c r="I3960" s="258"/>
      <c r="J3960" s="255"/>
      <c r="K3960" s="255"/>
      <c r="L3960" s="259"/>
      <c r="M3960" s="260"/>
      <c r="N3960" s="261"/>
      <c r="O3960" s="261"/>
      <c r="P3960" s="261"/>
      <c r="Q3960" s="261"/>
      <c r="R3960" s="261"/>
      <c r="S3960" s="261"/>
      <c r="T3960" s="262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63" t="s">
        <v>205</v>
      </c>
      <c r="AU3960" s="263" t="s">
        <v>82</v>
      </c>
      <c r="AV3960" s="14" t="s">
        <v>79</v>
      </c>
      <c r="AW3960" s="14" t="s">
        <v>33</v>
      </c>
      <c r="AX3960" s="14" t="s">
        <v>72</v>
      </c>
      <c r="AY3960" s="263" t="s">
        <v>190</v>
      </c>
    </row>
    <row r="3961" s="13" customFormat="1">
      <c r="A3961" s="13"/>
      <c r="B3961" s="232"/>
      <c r="C3961" s="233"/>
      <c r="D3961" s="234" t="s">
        <v>205</v>
      </c>
      <c r="E3961" s="235" t="s">
        <v>19</v>
      </c>
      <c r="F3961" s="236" t="s">
        <v>4356</v>
      </c>
      <c r="G3961" s="233"/>
      <c r="H3961" s="237">
        <v>71.807000000000002</v>
      </c>
      <c r="I3961" s="238"/>
      <c r="J3961" s="233"/>
      <c r="K3961" s="233"/>
      <c r="L3961" s="239"/>
      <c r="M3961" s="240"/>
      <c r="N3961" s="241"/>
      <c r="O3961" s="241"/>
      <c r="P3961" s="241"/>
      <c r="Q3961" s="241"/>
      <c r="R3961" s="241"/>
      <c r="S3961" s="241"/>
      <c r="T3961" s="242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3" t="s">
        <v>205</v>
      </c>
      <c r="AU3961" s="243" t="s">
        <v>82</v>
      </c>
      <c r="AV3961" s="13" t="s">
        <v>82</v>
      </c>
      <c r="AW3961" s="13" t="s">
        <v>33</v>
      </c>
      <c r="AX3961" s="13" t="s">
        <v>72</v>
      </c>
      <c r="AY3961" s="243" t="s">
        <v>190</v>
      </c>
    </row>
    <row r="3962" s="16" customFormat="1">
      <c r="A3962" s="16"/>
      <c r="B3962" s="286"/>
      <c r="C3962" s="287"/>
      <c r="D3962" s="234" t="s">
        <v>205</v>
      </c>
      <c r="E3962" s="288" t="s">
        <v>19</v>
      </c>
      <c r="F3962" s="289" t="s">
        <v>914</v>
      </c>
      <c r="G3962" s="287"/>
      <c r="H3962" s="290">
        <v>71.807000000000002</v>
      </c>
      <c r="I3962" s="291"/>
      <c r="J3962" s="287"/>
      <c r="K3962" s="287"/>
      <c r="L3962" s="292"/>
      <c r="M3962" s="293"/>
      <c r="N3962" s="294"/>
      <c r="O3962" s="294"/>
      <c r="P3962" s="294"/>
      <c r="Q3962" s="294"/>
      <c r="R3962" s="294"/>
      <c r="S3962" s="294"/>
      <c r="T3962" s="295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T3962" s="296" t="s">
        <v>205</v>
      </c>
      <c r="AU3962" s="296" t="s">
        <v>82</v>
      </c>
      <c r="AV3962" s="16" t="s">
        <v>207</v>
      </c>
      <c r="AW3962" s="16" t="s">
        <v>33</v>
      </c>
      <c r="AX3962" s="16" t="s">
        <v>72</v>
      </c>
      <c r="AY3962" s="296" t="s">
        <v>190</v>
      </c>
    </row>
    <row r="3963" s="15" customFormat="1">
      <c r="A3963" s="15"/>
      <c r="B3963" s="264"/>
      <c r="C3963" s="265"/>
      <c r="D3963" s="234" t="s">
        <v>205</v>
      </c>
      <c r="E3963" s="266" t="s">
        <v>19</v>
      </c>
      <c r="F3963" s="267" t="s">
        <v>243</v>
      </c>
      <c r="G3963" s="265"/>
      <c r="H3963" s="268">
        <v>1277.268</v>
      </c>
      <c r="I3963" s="269"/>
      <c r="J3963" s="265"/>
      <c r="K3963" s="265"/>
      <c r="L3963" s="270"/>
      <c r="M3963" s="271"/>
      <c r="N3963" s="272"/>
      <c r="O3963" s="272"/>
      <c r="P3963" s="272"/>
      <c r="Q3963" s="272"/>
      <c r="R3963" s="272"/>
      <c r="S3963" s="272"/>
      <c r="T3963" s="273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5"/>
      <c r="AE3963" s="15"/>
      <c r="AT3963" s="274" t="s">
        <v>205</v>
      </c>
      <c r="AU3963" s="274" t="s">
        <v>82</v>
      </c>
      <c r="AV3963" s="15" t="s">
        <v>197</v>
      </c>
      <c r="AW3963" s="15" t="s">
        <v>33</v>
      </c>
      <c r="AX3963" s="15" t="s">
        <v>79</v>
      </c>
      <c r="AY3963" s="274" t="s">
        <v>190</v>
      </c>
    </row>
    <row r="3964" s="2" customFormat="1" ht="21.75" customHeight="1">
      <c r="A3964" s="40"/>
      <c r="B3964" s="41"/>
      <c r="C3964" s="214" t="s">
        <v>4357</v>
      </c>
      <c r="D3964" s="214" t="s">
        <v>192</v>
      </c>
      <c r="E3964" s="215" t="s">
        <v>4358</v>
      </c>
      <c r="F3964" s="216" t="s">
        <v>4359</v>
      </c>
      <c r="G3964" s="217" t="s">
        <v>214</v>
      </c>
      <c r="H3964" s="218">
        <v>35.645000000000003</v>
      </c>
      <c r="I3964" s="219"/>
      <c r="J3964" s="220">
        <f>ROUND(I3964*H3964,2)</f>
        <v>0</v>
      </c>
      <c r="K3964" s="216" t="s">
        <v>196</v>
      </c>
      <c r="L3964" s="46"/>
      <c r="M3964" s="221" t="s">
        <v>19</v>
      </c>
      <c r="N3964" s="222" t="s">
        <v>43</v>
      </c>
      <c r="O3964" s="86"/>
      <c r="P3964" s="223">
        <f>O3964*H3964</f>
        <v>0</v>
      </c>
      <c r="Q3964" s="223">
        <v>0</v>
      </c>
      <c r="R3964" s="223">
        <f>Q3964*H3964</f>
        <v>0</v>
      </c>
      <c r="S3964" s="223">
        <v>0</v>
      </c>
      <c r="T3964" s="224">
        <f>S3964*H3964</f>
        <v>0</v>
      </c>
      <c r="U3964" s="40"/>
      <c r="V3964" s="40"/>
      <c r="W3964" s="40"/>
      <c r="X3964" s="40"/>
      <c r="Y3964" s="40"/>
      <c r="Z3964" s="40"/>
      <c r="AA3964" s="40"/>
      <c r="AB3964" s="40"/>
      <c r="AC3964" s="40"/>
      <c r="AD3964" s="40"/>
      <c r="AE3964" s="40"/>
      <c r="AR3964" s="225" t="s">
        <v>307</v>
      </c>
      <c r="AT3964" s="225" t="s">
        <v>192</v>
      </c>
      <c r="AU3964" s="225" t="s">
        <v>82</v>
      </c>
      <c r="AY3964" s="19" t="s">
        <v>190</v>
      </c>
      <c r="BE3964" s="226">
        <f>IF(N3964="základní",J3964,0)</f>
        <v>0</v>
      </c>
      <c r="BF3964" s="226">
        <f>IF(N3964="snížená",J3964,0)</f>
        <v>0</v>
      </c>
      <c r="BG3964" s="226">
        <f>IF(N3964="zákl. přenesená",J3964,0)</f>
        <v>0</v>
      </c>
      <c r="BH3964" s="226">
        <f>IF(N3964="sníž. přenesená",J3964,0)</f>
        <v>0</v>
      </c>
      <c r="BI3964" s="226">
        <f>IF(N3964="nulová",J3964,0)</f>
        <v>0</v>
      </c>
      <c r="BJ3964" s="19" t="s">
        <v>79</v>
      </c>
      <c r="BK3964" s="226">
        <f>ROUND(I3964*H3964,2)</f>
        <v>0</v>
      </c>
      <c r="BL3964" s="19" t="s">
        <v>307</v>
      </c>
      <c r="BM3964" s="225" t="s">
        <v>4360</v>
      </c>
    </row>
    <row r="3965" s="2" customFormat="1">
      <c r="A3965" s="40"/>
      <c r="B3965" s="41"/>
      <c r="C3965" s="42"/>
      <c r="D3965" s="227" t="s">
        <v>199</v>
      </c>
      <c r="E3965" s="42"/>
      <c r="F3965" s="228" t="s">
        <v>4361</v>
      </c>
      <c r="G3965" s="42"/>
      <c r="H3965" s="42"/>
      <c r="I3965" s="229"/>
      <c r="J3965" s="42"/>
      <c r="K3965" s="42"/>
      <c r="L3965" s="46"/>
      <c r="M3965" s="230"/>
      <c r="N3965" s="231"/>
      <c r="O3965" s="86"/>
      <c r="P3965" s="86"/>
      <c r="Q3965" s="86"/>
      <c r="R3965" s="86"/>
      <c r="S3965" s="86"/>
      <c r="T3965" s="87"/>
      <c r="U3965" s="40"/>
      <c r="V3965" s="40"/>
      <c r="W3965" s="40"/>
      <c r="X3965" s="40"/>
      <c r="Y3965" s="40"/>
      <c r="Z3965" s="40"/>
      <c r="AA3965" s="40"/>
      <c r="AB3965" s="40"/>
      <c r="AC3965" s="40"/>
      <c r="AD3965" s="40"/>
      <c r="AE3965" s="40"/>
      <c r="AT3965" s="19" t="s">
        <v>199</v>
      </c>
      <c r="AU3965" s="19" t="s">
        <v>82</v>
      </c>
    </row>
    <row r="3966" s="14" customFormat="1">
      <c r="A3966" s="14"/>
      <c r="B3966" s="254"/>
      <c r="C3966" s="255"/>
      <c r="D3966" s="234" t="s">
        <v>205</v>
      </c>
      <c r="E3966" s="256" t="s">
        <v>19</v>
      </c>
      <c r="F3966" s="257" t="s">
        <v>4362</v>
      </c>
      <c r="G3966" s="255"/>
      <c r="H3966" s="256" t="s">
        <v>19</v>
      </c>
      <c r="I3966" s="258"/>
      <c r="J3966" s="255"/>
      <c r="K3966" s="255"/>
      <c r="L3966" s="259"/>
      <c r="M3966" s="260"/>
      <c r="N3966" s="261"/>
      <c r="O3966" s="261"/>
      <c r="P3966" s="261"/>
      <c r="Q3966" s="261"/>
      <c r="R3966" s="261"/>
      <c r="S3966" s="261"/>
      <c r="T3966" s="262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63" t="s">
        <v>205</v>
      </c>
      <c r="AU3966" s="263" t="s">
        <v>82</v>
      </c>
      <c r="AV3966" s="14" t="s">
        <v>79</v>
      </c>
      <c r="AW3966" s="14" t="s">
        <v>33</v>
      </c>
      <c r="AX3966" s="14" t="s">
        <v>72</v>
      </c>
      <c r="AY3966" s="263" t="s">
        <v>190</v>
      </c>
    </row>
    <row r="3967" s="14" customFormat="1">
      <c r="A3967" s="14"/>
      <c r="B3967" s="254"/>
      <c r="C3967" s="255"/>
      <c r="D3967" s="234" t="s">
        <v>205</v>
      </c>
      <c r="E3967" s="256" t="s">
        <v>19</v>
      </c>
      <c r="F3967" s="257" t="s">
        <v>4363</v>
      </c>
      <c r="G3967" s="255"/>
      <c r="H3967" s="256" t="s">
        <v>19</v>
      </c>
      <c r="I3967" s="258"/>
      <c r="J3967" s="255"/>
      <c r="K3967" s="255"/>
      <c r="L3967" s="259"/>
      <c r="M3967" s="260"/>
      <c r="N3967" s="261"/>
      <c r="O3967" s="261"/>
      <c r="P3967" s="261"/>
      <c r="Q3967" s="261"/>
      <c r="R3967" s="261"/>
      <c r="S3967" s="261"/>
      <c r="T3967" s="262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63" t="s">
        <v>205</v>
      </c>
      <c r="AU3967" s="263" t="s">
        <v>82</v>
      </c>
      <c r="AV3967" s="14" t="s">
        <v>79</v>
      </c>
      <c r="AW3967" s="14" t="s">
        <v>33</v>
      </c>
      <c r="AX3967" s="14" t="s">
        <v>72</v>
      </c>
      <c r="AY3967" s="263" t="s">
        <v>190</v>
      </c>
    </row>
    <row r="3968" s="14" customFormat="1">
      <c r="A3968" s="14"/>
      <c r="B3968" s="254"/>
      <c r="C3968" s="255"/>
      <c r="D3968" s="234" t="s">
        <v>205</v>
      </c>
      <c r="E3968" s="256" t="s">
        <v>19</v>
      </c>
      <c r="F3968" s="257" t="s">
        <v>2447</v>
      </c>
      <c r="G3968" s="255"/>
      <c r="H3968" s="256" t="s">
        <v>19</v>
      </c>
      <c r="I3968" s="258"/>
      <c r="J3968" s="255"/>
      <c r="K3968" s="255"/>
      <c r="L3968" s="259"/>
      <c r="M3968" s="260"/>
      <c r="N3968" s="261"/>
      <c r="O3968" s="261"/>
      <c r="P3968" s="261"/>
      <c r="Q3968" s="261"/>
      <c r="R3968" s="261"/>
      <c r="S3968" s="261"/>
      <c r="T3968" s="262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63" t="s">
        <v>205</v>
      </c>
      <c r="AU3968" s="263" t="s">
        <v>82</v>
      </c>
      <c r="AV3968" s="14" t="s">
        <v>79</v>
      </c>
      <c r="AW3968" s="14" t="s">
        <v>33</v>
      </c>
      <c r="AX3968" s="14" t="s">
        <v>72</v>
      </c>
      <c r="AY3968" s="263" t="s">
        <v>190</v>
      </c>
    </row>
    <row r="3969" s="13" customFormat="1">
      <c r="A3969" s="13"/>
      <c r="B3969" s="232"/>
      <c r="C3969" s="233"/>
      <c r="D3969" s="234" t="s">
        <v>205</v>
      </c>
      <c r="E3969" s="235" t="s">
        <v>19</v>
      </c>
      <c r="F3969" s="236" t="s">
        <v>4364</v>
      </c>
      <c r="G3969" s="233"/>
      <c r="H3969" s="237">
        <v>8.0079999999999991</v>
      </c>
      <c r="I3969" s="238"/>
      <c r="J3969" s="233"/>
      <c r="K3969" s="233"/>
      <c r="L3969" s="239"/>
      <c r="M3969" s="240"/>
      <c r="N3969" s="241"/>
      <c r="O3969" s="241"/>
      <c r="P3969" s="241"/>
      <c r="Q3969" s="241"/>
      <c r="R3969" s="241"/>
      <c r="S3969" s="241"/>
      <c r="T3969" s="242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3" t="s">
        <v>205</v>
      </c>
      <c r="AU3969" s="243" t="s">
        <v>82</v>
      </c>
      <c r="AV3969" s="13" t="s">
        <v>82</v>
      </c>
      <c r="AW3969" s="13" t="s">
        <v>33</v>
      </c>
      <c r="AX3969" s="13" t="s">
        <v>72</v>
      </c>
      <c r="AY3969" s="243" t="s">
        <v>190</v>
      </c>
    </row>
    <row r="3970" s="14" customFormat="1">
      <c r="A3970" s="14"/>
      <c r="B3970" s="254"/>
      <c r="C3970" s="255"/>
      <c r="D3970" s="234" t="s">
        <v>205</v>
      </c>
      <c r="E3970" s="256" t="s">
        <v>19</v>
      </c>
      <c r="F3970" s="257" t="s">
        <v>2448</v>
      </c>
      <c r="G3970" s="255"/>
      <c r="H3970" s="256" t="s">
        <v>19</v>
      </c>
      <c r="I3970" s="258"/>
      <c r="J3970" s="255"/>
      <c r="K3970" s="255"/>
      <c r="L3970" s="259"/>
      <c r="M3970" s="260"/>
      <c r="N3970" s="261"/>
      <c r="O3970" s="261"/>
      <c r="P3970" s="261"/>
      <c r="Q3970" s="261"/>
      <c r="R3970" s="261"/>
      <c r="S3970" s="261"/>
      <c r="T3970" s="262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63" t="s">
        <v>205</v>
      </c>
      <c r="AU3970" s="263" t="s">
        <v>82</v>
      </c>
      <c r="AV3970" s="14" t="s">
        <v>79</v>
      </c>
      <c r="AW3970" s="14" t="s">
        <v>33</v>
      </c>
      <c r="AX3970" s="14" t="s">
        <v>72</v>
      </c>
      <c r="AY3970" s="263" t="s">
        <v>190</v>
      </c>
    </row>
    <row r="3971" s="13" customFormat="1">
      <c r="A3971" s="13"/>
      <c r="B3971" s="232"/>
      <c r="C3971" s="233"/>
      <c r="D3971" s="234" t="s">
        <v>205</v>
      </c>
      <c r="E3971" s="235" t="s">
        <v>19</v>
      </c>
      <c r="F3971" s="236" t="s">
        <v>4364</v>
      </c>
      <c r="G3971" s="233"/>
      <c r="H3971" s="237">
        <v>8.0079999999999991</v>
      </c>
      <c r="I3971" s="238"/>
      <c r="J3971" s="233"/>
      <c r="K3971" s="233"/>
      <c r="L3971" s="239"/>
      <c r="M3971" s="240"/>
      <c r="N3971" s="241"/>
      <c r="O3971" s="241"/>
      <c r="P3971" s="241"/>
      <c r="Q3971" s="241"/>
      <c r="R3971" s="241"/>
      <c r="S3971" s="241"/>
      <c r="T3971" s="242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3" t="s">
        <v>205</v>
      </c>
      <c r="AU3971" s="243" t="s">
        <v>82</v>
      </c>
      <c r="AV3971" s="13" t="s">
        <v>82</v>
      </c>
      <c r="AW3971" s="13" t="s">
        <v>33</v>
      </c>
      <c r="AX3971" s="13" t="s">
        <v>72</v>
      </c>
      <c r="AY3971" s="243" t="s">
        <v>190</v>
      </c>
    </row>
    <row r="3972" s="14" customFormat="1">
      <c r="A3972" s="14"/>
      <c r="B3972" s="254"/>
      <c r="C3972" s="255"/>
      <c r="D3972" s="234" t="s">
        <v>205</v>
      </c>
      <c r="E3972" s="256" t="s">
        <v>19</v>
      </c>
      <c r="F3972" s="257" t="s">
        <v>2449</v>
      </c>
      <c r="G3972" s="255"/>
      <c r="H3972" s="256" t="s">
        <v>19</v>
      </c>
      <c r="I3972" s="258"/>
      <c r="J3972" s="255"/>
      <c r="K3972" s="255"/>
      <c r="L3972" s="259"/>
      <c r="M3972" s="260"/>
      <c r="N3972" s="261"/>
      <c r="O3972" s="261"/>
      <c r="P3972" s="261"/>
      <c r="Q3972" s="261"/>
      <c r="R3972" s="261"/>
      <c r="S3972" s="261"/>
      <c r="T3972" s="262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63" t="s">
        <v>205</v>
      </c>
      <c r="AU3972" s="263" t="s">
        <v>82</v>
      </c>
      <c r="AV3972" s="14" t="s">
        <v>79</v>
      </c>
      <c r="AW3972" s="14" t="s">
        <v>33</v>
      </c>
      <c r="AX3972" s="14" t="s">
        <v>72</v>
      </c>
      <c r="AY3972" s="263" t="s">
        <v>190</v>
      </c>
    </row>
    <row r="3973" s="13" customFormat="1">
      <c r="A3973" s="13"/>
      <c r="B3973" s="232"/>
      <c r="C3973" s="233"/>
      <c r="D3973" s="234" t="s">
        <v>205</v>
      </c>
      <c r="E3973" s="235" t="s">
        <v>19</v>
      </c>
      <c r="F3973" s="236" t="s">
        <v>4365</v>
      </c>
      <c r="G3973" s="233"/>
      <c r="H3973" s="237">
        <v>4.008</v>
      </c>
      <c r="I3973" s="238"/>
      <c r="J3973" s="233"/>
      <c r="K3973" s="233"/>
      <c r="L3973" s="239"/>
      <c r="M3973" s="240"/>
      <c r="N3973" s="241"/>
      <c r="O3973" s="241"/>
      <c r="P3973" s="241"/>
      <c r="Q3973" s="241"/>
      <c r="R3973" s="241"/>
      <c r="S3973" s="241"/>
      <c r="T3973" s="242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3" t="s">
        <v>205</v>
      </c>
      <c r="AU3973" s="243" t="s">
        <v>82</v>
      </c>
      <c r="AV3973" s="13" t="s">
        <v>82</v>
      </c>
      <c r="AW3973" s="13" t="s">
        <v>33</v>
      </c>
      <c r="AX3973" s="13" t="s">
        <v>72</v>
      </c>
      <c r="AY3973" s="243" t="s">
        <v>190</v>
      </c>
    </row>
    <row r="3974" s="14" customFormat="1">
      <c r="A3974" s="14"/>
      <c r="B3974" s="254"/>
      <c r="C3974" s="255"/>
      <c r="D3974" s="234" t="s">
        <v>205</v>
      </c>
      <c r="E3974" s="256" t="s">
        <v>19</v>
      </c>
      <c r="F3974" s="257" t="s">
        <v>4366</v>
      </c>
      <c r="G3974" s="255"/>
      <c r="H3974" s="256" t="s">
        <v>19</v>
      </c>
      <c r="I3974" s="258"/>
      <c r="J3974" s="255"/>
      <c r="K3974" s="255"/>
      <c r="L3974" s="259"/>
      <c r="M3974" s="260"/>
      <c r="N3974" s="261"/>
      <c r="O3974" s="261"/>
      <c r="P3974" s="261"/>
      <c r="Q3974" s="261"/>
      <c r="R3974" s="261"/>
      <c r="S3974" s="261"/>
      <c r="T3974" s="262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63" t="s">
        <v>205</v>
      </c>
      <c r="AU3974" s="263" t="s">
        <v>82</v>
      </c>
      <c r="AV3974" s="14" t="s">
        <v>79</v>
      </c>
      <c r="AW3974" s="14" t="s">
        <v>33</v>
      </c>
      <c r="AX3974" s="14" t="s">
        <v>72</v>
      </c>
      <c r="AY3974" s="263" t="s">
        <v>190</v>
      </c>
    </row>
    <row r="3975" s="14" customFormat="1">
      <c r="A3975" s="14"/>
      <c r="B3975" s="254"/>
      <c r="C3975" s="255"/>
      <c r="D3975" s="234" t="s">
        <v>205</v>
      </c>
      <c r="E3975" s="256" t="s">
        <v>19</v>
      </c>
      <c r="F3975" s="257" t="s">
        <v>4367</v>
      </c>
      <c r="G3975" s="255"/>
      <c r="H3975" s="256" t="s">
        <v>19</v>
      </c>
      <c r="I3975" s="258"/>
      <c r="J3975" s="255"/>
      <c r="K3975" s="255"/>
      <c r="L3975" s="259"/>
      <c r="M3975" s="260"/>
      <c r="N3975" s="261"/>
      <c r="O3975" s="261"/>
      <c r="P3975" s="261"/>
      <c r="Q3975" s="261"/>
      <c r="R3975" s="261"/>
      <c r="S3975" s="261"/>
      <c r="T3975" s="262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63" t="s">
        <v>205</v>
      </c>
      <c r="AU3975" s="263" t="s">
        <v>82</v>
      </c>
      <c r="AV3975" s="14" t="s">
        <v>79</v>
      </c>
      <c r="AW3975" s="14" t="s">
        <v>33</v>
      </c>
      <c r="AX3975" s="14" t="s">
        <v>72</v>
      </c>
      <c r="AY3975" s="263" t="s">
        <v>190</v>
      </c>
    </row>
    <row r="3976" s="13" customFormat="1">
      <c r="A3976" s="13"/>
      <c r="B3976" s="232"/>
      <c r="C3976" s="233"/>
      <c r="D3976" s="234" t="s">
        <v>205</v>
      </c>
      <c r="E3976" s="235" t="s">
        <v>19</v>
      </c>
      <c r="F3976" s="236" t="s">
        <v>4368</v>
      </c>
      <c r="G3976" s="233"/>
      <c r="H3976" s="237">
        <v>5.0049999999999999</v>
      </c>
      <c r="I3976" s="238"/>
      <c r="J3976" s="233"/>
      <c r="K3976" s="233"/>
      <c r="L3976" s="239"/>
      <c r="M3976" s="240"/>
      <c r="N3976" s="241"/>
      <c r="O3976" s="241"/>
      <c r="P3976" s="241"/>
      <c r="Q3976" s="241"/>
      <c r="R3976" s="241"/>
      <c r="S3976" s="241"/>
      <c r="T3976" s="242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3" t="s">
        <v>205</v>
      </c>
      <c r="AU3976" s="243" t="s">
        <v>82</v>
      </c>
      <c r="AV3976" s="13" t="s">
        <v>82</v>
      </c>
      <c r="AW3976" s="13" t="s">
        <v>33</v>
      </c>
      <c r="AX3976" s="13" t="s">
        <v>72</v>
      </c>
      <c r="AY3976" s="243" t="s">
        <v>190</v>
      </c>
    </row>
    <row r="3977" s="14" customFormat="1">
      <c r="A3977" s="14"/>
      <c r="B3977" s="254"/>
      <c r="C3977" s="255"/>
      <c r="D3977" s="234" t="s">
        <v>205</v>
      </c>
      <c r="E3977" s="256" t="s">
        <v>19</v>
      </c>
      <c r="F3977" s="257" t="s">
        <v>4369</v>
      </c>
      <c r="G3977" s="255"/>
      <c r="H3977" s="256" t="s">
        <v>19</v>
      </c>
      <c r="I3977" s="258"/>
      <c r="J3977" s="255"/>
      <c r="K3977" s="255"/>
      <c r="L3977" s="259"/>
      <c r="M3977" s="260"/>
      <c r="N3977" s="261"/>
      <c r="O3977" s="261"/>
      <c r="P3977" s="261"/>
      <c r="Q3977" s="261"/>
      <c r="R3977" s="261"/>
      <c r="S3977" s="261"/>
      <c r="T3977" s="262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63" t="s">
        <v>205</v>
      </c>
      <c r="AU3977" s="263" t="s">
        <v>82</v>
      </c>
      <c r="AV3977" s="14" t="s">
        <v>79</v>
      </c>
      <c r="AW3977" s="14" t="s">
        <v>33</v>
      </c>
      <c r="AX3977" s="14" t="s">
        <v>72</v>
      </c>
      <c r="AY3977" s="263" t="s">
        <v>190</v>
      </c>
    </row>
    <row r="3978" s="13" customFormat="1">
      <c r="A3978" s="13"/>
      <c r="B3978" s="232"/>
      <c r="C3978" s="233"/>
      <c r="D3978" s="234" t="s">
        <v>205</v>
      </c>
      <c r="E3978" s="235" t="s">
        <v>19</v>
      </c>
      <c r="F3978" s="236" t="s">
        <v>4368</v>
      </c>
      <c r="G3978" s="233"/>
      <c r="H3978" s="237">
        <v>5.0049999999999999</v>
      </c>
      <c r="I3978" s="238"/>
      <c r="J3978" s="233"/>
      <c r="K3978" s="233"/>
      <c r="L3978" s="239"/>
      <c r="M3978" s="240"/>
      <c r="N3978" s="241"/>
      <c r="O3978" s="241"/>
      <c r="P3978" s="241"/>
      <c r="Q3978" s="241"/>
      <c r="R3978" s="241"/>
      <c r="S3978" s="241"/>
      <c r="T3978" s="242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3" t="s">
        <v>205</v>
      </c>
      <c r="AU3978" s="243" t="s">
        <v>82</v>
      </c>
      <c r="AV3978" s="13" t="s">
        <v>82</v>
      </c>
      <c r="AW3978" s="13" t="s">
        <v>33</v>
      </c>
      <c r="AX3978" s="13" t="s">
        <v>72</v>
      </c>
      <c r="AY3978" s="243" t="s">
        <v>190</v>
      </c>
    </row>
    <row r="3979" s="14" customFormat="1">
      <c r="A3979" s="14"/>
      <c r="B3979" s="254"/>
      <c r="C3979" s="255"/>
      <c r="D3979" s="234" t="s">
        <v>205</v>
      </c>
      <c r="E3979" s="256" t="s">
        <v>19</v>
      </c>
      <c r="F3979" s="257" t="s">
        <v>2449</v>
      </c>
      <c r="G3979" s="255"/>
      <c r="H3979" s="256" t="s">
        <v>19</v>
      </c>
      <c r="I3979" s="258"/>
      <c r="J3979" s="255"/>
      <c r="K3979" s="255"/>
      <c r="L3979" s="259"/>
      <c r="M3979" s="260"/>
      <c r="N3979" s="261"/>
      <c r="O3979" s="261"/>
      <c r="P3979" s="261"/>
      <c r="Q3979" s="261"/>
      <c r="R3979" s="261"/>
      <c r="S3979" s="261"/>
      <c r="T3979" s="262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63" t="s">
        <v>205</v>
      </c>
      <c r="AU3979" s="263" t="s">
        <v>82</v>
      </c>
      <c r="AV3979" s="14" t="s">
        <v>79</v>
      </c>
      <c r="AW3979" s="14" t="s">
        <v>33</v>
      </c>
      <c r="AX3979" s="14" t="s">
        <v>72</v>
      </c>
      <c r="AY3979" s="263" t="s">
        <v>190</v>
      </c>
    </row>
    <row r="3980" s="13" customFormat="1">
      <c r="A3980" s="13"/>
      <c r="B3980" s="232"/>
      <c r="C3980" s="233"/>
      <c r="D3980" s="234" t="s">
        <v>205</v>
      </c>
      <c r="E3980" s="235" t="s">
        <v>19</v>
      </c>
      <c r="F3980" s="236" t="s">
        <v>4370</v>
      </c>
      <c r="G3980" s="233"/>
      <c r="H3980" s="237">
        <v>5.6109999999999998</v>
      </c>
      <c r="I3980" s="238"/>
      <c r="J3980" s="233"/>
      <c r="K3980" s="233"/>
      <c r="L3980" s="239"/>
      <c r="M3980" s="240"/>
      <c r="N3980" s="241"/>
      <c r="O3980" s="241"/>
      <c r="P3980" s="241"/>
      <c r="Q3980" s="241"/>
      <c r="R3980" s="241"/>
      <c r="S3980" s="241"/>
      <c r="T3980" s="242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3" t="s">
        <v>205</v>
      </c>
      <c r="AU3980" s="243" t="s">
        <v>82</v>
      </c>
      <c r="AV3980" s="13" t="s">
        <v>82</v>
      </c>
      <c r="AW3980" s="13" t="s">
        <v>33</v>
      </c>
      <c r="AX3980" s="13" t="s">
        <v>72</v>
      </c>
      <c r="AY3980" s="243" t="s">
        <v>190</v>
      </c>
    </row>
    <row r="3981" s="15" customFormat="1">
      <c r="A3981" s="15"/>
      <c r="B3981" s="264"/>
      <c r="C3981" s="265"/>
      <c r="D3981" s="234" t="s">
        <v>205</v>
      </c>
      <c r="E3981" s="266" t="s">
        <v>19</v>
      </c>
      <c r="F3981" s="267" t="s">
        <v>243</v>
      </c>
      <c r="G3981" s="265"/>
      <c r="H3981" s="268">
        <v>35.645000000000003</v>
      </c>
      <c r="I3981" s="269"/>
      <c r="J3981" s="265"/>
      <c r="K3981" s="265"/>
      <c r="L3981" s="270"/>
      <c r="M3981" s="271"/>
      <c r="N3981" s="272"/>
      <c r="O3981" s="272"/>
      <c r="P3981" s="272"/>
      <c r="Q3981" s="272"/>
      <c r="R3981" s="272"/>
      <c r="S3981" s="272"/>
      <c r="T3981" s="273"/>
      <c r="U3981" s="15"/>
      <c r="V3981" s="15"/>
      <c r="W3981" s="15"/>
      <c r="X3981" s="15"/>
      <c r="Y3981" s="15"/>
      <c r="Z3981" s="15"/>
      <c r="AA3981" s="15"/>
      <c r="AB3981" s="15"/>
      <c r="AC3981" s="15"/>
      <c r="AD3981" s="15"/>
      <c r="AE3981" s="15"/>
      <c r="AT3981" s="274" t="s">
        <v>205</v>
      </c>
      <c r="AU3981" s="274" t="s">
        <v>82</v>
      </c>
      <c r="AV3981" s="15" t="s">
        <v>197</v>
      </c>
      <c r="AW3981" s="15" t="s">
        <v>33</v>
      </c>
      <c r="AX3981" s="15" t="s">
        <v>79</v>
      </c>
      <c r="AY3981" s="274" t="s">
        <v>190</v>
      </c>
    </row>
    <row r="3982" s="2" customFormat="1" ht="16.5" customHeight="1">
      <c r="A3982" s="40"/>
      <c r="B3982" s="41"/>
      <c r="C3982" s="214" t="s">
        <v>4371</v>
      </c>
      <c r="D3982" s="214" t="s">
        <v>192</v>
      </c>
      <c r="E3982" s="215" t="s">
        <v>4372</v>
      </c>
      <c r="F3982" s="216" t="s">
        <v>4373</v>
      </c>
      <c r="G3982" s="217" t="s">
        <v>214</v>
      </c>
      <c r="H3982" s="218">
        <v>1210.567</v>
      </c>
      <c r="I3982" s="219"/>
      <c r="J3982" s="220">
        <f>ROUND(I3982*H3982,2)</f>
        <v>0</v>
      </c>
      <c r="K3982" s="216" t="s">
        <v>196</v>
      </c>
      <c r="L3982" s="46"/>
      <c r="M3982" s="221" t="s">
        <v>19</v>
      </c>
      <c r="N3982" s="222" t="s">
        <v>43</v>
      </c>
      <c r="O3982" s="86"/>
      <c r="P3982" s="223">
        <f>O3982*H3982</f>
        <v>0</v>
      </c>
      <c r="Q3982" s="223">
        <v>0.00025000000000000001</v>
      </c>
      <c r="R3982" s="223">
        <f>Q3982*H3982</f>
        <v>0.30264174999999999</v>
      </c>
      <c r="S3982" s="223">
        <v>0</v>
      </c>
      <c r="T3982" s="224">
        <f>S3982*H3982</f>
        <v>0</v>
      </c>
      <c r="U3982" s="40"/>
      <c r="V3982" s="40"/>
      <c r="W3982" s="40"/>
      <c r="X3982" s="40"/>
      <c r="Y3982" s="40"/>
      <c r="Z3982" s="40"/>
      <c r="AA3982" s="40"/>
      <c r="AB3982" s="40"/>
      <c r="AC3982" s="40"/>
      <c r="AD3982" s="40"/>
      <c r="AE3982" s="40"/>
      <c r="AR3982" s="225" t="s">
        <v>307</v>
      </c>
      <c r="AT3982" s="225" t="s">
        <v>192</v>
      </c>
      <c r="AU3982" s="225" t="s">
        <v>82</v>
      </c>
      <c r="AY3982" s="19" t="s">
        <v>190</v>
      </c>
      <c r="BE3982" s="226">
        <f>IF(N3982="základní",J3982,0)</f>
        <v>0</v>
      </c>
      <c r="BF3982" s="226">
        <f>IF(N3982="snížená",J3982,0)</f>
        <v>0</v>
      </c>
      <c r="BG3982" s="226">
        <f>IF(N3982="zákl. přenesená",J3982,0)</f>
        <v>0</v>
      </c>
      <c r="BH3982" s="226">
        <f>IF(N3982="sníž. přenesená",J3982,0)</f>
        <v>0</v>
      </c>
      <c r="BI3982" s="226">
        <f>IF(N3982="nulová",J3982,0)</f>
        <v>0</v>
      </c>
      <c r="BJ3982" s="19" t="s">
        <v>79</v>
      </c>
      <c r="BK3982" s="226">
        <f>ROUND(I3982*H3982,2)</f>
        <v>0</v>
      </c>
      <c r="BL3982" s="19" t="s">
        <v>307</v>
      </c>
      <c r="BM3982" s="225" t="s">
        <v>4374</v>
      </c>
    </row>
    <row r="3983" s="2" customFormat="1">
      <c r="A3983" s="40"/>
      <c r="B3983" s="41"/>
      <c r="C3983" s="42"/>
      <c r="D3983" s="227" t="s">
        <v>199</v>
      </c>
      <c r="E3983" s="42"/>
      <c r="F3983" s="228" t="s">
        <v>4375</v>
      </c>
      <c r="G3983" s="42"/>
      <c r="H3983" s="42"/>
      <c r="I3983" s="229"/>
      <c r="J3983" s="42"/>
      <c r="K3983" s="42"/>
      <c r="L3983" s="46"/>
      <c r="M3983" s="230"/>
      <c r="N3983" s="231"/>
      <c r="O3983" s="86"/>
      <c r="P3983" s="86"/>
      <c r="Q3983" s="86"/>
      <c r="R3983" s="86"/>
      <c r="S3983" s="86"/>
      <c r="T3983" s="87"/>
      <c r="U3983" s="40"/>
      <c r="V3983" s="40"/>
      <c r="W3983" s="40"/>
      <c r="X3983" s="40"/>
      <c r="Y3983" s="40"/>
      <c r="Z3983" s="40"/>
      <c r="AA3983" s="40"/>
      <c r="AB3983" s="40"/>
      <c r="AC3983" s="40"/>
      <c r="AD3983" s="40"/>
      <c r="AE3983" s="40"/>
      <c r="AT3983" s="19" t="s">
        <v>199</v>
      </c>
      <c r="AU3983" s="19" t="s">
        <v>82</v>
      </c>
    </row>
    <row r="3984" s="13" customFormat="1">
      <c r="A3984" s="13"/>
      <c r="B3984" s="232"/>
      <c r="C3984" s="233"/>
      <c r="D3984" s="234" t="s">
        <v>205</v>
      </c>
      <c r="E3984" s="235" t="s">
        <v>19</v>
      </c>
      <c r="F3984" s="236" t="s">
        <v>682</v>
      </c>
      <c r="G3984" s="233"/>
      <c r="H3984" s="237">
        <v>462.36000000000001</v>
      </c>
      <c r="I3984" s="238"/>
      <c r="J3984" s="233"/>
      <c r="K3984" s="233"/>
      <c r="L3984" s="239"/>
      <c r="M3984" s="240"/>
      <c r="N3984" s="241"/>
      <c r="O3984" s="241"/>
      <c r="P3984" s="241"/>
      <c r="Q3984" s="241"/>
      <c r="R3984" s="241"/>
      <c r="S3984" s="241"/>
      <c r="T3984" s="242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3" t="s">
        <v>205</v>
      </c>
      <c r="AU3984" s="243" t="s">
        <v>82</v>
      </c>
      <c r="AV3984" s="13" t="s">
        <v>82</v>
      </c>
      <c r="AW3984" s="13" t="s">
        <v>33</v>
      </c>
      <c r="AX3984" s="13" t="s">
        <v>72</v>
      </c>
      <c r="AY3984" s="243" t="s">
        <v>190</v>
      </c>
    </row>
    <row r="3985" s="13" customFormat="1">
      <c r="A3985" s="13"/>
      <c r="B3985" s="232"/>
      <c r="C3985" s="233"/>
      <c r="D3985" s="234" t="s">
        <v>205</v>
      </c>
      <c r="E3985" s="235" t="s">
        <v>19</v>
      </c>
      <c r="F3985" s="236" t="s">
        <v>691</v>
      </c>
      <c r="G3985" s="233"/>
      <c r="H3985" s="237">
        <v>511.51999999999998</v>
      </c>
      <c r="I3985" s="238"/>
      <c r="J3985" s="233"/>
      <c r="K3985" s="233"/>
      <c r="L3985" s="239"/>
      <c r="M3985" s="240"/>
      <c r="N3985" s="241"/>
      <c r="O3985" s="241"/>
      <c r="P3985" s="241"/>
      <c r="Q3985" s="241"/>
      <c r="R3985" s="241"/>
      <c r="S3985" s="241"/>
      <c r="T3985" s="242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3" t="s">
        <v>205</v>
      </c>
      <c r="AU3985" s="243" t="s">
        <v>82</v>
      </c>
      <c r="AV3985" s="13" t="s">
        <v>82</v>
      </c>
      <c r="AW3985" s="13" t="s">
        <v>33</v>
      </c>
      <c r="AX3985" s="13" t="s">
        <v>72</v>
      </c>
      <c r="AY3985" s="243" t="s">
        <v>190</v>
      </c>
    </row>
    <row r="3986" s="13" customFormat="1">
      <c r="A3986" s="13"/>
      <c r="B3986" s="232"/>
      <c r="C3986" s="233"/>
      <c r="D3986" s="234" t="s">
        <v>205</v>
      </c>
      <c r="E3986" s="235" t="s">
        <v>19</v>
      </c>
      <c r="F3986" s="236" t="s">
        <v>705</v>
      </c>
      <c r="G3986" s="233"/>
      <c r="H3986" s="237">
        <v>21.710000000000001</v>
      </c>
      <c r="I3986" s="238"/>
      <c r="J3986" s="233"/>
      <c r="K3986" s="233"/>
      <c r="L3986" s="239"/>
      <c r="M3986" s="240"/>
      <c r="N3986" s="241"/>
      <c r="O3986" s="241"/>
      <c r="P3986" s="241"/>
      <c r="Q3986" s="241"/>
      <c r="R3986" s="241"/>
      <c r="S3986" s="241"/>
      <c r="T3986" s="242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3" t="s">
        <v>205</v>
      </c>
      <c r="AU3986" s="243" t="s">
        <v>82</v>
      </c>
      <c r="AV3986" s="13" t="s">
        <v>82</v>
      </c>
      <c r="AW3986" s="13" t="s">
        <v>33</v>
      </c>
      <c r="AX3986" s="13" t="s">
        <v>72</v>
      </c>
      <c r="AY3986" s="243" t="s">
        <v>190</v>
      </c>
    </row>
    <row r="3987" s="13" customFormat="1">
      <c r="A3987" s="13"/>
      <c r="B3987" s="232"/>
      <c r="C3987" s="233"/>
      <c r="D3987" s="234" t="s">
        <v>205</v>
      </c>
      <c r="E3987" s="235" t="s">
        <v>19</v>
      </c>
      <c r="F3987" s="236" t="s">
        <v>707</v>
      </c>
      <c r="G3987" s="233"/>
      <c r="H3987" s="237">
        <v>15.630000000000001</v>
      </c>
      <c r="I3987" s="238"/>
      <c r="J3987" s="233"/>
      <c r="K3987" s="233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205</v>
      </c>
      <c r="AU3987" s="243" t="s">
        <v>82</v>
      </c>
      <c r="AV3987" s="13" t="s">
        <v>82</v>
      </c>
      <c r="AW3987" s="13" t="s">
        <v>33</v>
      </c>
      <c r="AX3987" s="13" t="s">
        <v>72</v>
      </c>
      <c r="AY3987" s="243" t="s">
        <v>190</v>
      </c>
    </row>
    <row r="3988" s="13" customFormat="1">
      <c r="A3988" s="13"/>
      <c r="B3988" s="232"/>
      <c r="C3988" s="233"/>
      <c r="D3988" s="234" t="s">
        <v>205</v>
      </c>
      <c r="E3988" s="235" t="s">
        <v>19</v>
      </c>
      <c r="F3988" s="236" t="s">
        <v>709</v>
      </c>
      <c r="G3988" s="233"/>
      <c r="H3988" s="237">
        <v>7.4000000000000004</v>
      </c>
      <c r="I3988" s="238"/>
      <c r="J3988" s="233"/>
      <c r="K3988" s="233"/>
      <c r="L3988" s="239"/>
      <c r="M3988" s="240"/>
      <c r="N3988" s="241"/>
      <c r="O3988" s="241"/>
      <c r="P3988" s="241"/>
      <c r="Q3988" s="241"/>
      <c r="R3988" s="241"/>
      <c r="S3988" s="241"/>
      <c r="T3988" s="242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3" t="s">
        <v>205</v>
      </c>
      <c r="AU3988" s="243" t="s">
        <v>82</v>
      </c>
      <c r="AV3988" s="13" t="s">
        <v>82</v>
      </c>
      <c r="AW3988" s="13" t="s">
        <v>33</v>
      </c>
      <c r="AX3988" s="13" t="s">
        <v>72</v>
      </c>
      <c r="AY3988" s="243" t="s">
        <v>190</v>
      </c>
    </row>
    <row r="3989" s="13" customFormat="1">
      <c r="A3989" s="13"/>
      <c r="B3989" s="232"/>
      <c r="C3989" s="233"/>
      <c r="D3989" s="234" t="s">
        <v>205</v>
      </c>
      <c r="E3989" s="235" t="s">
        <v>19</v>
      </c>
      <c r="F3989" s="236" t="s">
        <v>711</v>
      </c>
      <c r="G3989" s="233"/>
      <c r="H3989" s="237">
        <v>44.75</v>
      </c>
      <c r="I3989" s="238"/>
      <c r="J3989" s="233"/>
      <c r="K3989" s="233"/>
      <c r="L3989" s="239"/>
      <c r="M3989" s="240"/>
      <c r="N3989" s="241"/>
      <c r="O3989" s="241"/>
      <c r="P3989" s="241"/>
      <c r="Q3989" s="241"/>
      <c r="R3989" s="241"/>
      <c r="S3989" s="241"/>
      <c r="T3989" s="242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3" t="s">
        <v>205</v>
      </c>
      <c r="AU3989" s="243" t="s">
        <v>82</v>
      </c>
      <c r="AV3989" s="13" t="s">
        <v>82</v>
      </c>
      <c r="AW3989" s="13" t="s">
        <v>33</v>
      </c>
      <c r="AX3989" s="13" t="s">
        <v>72</v>
      </c>
      <c r="AY3989" s="243" t="s">
        <v>190</v>
      </c>
    </row>
    <row r="3990" s="13" customFormat="1">
      <c r="A3990" s="13"/>
      <c r="B3990" s="232"/>
      <c r="C3990" s="233"/>
      <c r="D3990" s="234" t="s">
        <v>205</v>
      </c>
      <c r="E3990" s="235" t="s">
        <v>19</v>
      </c>
      <c r="F3990" s="236" t="s">
        <v>721</v>
      </c>
      <c r="G3990" s="233"/>
      <c r="H3990" s="237">
        <v>75.390000000000001</v>
      </c>
      <c r="I3990" s="238"/>
      <c r="J3990" s="233"/>
      <c r="K3990" s="233"/>
      <c r="L3990" s="239"/>
      <c r="M3990" s="240"/>
      <c r="N3990" s="241"/>
      <c r="O3990" s="241"/>
      <c r="P3990" s="241"/>
      <c r="Q3990" s="241"/>
      <c r="R3990" s="241"/>
      <c r="S3990" s="241"/>
      <c r="T3990" s="242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3" t="s">
        <v>205</v>
      </c>
      <c r="AU3990" s="243" t="s">
        <v>82</v>
      </c>
      <c r="AV3990" s="13" t="s">
        <v>82</v>
      </c>
      <c r="AW3990" s="13" t="s">
        <v>33</v>
      </c>
      <c r="AX3990" s="13" t="s">
        <v>72</v>
      </c>
      <c r="AY3990" s="243" t="s">
        <v>190</v>
      </c>
    </row>
    <row r="3991" s="16" customFormat="1">
      <c r="A3991" s="16"/>
      <c r="B3991" s="286"/>
      <c r="C3991" s="287"/>
      <c r="D3991" s="234" t="s">
        <v>205</v>
      </c>
      <c r="E3991" s="288" t="s">
        <v>19</v>
      </c>
      <c r="F3991" s="289" t="s">
        <v>914</v>
      </c>
      <c r="G3991" s="287"/>
      <c r="H3991" s="290">
        <v>1138.76</v>
      </c>
      <c r="I3991" s="291"/>
      <c r="J3991" s="287"/>
      <c r="K3991" s="287"/>
      <c r="L3991" s="292"/>
      <c r="M3991" s="293"/>
      <c r="N3991" s="294"/>
      <c r="O3991" s="294"/>
      <c r="P3991" s="294"/>
      <c r="Q3991" s="294"/>
      <c r="R3991" s="294"/>
      <c r="S3991" s="294"/>
      <c r="T3991" s="295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T3991" s="296" t="s">
        <v>205</v>
      </c>
      <c r="AU3991" s="296" t="s">
        <v>82</v>
      </c>
      <c r="AV3991" s="16" t="s">
        <v>207</v>
      </c>
      <c r="AW3991" s="16" t="s">
        <v>33</v>
      </c>
      <c r="AX3991" s="16" t="s">
        <v>72</v>
      </c>
      <c r="AY3991" s="296" t="s">
        <v>190</v>
      </c>
    </row>
    <row r="3992" s="14" customFormat="1">
      <c r="A3992" s="14"/>
      <c r="B3992" s="254"/>
      <c r="C3992" s="255"/>
      <c r="D3992" s="234" t="s">
        <v>205</v>
      </c>
      <c r="E3992" s="256" t="s">
        <v>19</v>
      </c>
      <c r="F3992" s="257" t="s">
        <v>4343</v>
      </c>
      <c r="G3992" s="255"/>
      <c r="H3992" s="256" t="s">
        <v>19</v>
      </c>
      <c r="I3992" s="258"/>
      <c r="J3992" s="255"/>
      <c r="K3992" s="255"/>
      <c r="L3992" s="259"/>
      <c r="M3992" s="260"/>
      <c r="N3992" s="261"/>
      <c r="O3992" s="261"/>
      <c r="P3992" s="261"/>
      <c r="Q3992" s="261"/>
      <c r="R3992" s="261"/>
      <c r="S3992" s="261"/>
      <c r="T3992" s="262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63" t="s">
        <v>205</v>
      </c>
      <c r="AU3992" s="263" t="s">
        <v>82</v>
      </c>
      <c r="AV3992" s="14" t="s">
        <v>79</v>
      </c>
      <c r="AW3992" s="14" t="s">
        <v>33</v>
      </c>
      <c r="AX3992" s="14" t="s">
        <v>72</v>
      </c>
      <c r="AY3992" s="263" t="s">
        <v>190</v>
      </c>
    </row>
    <row r="3993" s="13" customFormat="1">
      <c r="A3993" s="13"/>
      <c r="B3993" s="232"/>
      <c r="C3993" s="233"/>
      <c r="D3993" s="234" t="s">
        <v>205</v>
      </c>
      <c r="E3993" s="235" t="s">
        <v>19</v>
      </c>
      <c r="F3993" s="236" t="s">
        <v>4356</v>
      </c>
      <c r="G3993" s="233"/>
      <c r="H3993" s="237">
        <v>71.807000000000002</v>
      </c>
      <c r="I3993" s="238"/>
      <c r="J3993" s="233"/>
      <c r="K3993" s="233"/>
      <c r="L3993" s="239"/>
      <c r="M3993" s="240"/>
      <c r="N3993" s="241"/>
      <c r="O3993" s="241"/>
      <c r="P3993" s="241"/>
      <c r="Q3993" s="241"/>
      <c r="R3993" s="241"/>
      <c r="S3993" s="241"/>
      <c r="T3993" s="242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3" t="s">
        <v>205</v>
      </c>
      <c r="AU3993" s="243" t="s">
        <v>82</v>
      </c>
      <c r="AV3993" s="13" t="s">
        <v>82</v>
      </c>
      <c r="AW3993" s="13" t="s">
        <v>33</v>
      </c>
      <c r="AX3993" s="13" t="s">
        <v>72</v>
      </c>
      <c r="AY3993" s="243" t="s">
        <v>190</v>
      </c>
    </row>
    <row r="3994" s="16" customFormat="1">
      <c r="A3994" s="16"/>
      <c r="B3994" s="286"/>
      <c r="C3994" s="287"/>
      <c r="D3994" s="234" t="s">
        <v>205</v>
      </c>
      <c r="E3994" s="288" t="s">
        <v>19</v>
      </c>
      <c r="F3994" s="289" t="s">
        <v>914</v>
      </c>
      <c r="G3994" s="287"/>
      <c r="H3994" s="290">
        <v>71.807000000000002</v>
      </c>
      <c r="I3994" s="291"/>
      <c r="J3994" s="287"/>
      <c r="K3994" s="287"/>
      <c r="L3994" s="292"/>
      <c r="M3994" s="293"/>
      <c r="N3994" s="294"/>
      <c r="O3994" s="294"/>
      <c r="P3994" s="294"/>
      <c r="Q3994" s="294"/>
      <c r="R3994" s="294"/>
      <c r="S3994" s="294"/>
      <c r="T3994" s="295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T3994" s="296" t="s">
        <v>205</v>
      </c>
      <c r="AU3994" s="296" t="s">
        <v>82</v>
      </c>
      <c r="AV3994" s="16" t="s">
        <v>207</v>
      </c>
      <c r="AW3994" s="16" t="s">
        <v>33</v>
      </c>
      <c r="AX3994" s="16" t="s">
        <v>72</v>
      </c>
      <c r="AY3994" s="296" t="s">
        <v>190</v>
      </c>
    </row>
    <row r="3995" s="15" customFormat="1">
      <c r="A3995" s="15"/>
      <c r="B3995" s="264"/>
      <c r="C3995" s="265"/>
      <c r="D3995" s="234" t="s">
        <v>205</v>
      </c>
      <c r="E3995" s="266" t="s">
        <v>19</v>
      </c>
      <c r="F3995" s="267" t="s">
        <v>243</v>
      </c>
      <c r="G3995" s="265"/>
      <c r="H3995" s="268">
        <v>1210.567</v>
      </c>
      <c r="I3995" s="269"/>
      <c r="J3995" s="265"/>
      <c r="K3995" s="265"/>
      <c r="L3995" s="270"/>
      <c r="M3995" s="271"/>
      <c r="N3995" s="272"/>
      <c r="O3995" s="272"/>
      <c r="P3995" s="272"/>
      <c r="Q3995" s="272"/>
      <c r="R3995" s="272"/>
      <c r="S3995" s="272"/>
      <c r="T3995" s="273"/>
      <c r="U3995" s="15"/>
      <c r="V3995" s="15"/>
      <c r="W3995" s="15"/>
      <c r="X3995" s="15"/>
      <c r="Y3995" s="15"/>
      <c r="Z3995" s="15"/>
      <c r="AA3995" s="15"/>
      <c r="AB3995" s="15"/>
      <c r="AC3995" s="15"/>
      <c r="AD3995" s="15"/>
      <c r="AE3995" s="15"/>
      <c r="AT3995" s="274" t="s">
        <v>205</v>
      </c>
      <c r="AU3995" s="274" t="s">
        <v>82</v>
      </c>
      <c r="AV3995" s="15" t="s">
        <v>197</v>
      </c>
      <c r="AW3995" s="15" t="s">
        <v>33</v>
      </c>
      <c r="AX3995" s="15" t="s">
        <v>79</v>
      </c>
      <c r="AY3995" s="274" t="s">
        <v>190</v>
      </c>
    </row>
    <row r="3996" s="2" customFormat="1" ht="16.5" customHeight="1">
      <c r="A3996" s="40"/>
      <c r="B3996" s="41"/>
      <c r="C3996" s="214" t="s">
        <v>4376</v>
      </c>
      <c r="D3996" s="214" t="s">
        <v>192</v>
      </c>
      <c r="E3996" s="215" t="s">
        <v>4377</v>
      </c>
      <c r="F3996" s="216" t="s">
        <v>4378</v>
      </c>
      <c r="G3996" s="217" t="s">
        <v>214</v>
      </c>
      <c r="H3996" s="218">
        <v>66.700999999999993</v>
      </c>
      <c r="I3996" s="219"/>
      <c r="J3996" s="220">
        <f>ROUND(I3996*H3996,2)</f>
        <v>0</v>
      </c>
      <c r="K3996" s="216" t="s">
        <v>196</v>
      </c>
      <c r="L3996" s="46"/>
      <c r="M3996" s="221" t="s">
        <v>19</v>
      </c>
      <c r="N3996" s="222" t="s">
        <v>43</v>
      </c>
      <c r="O3996" s="86"/>
      <c r="P3996" s="223">
        <f>O3996*H3996</f>
        <v>0</v>
      </c>
      <c r="Q3996" s="223">
        <v>0.00027</v>
      </c>
      <c r="R3996" s="223">
        <f>Q3996*H3996</f>
        <v>0.018009269999999997</v>
      </c>
      <c r="S3996" s="223">
        <v>0</v>
      </c>
      <c r="T3996" s="224">
        <f>S3996*H3996</f>
        <v>0</v>
      </c>
      <c r="U3996" s="40"/>
      <c r="V3996" s="40"/>
      <c r="W3996" s="40"/>
      <c r="X3996" s="40"/>
      <c r="Y3996" s="40"/>
      <c r="Z3996" s="40"/>
      <c r="AA3996" s="40"/>
      <c r="AB3996" s="40"/>
      <c r="AC3996" s="40"/>
      <c r="AD3996" s="40"/>
      <c r="AE3996" s="40"/>
      <c r="AR3996" s="225" t="s">
        <v>307</v>
      </c>
      <c r="AT3996" s="225" t="s">
        <v>192</v>
      </c>
      <c r="AU3996" s="225" t="s">
        <v>82</v>
      </c>
      <c r="AY3996" s="19" t="s">
        <v>190</v>
      </c>
      <c r="BE3996" s="226">
        <f>IF(N3996="základní",J3996,0)</f>
        <v>0</v>
      </c>
      <c r="BF3996" s="226">
        <f>IF(N3996="snížená",J3996,0)</f>
        <v>0</v>
      </c>
      <c r="BG3996" s="226">
        <f>IF(N3996="zákl. přenesená",J3996,0)</f>
        <v>0</v>
      </c>
      <c r="BH3996" s="226">
        <f>IF(N3996="sníž. přenesená",J3996,0)</f>
        <v>0</v>
      </c>
      <c r="BI3996" s="226">
        <f>IF(N3996="nulová",J3996,0)</f>
        <v>0</v>
      </c>
      <c r="BJ3996" s="19" t="s">
        <v>79</v>
      </c>
      <c r="BK3996" s="226">
        <f>ROUND(I3996*H3996,2)</f>
        <v>0</v>
      </c>
      <c r="BL3996" s="19" t="s">
        <v>307</v>
      </c>
      <c r="BM3996" s="225" t="s">
        <v>4379</v>
      </c>
    </row>
    <row r="3997" s="2" customFormat="1">
      <c r="A3997" s="40"/>
      <c r="B3997" s="41"/>
      <c r="C3997" s="42"/>
      <c r="D3997" s="227" t="s">
        <v>199</v>
      </c>
      <c r="E3997" s="42"/>
      <c r="F3997" s="228" t="s">
        <v>4380</v>
      </c>
      <c r="G3997" s="42"/>
      <c r="H3997" s="42"/>
      <c r="I3997" s="229"/>
      <c r="J3997" s="42"/>
      <c r="K3997" s="42"/>
      <c r="L3997" s="46"/>
      <c r="M3997" s="230"/>
      <c r="N3997" s="231"/>
      <c r="O3997" s="86"/>
      <c r="P3997" s="86"/>
      <c r="Q3997" s="86"/>
      <c r="R3997" s="86"/>
      <c r="S3997" s="86"/>
      <c r="T3997" s="87"/>
      <c r="U3997" s="40"/>
      <c r="V3997" s="40"/>
      <c r="W3997" s="40"/>
      <c r="X3997" s="40"/>
      <c r="Y3997" s="40"/>
      <c r="Z3997" s="40"/>
      <c r="AA3997" s="40"/>
      <c r="AB3997" s="40"/>
      <c r="AC3997" s="40"/>
      <c r="AD3997" s="40"/>
      <c r="AE3997" s="40"/>
      <c r="AT3997" s="19" t="s">
        <v>199</v>
      </c>
      <c r="AU3997" s="19" t="s">
        <v>82</v>
      </c>
    </row>
    <row r="3998" s="13" customFormat="1">
      <c r="A3998" s="13"/>
      <c r="B3998" s="232"/>
      <c r="C3998" s="233"/>
      <c r="D3998" s="234" t="s">
        <v>205</v>
      </c>
      <c r="E3998" s="235" t="s">
        <v>19</v>
      </c>
      <c r="F3998" s="236" t="s">
        <v>695</v>
      </c>
      <c r="G3998" s="233"/>
      <c r="H3998" s="237">
        <v>66.700999999999993</v>
      </c>
      <c r="I3998" s="238"/>
      <c r="J3998" s="233"/>
      <c r="K3998" s="233"/>
      <c r="L3998" s="239"/>
      <c r="M3998" s="240"/>
      <c r="N3998" s="241"/>
      <c r="O3998" s="241"/>
      <c r="P3998" s="241"/>
      <c r="Q3998" s="241"/>
      <c r="R3998" s="241"/>
      <c r="S3998" s="241"/>
      <c r="T3998" s="242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3" t="s">
        <v>205</v>
      </c>
      <c r="AU3998" s="243" t="s">
        <v>82</v>
      </c>
      <c r="AV3998" s="13" t="s">
        <v>82</v>
      </c>
      <c r="AW3998" s="13" t="s">
        <v>33</v>
      </c>
      <c r="AX3998" s="13" t="s">
        <v>79</v>
      </c>
      <c r="AY3998" s="243" t="s">
        <v>190</v>
      </c>
    </row>
    <row r="3999" s="2" customFormat="1" ht="24.15" customHeight="1">
      <c r="A3999" s="40"/>
      <c r="B3999" s="41"/>
      <c r="C3999" s="214" t="s">
        <v>4381</v>
      </c>
      <c r="D3999" s="214" t="s">
        <v>192</v>
      </c>
      <c r="E3999" s="215" t="s">
        <v>4382</v>
      </c>
      <c r="F3999" s="216" t="s">
        <v>4383</v>
      </c>
      <c r="G3999" s="217" t="s">
        <v>380</v>
      </c>
      <c r="H3999" s="218">
        <v>718.07399999999996</v>
      </c>
      <c r="I3999" s="219"/>
      <c r="J3999" s="220">
        <f>ROUND(I3999*H3999,2)</f>
        <v>0</v>
      </c>
      <c r="K3999" s="216" t="s">
        <v>196</v>
      </c>
      <c r="L3999" s="46"/>
      <c r="M3999" s="221" t="s">
        <v>19</v>
      </c>
      <c r="N3999" s="222" t="s">
        <v>43</v>
      </c>
      <c r="O3999" s="86"/>
      <c r="P3999" s="223">
        <f>O3999*H3999</f>
        <v>0</v>
      </c>
      <c r="Q3999" s="223">
        <v>0.00346</v>
      </c>
      <c r="R3999" s="223">
        <f>Q3999*H3999</f>
        <v>2.4845360399999996</v>
      </c>
      <c r="S3999" s="223">
        <v>0</v>
      </c>
      <c r="T3999" s="224">
        <f>S3999*H3999</f>
        <v>0</v>
      </c>
      <c r="U3999" s="40"/>
      <c r="V3999" s="40"/>
      <c r="W3999" s="40"/>
      <c r="X3999" s="40"/>
      <c r="Y3999" s="40"/>
      <c r="Z3999" s="40"/>
      <c r="AA3999" s="40"/>
      <c r="AB3999" s="40"/>
      <c r="AC3999" s="40"/>
      <c r="AD3999" s="40"/>
      <c r="AE3999" s="40"/>
      <c r="AR3999" s="225" t="s">
        <v>307</v>
      </c>
      <c r="AT3999" s="225" t="s">
        <v>192</v>
      </c>
      <c r="AU3999" s="225" t="s">
        <v>82</v>
      </c>
      <c r="AY3999" s="19" t="s">
        <v>190</v>
      </c>
      <c r="BE3999" s="226">
        <f>IF(N3999="základní",J3999,0)</f>
        <v>0</v>
      </c>
      <c r="BF3999" s="226">
        <f>IF(N3999="snížená",J3999,0)</f>
        <v>0</v>
      </c>
      <c r="BG3999" s="226">
        <f>IF(N3999="zákl. přenesená",J3999,0)</f>
        <v>0</v>
      </c>
      <c r="BH3999" s="226">
        <f>IF(N3999="sníž. přenesená",J3999,0)</f>
        <v>0</v>
      </c>
      <c r="BI3999" s="226">
        <f>IF(N3999="nulová",J3999,0)</f>
        <v>0</v>
      </c>
      <c r="BJ3999" s="19" t="s">
        <v>79</v>
      </c>
      <c r="BK3999" s="226">
        <f>ROUND(I3999*H3999,2)</f>
        <v>0</v>
      </c>
      <c r="BL3999" s="19" t="s">
        <v>307</v>
      </c>
      <c r="BM3999" s="225" t="s">
        <v>4384</v>
      </c>
    </row>
    <row r="4000" s="2" customFormat="1">
      <c r="A4000" s="40"/>
      <c r="B4000" s="41"/>
      <c r="C4000" s="42"/>
      <c r="D4000" s="227" t="s">
        <v>199</v>
      </c>
      <c r="E4000" s="42"/>
      <c r="F4000" s="228" t="s">
        <v>4385</v>
      </c>
      <c r="G4000" s="42"/>
      <c r="H4000" s="42"/>
      <c r="I4000" s="229"/>
      <c r="J4000" s="42"/>
      <c r="K4000" s="42"/>
      <c r="L4000" s="46"/>
      <c r="M4000" s="230"/>
      <c r="N4000" s="231"/>
      <c r="O4000" s="86"/>
      <c r="P4000" s="86"/>
      <c r="Q4000" s="86"/>
      <c r="R4000" s="86"/>
      <c r="S4000" s="86"/>
      <c r="T4000" s="87"/>
      <c r="U4000" s="40"/>
      <c r="V4000" s="40"/>
      <c r="W4000" s="40"/>
      <c r="X4000" s="40"/>
      <c r="Y4000" s="40"/>
      <c r="Z4000" s="40"/>
      <c r="AA4000" s="40"/>
      <c r="AB4000" s="40"/>
      <c r="AC4000" s="40"/>
      <c r="AD4000" s="40"/>
      <c r="AE4000" s="40"/>
      <c r="AT4000" s="19" t="s">
        <v>199</v>
      </c>
      <c r="AU4000" s="19" t="s">
        <v>82</v>
      </c>
    </row>
    <row r="4001" s="14" customFormat="1">
      <c r="A4001" s="14"/>
      <c r="B4001" s="254"/>
      <c r="C4001" s="255"/>
      <c r="D4001" s="234" t="s">
        <v>205</v>
      </c>
      <c r="E4001" s="256" t="s">
        <v>19</v>
      </c>
      <c r="F4001" s="257" t="s">
        <v>4386</v>
      </c>
      <c r="G4001" s="255"/>
      <c r="H4001" s="256" t="s">
        <v>19</v>
      </c>
      <c r="I4001" s="258"/>
      <c r="J4001" s="255"/>
      <c r="K4001" s="255"/>
      <c r="L4001" s="259"/>
      <c r="M4001" s="260"/>
      <c r="N4001" s="261"/>
      <c r="O4001" s="261"/>
      <c r="P4001" s="261"/>
      <c r="Q4001" s="261"/>
      <c r="R4001" s="261"/>
      <c r="S4001" s="261"/>
      <c r="T4001" s="262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63" t="s">
        <v>205</v>
      </c>
      <c r="AU4001" s="263" t="s">
        <v>82</v>
      </c>
      <c r="AV4001" s="14" t="s">
        <v>79</v>
      </c>
      <c r="AW4001" s="14" t="s">
        <v>33</v>
      </c>
      <c r="AX4001" s="14" t="s">
        <v>72</v>
      </c>
      <c r="AY4001" s="263" t="s">
        <v>190</v>
      </c>
    </row>
    <row r="4002" s="14" customFormat="1">
      <c r="A4002" s="14"/>
      <c r="B4002" s="254"/>
      <c r="C4002" s="255"/>
      <c r="D4002" s="234" t="s">
        <v>205</v>
      </c>
      <c r="E4002" s="256" t="s">
        <v>19</v>
      </c>
      <c r="F4002" s="257" t="s">
        <v>1066</v>
      </c>
      <c r="G4002" s="255"/>
      <c r="H4002" s="256" t="s">
        <v>19</v>
      </c>
      <c r="I4002" s="258"/>
      <c r="J4002" s="255"/>
      <c r="K4002" s="255"/>
      <c r="L4002" s="259"/>
      <c r="M4002" s="260"/>
      <c r="N4002" s="261"/>
      <c r="O4002" s="261"/>
      <c r="P4002" s="261"/>
      <c r="Q4002" s="261"/>
      <c r="R4002" s="261"/>
      <c r="S4002" s="261"/>
      <c r="T4002" s="262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63" t="s">
        <v>205</v>
      </c>
      <c r="AU4002" s="263" t="s">
        <v>82</v>
      </c>
      <c r="AV4002" s="14" t="s">
        <v>79</v>
      </c>
      <c r="AW4002" s="14" t="s">
        <v>33</v>
      </c>
      <c r="AX4002" s="14" t="s">
        <v>72</v>
      </c>
      <c r="AY4002" s="263" t="s">
        <v>190</v>
      </c>
    </row>
    <row r="4003" s="14" customFormat="1">
      <c r="A4003" s="14"/>
      <c r="B4003" s="254"/>
      <c r="C4003" s="255"/>
      <c r="D4003" s="234" t="s">
        <v>205</v>
      </c>
      <c r="E4003" s="256" t="s">
        <v>19</v>
      </c>
      <c r="F4003" s="257" t="s">
        <v>1858</v>
      </c>
      <c r="G4003" s="255"/>
      <c r="H4003" s="256" t="s">
        <v>19</v>
      </c>
      <c r="I4003" s="258"/>
      <c r="J4003" s="255"/>
      <c r="K4003" s="255"/>
      <c r="L4003" s="259"/>
      <c r="M4003" s="260"/>
      <c r="N4003" s="261"/>
      <c r="O4003" s="261"/>
      <c r="P4003" s="261"/>
      <c r="Q4003" s="261"/>
      <c r="R4003" s="261"/>
      <c r="S4003" s="261"/>
      <c r="T4003" s="262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63" t="s">
        <v>205</v>
      </c>
      <c r="AU4003" s="263" t="s">
        <v>82</v>
      </c>
      <c r="AV4003" s="14" t="s">
        <v>79</v>
      </c>
      <c r="AW4003" s="14" t="s">
        <v>33</v>
      </c>
      <c r="AX4003" s="14" t="s">
        <v>72</v>
      </c>
      <c r="AY4003" s="263" t="s">
        <v>190</v>
      </c>
    </row>
    <row r="4004" s="13" customFormat="1">
      <c r="A4004" s="13"/>
      <c r="B4004" s="232"/>
      <c r="C4004" s="233"/>
      <c r="D4004" s="234" t="s">
        <v>205</v>
      </c>
      <c r="E4004" s="235" t="s">
        <v>19</v>
      </c>
      <c r="F4004" s="236" t="s">
        <v>4387</v>
      </c>
      <c r="G4004" s="233"/>
      <c r="H4004" s="237">
        <v>19</v>
      </c>
      <c r="I4004" s="238"/>
      <c r="J4004" s="233"/>
      <c r="K4004" s="233"/>
      <c r="L4004" s="239"/>
      <c r="M4004" s="240"/>
      <c r="N4004" s="241"/>
      <c r="O4004" s="241"/>
      <c r="P4004" s="241"/>
      <c r="Q4004" s="241"/>
      <c r="R4004" s="241"/>
      <c r="S4004" s="241"/>
      <c r="T4004" s="242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43" t="s">
        <v>205</v>
      </c>
      <c r="AU4004" s="243" t="s">
        <v>82</v>
      </c>
      <c r="AV4004" s="13" t="s">
        <v>82</v>
      </c>
      <c r="AW4004" s="13" t="s">
        <v>33</v>
      </c>
      <c r="AX4004" s="13" t="s">
        <v>72</v>
      </c>
      <c r="AY4004" s="243" t="s">
        <v>190</v>
      </c>
    </row>
    <row r="4005" s="13" customFormat="1">
      <c r="A4005" s="13"/>
      <c r="B4005" s="232"/>
      <c r="C4005" s="233"/>
      <c r="D4005" s="234" t="s">
        <v>205</v>
      </c>
      <c r="E4005" s="235" t="s">
        <v>19</v>
      </c>
      <c r="F4005" s="236" t="s">
        <v>4388</v>
      </c>
      <c r="G4005" s="233"/>
      <c r="H4005" s="237">
        <v>7.7999999999999998</v>
      </c>
      <c r="I4005" s="238"/>
      <c r="J4005" s="233"/>
      <c r="K4005" s="233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205</v>
      </c>
      <c r="AU4005" s="243" t="s">
        <v>82</v>
      </c>
      <c r="AV4005" s="13" t="s">
        <v>82</v>
      </c>
      <c r="AW4005" s="13" t="s">
        <v>33</v>
      </c>
      <c r="AX4005" s="13" t="s">
        <v>72</v>
      </c>
      <c r="AY4005" s="243" t="s">
        <v>190</v>
      </c>
    </row>
    <row r="4006" s="13" customFormat="1">
      <c r="A4006" s="13"/>
      <c r="B4006" s="232"/>
      <c r="C4006" s="233"/>
      <c r="D4006" s="234" t="s">
        <v>205</v>
      </c>
      <c r="E4006" s="235" t="s">
        <v>19</v>
      </c>
      <c r="F4006" s="236" t="s">
        <v>4389</v>
      </c>
      <c r="G4006" s="233"/>
      <c r="H4006" s="237">
        <v>1.25</v>
      </c>
      <c r="I4006" s="238"/>
      <c r="J4006" s="233"/>
      <c r="K4006" s="233"/>
      <c r="L4006" s="239"/>
      <c r="M4006" s="240"/>
      <c r="N4006" s="241"/>
      <c r="O4006" s="241"/>
      <c r="P4006" s="241"/>
      <c r="Q4006" s="241"/>
      <c r="R4006" s="241"/>
      <c r="S4006" s="241"/>
      <c r="T4006" s="242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3" t="s">
        <v>205</v>
      </c>
      <c r="AU4006" s="243" t="s">
        <v>82</v>
      </c>
      <c r="AV4006" s="13" t="s">
        <v>82</v>
      </c>
      <c r="AW4006" s="13" t="s">
        <v>33</v>
      </c>
      <c r="AX4006" s="13" t="s">
        <v>72</v>
      </c>
      <c r="AY4006" s="243" t="s">
        <v>190</v>
      </c>
    </row>
    <row r="4007" s="13" customFormat="1">
      <c r="A4007" s="13"/>
      <c r="B4007" s="232"/>
      <c r="C4007" s="233"/>
      <c r="D4007" s="234" t="s">
        <v>205</v>
      </c>
      <c r="E4007" s="235" t="s">
        <v>19</v>
      </c>
      <c r="F4007" s="236" t="s">
        <v>4261</v>
      </c>
      <c r="G4007" s="233"/>
      <c r="H4007" s="237">
        <v>-1.6000000000000001</v>
      </c>
      <c r="I4007" s="238"/>
      <c r="J4007" s="233"/>
      <c r="K4007" s="233"/>
      <c r="L4007" s="239"/>
      <c r="M4007" s="240"/>
      <c r="N4007" s="241"/>
      <c r="O4007" s="241"/>
      <c r="P4007" s="241"/>
      <c r="Q4007" s="241"/>
      <c r="R4007" s="241"/>
      <c r="S4007" s="241"/>
      <c r="T4007" s="242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3" t="s">
        <v>205</v>
      </c>
      <c r="AU4007" s="243" t="s">
        <v>82</v>
      </c>
      <c r="AV4007" s="13" t="s">
        <v>82</v>
      </c>
      <c r="AW4007" s="13" t="s">
        <v>33</v>
      </c>
      <c r="AX4007" s="13" t="s">
        <v>72</v>
      </c>
      <c r="AY4007" s="243" t="s">
        <v>190</v>
      </c>
    </row>
    <row r="4008" s="13" customFormat="1">
      <c r="A4008" s="13"/>
      <c r="B4008" s="232"/>
      <c r="C4008" s="233"/>
      <c r="D4008" s="234" t="s">
        <v>205</v>
      </c>
      <c r="E4008" s="235" t="s">
        <v>19</v>
      </c>
      <c r="F4008" s="236" t="s">
        <v>4192</v>
      </c>
      <c r="G4008" s="233"/>
      <c r="H4008" s="237">
        <v>-0.90000000000000002</v>
      </c>
      <c r="I4008" s="238"/>
      <c r="J4008" s="233"/>
      <c r="K4008" s="233"/>
      <c r="L4008" s="239"/>
      <c r="M4008" s="240"/>
      <c r="N4008" s="241"/>
      <c r="O4008" s="241"/>
      <c r="P4008" s="241"/>
      <c r="Q4008" s="241"/>
      <c r="R4008" s="241"/>
      <c r="S4008" s="241"/>
      <c r="T4008" s="242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3" t="s">
        <v>205</v>
      </c>
      <c r="AU4008" s="243" t="s">
        <v>82</v>
      </c>
      <c r="AV4008" s="13" t="s">
        <v>82</v>
      </c>
      <c r="AW4008" s="13" t="s">
        <v>33</v>
      </c>
      <c r="AX4008" s="13" t="s">
        <v>72</v>
      </c>
      <c r="AY4008" s="243" t="s">
        <v>190</v>
      </c>
    </row>
    <row r="4009" s="13" customFormat="1">
      <c r="A4009" s="13"/>
      <c r="B4009" s="232"/>
      <c r="C4009" s="233"/>
      <c r="D4009" s="234" t="s">
        <v>205</v>
      </c>
      <c r="E4009" s="235" t="s">
        <v>19</v>
      </c>
      <c r="F4009" s="236" t="s">
        <v>4196</v>
      </c>
      <c r="G4009" s="233"/>
      <c r="H4009" s="237">
        <v>-0.80000000000000004</v>
      </c>
      <c r="I4009" s="238"/>
      <c r="J4009" s="233"/>
      <c r="K4009" s="233"/>
      <c r="L4009" s="239"/>
      <c r="M4009" s="240"/>
      <c r="N4009" s="241"/>
      <c r="O4009" s="241"/>
      <c r="P4009" s="241"/>
      <c r="Q4009" s="241"/>
      <c r="R4009" s="241"/>
      <c r="S4009" s="241"/>
      <c r="T4009" s="242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3" t="s">
        <v>205</v>
      </c>
      <c r="AU4009" s="243" t="s">
        <v>82</v>
      </c>
      <c r="AV4009" s="13" t="s">
        <v>82</v>
      </c>
      <c r="AW4009" s="13" t="s">
        <v>33</v>
      </c>
      <c r="AX4009" s="13" t="s">
        <v>72</v>
      </c>
      <c r="AY4009" s="243" t="s">
        <v>190</v>
      </c>
    </row>
    <row r="4010" s="13" customFormat="1">
      <c r="A4010" s="13"/>
      <c r="B4010" s="232"/>
      <c r="C4010" s="233"/>
      <c r="D4010" s="234" t="s">
        <v>205</v>
      </c>
      <c r="E4010" s="235" t="s">
        <v>19</v>
      </c>
      <c r="F4010" s="236" t="s">
        <v>4390</v>
      </c>
      <c r="G4010" s="233"/>
      <c r="H4010" s="237">
        <v>0.20000000000000001</v>
      </c>
      <c r="I4010" s="238"/>
      <c r="J4010" s="233"/>
      <c r="K4010" s="233"/>
      <c r="L4010" s="239"/>
      <c r="M4010" s="240"/>
      <c r="N4010" s="241"/>
      <c r="O4010" s="241"/>
      <c r="P4010" s="241"/>
      <c r="Q4010" s="241"/>
      <c r="R4010" s="241"/>
      <c r="S4010" s="241"/>
      <c r="T4010" s="242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3" t="s">
        <v>205</v>
      </c>
      <c r="AU4010" s="243" t="s">
        <v>82</v>
      </c>
      <c r="AV4010" s="13" t="s">
        <v>82</v>
      </c>
      <c r="AW4010" s="13" t="s">
        <v>33</v>
      </c>
      <c r="AX4010" s="13" t="s">
        <v>72</v>
      </c>
      <c r="AY4010" s="243" t="s">
        <v>190</v>
      </c>
    </row>
    <row r="4011" s="13" customFormat="1">
      <c r="A4011" s="13"/>
      <c r="B4011" s="232"/>
      <c r="C4011" s="233"/>
      <c r="D4011" s="234" t="s">
        <v>205</v>
      </c>
      <c r="E4011" s="235" t="s">
        <v>19</v>
      </c>
      <c r="F4011" s="236" t="s">
        <v>4270</v>
      </c>
      <c r="G4011" s="233"/>
      <c r="H4011" s="237">
        <v>0.29999999999999999</v>
      </c>
      <c r="I4011" s="238"/>
      <c r="J4011" s="233"/>
      <c r="K4011" s="233"/>
      <c r="L4011" s="239"/>
      <c r="M4011" s="240"/>
      <c r="N4011" s="241"/>
      <c r="O4011" s="241"/>
      <c r="P4011" s="241"/>
      <c r="Q4011" s="241"/>
      <c r="R4011" s="241"/>
      <c r="S4011" s="241"/>
      <c r="T4011" s="242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43" t="s">
        <v>205</v>
      </c>
      <c r="AU4011" s="243" t="s">
        <v>82</v>
      </c>
      <c r="AV4011" s="13" t="s">
        <v>82</v>
      </c>
      <c r="AW4011" s="13" t="s">
        <v>33</v>
      </c>
      <c r="AX4011" s="13" t="s">
        <v>72</v>
      </c>
      <c r="AY4011" s="243" t="s">
        <v>190</v>
      </c>
    </row>
    <row r="4012" s="14" customFormat="1">
      <c r="A4012" s="14"/>
      <c r="B4012" s="254"/>
      <c r="C4012" s="255"/>
      <c r="D4012" s="234" t="s">
        <v>205</v>
      </c>
      <c r="E4012" s="256" t="s">
        <v>19</v>
      </c>
      <c r="F4012" s="257" t="s">
        <v>1414</v>
      </c>
      <c r="G4012" s="255"/>
      <c r="H4012" s="256" t="s">
        <v>19</v>
      </c>
      <c r="I4012" s="258"/>
      <c r="J4012" s="255"/>
      <c r="K4012" s="255"/>
      <c r="L4012" s="259"/>
      <c r="M4012" s="260"/>
      <c r="N4012" s="261"/>
      <c r="O4012" s="261"/>
      <c r="P4012" s="261"/>
      <c r="Q4012" s="261"/>
      <c r="R4012" s="261"/>
      <c r="S4012" s="261"/>
      <c r="T4012" s="262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63" t="s">
        <v>205</v>
      </c>
      <c r="AU4012" s="263" t="s">
        <v>82</v>
      </c>
      <c r="AV4012" s="14" t="s">
        <v>79</v>
      </c>
      <c r="AW4012" s="14" t="s">
        <v>33</v>
      </c>
      <c r="AX4012" s="14" t="s">
        <v>72</v>
      </c>
      <c r="AY4012" s="263" t="s">
        <v>190</v>
      </c>
    </row>
    <row r="4013" s="13" customFormat="1">
      <c r="A4013" s="13"/>
      <c r="B4013" s="232"/>
      <c r="C4013" s="233"/>
      <c r="D4013" s="234" t="s">
        <v>205</v>
      </c>
      <c r="E4013" s="235" t="s">
        <v>19</v>
      </c>
      <c r="F4013" s="236" t="s">
        <v>4391</v>
      </c>
      <c r="G4013" s="233"/>
      <c r="H4013" s="237">
        <v>78.140000000000001</v>
      </c>
      <c r="I4013" s="238"/>
      <c r="J4013" s="233"/>
      <c r="K4013" s="233"/>
      <c r="L4013" s="239"/>
      <c r="M4013" s="240"/>
      <c r="N4013" s="241"/>
      <c r="O4013" s="241"/>
      <c r="P4013" s="241"/>
      <c r="Q4013" s="241"/>
      <c r="R4013" s="241"/>
      <c r="S4013" s="241"/>
      <c r="T4013" s="242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3" t="s">
        <v>205</v>
      </c>
      <c r="AU4013" s="243" t="s">
        <v>82</v>
      </c>
      <c r="AV4013" s="13" t="s">
        <v>82</v>
      </c>
      <c r="AW4013" s="13" t="s">
        <v>33</v>
      </c>
      <c r="AX4013" s="13" t="s">
        <v>72</v>
      </c>
      <c r="AY4013" s="243" t="s">
        <v>190</v>
      </c>
    </row>
    <row r="4014" s="13" customFormat="1">
      <c r="A4014" s="13"/>
      <c r="B4014" s="232"/>
      <c r="C4014" s="233"/>
      <c r="D4014" s="234" t="s">
        <v>205</v>
      </c>
      <c r="E4014" s="235" t="s">
        <v>19</v>
      </c>
      <c r="F4014" s="236" t="s">
        <v>4392</v>
      </c>
      <c r="G4014" s="233"/>
      <c r="H4014" s="237">
        <v>44.5</v>
      </c>
      <c r="I4014" s="238"/>
      <c r="J4014" s="233"/>
      <c r="K4014" s="233"/>
      <c r="L4014" s="239"/>
      <c r="M4014" s="240"/>
      <c r="N4014" s="241"/>
      <c r="O4014" s="241"/>
      <c r="P4014" s="241"/>
      <c r="Q4014" s="241"/>
      <c r="R4014" s="241"/>
      <c r="S4014" s="241"/>
      <c r="T4014" s="242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3" t="s">
        <v>205</v>
      </c>
      <c r="AU4014" s="243" t="s">
        <v>82</v>
      </c>
      <c r="AV4014" s="13" t="s">
        <v>82</v>
      </c>
      <c r="AW4014" s="13" t="s">
        <v>33</v>
      </c>
      <c r="AX4014" s="13" t="s">
        <v>72</v>
      </c>
      <c r="AY4014" s="243" t="s">
        <v>190</v>
      </c>
    </row>
    <row r="4015" s="13" customFormat="1">
      <c r="A4015" s="13"/>
      <c r="B4015" s="232"/>
      <c r="C4015" s="233"/>
      <c r="D4015" s="234" t="s">
        <v>205</v>
      </c>
      <c r="E4015" s="235" t="s">
        <v>19</v>
      </c>
      <c r="F4015" s="236" t="s">
        <v>4393</v>
      </c>
      <c r="G4015" s="233"/>
      <c r="H4015" s="237">
        <v>1.6000000000000001</v>
      </c>
      <c r="I4015" s="238"/>
      <c r="J4015" s="233"/>
      <c r="K4015" s="233"/>
      <c r="L4015" s="239"/>
      <c r="M4015" s="240"/>
      <c r="N4015" s="241"/>
      <c r="O4015" s="241"/>
      <c r="P4015" s="241"/>
      <c r="Q4015" s="241"/>
      <c r="R4015" s="241"/>
      <c r="S4015" s="241"/>
      <c r="T4015" s="242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3" t="s">
        <v>205</v>
      </c>
      <c r="AU4015" s="243" t="s">
        <v>82</v>
      </c>
      <c r="AV4015" s="13" t="s">
        <v>82</v>
      </c>
      <c r="AW4015" s="13" t="s">
        <v>33</v>
      </c>
      <c r="AX4015" s="13" t="s">
        <v>72</v>
      </c>
      <c r="AY4015" s="243" t="s">
        <v>190</v>
      </c>
    </row>
    <row r="4016" s="13" customFormat="1">
      <c r="A4016" s="13"/>
      <c r="B4016" s="232"/>
      <c r="C4016" s="233"/>
      <c r="D4016" s="234" t="s">
        <v>205</v>
      </c>
      <c r="E4016" s="235" t="s">
        <v>19</v>
      </c>
      <c r="F4016" s="236" t="s">
        <v>4394</v>
      </c>
      <c r="G4016" s="233"/>
      <c r="H4016" s="237">
        <v>-4.5499999999999998</v>
      </c>
      <c r="I4016" s="238"/>
      <c r="J4016" s="233"/>
      <c r="K4016" s="233"/>
      <c r="L4016" s="239"/>
      <c r="M4016" s="240"/>
      <c r="N4016" s="241"/>
      <c r="O4016" s="241"/>
      <c r="P4016" s="241"/>
      <c r="Q4016" s="241"/>
      <c r="R4016" s="241"/>
      <c r="S4016" s="241"/>
      <c r="T4016" s="242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3" t="s">
        <v>205</v>
      </c>
      <c r="AU4016" s="243" t="s">
        <v>82</v>
      </c>
      <c r="AV4016" s="13" t="s">
        <v>82</v>
      </c>
      <c r="AW4016" s="13" t="s">
        <v>33</v>
      </c>
      <c r="AX4016" s="13" t="s">
        <v>72</v>
      </c>
      <c r="AY4016" s="243" t="s">
        <v>190</v>
      </c>
    </row>
    <row r="4017" s="13" customFormat="1">
      <c r="A4017" s="13"/>
      <c r="B4017" s="232"/>
      <c r="C4017" s="233"/>
      <c r="D4017" s="234" t="s">
        <v>205</v>
      </c>
      <c r="E4017" s="235" t="s">
        <v>19</v>
      </c>
      <c r="F4017" s="236" t="s">
        <v>4270</v>
      </c>
      <c r="G4017" s="233"/>
      <c r="H4017" s="237">
        <v>0.29999999999999999</v>
      </c>
      <c r="I4017" s="238"/>
      <c r="J4017" s="233"/>
      <c r="K4017" s="233"/>
      <c r="L4017" s="239"/>
      <c r="M4017" s="240"/>
      <c r="N4017" s="241"/>
      <c r="O4017" s="241"/>
      <c r="P4017" s="241"/>
      <c r="Q4017" s="241"/>
      <c r="R4017" s="241"/>
      <c r="S4017" s="241"/>
      <c r="T4017" s="242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3" t="s">
        <v>205</v>
      </c>
      <c r="AU4017" s="243" t="s">
        <v>82</v>
      </c>
      <c r="AV4017" s="13" t="s">
        <v>82</v>
      </c>
      <c r="AW4017" s="13" t="s">
        <v>33</v>
      </c>
      <c r="AX4017" s="13" t="s">
        <v>72</v>
      </c>
      <c r="AY4017" s="243" t="s">
        <v>190</v>
      </c>
    </row>
    <row r="4018" s="13" customFormat="1">
      <c r="A4018" s="13"/>
      <c r="B4018" s="232"/>
      <c r="C4018" s="233"/>
      <c r="D4018" s="234" t="s">
        <v>205</v>
      </c>
      <c r="E4018" s="235" t="s">
        <v>19</v>
      </c>
      <c r="F4018" s="236" t="s">
        <v>4395</v>
      </c>
      <c r="G4018" s="233"/>
      <c r="H4018" s="237">
        <v>-9.5999999999999996</v>
      </c>
      <c r="I4018" s="238"/>
      <c r="J4018" s="233"/>
      <c r="K4018" s="233"/>
      <c r="L4018" s="239"/>
      <c r="M4018" s="240"/>
      <c r="N4018" s="241"/>
      <c r="O4018" s="241"/>
      <c r="P4018" s="241"/>
      <c r="Q4018" s="241"/>
      <c r="R4018" s="241"/>
      <c r="S4018" s="241"/>
      <c r="T4018" s="242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3" t="s">
        <v>205</v>
      </c>
      <c r="AU4018" s="243" t="s">
        <v>82</v>
      </c>
      <c r="AV4018" s="13" t="s">
        <v>82</v>
      </c>
      <c r="AW4018" s="13" t="s">
        <v>33</v>
      </c>
      <c r="AX4018" s="13" t="s">
        <v>72</v>
      </c>
      <c r="AY4018" s="243" t="s">
        <v>190</v>
      </c>
    </row>
    <row r="4019" s="13" customFormat="1">
      <c r="A4019" s="13"/>
      <c r="B4019" s="232"/>
      <c r="C4019" s="233"/>
      <c r="D4019" s="234" t="s">
        <v>205</v>
      </c>
      <c r="E4019" s="235" t="s">
        <v>19</v>
      </c>
      <c r="F4019" s="236" t="s">
        <v>4256</v>
      </c>
      <c r="G4019" s="233"/>
      <c r="H4019" s="237">
        <v>-2.5</v>
      </c>
      <c r="I4019" s="238"/>
      <c r="J4019" s="233"/>
      <c r="K4019" s="233"/>
      <c r="L4019" s="239"/>
      <c r="M4019" s="240"/>
      <c r="N4019" s="241"/>
      <c r="O4019" s="241"/>
      <c r="P4019" s="241"/>
      <c r="Q4019" s="241"/>
      <c r="R4019" s="241"/>
      <c r="S4019" s="241"/>
      <c r="T4019" s="242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3" t="s">
        <v>205</v>
      </c>
      <c r="AU4019" s="243" t="s">
        <v>82</v>
      </c>
      <c r="AV4019" s="13" t="s">
        <v>82</v>
      </c>
      <c r="AW4019" s="13" t="s">
        <v>33</v>
      </c>
      <c r="AX4019" s="13" t="s">
        <v>72</v>
      </c>
      <c r="AY4019" s="243" t="s">
        <v>190</v>
      </c>
    </row>
    <row r="4020" s="13" customFormat="1">
      <c r="A4020" s="13"/>
      <c r="B4020" s="232"/>
      <c r="C4020" s="233"/>
      <c r="D4020" s="234" t="s">
        <v>205</v>
      </c>
      <c r="E4020" s="235" t="s">
        <v>19</v>
      </c>
      <c r="F4020" s="236" t="s">
        <v>4396</v>
      </c>
      <c r="G4020" s="233"/>
      <c r="H4020" s="237">
        <v>-6.4000000000000004</v>
      </c>
      <c r="I4020" s="238"/>
      <c r="J4020" s="233"/>
      <c r="K4020" s="233"/>
      <c r="L4020" s="239"/>
      <c r="M4020" s="240"/>
      <c r="N4020" s="241"/>
      <c r="O4020" s="241"/>
      <c r="P4020" s="241"/>
      <c r="Q4020" s="241"/>
      <c r="R4020" s="241"/>
      <c r="S4020" s="241"/>
      <c r="T4020" s="242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3" t="s">
        <v>205</v>
      </c>
      <c r="AU4020" s="243" t="s">
        <v>82</v>
      </c>
      <c r="AV4020" s="13" t="s">
        <v>82</v>
      </c>
      <c r="AW4020" s="13" t="s">
        <v>33</v>
      </c>
      <c r="AX4020" s="13" t="s">
        <v>72</v>
      </c>
      <c r="AY4020" s="243" t="s">
        <v>190</v>
      </c>
    </row>
    <row r="4021" s="13" customFormat="1">
      <c r="A4021" s="13"/>
      <c r="B4021" s="232"/>
      <c r="C4021" s="233"/>
      <c r="D4021" s="234" t="s">
        <v>205</v>
      </c>
      <c r="E4021" s="235" t="s">
        <v>19</v>
      </c>
      <c r="F4021" s="236" t="s">
        <v>4192</v>
      </c>
      <c r="G4021" s="233"/>
      <c r="H4021" s="237">
        <v>-0.90000000000000002</v>
      </c>
      <c r="I4021" s="238"/>
      <c r="J4021" s="233"/>
      <c r="K4021" s="233"/>
      <c r="L4021" s="239"/>
      <c r="M4021" s="240"/>
      <c r="N4021" s="241"/>
      <c r="O4021" s="241"/>
      <c r="P4021" s="241"/>
      <c r="Q4021" s="241"/>
      <c r="R4021" s="241"/>
      <c r="S4021" s="241"/>
      <c r="T4021" s="242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3" t="s">
        <v>205</v>
      </c>
      <c r="AU4021" s="243" t="s">
        <v>82</v>
      </c>
      <c r="AV4021" s="13" t="s">
        <v>82</v>
      </c>
      <c r="AW4021" s="13" t="s">
        <v>33</v>
      </c>
      <c r="AX4021" s="13" t="s">
        <v>72</v>
      </c>
      <c r="AY4021" s="243" t="s">
        <v>190</v>
      </c>
    </row>
    <row r="4022" s="13" customFormat="1">
      <c r="A4022" s="13"/>
      <c r="B4022" s="232"/>
      <c r="C4022" s="233"/>
      <c r="D4022" s="234" t="s">
        <v>205</v>
      </c>
      <c r="E4022" s="235" t="s">
        <v>19</v>
      </c>
      <c r="F4022" s="236" t="s">
        <v>4397</v>
      </c>
      <c r="G4022" s="233"/>
      <c r="H4022" s="237">
        <v>-1.23</v>
      </c>
      <c r="I4022" s="238"/>
      <c r="J4022" s="233"/>
      <c r="K4022" s="233"/>
      <c r="L4022" s="239"/>
      <c r="M4022" s="240"/>
      <c r="N4022" s="241"/>
      <c r="O4022" s="241"/>
      <c r="P4022" s="241"/>
      <c r="Q4022" s="241"/>
      <c r="R4022" s="241"/>
      <c r="S4022" s="241"/>
      <c r="T4022" s="242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3" t="s">
        <v>205</v>
      </c>
      <c r="AU4022" s="243" t="s">
        <v>82</v>
      </c>
      <c r="AV4022" s="13" t="s">
        <v>82</v>
      </c>
      <c r="AW4022" s="13" t="s">
        <v>33</v>
      </c>
      <c r="AX4022" s="13" t="s">
        <v>72</v>
      </c>
      <c r="AY4022" s="243" t="s">
        <v>190</v>
      </c>
    </row>
    <row r="4023" s="13" customFormat="1">
      <c r="A4023" s="13"/>
      <c r="B4023" s="232"/>
      <c r="C4023" s="233"/>
      <c r="D4023" s="234" t="s">
        <v>205</v>
      </c>
      <c r="E4023" s="235" t="s">
        <v>19</v>
      </c>
      <c r="F4023" s="236" t="s">
        <v>4192</v>
      </c>
      <c r="G4023" s="233"/>
      <c r="H4023" s="237">
        <v>-0.90000000000000002</v>
      </c>
      <c r="I4023" s="238"/>
      <c r="J4023" s="233"/>
      <c r="K4023" s="233"/>
      <c r="L4023" s="239"/>
      <c r="M4023" s="240"/>
      <c r="N4023" s="241"/>
      <c r="O4023" s="241"/>
      <c r="P4023" s="241"/>
      <c r="Q4023" s="241"/>
      <c r="R4023" s="241"/>
      <c r="S4023" s="241"/>
      <c r="T4023" s="242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3" t="s">
        <v>205</v>
      </c>
      <c r="AU4023" s="243" t="s">
        <v>82</v>
      </c>
      <c r="AV4023" s="13" t="s">
        <v>82</v>
      </c>
      <c r="AW4023" s="13" t="s">
        <v>33</v>
      </c>
      <c r="AX4023" s="13" t="s">
        <v>72</v>
      </c>
      <c r="AY4023" s="243" t="s">
        <v>190</v>
      </c>
    </row>
    <row r="4024" s="13" customFormat="1">
      <c r="A4024" s="13"/>
      <c r="B4024" s="232"/>
      <c r="C4024" s="233"/>
      <c r="D4024" s="234" t="s">
        <v>205</v>
      </c>
      <c r="E4024" s="235" t="s">
        <v>19</v>
      </c>
      <c r="F4024" s="236" t="s">
        <v>4265</v>
      </c>
      <c r="G4024" s="233"/>
      <c r="H4024" s="237">
        <v>-2.1000000000000001</v>
      </c>
      <c r="I4024" s="238"/>
      <c r="J4024" s="233"/>
      <c r="K4024" s="233"/>
      <c r="L4024" s="239"/>
      <c r="M4024" s="240"/>
      <c r="N4024" s="241"/>
      <c r="O4024" s="241"/>
      <c r="P4024" s="241"/>
      <c r="Q4024" s="241"/>
      <c r="R4024" s="241"/>
      <c r="S4024" s="241"/>
      <c r="T4024" s="242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3" t="s">
        <v>205</v>
      </c>
      <c r="AU4024" s="243" t="s">
        <v>82</v>
      </c>
      <c r="AV4024" s="13" t="s">
        <v>82</v>
      </c>
      <c r="AW4024" s="13" t="s">
        <v>33</v>
      </c>
      <c r="AX4024" s="13" t="s">
        <v>72</v>
      </c>
      <c r="AY4024" s="243" t="s">
        <v>190</v>
      </c>
    </row>
    <row r="4025" s="13" customFormat="1">
      <c r="A4025" s="13"/>
      <c r="B4025" s="232"/>
      <c r="C4025" s="233"/>
      <c r="D4025" s="234" t="s">
        <v>205</v>
      </c>
      <c r="E4025" s="235" t="s">
        <v>19</v>
      </c>
      <c r="F4025" s="236" t="s">
        <v>4398</v>
      </c>
      <c r="G4025" s="233"/>
      <c r="H4025" s="237">
        <v>-1.3999999999999999</v>
      </c>
      <c r="I4025" s="238"/>
      <c r="J4025" s="233"/>
      <c r="K4025" s="233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205</v>
      </c>
      <c r="AU4025" s="243" t="s">
        <v>82</v>
      </c>
      <c r="AV4025" s="13" t="s">
        <v>82</v>
      </c>
      <c r="AW4025" s="13" t="s">
        <v>33</v>
      </c>
      <c r="AX4025" s="13" t="s">
        <v>72</v>
      </c>
      <c r="AY4025" s="243" t="s">
        <v>190</v>
      </c>
    </row>
    <row r="4026" s="13" customFormat="1">
      <c r="A4026" s="13"/>
      <c r="B4026" s="232"/>
      <c r="C4026" s="233"/>
      <c r="D4026" s="234" t="s">
        <v>205</v>
      </c>
      <c r="E4026" s="235" t="s">
        <v>19</v>
      </c>
      <c r="F4026" s="236" t="s">
        <v>4399</v>
      </c>
      <c r="G4026" s="233"/>
      <c r="H4026" s="237">
        <v>-2.3999999999999999</v>
      </c>
      <c r="I4026" s="238"/>
      <c r="J4026" s="233"/>
      <c r="K4026" s="233"/>
      <c r="L4026" s="239"/>
      <c r="M4026" s="240"/>
      <c r="N4026" s="241"/>
      <c r="O4026" s="241"/>
      <c r="P4026" s="241"/>
      <c r="Q4026" s="241"/>
      <c r="R4026" s="241"/>
      <c r="S4026" s="241"/>
      <c r="T4026" s="242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3" t="s">
        <v>205</v>
      </c>
      <c r="AU4026" s="243" t="s">
        <v>82</v>
      </c>
      <c r="AV4026" s="13" t="s">
        <v>82</v>
      </c>
      <c r="AW4026" s="13" t="s">
        <v>33</v>
      </c>
      <c r="AX4026" s="13" t="s">
        <v>72</v>
      </c>
      <c r="AY4026" s="243" t="s">
        <v>190</v>
      </c>
    </row>
    <row r="4027" s="13" customFormat="1">
      <c r="A4027" s="13"/>
      <c r="B4027" s="232"/>
      <c r="C4027" s="233"/>
      <c r="D4027" s="234" t="s">
        <v>205</v>
      </c>
      <c r="E4027" s="235" t="s">
        <v>19</v>
      </c>
      <c r="F4027" s="236" t="s">
        <v>4400</v>
      </c>
      <c r="G4027" s="233"/>
      <c r="H4027" s="237">
        <v>-5.4000000000000004</v>
      </c>
      <c r="I4027" s="238"/>
      <c r="J4027" s="233"/>
      <c r="K4027" s="233"/>
      <c r="L4027" s="239"/>
      <c r="M4027" s="240"/>
      <c r="N4027" s="241"/>
      <c r="O4027" s="241"/>
      <c r="P4027" s="241"/>
      <c r="Q4027" s="241"/>
      <c r="R4027" s="241"/>
      <c r="S4027" s="241"/>
      <c r="T4027" s="242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3" t="s">
        <v>205</v>
      </c>
      <c r="AU4027" s="243" t="s">
        <v>82</v>
      </c>
      <c r="AV4027" s="13" t="s">
        <v>82</v>
      </c>
      <c r="AW4027" s="13" t="s">
        <v>33</v>
      </c>
      <c r="AX4027" s="13" t="s">
        <v>72</v>
      </c>
      <c r="AY4027" s="243" t="s">
        <v>190</v>
      </c>
    </row>
    <row r="4028" s="14" customFormat="1">
      <c r="A4028" s="14"/>
      <c r="B4028" s="254"/>
      <c r="C4028" s="255"/>
      <c r="D4028" s="234" t="s">
        <v>205</v>
      </c>
      <c r="E4028" s="256" t="s">
        <v>19</v>
      </c>
      <c r="F4028" s="257" t="s">
        <v>1902</v>
      </c>
      <c r="G4028" s="255"/>
      <c r="H4028" s="256" t="s">
        <v>19</v>
      </c>
      <c r="I4028" s="258"/>
      <c r="J4028" s="255"/>
      <c r="K4028" s="255"/>
      <c r="L4028" s="259"/>
      <c r="M4028" s="260"/>
      <c r="N4028" s="261"/>
      <c r="O4028" s="261"/>
      <c r="P4028" s="261"/>
      <c r="Q4028" s="261"/>
      <c r="R4028" s="261"/>
      <c r="S4028" s="261"/>
      <c r="T4028" s="262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63" t="s">
        <v>205</v>
      </c>
      <c r="AU4028" s="263" t="s">
        <v>82</v>
      </c>
      <c r="AV4028" s="14" t="s">
        <v>79</v>
      </c>
      <c r="AW4028" s="14" t="s">
        <v>33</v>
      </c>
      <c r="AX4028" s="14" t="s">
        <v>72</v>
      </c>
      <c r="AY4028" s="263" t="s">
        <v>190</v>
      </c>
    </row>
    <row r="4029" s="13" customFormat="1">
      <c r="A4029" s="13"/>
      <c r="B4029" s="232"/>
      <c r="C4029" s="233"/>
      <c r="D4029" s="234" t="s">
        <v>205</v>
      </c>
      <c r="E4029" s="235" t="s">
        <v>19</v>
      </c>
      <c r="F4029" s="236" t="s">
        <v>4401</v>
      </c>
      <c r="G4029" s="233"/>
      <c r="H4029" s="237">
        <v>23.48</v>
      </c>
      <c r="I4029" s="238"/>
      <c r="J4029" s="233"/>
      <c r="K4029" s="233"/>
      <c r="L4029" s="239"/>
      <c r="M4029" s="240"/>
      <c r="N4029" s="241"/>
      <c r="O4029" s="241"/>
      <c r="P4029" s="241"/>
      <c r="Q4029" s="241"/>
      <c r="R4029" s="241"/>
      <c r="S4029" s="241"/>
      <c r="T4029" s="242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3" t="s">
        <v>205</v>
      </c>
      <c r="AU4029" s="243" t="s">
        <v>82</v>
      </c>
      <c r="AV4029" s="13" t="s">
        <v>82</v>
      </c>
      <c r="AW4029" s="13" t="s">
        <v>33</v>
      </c>
      <c r="AX4029" s="13" t="s">
        <v>72</v>
      </c>
      <c r="AY4029" s="243" t="s">
        <v>190</v>
      </c>
    </row>
    <row r="4030" s="13" customFormat="1">
      <c r="A4030" s="13"/>
      <c r="B4030" s="232"/>
      <c r="C4030" s="233"/>
      <c r="D4030" s="234" t="s">
        <v>205</v>
      </c>
      <c r="E4030" s="235" t="s">
        <v>19</v>
      </c>
      <c r="F4030" s="236" t="s">
        <v>4261</v>
      </c>
      <c r="G4030" s="233"/>
      <c r="H4030" s="237">
        <v>-1.6000000000000001</v>
      </c>
      <c r="I4030" s="238"/>
      <c r="J4030" s="233"/>
      <c r="K4030" s="233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205</v>
      </c>
      <c r="AU4030" s="243" t="s">
        <v>82</v>
      </c>
      <c r="AV4030" s="13" t="s">
        <v>82</v>
      </c>
      <c r="AW4030" s="13" t="s">
        <v>33</v>
      </c>
      <c r="AX4030" s="13" t="s">
        <v>72</v>
      </c>
      <c r="AY4030" s="243" t="s">
        <v>190</v>
      </c>
    </row>
    <row r="4031" s="13" customFormat="1">
      <c r="A4031" s="13"/>
      <c r="B4031" s="232"/>
      <c r="C4031" s="233"/>
      <c r="D4031" s="234" t="s">
        <v>205</v>
      </c>
      <c r="E4031" s="235" t="s">
        <v>19</v>
      </c>
      <c r="F4031" s="236" t="s">
        <v>4257</v>
      </c>
      <c r="G4031" s="233"/>
      <c r="H4031" s="237">
        <v>-1.8</v>
      </c>
      <c r="I4031" s="238"/>
      <c r="J4031" s="233"/>
      <c r="K4031" s="233"/>
      <c r="L4031" s="239"/>
      <c r="M4031" s="240"/>
      <c r="N4031" s="241"/>
      <c r="O4031" s="241"/>
      <c r="P4031" s="241"/>
      <c r="Q4031" s="241"/>
      <c r="R4031" s="241"/>
      <c r="S4031" s="241"/>
      <c r="T4031" s="242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3" t="s">
        <v>205</v>
      </c>
      <c r="AU4031" s="243" t="s">
        <v>82</v>
      </c>
      <c r="AV4031" s="13" t="s">
        <v>82</v>
      </c>
      <c r="AW4031" s="13" t="s">
        <v>33</v>
      </c>
      <c r="AX4031" s="13" t="s">
        <v>72</v>
      </c>
      <c r="AY4031" s="243" t="s">
        <v>190</v>
      </c>
    </row>
    <row r="4032" s="13" customFormat="1">
      <c r="A4032" s="13"/>
      <c r="B4032" s="232"/>
      <c r="C4032" s="233"/>
      <c r="D4032" s="234" t="s">
        <v>205</v>
      </c>
      <c r="E4032" s="235" t="s">
        <v>19</v>
      </c>
      <c r="F4032" s="236" t="s">
        <v>4261</v>
      </c>
      <c r="G4032" s="233"/>
      <c r="H4032" s="237">
        <v>-1.6000000000000001</v>
      </c>
      <c r="I4032" s="238"/>
      <c r="J4032" s="233"/>
      <c r="K4032" s="233"/>
      <c r="L4032" s="239"/>
      <c r="M4032" s="240"/>
      <c r="N4032" s="241"/>
      <c r="O4032" s="241"/>
      <c r="P4032" s="241"/>
      <c r="Q4032" s="241"/>
      <c r="R4032" s="241"/>
      <c r="S4032" s="241"/>
      <c r="T4032" s="242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3" t="s">
        <v>205</v>
      </c>
      <c r="AU4032" s="243" t="s">
        <v>82</v>
      </c>
      <c r="AV4032" s="13" t="s">
        <v>82</v>
      </c>
      <c r="AW4032" s="13" t="s">
        <v>33</v>
      </c>
      <c r="AX4032" s="13" t="s">
        <v>72</v>
      </c>
      <c r="AY4032" s="243" t="s">
        <v>190</v>
      </c>
    </row>
    <row r="4033" s="13" customFormat="1">
      <c r="A4033" s="13"/>
      <c r="B4033" s="232"/>
      <c r="C4033" s="233"/>
      <c r="D4033" s="234" t="s">
        <v>205</v>
      </c>
      <c r="E4033" s="235" t="s">
        <v>19</v>
      </c>
      <c r="F4033" s="236" t="s">
        <v>4258</v>
      </c>
      <c r="G4033" s="233"/>
      <c r="H4033" s="237">
        <v>0.40000000000000002</v>
      </c>
      <c r="I4033" s="238"/>
      <c r="J4033" s="233"/>
      <c r="K4033" s="233"/>
      <c r="L4033" s="239"/>
      <c r="M4033" s="240"/>
      <c r="N4033" s="241"/>
      <c r="O4033" s="241"/>
      <c r="P4033" s="241"/>
      <c r="Q4033" s="241"/>
      <c r="R4033" s="241"/>
      <c r="S4033" s="241"/>
      <c r="T4033" s="242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3" t="s">
        <v>205</v>
      </c>
      <c r="AU4033" s="243" t="s">
        <v>82</v>
      </c>
      <c r="AV4033" s="13" t="s">
        <v>82</v>
      </c>
      <c r="AW4033" s="13" t="s">
        <v>33</v>
      </c>
      <c r="AX4033" s="13" t="s">
        <v>72</v>
      </c>
      <c r="AY4033" s="243" t="s">
        <v>190</v>
      </c>
    </row>
    <row r="4034" s="13" customFormat="1">
      <c r="A4034" s="13"/>
      <c r="B4034" s="232"/>
      <c r="C4034" s="233"/>
      <c r="D4034" s="234" t="s">
        <v>205</v>
      </c>
      <c r="E4034" s="235" t="s">
        <v>19</v>
      </c>
      <c r="F4034" s="236" t="s">
        <v>4270</v>
      </c>
      <c r="G4034" s="233"/>
      <c r="H4034" s="237">
        <v>0.29999999999999999</v>
      </c>
      <c r="I4034" s="238"/>
      <c r="J4034" s="233"/>
      <c r="K4034" s="233"/>
      <c r="L4034" s="239"/>
      <c r="M4034" s="240"/>
      <c r="N4034" s="241"/>
      <c r="O4034" s="241"/>
      <c r="P4034" s="241"/>
      <c r="Q4034" s="241"/>
      <c r="R4034" s="241"/>
      <c r="S4034" s="241"/>
      <c r="T4034" s="242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3" t="s">
        <v>205</v>
      </c>
      <c r="AU4034" s="243" t="s">
        <v>82</v>
      </c>
      <c r="AV4034" s="13" t="s">
        <v>82</v>
      </c>
      <c r="AW4034" s="13" t="s">
        <v>33</v>
      </c>
      <c r="AX4034" s="13" t="s">
        <v>72</v>
      </c>
      <c r="AY4034" s="243" t="s">
        <v>190</v>
      </c>
    </row>
    <row r="4035" s="14" customFormat="1">
      <c r="A4035" s="14"/>
      <c r="B4035" s="254"/>
      <c r="C4035" s="255"/>
      <c r="D4035" s="234" t="s">
        <v>205</v>
      </c>
      <c r="E4035" s="256" t="s">
        <v>19</v>
      </c>
      <c r="F4035" s="257" t="s">
        <v>1913</v>
      </c>
      <c r="G4035" s="255"/>
      <c r="H4035" s="256" t="s">
        <v>19</v>
      </c>
      <c r="I4035" s="258"/>
      <c r="J4035" s="255"/>
      <c r="K4035" s="255"/>
      <c r="L4035" s="259"/>
      <c r="M4035" s="260"/>
      <c r="N4035" s="261"/>
      <c r="O4035" s="261"/>
      <c r="P4035" s="261"/>
      <c r="Q4035" s="261"/>
      <c r="R4035" s="261"/>
      <c r="S4035" s="261"/>
      <c r="T4035" s="262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63" t="s">
        <v>205</v>
      </c>
      <c r="AU4035" s="263" t="s">
        <v>82</v>
      </c>
      <c r="AV4035" s="14" t="s">
        <v>79</v>
      </c>
      <c r="AW4035" s="14" t="s">
        <v>33</v>
      </c>
      <c r="AX4035" s="14" t="s">
        <v>72</v>
      </c>
      <c r="AY4035" s="263" t="s">
        <v>190</v>
      </c>
    </row>
    <row r="4036" s="13" customFormat="1">
      <c r="A4036" s="13"/>
      <c r="B4036" s="232"/>
      <c r="C4036" s="233"/>
      <c r="D4036" s="234" t="s">
        <v>205</v>
      </c>
      <c r="E4036" s="235" t="s">
        <v>19</v>
      </c>
      <c r="F4036" s="236" t="s">
        <v>4402</v>
      </c>
      <c r="G4036" s="233"/>
      <c r="H4036" s="237">
        <v>32.579999999999998</v>
      </c>
      <c r="I4036" s="238"/>
      <c r="J4036" s="233"/>
      <c r="K4036" s="233"/>
      <c r="L4036" s="239"/>
      <c r="M4036" s="240"/>
      <c r="N4036" s="241"/>
      <c r="O4036" s="241"/>
      <c r="P4036" s="241"/>
      <c r="Q4036" s="241"/>
      <c r="R4036" s="241"/>
      <c r="S4036" s="241"/>
      <c r="T4036" s="242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3" t="s">
        <v>205</v>
      </c>
      <c r="AU4036" s="243" t="s">
        <v>82</v>
      </c>
      <c r="AV4036" s="13" t="s">
        <v>82</v>
      </c>
      <c r="AW4036" s="13" t="s">
        <v>33</v>
      </c>
      <c r="AX4036" s="13" t="s">
        <v>72</v>
      </c>
      <c r="AY4036" s="243" t="s">
        <v>190</v>
      </c>
    </row>
    <row r="4037" s="13" customFormat="1">
      <c r="A4037" s="13"/>
      <c r="B4037" s="232"/>
      <c r="C4037" s="233"/>
      <c r="D4037" s="234" t="s">
        <v>205</v>
      </c>
      <c r="E4037" s="235" t="s">
        <v>19</v>
      </c>
      <c r="F4037" s="236" t="s">
        <v>4192</v>
      </c>
      <c r="G4037" s="233"/>
      <c r="H4037" s="237">
        <v>-0.90000000000000002</v>
      </c>
      <c r="I4037" s="238"/>
      <c r="J4037" s="233"/>
      <c r="K4037" s="233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205</v>
      </c>
      <c r="AU4037" s="243" t="s">
        <v>82</v>
      </c>
      <c r="AV4037" s="13" t="s">
        <v>82</v>
      </c>
      <c r="AW4037" s="13" t="s">
        <v>33</v>
      </c>
      <c r="AX4037" s="13" t="s">
        <v>72</v>
      </c>
      <c r="AY4037" s="243" t="s">
        <v>190</v>
      </c>
    </row>
    <row r="4038" s="13" customFormat="1">
      <c r="A4038" s="13"/>
      <c r="B4038" s="232"/>
      <c r="C4038" s="233"/>
      <c r="D4038" s="234" t="s">
        <v>205</v>
      </c>
      <c r="E4038" s="235" t="s">
        <v>19</v>
      </c>
      <c r="F4038" s="236" t="s">
        <v>4403</v>
      </c>
      <c r="G4038" s="233"/>
      <c r="H4038" s="237">
        <v>-3.2000000000000002</v>
      </c>
      <c r="I4038" s="238"/>
      <c r="J4038" s="233"/>
      <c r="K4038" s="233"/>
      <c r="L4038" s="239"/>
      <c r="M4038" s="240"/>
      <c r="N4038" s="241"/>
      <c r="O4038" s="241"/>
      <c r="P4038" s="241"/>
      <c r="Q4038" s="241"/>
      <c r="R4038" s="241"/>
      <c r="S4038" s="241"/>
      <c r="T4038" s="242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3" t="s">
        <v>205</v>
      </c>
      <c r="AU4038" s="243" t="s">
        <v>82</v>
      </c>
      <c r="AV4038" s="13" t="s">
        <v>82</v>
      </c>
      <c r="AW4038" s="13" t="s">
        <v>33</v>
      </c>
      <c r="AX4038" s="13" t="s">
        <v>72</v>
      </c>
      <c r="AY4038" s="243" t="s">
        <v>190</v>
      </c>
    </row>
    <row r="4039" s="13" customFormat="1">
      <c r="A4039" s="13"/>
      <c r="B4039" s="232"/>
      <c r="C4039" s="233"/>
      <c r="D4039" s="234" t="s">
        <v>205</v>
      </c>
      <c r="E4039" s="235" t="s">
        <v>19</v>
      </c>
      <c r="F4039" s="236" t="s">
        <v>4258</v>
      </c>
      <c r="G4039" s="233"/>
      <c r="H4039" s="237">
        <v>0.40000000000000002</v>
      </c>
      <c r="I4039" s="238"/>
      <c r="J4039" s="233"/>
      <c r="K4039" s="233"/>
      <c r="L4039" s="239"/>
      <c r="M4039" s="240"/>
      <c r="N4039" s="241"/>
      <c r="O4039" s="241"/>
      <c r="P4039" s="241"/>
      <c r="Q4039" s="241"/>
      <c r="R4039" s="241"/>
      <c r="S4039" s="241"/>
      <c r="T4039" s="242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3" t="s">
        <v>205</v>
      </c>
      <c r="AU4039" s="243" t="s">
        <v>82</v>
      </c>
      <c r="AV4039" s="13" t="s">
        <v>82</v>
      </c>
      <c r="AW4039" s="13" t="s">
        <v>33</v>
      </c>
      <c r="AX4039" s="13" t="s">
        <v>72</v>
      </c>
      <c r="AY4039" s="243" t="s">
        <v>190</v>
      </c>
    </row>
    <row r="4040" s="14" customFormat="1">
      <c r="A4040" s="14"/>
      <c r="B4040" s="254"/>
      <c r="C4040" s="255"/>
      <c r="D4040" s="234" t="s">
        <v>205</v>
      </c>
      <c r="E4040" s="256" t="s">
        <v>19</v>
      </c>
      <c r="F4040" s="257" t="s">
        <v>1422</v>
      </c>
      <c r="G4040" s="255"/>
      <c r="H4040" s="256" t="s">
        <v>19</v>
      </c>
      <c r="I4040" s="258"/>
      <c r="J4040" s="255"/>
      <c r="K4040" s="255"/>
      <c r="L4040" s="259"/>
      <c r="M4040" s="260"/>
      <c r="N4040" s="261"/>
      <c r="O4040" s="261"/>
      <c r="P4040" s="261"/>
      <c r="Q4040" s="261"/>
      <c r="R4040" s="261"/>
      <c r="S4040" s="261"/>
      <c r="T4040" s="262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63" t="s">
        <v>205</v>
      </c>
      <c r="AU4040" s="263" t="s">
        <v>82</v>
      </c>
      <c r="AV4040" s="14" t="s">
        <v>79</v>
      </c>
      <c r="AW4040" s="14" t="s">
        <v>33</v>
      </c>
      <c r="AX4040" s="14" t="s">
        <v>72</v>
      </c>
      <c r="AY4040" s="263" t="s">
        <v>190</v>
      </c>
    </row>
    <row r="4041" s="13" customFormat="1">
      <c r="A4041" s="13"/>
      <c r="B4041" s="232"/>
      <c r="C4041" s="233"/>
      <c r="D4041" s="234" t="s">
        <v>205</v>
      </c>
      <c r="E4041" s="235" t="s">
        <v>19</v>
      </c>
      <c r="F4041" s="236" t="s">
        <v>4404</v>
      </c>
      <c r="G4041" s="233"/>
      <c r="H4041" s="237">
        <v>37.799999999999997</v>
      </c>
      <c r="I4041" s="238"/>
      <c r="J4041" s="233"/>
      <c r="K4041" s="233"/>
      <c r="L4041" s="239"/>
      <c r="M4041" s="240"/>
      <c r="N4041" s="241"/>
      <c r="O4041" s="241"/>
      <c r="P4041" s="241"/>
      <c r="Q4041" s="241"/>
      <c r="R4041" s="241"/>
      <c r="S4041" s="241"/>
      <c r="T4041" s="242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3" t="s">
        <v>205</v>
      </c>
      <c r="AU4041" s="243" t="s">
        <v>82</v>
      </c>
      <c r="AV4041" s="13" t="s">
        <v>82</v>
      </c>
      <c r="AW4041" s="13" t="s">
        <v>33</v>
      </c>
      <c r="AX4041" s="13" t="s">
        <v>72</v>
      </c>
      <c r="AY4041" s="243" t="s">
        <v>190</v>
      </c>
    </row>
    <row r="4042" s="13" customFormat="1">
      <c r="A4042" s="13"/>
      <c r="B4042" s="232"/>
      <c r="C4042" s="233"/>
      <c r="D4042" s="234" t="s">
        <v>205</v>
      </c>
      <c r="E4042" s="235" t="s">
        <v>19</v>
      </c>
      <c r="F4042" s="236" t="s">
        <v>4192</v>
      </c>
      <c r="G4042" s="233"/>
      <c r="H4042" s="237">
        <v>-0.90000000000000002</v>
      </c>
      <c r="I4042" s="238"/>
      <c r="J4042" s="233"/>
      <c r="K4042" s="233"/>
      <c r="L4042" s="239"/>
      <c r="M4042" s="240"/>
      <c r="N4042" s="241"/>
      <c r="O4042" s="241"/>
      <c r="P4042" s="241"/>
      <c r="Q4042" s="241"/>
      <c r="R4042" s="241"/>
      <c r="S4042" s="241"/>
      <c r="T4042" s="242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3" t="s">
        <v>205</v>
      </c>
      <c r="AU4042" s="243" t="s">
        <v>82</v>
      </c>
      <c r="AV4042" s="13" t="s">
        <v>82</v>
      </c>
      <c r="AW4042" s="13" t="s">
        <v>33</v>
      </c>
      <c r="AX4042" s="13" t="s">
        <v>72</v>
      </c>
      <c r="AY4042" s="243" t="s">
        <v>190</v>
      </c>
    </row>
    <row r="4043" s="13" customFormat="1">
      <c r="A4043" s="13"/>
      <c r="B4043" s="232"/>
      <c r="C4043" s="233"/>
      <c r="D4043" s="234" t="s">
        <v>205</v>
      </c>
      <c r="E4043" s="235" t="s">
        <v>19</v>
      </c>
      <c r="F4043" s="236" t="s">
        <v>4403</v>
      </c>
      <c r="G4043" s="233"/>
      <c r="H4043" s="237">
        <v>-3.2000000000000002</v>
      </c>
      <c r="I4043" s="238"/>
      <c r="J4043" s="233"/>
      <c r="K4043" s="233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205</v>
      </c>
      <c r="AU4043" s="243" t="s">
        <v>82</v>
      </c>
      <c r="AV4043" s="13" t="s">
        <v>82</v>
      </c>
      <c r="AW4043" s="13" t="s">
        <v>33</v>
      </c>
      <c r="AX4043" s="13" t="s">
        <v>72</v>
      </c>
      <c r="AY4043" s="243" t="s">
        <v>190</v>
      </c>
    </row>
    <row r="4044" s="13" customFormat="1">
      <c r="A4044" s="13"/>
      <c r="B4044" s="232"/>
      <c r="C4044" s="233"/>
      <c r="D4044" s="234" t="s">
        <v>205</v>
      </c>
      <c r="E4044" s="235" t="s">
        <v>19</v>
      </c>
      <c r="F4044" s="236" t="s">
        <v>4254</v>
      </c>
      <c r="G4044" s="233"/>
      <c r="H4044" s="237">
        <v>-3.2000000000000002</v>
      </c>
      <c r="I4044" s="238"/>
      <c r="J4044" s="233"/>
      <c r="K4044" s="233"/>
      <c r="L4044" s="239"/>
      <c r="M4044" s="240"/>
      <c r="N4044" s="241"/>
      <c r="O4044" s="241"/>
      <c r="P4044" s="241"/>
      <c r="Q4044" s="241"/>
      <c r="R4044" s="241"/>
      <c r="S4044" s="241"/>
      <c r="T4044" s="242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3" t="s">
        <v>205</v>
      </c>
      <c r="AU4044" s="243" t="s">
        <v>82</v>
      </c>
      <c r="AV4044" s="13" t="s">
        <v>82</v>
      </c>
      <c r="AW4044" s="13" t="s">
        <v>33</v>
      </c>
      <c r="AX4044" s="13" t="s">
        <v>72</v>
      </c>
      <c r="AY4044" s="243" t="s">
        <v>190</v>
      </c>
    </row>
    <row r="4045" s="13" customFormat="1">
      <c r="A4045" s="13"/>
      <c r="B4045" s="232"/>
      <c r="C4045" s="233"/>
      <c r="D4045" s="234" t="s">
        <v>205</v>
      </c>
      <c r="E4045" s="235" t="s">
        <v>19</v>
      </c>
      <c r="F4045" s="236" t="s">
        <v>4258</v>
      </c>
      <c r="G4045" s="233"/>
      <c r="H4045" s="237">
        <v>0.40000000000000002</v>
      </c>
      <c r="I4045" s="238"/>
      <c r="J4045" s="233"/>
      <c r="K4045" s="233"/>
      <c r="L4045" s="239"/>
      <c r="M4045" s="240"/>
      <c r="N4045" s="241"/>
      <c r="O4045" s="241"/>
      <c r="P4045" s="241"/>
      <c r="Q4045" s="241"/>
      <c r="R4045" s="241"/>
      <c r="S4045" s="241"/>
      <c r="T4045" s="242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3" t="s">
        <v>205</v>
      </c>
      <c r="AU4045" s="243" t="s">
        <v>82</v>
      </c>
      <c r="AV4045" s="13" t="s">
        <v>82</v>
      </c>
      <c r="AW4045" s="13" t="s">
        <v>33</v>
      </c>
      <c r="AX4045" s="13" t="s">
        <v>72</v>
      </c>
      <c r="AY4045" s="243" t="s">
        <v>190</v>
      </c>
    </row>
    <row r="4046" s="14" customFormat="1">
      <c r="A4046" s="14"/>
      <c r="B4046" s="254"/>
      <c r="C4046" s="255"/>
      <c r="D4046" s="234" t="s">
        <v>205</v>
      </c>
      <c r="E4046" s="256" t="s">
        <v>19</v>
      </c>
      <c r="F4046" s="257" t="s">
        <v>4190</v>
      </c>
      <c r="G4046" s="255"/>
      <c r="H4046" s="256" t="s">
        <v>19</v>
      </c>
      <c r="I4046" s="258"/>
      <c r="J4046" s="255"/>
      <c r="K4046" s="255"/>
      <c r="L4046" s="259"/>
      <c r="M4046" s="260"/>
      <c r="N4046" s="261"/>
      <c r="O4046" s="261"/>
      <c r="P4046" s="261"/>
      <c r="Q4046" s="261"/>
      <c r="R4046" s="261"/>
      <c r="S4046" s="261"/>
      <c r="T4046" s="262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63" t="s">
        <v>205</v>
      </c>
      <c r="AU4046" s="263" t="s">
        <v>82</v>
      </c>
      <c r="AV4046" s="14" t="s">
        <v>79</v>
      </c>
      <c r="AW4046" s="14" t="s">
        <v>33</v>
      </c>
      <c r="AX4046" s="14" t="s">
        <v>72</v>
      </c>
      <c r="AY4046" s="263" t="s">
        <v>190</v>
      </c>
    </row>
    <row r="4047" s="13" customFormat="1">
      <c r="A4047" s="13"/>
      <c r="B4047" s="232"/>
      <c r="C4047" s="233"/>
      <c r="D4047" s="234" t="s">
        <v>205</v>
      </c>
      <c r="E4047" s="235" t="s">
        <v>19</v>
      </c>
      <c r="F4047" s="236" t="s">
        <v>4191</v>
      </c>
      <c r="G4047" s="233"/>
      <c r="H4047" s="237">
        <v>9.4000000000000004</v>
      </c>
      <c r="I4047" s="238"/>
      <c r="J4047" s="233"/>
      <c r="K4047" s="233"/>
      <c r="L4047" s="239"/>
      <c r="M4047" s="240"/>
      <c r="N4047" s="241"/>
      <c r="O4047" s="241"/>
      <c r="P4047" s="241"/>
      <c r="Q4047" s="241"/>
      <c r="R4047" s="241"/>
      <c r="S4047" s="241"/>
      <c r="T4047" s="242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3" t="s">
        <v>205</v>
      </c>
      <c r="AU4047" s="243" t="s">
        <v>82</v>
      </c>
      <c r="AV4047" s="13" t="s">
        <v>82</v>
      </c>
      <c r="AW4047" s="13" t="s">
        <v>33</v>
      </c>
      <c r="AX4047" s="13" t="s">
        <v>72</v>
      </c>
      <c r="AY4047" s="243" t="s">
        <v>190</v>
      </c>
    </row>
    <row r="4048" s="13" customFormat="1">
      <c r="A4048" s="13"/>
      <c r="B4048" s="232"/>
      <c r="C4048" s="233"/>
      <c r="D4048" s="234" t="s">
        <v>205</v>
      </c>
      <c r="E4048" s="235" t="s">
        <v>19</v>
      </c>
      <c r="F4048" s="236" t="s">
        <v>4192</v>
      </c>
      <c r="G4048" s="233"/>
      <c r="H4048" s="237">
        <v>-0.90000000000000002</v>
      </c>
      <c r="I4048" s="238"/>
      <c r="J4048" s="233"/>
      <c r="K4048" s="233"/>
      <c r="L4048" s="239"/>
      <c r="M4048" s="240"/>
      <c r="N4048" s="241"/>
      <c r="O4048" s="241"/>
      <c r="P4048" s="241"/>
      <c r="Q4048" s="241"/>
      <c r="R4048" s="241"/>
      <c r="S4048" s="241"/>
      <c r="T4048" s="242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3" t="s">
        <v>205</v>
      </c>
      <c r="AU4048" s="243" t="s">
        <v>82</v>
      </c>
      <c r="AV4048" s="13" t="s">
        <v>82</v>
      </c>
      <c r="AW4048" s="13" t="s">
        <v>33</v>
      </c>
      <c r="AX4048" s="13" t="s">
        <v>72</v>
      </c>
      <c r="AY4048" s="243" t="s">
        <v>190</v>
      </c>
    </row>
    <row r="4049" s="14" customFormat="1">
      <c r="A4049" s="14"/>
      <c r="B4049" s="254"/>
      <c r="C4049" s="255"/>
      <c r="D4049" s="234" t="s">
        <v>205</v>
      </c>
      <c r="E4049" s="256" t="s">
        <v>19</v>
      </c>
      <c r="F4049" s="257" t="s">
        <v>1921</v>
      </c>
      <c r="G4049" s="255"/>
      <c r="H4049" s="256" t="s">
        <v>19</v>
      </c>
      <c r="I4049" s="258"/>
      <c r="J4049" s="255"/>
      <c r="K4049" s="255"/>
      <c r="L4049" s="259"/>
      <c r="M4049" s="260"/>
      <c r="N4049" s="261"/>
      <c r="O4049" s="261"/>
      <c r="P4049" s="261"/>
      <c r="Q4049" s="261"/>
      <c r="R4049" s="261"/>
      <c r="S4049" s="261"/>
      <c r="T4049" s="262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63" t="s">
        <v>205</v>
      </c>
      <c r="AU4049" s="263" t="s">
        <v>82</v>
      </c>
      <c r="AV4049" s="14" t="s">
        <v>79</v>
      </c>
      <c r="AW4049" s="14" t="s">
        <v>33</v>
      </c>
      <c r="AX4049" s="14" t="s">
        <v>72</v>
      </c>
      <c r="AY4049" s="263" t="s">
        <v>190</v>
      </c>
    </row>
    <row r="4050" s="13" customFormat="1">
      <c r="A4050" s="13"/>
      <c r="B4050" s="232"/>
      <c r="C4050" s="233"/>
      <c r="D4050" s="234" t="s">
        <v>205</v>
      </c>
      <c r="E4050" s="235" t="s">
        <v>19</v>
      </c>
      <c r="F4050" s="236" t="s">
        <v>4405</v>
      </c>
      <c r="G4050" s="233"/>
      <c r="H4050" s="237">
        <v>30.300000000000001</v>
      </c>
      <c r="I4050" s="238"/>
      <c r="J4050" s="233"/>
      <c r="K4050" s="233"/>
      <c r="L4050" s="239"/>
      <c r="M4050" s="240"/>
      <c r="N4050" s="241"/>
      <c r="O4050" s="241"/>
      <c r="P4050" s="241"/>
      <c r="Q4050" s="241"/>
      <c r="R4050" s="241"/>
      <c r="S4050" s="241"/>
      <c r="T4050" s="242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3" t="s">
        <v>205</v>
      </c>
      <c r="AU4050" s="243" t="s">
        <v>82</v>
      </c>
      <c r="AV4050" s="13" t="s">
        <v>82</v>
      </c>
      <c r="AW4050" s="13" t="s">
        <v>33</v>
      </c>
      <c r="AX4050" s="13" t="s">
        <v>72</v>
      </c>
      <c r="AY4050" s="243" t="s">
        <v>190</v>
      </c>
    </row>
    <row r="4051" s="13" customFormat="1">
      <c r="A4051" s="13"/>
      <c r="B4051" s="232"/>
      <c r="C4051" s="233"/>
      <c r="D4051" s="234" t="s">
        <v>205</v>
      </c>
      <c r="E4051" s="235" t="s">
        <v>19</v>
      </c>
      <c r="F4051" s="236" t="s">
        <v>4192</v>
      </c>
      <c r="G4051" s="233"/>
      <c r="H4051" s="237">
        <v>-0.90000000000000002</v>
      </c>
      <c r="I4051" s="238"/>
      <c r="J4051" s="233"/>
      <c r="K4051" s="233"/>
      <c r="L4051" s="239"/>
      <c r="M4051" s="240"/>
      <c r="N4051" s="241"/>
      <c r="O4051" s="241"/>
      <c r="P4051" s="241"/>
      <c r="Q4051" s="241"/>
      <c r="R4051" s="241"/>
      <c r="S4051" s="241"/>
      <c r="T4051" s="242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3" t="s">
        <v>205</v>
      </c>
      <c r="AU4051" s="243" t="s">
        <v>82</v>
      </c>
      <c r="AV4051" s="13" t="s">
        <v>82</v>
      </c>
      <c r="AW4051" s="13" t="s">
        <v>33</v>
      </c>
      <c r="AX4051" s="13" t="s">
        <v>72</v>
      </c>
      <c r="AY4051" s="243" t="s">
        <v>190</v>
      </c>
    </row>
    <row r="4052" s="13" customFormat="1">
      <c r="A4052" s="13"/>
      <c r="B4052" s="232"/>
      <c r="C4052" s="233"/>
      <c r="D4052" s="234" t="s">
        <v>205</v>
      </c>
      <c r="E4052" s="235" t="s">
        <v>19</v>
      </c>
      <c r="F4052" s="236" t="s">
        <v>4261</v>
      </c>
      <c r="G4052" s="233"/>
      <c r="H4052" s="237">
        <v>-1.6000000000000001</v>
      </c>
      <c r="I4052" s="238"/>
      <c r="J4052" s="233"/>
      <c r="K4052" s="233"/>
      <c r="L4052" s="239"/>
      <c r="M4052" s="240"/>
      <c r="N4052" s="241"/>
      <c r="O4052" s="241"/>
      <c r="P4052" s="241"/>
      <c r="Q4052" s="241"/>
      <c r="R4052" s="241"/>
      <c r="S4052" s="241"/>
      <c r="T4052" s="242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3" t="s">
        <v>205</v>
      </c>
      <c r="AU4052" s="243" t="s">
        <v>82</v>
      </c>
      <c r="AV4052" s="13" t="s">
        <v>82</v>
      </c>
      <c r="AW4052" s="13" t="s">
        <v>33</v>
      </c>
      <c r="AX4052" s="13" t="s">
        <v>72</v>
      </c>
      <c r="AY4052" s="243" t="s">
        <v>190</v>
      </c>
    </row>
    <row r="4053" s="14" customFormat="1">
      <c r="A4053" s="14"/>
      <c r="B4053" s="254"/>
      <c r="C4053" s="255"/>
      <c r="D4053" s="234" t="s">
        <v>205</v>
      </c>
      <c r="E4053" s="256" t="s">
        <v>19</v>
      </c>
      <c r="F4053" s="257" t="s">
        <v>1460</v>
      </c>
      <c r="G4053" s="255"/>
      <c r="H4053" s="256" t="s">
        <v>19</v>
      </c>
      <c r="I4053" s="258"/>
      <c r="J4053" s="255"/>
      <c r="K4053" s="255"/>
      <c r="L4053" s="259"/>
      <c r="M4053" s="260"/>
      <c r="N4053" s="261"/>
      <c r="O4053" s="261"/>
      <c r="P4053" s="261"/>
      <c r="Q4053" s="261"/>
      <c r="R4053" s="261"/>
      <c r="S4053" s="261"/>
      <c r="T4053" s="262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63" t="s">
        <v>205</v>
      </c>
      <c r="AU4053" s="263" t="s">
        <v>82</v>
      </c>
      <c r="AV4053" s="14" t="s">
        <v>79</v>
      </c>
      <c r="AW4053" s="14" t="s">
        <v>33</v>
      </c>
      <c r="AX4053" s="14" t="s">
        <v>72</v>
      </c>
      <c r="AY4053" s="263" t="s">
        <v>190</v>
      </c>
    </row>
    <row r="4054" s="13" customFormat="1">
      <c r="A4054" s="13"/>
      <c r="B4054" s="232"/>
      <c r="C4054" s="233"/>
      <c r="D4054" s="234" t="s">
        <v>205</v>
      </c>
      <c r="E4054" s="235" t="s">
        <v>19</v>
      </c>
      <c r="F4054" s="236" t="s">
        <v>4406</v>
      </c>
      <c r="G4054" s="233"/>
      <c r="H4054" s="237">
        <v>28.859999999999999</v>
      </c>
      <c r="I4054" s="238"/>
      <c r="J4054" s="233"/>
      <c r="K4054" s="233"/>
      <c r="L4054" s="239"/>
      <c r="M4054" s="240"/>
      <c r="N4054" s="241"/>
      <c r="O4054" s="241"/>
      <c r="P4054" s="241"/>
      <c r="Q4054" s="241"/>
      <c r="R4054" s="241"/>
      <c r="S4054" s="241"/>
      <c r="T4054" s="242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3" t="s">
        <v>205</v>
      </c>
      <c r="AU4054" s="243" t="s">
        <v>82</v>
      </c>
      <c r="AV4054" s="13" t="s">
        <v>82</v>
      </c>
      <c r="AW4054" s="13" t="s">
        <v>33</v>
      </c>
      <c r="AX4054" s="13" t="s">
        <v>72</v>
      </c>
      <c r="AY4054" s="243" t="s">
        <v>190</v>
      </c>
    </row>
    <row r="4055" s="13" customFormat="1">
      <c r="A4055" s="13"/>
      <c r="B4055" s="232"/>
      <c r="C4055" s="233"/>
      <c r="D4055" s="234" t="s">
        <v>205</v>
      </c>
      <c r="E4055" s="235" t="s">
        <v>19</v>
      </c>
      <c r="F4055" s="236" t="s">
        <v>4257</v>
      </c>
      <c r="G4055" s="233"/>
      <c r="H4055" s="237">
        <v>-1.8</v>
      </c>
      <c r="I4055" s="238"/>
      <c r="J4055" s="233"/>
      <c r="K4055" s="233"/>
      <c r="L4055" s="239"/>
      <c r="M4055" s="240"/>
      <c r="N4055" s="241"/>
      <c r="O4055" s="241"/>
      <c r="P4055" s="241"/>
      <c r="Q4055" s="241"/>
      <c r="R4055" s="241"/>
      <c r="S4055" s="241"/>
      <c r="T4055" s="242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3" t="s">
        <v>205</v>
      </c>
      <c r="AU4055" s="243" t="s">
        <v>82</v>
      </c>
      <c r="AV4055" s="13" t="s">
        <v>82</v>
      </c>
      <c r="AW4055" s="13" t="s">
        <v>33</v>
      </c>
      <c r="AX4055" s="13" t="s">
        <v>72</v>
      </c>
      <c r="AY4055" s="243" t="s">
        <v>190</v>
      </c>
    </row>
    <row r="4056" s="14" customFormat="1">
      <c r="A4056" s="14"/>
      <c r="B4056" s="254"/>
      <c r="C4056" s="255"/>
      <c r="D4056" s="234" t="s">
        <v>205</v>
      </c>
      <c r="E4056" s="256" t="s">
        <v>19</v>
      </c>
      <c r="F4056" s="257" t="s">
        <v>4194</v>
      </c>
      <c r="G4056" s="255"/>
      <c r="H4056" s="256" t="s">
        <v>19</v>
      </c>
      <c r="I4056" s="258"/>
      <c r="J4056" s="255"/>
      <c r="K4056" s="255"/>
      <c r="L4056" s="259"/>
      <c r="M4056" s="260"/>
      <c r="N4056" s="261"/>
      <c r="O4056" s="261"/>
      <c r="P4056" s="261"/>
      <c r="Q4056" s="261"/>
      <c r="R4056" s="261"/>
      <c r="S4056" s="261"/>
      <c r="T4056" s="262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63" t="s">
        <v>205</v>
      </c>
      <c r="AU4056" s="263" t="s">
        <v>82</v>
      </c>
      <c r="AV4056" s="14" t="s">
        <v>79</v>
      </c>
      <c r="AW4056" s="14" t="s">
        <v>33</v>
      </c>
      <c r="AX4056" s="14" t="s">
        <v>72</v>
      </c>
      <c r="AY4056" s="263" t="s">
        <v>190</v>
      </c>
    </row>
    <row r="4057" s="13" customFormat="1">
      <c r="A4057" s="13"/>
      <c r="B4057" s="232"/>
      <c r="C4057" s="233"/>
      <c r="D4057" s="234" t="s">
        <v>205</v>
      </c>
      <c r="E4057" s="235" t="s">
        <v>19</v>
      </c>
      <c r="F4057" s="236" t="s">
        <v>4195</v>
      </c>
      <c r="G4057" s="233"/>
      <c r="H4057" s="237">
        <v>9.4399999999999995</v>
      </c>
      <c r="I4057" s="238"/>
      <c r="J4057" s="233"/>
      <c r="K4057" s="233"/>
      <c r="L4057" s="239"/>
      <c r="M4057" s="240"/>
      <c r="N4057" s="241"/>
      <c r="O4057" s="241"/>
      <c r="P4057" s="241"/>
      <c r="Q4057" s="241"/>
      <c r="R4057" s="241"/>
      <c r="S4057" s="241"/>
      <c r="T4057" s="242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3" t="s">
        <v>205</v>
      </c>
      <c r="AU4057" s="243" t="s">
        <v>82</v>
      </c>
      <c r="AV4057" s="13" t="s">
        <v>82</v>
      </c>
      <c r="AW4057" s="13" t="s">
        <v>33</v>
      </c>
      <c r="AX4057" s="13" t="s">
        <v>72</v>
      </c>
      <c r="AY4057" s="243" t="s">
        <v>190</v>
      </c>
    </row>
    <row r="4058" s="13" customFormat="1">
      <c r="A4058" s="13"/>
      <c r="B4058" s="232"/>
      <c r="C4058" s="233"/>
      <c r="D4058" s="234" t="s">
        <v>205</v>
      </c>
      <c r="E4058" s="235" t="s">
        <v>19</v>
      </c>
      <c r="F4058" s="236" t="s">
        <v>4196</v>
      </c>
      <c r="G4058" s="233"/>
      <c r="H4058" s="237">
        <v>-0.80000000000000004</v>
      </c>
      <c r="I4058" s="238"/>
      <c r="J4058" s="233"/>
      <c r="K4058" s="233"/>
      <c r="L4058" s="239"/>
      <c r="M4058" s="240"/>
      <c r="N4058" s="241"/>
      <c r="O4058" s="241"/>
      <c r="P4058" s="241"/>
      <c r="Q4058" s="241"/>
      <c r="R4058" s="241"/>
      <c r="S4058" s="241"/>
      <c r="T4058" s="242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3" t="s">
        <v>205</v>
      </c>
      <c r="AU4058" s="243" t="s">
        <v>82</v>
      </c>
      <c r="AV4058" s="13" t="s">
        <v>82</v>
      </c>
      <c r="AW4058" s="13" t="s">
        <v>33</v>
      </c>
      <c r="AX4058" s="13" t="s">
        <v>72</v>
      </c>
      <c r="AY4058" s="243" t="s">
        <v>190</v>
      </c>
    </row>
    <row r="4059" s="14" customFormat="1">
      <c r="A4059" s="14"/>
      <c r="B4059" s="254"/>
      <c r="C4059" s="255"/>
      <c r="D4059" s="234" t="s">
        <v>205</v>
      </c>
      <c r="E4059" s="256" t="s">
        <v>19</v>
      </c>
      <c r="F4059" s="257" t="s">
        <v>1941</v>
      </c>
      <c r="G4059" s="255"/>
      <c r="H4059" s="256" t="s">
        <v>19</v>
      </c>
      <c r="I4059" s="258"/>
      <c r="J4059" s="255"/>
      <c r="K4059" s="255"/>
      <c r="L4059" s="259"/>
      <c r="M4059" s="260"/>
      <c r="N4059" s="261"/>
      <c r="O4059" s="261"/>
      <c r="P4059" s="261"/>
      <c r="Q4059" s="261"/>
      <c r="R4059" s="261"/>
      <c r="S4059" s="261"/>
      <c r="T4059" s="262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63" t="s">
        <v>205</v>
      </c>
      <c r="AU4059" s="263" t="s">
        <v>82</v>
      </c>
      <c r="AV4059" s="14" t="s">
        <v>79</v>
      </c>
      <c r="AW4059" s="14" t="s">
        <v>33</v>
      </c>
      <c r="AX4059" s="14" t="s">
        <v>72</v>
      </c>
      <c r="AY4059" s="263" t="s">
        <v>190</v>
      </c>
    </row>
    <row r="4060" s="13" customFormat="1">
      <c r="A4060" s="13"/>
      <c r="B4060" s="232"/>
      <c r="C4060" s="233"/>
      <c r="D4060" s="234" t="s">
        <v>205</v>
      </c>
      <c r="E4060" s="235" t="s">
        <v>19</v>
      </c>
      <c r="F4060" s="236" t="s">
        <v>4407</v>
      </c>
      <c r="G4060" s="233"/>
      <c r="H4060" s="237">
        <v>17.199999999999999</v>
      </c>
      <c r="I4060" s="238"/>
      <c r="J4060" s="233"/>
      <c r="K4060" s="233"/>
      <c r="L4060" s="239"/>
      <c r="M4060" s="240"/>
      <c r="N4060" s="241"/>
      <c r="O4060" s="241"/>
      <c r="P4060" s="241"/>
      <c r="Q4060" s="241"/>
      <c r="R4060" s="241"/>
      <c r="S4060" s="241"/>
      <c r="T4060" s="242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3" t="s">
        <v>205</v>
      </c>
      <c r="AU4060" s="243" t="s">
        <v>82</v>
      </c>
      <c r="AV4060" s="13" t="s">
        <v>82</v>
      </c>
      <c r="AW4060" s="13" t="s">
        <v>33</v>
      </c>
      <c r="AX4060" s="13" t="s">
        <v>72</v>
      </c>
      <c r="AY4060" s="243" t="s">
        <v>190</v>
      </c>
    </row>
    <row r="4061" s="13" customFormat="1">
      <c r="A4061" s="13"/>
      <c r="B4061" s="232"/>
      <c r="C4061" s="233"/>
      <c r="D4061" s="234" t="s">
        <v>205</v>
      </c>
      <c r="E4061" s="235" t="s">
        <v>19</v>
      </c>
      <c r="F4061" s="236" t="s">
        <v>4192</v>
      </c>
      <c r="G4061" s="233"/>
      <c r="H4061" s="237">
        <v>-0.90000000000000002</v>
      </c>
      <c r="I4061" s="238"/>
      <c r="J4061" s="233"/>
      <c r="K4061" s="233"/>
      <c r="L4061" s="239"/>
      <c r="M4061" s="240"/>
      <c r="N4061" s="241"/>
      <c r="O4061" s="241"/>
      <c r="P4061" s="241"/>
      <c r="Q4061" s="241"/>
      <c r="R4061" s="241"/>
      <c r="S4061" s="241"/>
      <c r="T4061" s="242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3" t="s">
        <v>205</v>
      </c>
      <c r="AU4061" s="243" t="s">
        <v>82</v>
      </c>
      <c r="AV4061" s="13" t="s">
        <v>82</v>
      </c>
      <c r="AW4061" s="13" t="s">
        <v>33</v>
      </c>
      <c r="AX4061" s="13" t="s">
        <v>72</v>
      </c>
      <c r="AY4061" s="243" t="s">
        <v>190</v>
      </c>
    </row>
    <row r="4062" s="14" customFormat="1">
      <c r="A4062" s="14"/>
      <c r="B4062" s="254"/>
      <c r="C4062" s="255"/>
      <c r="D4062" s="234" t="s">
        <v>205</v>
      </c>
      <c r="E4062" s="256" t="s">
        <v>19</v>
      </c>
      <c r="F4062" s="257" t="s">
        <v>1076</v>
      </c>
      <c r="G4062" s="255"/>
      <c r="H4062" s="256" t="s">
        <v>19</v>
      </c>
      <c r="I4062" s="258"/>
      <c r="J4062" s="255"/>
      <c r="K4062" s="255"/>
      <c r="L4062" s="259"/>
      <c r="M4062" s="260"/>
      <c r="N4062" s="261"/>
      <c r="O4062" s="261"/>
      <c r="P4062" s="261"/>
      <c r="Q4062" s="261"/>
      <c r="R4062" s="261"/>
      <c r="S4062" s="261"/>
      <c r="T4062" s="262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63" t="s">
        <v>205</v>
      </c>
      <c r="AU4062" s="263" t="s">
        <v>82</v>
      </c>
      <c r="AV4062" s="14" t="s">
        <v>79</v>
      </c>
      <c r="AW4062" s="14" t="s">
        <v>33</v>
      </c>
      <c r="AX4062" s="14" t="s">
        <v>72</v>
      </c>
      <c r="AY4062" s="263" t="s">
        <v>190</v>
      </c>
    </row>
    <row r="4063" s="13" customFormat="1">
      <c r="A4063" s="13"/>
      <c r="B4063" s="232"/>
      <c r="C4063" s="233"/>
      <c r="D4063" s="234" t="s">
        <v>205</v>
      </c>
      <c r="E4063" s="235" t="s">
        <v>19</v>
      </c>
      <c r="F4063" s="236" t="s">
        <v>4408</v>
      </c>
      <c r="G4063" s="233"/>
      <c r="H4063" s="237">
        <v>16.199999999999999</v>
      </c>
      <c r="I4063" s="238"/>
      <c r="J4063" s="233"/>
      <c r="K4063" s="233"/>
      <c r="L4063" s="239"/>
      <c r="M4063" s="240"/>
      <c r="N4063" s="241"/>
      <c r="O4063" s="241"/>
      <c r="P4063" s="241"/>
      <c r="Q4063" s="241"/>
      <c r="R4063" s="241"/>
      <c r="S4063" s="241"/>
      <c r="T4063" s="242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3" t="s">
        <v>205</v>
      </c>
      <c r="AU4063" s="243" t="s">
        <v>82</v>
      </c>
      <c r="AV4063" s="13" t="s">
        <v>82</v>
      </c>
      <c r="AW4063" s="13" t="s">
        <v>33</v>
      </c>
      <c r="AX4063" s="13" t="s">
        <v>72</v>
      </c>
      <c r="AY4063" s="243" t="s">
        <v>190</v>
      </c>
    </row>
    <row r="4064" s="13" customFormat="1">
      <c r="A4064" s="13"/>
      <c r="B4064" s="232"/>
      <c r="C4064" s="233"/>
      <c r="D4064" s="234" t="s">
        <v>205</v>
      </c>
      <c r="E4064" s="235" t="s">
        <v>19</v>
      </c>
      <c r="F4064" s="236" t="s">
        <v>4192</v>
      </c>
      <c r="G4064" s="233"/>
      <c r="H4064" s="237">
        <v>-0.90000000000000002</v>
      </c>
      <c r="I4064" s="238"/>
      <c r="J4064" s="233"/>
      <c r="K4064" s="233"/>
      <c r="L4064" s="239"/>
      <c r="M4064" s="240"/>
      <c r="N4064" s="241"/>
      <c r="O4064" s="241"/>
      <c r="P4064" s="241"/>
      <c r="Q4064" s="241"/>
      <c r="R4064" s="241"/>
      <c r="S4064" s="241"/>
      <c r="T4064" s="242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3" t="s">
        <v>205</v>
      </c>
      <c r="AU4064" s="243" t="s">
        <v>82</v>
      </c>
      <c r="AV4064" s="13" t="s">
        <v>82</v>
      </c>
      <c r="AW4064" s="13" t="s">
        <v>33</v>
      </c>
      <c r="AX4064" s="13" t="s">
        <v>72</v>
      </c>
      <c r="AY4064" s="243" t="s">
        <v>190</v>
      </c>
    </row>
    <row r="4065" s="14" customFormat="1">
      <c r="A4065" s="14"/>
      <c r="B4065" s="254"/>
      <c r="C4065" s="255"/>
      <c r="D4065" s="234" t="s">
        <v>205</v>
      </c>
      <c r="E4065" s="256" t="s">
        <v>19</v>
      </c>
      <c r="F4065" s="257" t="s">
        <v>1944</v>
      </c>
      <c r="G4065" s="255"/>
      <c r="H4065" s="256" t="s">
        <v>19</v>
      </c>
      <c r="I4065" s="258"/>
      <c r="J4065" s="255"/>
      <c r="K4065" s="255"/>
      <c r="L4065" s="259"/>
      <c r="M4065" s="260"/>
      <c r="N4065" s="261"/>
      <c r="O4065" s="261"/>
      <c r="P4065" s="261"/>
      <c r="Q4065" s="261"/>
      <c r="R4065" s="261"/>
      <c r="S4065" s="261"/>
      <c r="T4065" s="262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63" t="s">
        <v>205</v>
      </c>
      <c r="AU4065" s="263" t="s">
        <v>82</v>
      </c>
      <c r="AV4065" s="14" t="s">
        <v>79</v>
      </c>
      <c r="AW4065" s="14" t="s">
        <v>33</v>
      </c>
      <c r="AX4065" s="14" t="s">
        <v>72</v>
      </c>
      <c r="AY4065" s="263" t="s">
        <v>190</v>
      </c>
    </row>
    <row r="4066" s="13" customFormat="1">
      <c r="A4066" s="13"/>
      <c r="B4066" s="232"/>
      <c r="C4066" s="233"/>
      <c r="D4066" s="234" t="s">
        <v>205</v>
      </c>
      <c r="E4066" s="235" t="s">
        <v>19</v>
      </c>
      <c r="F4066" s="236" t="s">
        <v>4409</v>
      </c>
      <c r="G4066" s="233"/>
      <c r="H4066" s="237">
        <v>13.619999999999999</v>
      </c>
      <c r="I4066" s="238"/>
      <c r="J4066" s="233"/>
      <c r="K4066" s="233"/>
      <c r="L4066" s="239"/>
      <c r="M4066" s="240"/>
      <c r="N4066" s="241"/>
      <c r="O4066" s="241"/>
      <c r="P4066" s="241"/>
      <c r="Q4066" s="241"/>
      <c r="R4066" s="241"/>
      <c r="S4066" s="241"/>
      <c r="T4066" s="242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3" t="s">
        <v>205</v>
      </c>
      <c r="AU4066" s="243" t="s">
        <v>82</v>
      </c>
      <c r="AV4066" s="13" t="s">
        <v>82</v>
      </c>
      <c r="AW4066" s="13" t="s">
        <v>33</v>
      </c>
      <c r="AX4066" s="13" t="s">
        <v>72</v>
      </c>
      <c r="AY4066" s="243" t="s">
        <v>190</v>
      </c>
    </row>
    <row r="4067" s="13" customFormat="1">
      <c r="A4067" s="13"/>
      <c r="B4067" s="232"/>
      <c r="C4067" s="233"/>
      <c r="D4067" s="234" t="s">
        <v>205</v>
      </c>
      <c r="E4067" s="235" t="s">
        <v>19</v>
      </c>
      <c r="F4067" s="236" t="s">
        <v>4192</v>
      </c>
      <c r="G4067" s="233"/>
      <c r="H4067" s="237">
        <v>-0.90000000000000002</v>
      </c>
      <c r="I4067" s="238"/>
      <c r="J4067" s="233"/>
      <c r="K4067" s="233"/>
      <c r="L4067" s="239"/>
      <c r="M4067" s="240"/>
      <c r="N4067" s="241"/>
      <c r="O4067" s="241"/>
      <c r="P4067" s="241"/>
      <c r="Q4067" s="241"/>
      <c r="R4067" s="241"/>
      <c r="S4067" s="241"/>
      <c r="T4067" s="242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43" t="s">
        <v>205</v>
      </c>
      <c r="AU4067" s="243" t="s">
        <v>82</v>
      </c>
      <c r="AV4067" s="13" t="s">
        <v>82</v>
      </c>
      <c r="AW4067" s="13" t="s">
        <v>33</v>
      </c>
      <c r="AX4067" s="13" t="s">
        <v>72</v>
      </c>
      <c r="AY4067" s="243" t="s">
        <v>190</v>
      </c>
    </row>
    <row r="4068" s="14" customFormat="1">
      <c r="A4068" s="14"/>
      <c r="B4068" s="254"/>
      <c r="C4068" s="255"/>
      <c r="D4068" s="234" t="s">
        <v>205</v>
      </c>
      <c r="E4068" s="256" t="s">
        <v>19</v>
      </c>
      <c r="F4068" s="257" t="s">
        <v>1472</v>
      </c>
      <c r="G4068" s="255"/>
      <c r="H4068" s="256" t="s">
        <v>19</v>
      </c>
      <c r="I4068" s="258"/>
      <c r="J4068" s="255"/>
      <c r="K4068" s="255"/>
      <c r="L4068" s="259"/>
      <c r="M4068" s="260"/>
      <c r="N4068" s="261"/>
      <c r="O4068" s="261"/>
      <c r="P4068" s="261"/>
      <c r="Q4068" s="261"/>
      <c r="R4068" s="261"/>
      <c r="S4068" s="261"/>
      <c r="T4068" s="262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63" t="s">
        <v>205</v>
      </c>
      <c r="AU4068" s="263" t="s">
        <v>82</v>
      </c>
      <c r="AV4068" s="14" t="s">
        <v>79</v>
      </c>
      <c r="AW4068" s="14" t="s">
        <v>33</v>
      </c>
      <c r="AX4068" s="14" t="s">
        <v>72</v>
      </c>
      <c r="AY4068" s="263" t="s">
        <v>190</v>
      </c>
    </row>
    <row r="4069" s="13" customFormat="1">
      <c r="A4069" s="13"/>
      <c r="B4069" s="232"/>
      <c r="C4069" s="233"/>
      <c r="D4069" s="234" t="s">
        <v>205</v>
      </c>
      <c r="E4069" s="235" t="s">
        <v>19</v>
      </c>
      <c r="F4069" s="236" t="s">
        <v>4410</v>
      </c>
      <c r="G4069" s="233"/>
      <c r="H4069" s="237">
        <v>11.4</v>
      </c>
      <c r="I4069" s="238"/>
      <c r="J4069" s="233"/>
      <c r="K4069" s="233"/>
      <c r="L4069" s="239"/>
      <c r="M4069" s="240"/>
      <c r="N4069" s="241"/>
      <c r="O4069" s="241"/>
      <c r="P4069" s="241"/>
      <c r="Q4069" s="241"/>
      <c r="R4069" s="241"/>
      <c r="S4069" s="241"/>
      <c r="T4069" s="242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3" t="s">
        <v>205</v>
      </c>
      <c r="AU4069" s="243" t="s">
        <v>82</v>
      </c>
      <c r="AV4069" s="13" t="s">
        <v>82</v>
      </c>
      <c r="AW4069" s="13" t="s">
        <v>33</v>
      </c>
      <c r="AX4069" s="13" t="s">
        <v>72</v>
      </c>
      <c r="AY4069" s="243" t="s">
        <v>190</v>
      </c>
    </row>
    <row r="4070" s="13" customFormat="1">
      <c r="A4070" s="13"/>
      <c r="B4070" s="232"/>
      <c r="C4070" s="233"/>
      <c r="D4070" s="234" t="s">
        <v>205</v>
      </c>
      <c r="E4070" s="235" t="s">
        <v>19</v>
      </c>
      <c r="F4070" s="236" t="s">
        <v>4192</v>
      </c>
      <c r="G4070" s="233"/>
      <c r="H4070" s="237">
        <v>-0.90000000000000002</v>
      </c>
      <c r="I4070" s="238"/>
      <c r="J4070" s="233"/>
      <c r="K4070" s="233"/>
      <c r="L4070" s="239"/>
      <c r="M4070" s="240"/>
      <c r="N4070" s="241"/>
      <c r="O4070" s="241"/>
      <c r="P4070" s="241"/>
      <c r="Q4070" s="241"/>
      <c r="R4070" s="241"/>
      <c r="S4070" s="241"/>
      <c r="T4070" s="242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3" t="s">
        <v>205</v>
      </c>
      <c r="AU4070" s="243" t="s">
        <v>82</v>
      </c>
      <c r="AV4070" s="13" t="s">
        <v>82</v>
      </c>
      <c r="AW4070" s="13" t="s">
        <v>33</v>
      </c>
      <c r="AX4070" s="13" t="s">
        <v>72</v>
      </c>
      <c r="AY4070" s="243" t="s">
        <v>190</v>
      </c>
    </row>
    <row r="4071" s="14" customFormat="1">
      <c r="A4071" s="14"/>
      <c r="B4071" s="254"/>
      <c r="C4071" s="255"/>
      <c r="D4071" s="234" t="s">
        <v>205</v>
      </c>
      <c r="E4071" s="256" t="s">
        <v>19</v>
      </c>
      <c r="F4071" s="257" t="s">
        <v>1947</v>
      </c>
      <c r="G4071" s="255"/>
      <c r="H4071" s="256" t="s">
        <v>19</v>
      </c>
      <c r="I4071" s="258"/>
      <c r="J4071" s="255"/>
      <c r="K4071" s="255"/>
      <c r="L4071" s="259"/>
      <c r="M4071" s="260"/>
      <c r="N4071" s="261"/>
      <c r="O4071" s="261"/>
      <c r="P4071" s="261"/>
      <c r="Q4071" s="261"/>
      <c r="R4071" s="261"/>
      <c r="S4071" s="261"/>
      <c r="T4071" s="262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63" t="s">
        <v>205</v>
      </c>
      <c r="AU4071" s="263" t="s">
        <v>82</v>
      </c>
      <c r="AV4071" s="14" t="s">
        <v>79</v>
      </c>
      <c r="AW4071" s="14" t="s">
        <v>33</v>
      </c>
      <c r="AX4071" s="14" t="s">
        <v>72</v>
      </c>
      <c r="AY4071" s="263" t="s">
        <v>190</v>
      </c>
    </row>
    <row r="4072" s="13" customFormat="1">
      <c r="A4072" s="13"/>
      <c r="B4072" s="232"/>
      <c r="C4072" s="233"/>
      <c r="D4072" s="234" t="s">
        <v>205</v>
      </c>
      <c r="E4072" s="235" t="s">
        <v>19</v>
      </c>
      <c r="F4072" s="236" t="s">
        <v>4411</v>
      </c>
      <c r="G4072" s="233"/>
      <c r="H4072" s="237">
        <v>16.199999999999999</v>
      </c>
      <c r="I4072" s="238"/>
      <c r="J4072" s="233"/>
      <c r="K4072" s="233"/>
      <c r="L4072" s="239"/>
      <c r="M4072" s="240"/>
      <c r="N4072" s="241"/>
      <c r="O4072" s="241"/>
      <c r="P4072" s="241"/>
      <c r="Q4072" s="241"/>
      <c r="R4072" s="241"/>
      <c r="S4072" s="241"/>
      <c r="T4072" s="242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3" t="s">
        <v>205</v>
      </c>
      <c r="AU4072" s="243" t="s">
        <v>82</v>
      </c>
      <c r="AV4072" s="13" t="s">
        <v>82</v>
      </c>
      <c r="AW4072" s="13" t="s">
        <v>33</v>
      </c>
      <c r="AX4072" s="13" t="s">
        <v>72</v>
      </c>
      <c r="AY4072" s="243" t="s">
        <v>190</v>
      </c>
    </row>
    <row r="4073" s="13" customFormat="1">
      <c r="A4073" s="13"/>
      <c r="B4073" s="232"/>
      <c r="C4073" s="233"/>
      <c r="D4073" s="234" t="s">
        <v>205</v>
      </c>
      <c r="E4073" s="235" t="s">
        <v>19</v>
      </c>
      <c r="F4073" s="236" t="s">
        <v>4257</v>
      </c>
      <c r="G4073" s="233"/>
      <c r="H4073" s="237">
        <v>-1.8</v>
      </c>
      <c r="I4073" s="238"/>
      <c r="J4073" s="233"/>
      <c r="K4073" s="233"/>
      <c r="L4073" s="239"/>
      <c r="M4073" s="240"/>
      <c r="N4073" s="241"/>
      <c r="O4073" s="241"/>
      <c r="P4073" s="241"/>
      <c r="Q4073" s="241"/>
      <c r="R4073" s="241"/>
      <c r="S4073" s="241"/>
      <c r="T4073" s="242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43" t="s">
        <v>205</v>
      </c>
      <c r="AU4073" s="243" t="s">
        <v>82</v>
      </c>
      <c r="AV4073" s="13" t="s">
        <v>82</v>
      </c>
      <c r="AW4073" s="13" t="s">
        <v>33</v>
      </c>
      <c r="AX4073" s="13" t="s">
        <v>72</v>
      </c>
      <c r="AY4073" s="243" t="s">
        <v>190</v>
      </c>
    </row>
    <row r="4074" s="14" customFormat="1">
      <c r="A4074" s="14"/>
      <c r="B4074" s="254"/>
      <c r="C4074" s="255"/>
      <c r="D4074" s="234" t="s">
        <v>205</v>
      </c>
      <c r="E4074" s="256" t="s">
        <v>19</v>
      </c>
      <c r="F4074" s="257" t="s">
        <v>4412</v>
      </c>
      <c r="G4074" s="255"/>
      <c r="H4074" s="256" t="s">
        <v>19</v>
      </c>
      <c r="I4074" s="258"/>
      <c r="J4074" s="255"/>
      <c r="K4074" s="255"/>
      <c r="L4074" s="259"/>
      <c r="M4074" s="260"/>
      <c r="N4074" s="261"/>
      <c r="O4074" s="261"/>
      <c r="P4074" s="261"/>
      <c r="Q4074" s="261"/>
      <c r="R4074" s="261"/>
      <c r="S4074" s="261"/>
      <c r="T4074" s="262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63" t="s">
        <v>205</v>
      </c>
      <c r="AU4074" s="263" t="s">
        <v>82</v>
      </c>
      <c r="AV4074" s="14" t="s">
        <v>79</v>
      </c>
      <c r="AW4074" s="14" t="s">
        <v>33</v>
      </c>
      <c r="AX4074" s="14" t="s">
        <v>72</v>
      </c>
      <c r="AY4074" s="263" t="s">
        <v>190</v>
      </c>
    </row>
    <row r="4075" s="13" customFormat="1">
      <c r="A4075" s="13"/>
      <c r="B4075" s="232"/>
      <c r="C4075" s="233"/>
      <c r="D4075" s="234" t="s">
        <v>205</v>
      </c>
      <c r="E4075" s="235" t="s">
        <v>19</v>
      </c>
      <c r="F4075" s="236" t="s">
        <v>4413</v>
      </c>
      <c r="G4075" s="233"/>
      <c r="H4075" s="237">
        <v>11</v>
      </c>
      <c r="I4075" s="238"/>
      <c r="J4075" s="233"/>
      <c r="K4075" s="233"/>
      <c r="L4075" s="239"/>
      <c r="M4075" s="240"/>
      <c r="N4075" s="241"/>
      <c r="O4075" s="241"/>
      <c r="P4075" s="241"/>
      <c r="Q4075" s="241"/>
      <c r="R4075" s="241"/>
      <c r="S4075" s="241"/>
      <c r="T4075" s="242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3" t="s">
        <v>205</v>
      </c>
      <c r="AU4075" s="243" t="s">
        <v>82</v>
      </c>
      <c r="AV4075" s="13" t="s">
        <v>82</v>
      </c>
      <c r="AW4075" s="13" t="s">
        <v>33</v>
      </c>
      <c r="AX4075" s="13" t="s">
        <v>72</v>
      </c>
      <c r="AY4075" s="243" t="s">
        <v>190</v>
      </c>
    </row>
    <row r="4076" s="13" customFormat="1">
      <c r="A4076" s="13"/>
      <c r="B4076" s="232"/>
      <c r="C4076" s="233"/>
      <c r="D4076" s="234" t="s">
        <v>205</v>
      </c>
      <c r="E4076" s="235" t="s">
        <v>19</v>
      </c>
      <c r="F4076" s="236" t="s">
        <v>4261</v>
      </c>
      <c r="G4076" s="233"/>
      <c r="H4076" s="237">
        <v>-1.6000000000000001</v>
      </c>
      <c r="I4076" s="238"/>
      <c r="J4076" s="233"/>
      <c r="K4076" s="233"/>
      <c r="L4076" s="239"/>
      <c r="M4076" s="240"/>
      <c r="N4076" s="241"/>
      <c r="O4076" s="241"/>
      <c r="P4076" s="241"/>
      <c r="Q4076" s="241"/>
      <c r="R4076" s="241"/>
      <c r="S4076" s="241"/>
      <c r="T4076" s="242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3" t="s">
        <v>205</v>
      </c>
      <c r="AU4076" s="243" t="s">
        <v>82</v>
      </c>
      <c r="AV4076" s="13" t="s">
        <v>82</v>
      </c>
      <c r="AW4076" s="13" t="s">
        <v>33</v>
      </c>
      <c r="AX4076" s="13" t="s">
        <v>72</v>
      </c>
      <c r="AY4076" s="243" t="s">
        <v>190</v>
      </c>
    </row>
    <row r="4077" s="13" customFormat="1">
      <c r="A4077" s="13"/>
      <c r="B4077" s="232"/>
      <c r="C4077" s="233"/>
      <c r="D4077" s="234" t="s">
        <v>205</v>
      </c>
      <c r="E4077" s="235" t="s">
        <v>19</v>
      </c>
      <c r="F4077" s="236" t="s">
        <v>4414</v>
      </c>
      <c r="G4077" s="233"/>
      <c r="H4077" s="237">
        <v>0.69999999999999996</v>
      </c>
      <c r="I4077" s="238"/>
      <c r="J4077" s="233"/>
      <c r="K4077" s="233"/>
      <c r="L4077" s="239"/>
      <c r="M4077" s="240"/>
      <c r="N4077" s="241"/>
      <c r="O4077" s="241"/>
      <c r="P4077" s="241"/>
      <c r="Q4077" s="241"/>
      <c r="R4077" s="241"/>
      <c r="S4077" s="241"/>
      <c r="T4077" s="242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43" t="s">
        <v>205</v>
      </c>
      <c r="AU4077" s="243" t="s">
        <v>82</v>
      </c>
      <c r="AV4077" s="13" t="s">
        <v>82</v>
      </c>
      <c r="AW4077" s="13" t="s">
        <v>33</v>
      </c>
      <c r="AX4077" s="13" t="s">
        <v>72</v>
      </c>
      <c r="AY4077" s="243" t="s">
        <v>190</v>
      </c>
    </row>
    <row r="4078" s="14" customFormat="1">
      <c r="A4078" s="14"/>
      <c r="B4078" s="254"/>
      <c r="C4078" s="255"/>
      <c r="D4078" s="234" t="s">
        <v>205</v>
      </c>
      <c r="E4078" s="256" t="s">
        <v>19</v>
      </c>
      <c r="F4078" s="257" t="s">
        <v>1949</v>
      </c>
      <c r="G4078" s="255"/>
      <c r="H4078" s="256" t="s">
        <v>19</v>
      </c>
      <c r="I4078" s="258"/>
      <c r="J4078" s="255"/>
      <c r="K4078" s="255"/>
      <c r="L4078" s="259"/>
      <c r="M4078" s="260"/>
      <c r="N4078" s="261"/>
      <c r="O4078" s="261"/>
      <c r="P4078" s="261"/>
      <c r="Q4078" s="261"/>
      <c r="R4078" s="261"/>
      <c r="S4078" s="261"/>
      <c r="T4078" s="262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63" t="s">
        <v>205</v>
      </c>
      <c r="AU4078" s="263" t="s">
        <v>82</v>
      </c>
      <c r="AV4078" s="14" t="s">
        <v>79</v>
      </c>
      <c r="AW4078" s="14" t="s">
        <v>33</v>
      </c>
      <c r="AX4078" s="14" t="s">
        <v>72</v>
      </c>
      <c r="AY4078" s="263" t="s">
        <v>190</v>
      </c>
    </row>
    <row r="4079" s="13" customFormat="1">
      <c r="A4079" s="13"/>
      <c r="B4079" s="232"/>
      <c r="C4079" s="233"/>
      <c r="D4079" s="234" t="s">
        <v>205</v>
      </c>
      <c r="E4079" s="235" t="s">
        <v>19</v>
      </c>
      <c r="F4079" s="236" t="s">
        <v>4415</v>
      </c>
      <c r="G4079" s="233"/>
      <c r="H4079" s="237">
        <v>26.48</v>
      </c>
      <c r="I4079" s="238"/>
      <c r="J4079" s="233"/>
      <c r="K4079" s="233"/>
      <c r="L4079" s="239"/>
      <c r="M4079" s="240"/>
      <c r="N4079" s="241"/>
      <c r="O4079" s="241"/>
      <c r="P4079" s="241"/>
      <c r="Q4079" s="241"/>
      <c r="R4079" s="241"/>
      <c r="S4079" s="241"/>
      <c r="T4079" s="242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43" t="s">
        <v>205</v>
      </c>
      <c r="AU4079" s="243" t="s">
        <v>82</v>
      </c>
      <c r="AV4079" s="13" t="s">
        <v>82</v>
      </c>
      <c r="AW4079" s="13" t="s">
        <v>33</v>
      </c>
      <c r="AX4079" s="13" t="s">
        <v>72</v>
      </c>
      <c r="AY4079" s="243" t="s">
        <v>190</v>
      </c>
    </row>
    <row r="4080" s="13" customFormat="1">
      <c r="A4080" s="13"/>
      <c r="B4080" s="232"/>
      <c r="C4080" s="233"/>
      <c r="D4080" s="234" t="s">
        <v>205</v>
      </c>
      <c r="E4080" s="235" t="s">
        <v>19</v>
      </c>
      <c r="F4080" s="236" t="s">
        <v>4261</v>
      </c>
      <c r="G4080" s="233"/>
      <c r="H4080" s="237">
        <v>-1.6000000000000001</v>
      </c>
      <c r="I4080" s="238"/>
      <c r="J4080" s="233"/>
      <c r="K4080" s="233"/>
      <c r="L4080" s="239"/>
      <c r="M4080" s="240"/>
      <c r="N4080" s="241"/>
      <c r="O4080" s="241"/>
      <c r="P4080" s="241"/>
      <c r="Q4080" s="241"/>
      <c r="R4080" s="241"/>
      <c r="S4080" s="241"/>
      <c r="T4080" s="242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3" t="s">
        <v>205</v>
      </c>
      <c r="AU4080" s="243" t="s">
        <v>82</v>
      </c>
      <c r="AV4080" s="13" t="s">
        <v>82</v>
      </c>
      <c r="AW4080" s="13" t="s">
        <v>33</v>
      </c>
      <c r="AX4080" s="13" t="s">
        <v>72</v>
      </c>
      <c r="AY4080" s="243" t="s">
        <v>190</v>
      </c>
    </row>
    <row r="4081" s="13" customFormat="1">
      <c r="A4081" s="13"/>
      <c r="B4081" s="232"/>
      <c r="C4081" s="233"/>
      <c r="D4081" s="234" t="s">
        <v>205</v>
      </c>
      <c r="E4081" s="235" t="s">
        <v>19</v>
      </c>
      <c r="F4081" s="236" t="s">
        <v>4414</v>
      </c>
      <c r="G4081" s="233"/>
      <c r="H4081" s="237">
        <v>0.69999999999999996</v>
      </c>
      <c r="I4081" s="238"/>
      <c r="J4081" s="233"/>
      <c r="K4081" s="233"/>
      <c r="L4081" s="239"/>
      <c r="M4081" s="240"/>
      <c r="N4081" s="241"/>
      <c r="O4081" s="241"/>
      <c r="P4081" s="241"/>
      <c r="Q4081" s="241"/>
      <c r="R4081" s="241"/>
      <c r="S4081" s="241"/>
      <c r="T4081" s="242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43" t="s">
        <v>205</v>
      </c>
      <c r="AU4081" s="243" t="s">
        <v>82</v>
      </c>
      <c r="AV4081" s="13" t="s">
        <v>82</v>
      </c>
      <c r="AW4081" s="13" t="s">
        <v>33</v>
      </c>
      <c r="AX4081" s="13" t="s">
        <v>72</v>
      </c>
      <c r="AY4081" s="243" t="s">
        <v>190</v>
      </c>
    </row>
    <row r="4082" s="14" customFormat="1">
      <c r="A4082" s="14"/>
      <c r="B4082" s="254"/>
      <c r="C4082" s="255"/>
      <c r="D4082" s="234" t="s">
        <v>205</v>
      </c>
      <c r="E4082" s="256" t="s">
        <v>19</v>
      </c>
      <c r="F4082" s="257" t="s">
        <v>1474</v>
      </c>
      <c r="G4082" s="255"/>
      <c r="H4082" s="256" t="s">
        <v>19</v>
      </c>
      <c r="I4082" s="258"/>
      <c r="J4082" s="255"/>
      <c r="K4082" s="255"/>
      <c r="L4082" s="259"/>
      <c r="M4082" s="260"/>
      <c r="N4082" s="261"/>
      <c r="O4082" s="261"/>
      <c r="P4082" s="261"/>
      <c r="Q4082" s="261"/>
      <c r="R4082" s="261"/>
      <c r="S4082" s="261"/>
      <c r="T4082" s="262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63" t="s">
        <v>205</v>
      </c>
      <c r="AU4082" s="263" t="s">
        <v>82</v>
      </c>
      <c r="AV4082" s="14" t="s">
        <v>79</v>
      </c>
      <c r="AW4082" s="14" t="s">
        <v>33</v>
      </c>
      <c r="AX4082" s="14" t="s">
        <v>72</v>
      </c>
      <c r="AY4082" s="263" t="s">
        <v>190</v>
      </c>
    </row>
    <row r="4083" s="13" customFormat="1">
      <c r="A4083" s="13"/>
      <c r="B4083" s="232"/>
      <c r="C4083" s="233"/>
      <c r="D4083" s="234" t="s">
        <v>205</v>
      </c>
      <c r="E4083" s="235" t="s">
        <v>19</v>
      </c>
      <c r="F4083" s="236" t="s">
        <v>4416</v>
      </c>
      <c r="G4083" s="233"/>
      <c r="H4083" s="237">
        <v>9</v>
      </c>
      <c r="I4083" s="238"/>
      <c r="J4083" s="233"/>
      <c r="K4083" s="233"/>
      <c r="L4083" s="239"/>
      <c r="M4083" s="240"/>
      <c r="N4083" s="241"/>
      <c r="O4083" s="241"/>
      <c r="P4083" s="241"/>
      <c r="Q4083" s="241"/>
      <c r="R4083" s="241"/>
      <c r="S4083" s="241"/>
      <c r="T4083" s="242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43" t="s">
        <v>205</v>
      </c>
      <c r="AU4083" s="243" t="s">
        <v>82</v>
      </c>
      <c r="AV4083" s="13" t="s">
        <v>82</v>
      </c>
      <c r="AW4083" s="13" t="s">
        <v>33</v>
      </c>
      <c r="AX4083" s="13" t="s">
        <v>72</v>
      </c>
      <c r="AY4083" s="243" t="s">
        <v>190</v>
      </c>
    </row>
    <row r="4084" s="13" customFormat="1">
      <c r="A4084" s="13"/>
      <c r="B4084" s="232"/>
      <c r="C4084" s="233"/>
      <c r="D4084" s="234" t="s">
        <v>205</v>
      </c>
      <c r="E4084" s="235" t="s">
        <v>19</v>
      </c>
      <c r="F4084" s="236" t="s">
        <v>4192</v>
      </c>
      <c r="G4084" s="233"/>
      <c r="H4084" s="237">
        <v>-0.90000000000000002</v>
      </c>
      <c r="I4084" s="238"/>
      <c r="J4084" s="233"/>
      <c r="K4084" s="233"/>
      <c r="L4084" s="239"/>
      <c r="M4084" s="240"/>
      <c r="N4084" s="241"/>
      <c r="O4084" s="241"/>
      <c r="P4084" s="241"/>
      <c r="Q4084" s="241"/>
      <c r="R4084" s="241"/>
      <c r="S4084" s="241"/>
      <c r="T4084" s="242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3" t="s">
        <v>205</v>
      </c>
      <c r="AU4084" s="243" t="s">
        <v>82</v>
      </c>
      <c r="AV4084" s="13" t="s">
        <v>82</v>
      </c>
      <c r="AW4084" s="13" t="s">
        <v>33</v>
      </c>
      <c r="AX4084" s="13" t="s">
        <v>72</v>
      </c>
      <c r="AY4084" s="243" t="s">
        <v>190</v>
      </c>
    </row>
    <row r="4085" s="14" customFormat="1">
      <c r="A4085" s="14"/>
      <c r="B4085" s="254"/>
      <c r="C4085" s="255"/>
      <c r="D4085" s="234" t="s">
        <v>205</v>
      </c>
      <c r="E4085" s="256" t="s">
        <v>19</v>
      </c>
      <c r="F4085" s="257" t="s">
        <v>1953</v>
      </c>
      <c r="G4085" s="255"/>
      <c r="H4085" s="256" t="s">
        <v>19</v>
      </c>
      <c r="I4085" s="258"/>
      <c r="J4085" s="255"/>
      <c r="K4085" s="255"/>
      <c r="L4085" s="259"/>
      <c r="M4085" s="260"/>
      <c r="N4085" s="261"/>
      <c r="O4085" s="261"/>
      <c r="P4085" s="261"/>
      <c r="Q4085" s="261"/>
      <c r="R4085" s="261"/>
      <c r="S4085" s="261"/>
      <c r="T4085" s="262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63" t="s">
        <v>205</v>
      </c>
      <c r="AU4085" s="263" t="s">
        <v>82</v>
      </c>
      <c r="AV4085" s="14" t="s">
        <v>79</v>
      </c>
      <c r="AW4085" s="14" t="s">
        <v>33</v>
      </c>
      <c r="AX4085" s="14" t="s">
        <v>72</v>
      </c>
      <c r="AY4085" s="263" t="s">
        <v>190</v>
      </c>
    </row>
    <row r="4086" s="13" customFormat="1">
      <c r="A4086" s="13"/>
      <c r="B4086" s="232"/>
      <c r="C4086" s="233"/>
      <c r="D4086" s="234" t="s">
        <v>205</v>
      </c>
      <c r="E4086" s="235" t="s">
        <v>19</v>
      </c>
      <c r="F4086" s="236" t="s">
        <v>4417</v>
      </c>
      <c r="G4086" s="233"/>
      <c r="H4086" s="237">
        <v>9.2100000000000009</v>
      </c>
      <c r="I4086" s="238"/>
      <c r="J4086" s="233"/>
      <c r="K4086" s="233"/>
      <c r="L4086" s="239"/>
      <c r="M4086" s="240"/>
      <c r="N4086" s="241"/>
      <c r="O4086" s="241"/>
      <c r="P4086" s="241"/>
      <c r="Q4086" s="241"/>
      <c r="R4086" s="241"/>
      <c r="S4086" s="241"/>
      <c r="T4086" s="242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3" t="s">
        <v>205</v>
      </c>
      <c r="AU4086" s="243" t="s">
        <v>82</v>
      </c>
      <c r="AV4086" s="13" t="s">
        <v>82</v>
      </c>
      <c r="AW4086" s="13" t="s">
        <v>33</v>
      </c>
      <c r="AX4086" s="13" t="s">
        <v>72</v>
      </c>
      <c r="AY4086" s="243" t="s">
        <v>190</v>
      </c>
    </row>
    <row r="4087" s="13" customFormat="1">
      <c r="A4087" s="13"/>
      <c r="B4087" s="232"/>
      <c r="C4087" s="233"/>
      <c r="D4087" s="234" t="s">
        <v>205</v>
      </c>
      <c r="E4087" s="235" t="s">
        <v>19</v>
      </c>
      <c r="F4087" s="236" t="s">
        <v>4196</v>
      </c>
      <c r="G4087" s="233"/>
      <c r="H4087" s="237">
        <v>-0.80000000000000004</v>
      </c>
      <c r="I4087" s="238"/>
      <c r="J4087" s="233"/>
      <c r="K4087" s="233"/>
      <c r="L4087" s="239"/>
      <c r="M4087" s="240"/>
      <c r="N4087" s="241"/>
      <c r="O4087" s="241"/>
      <c r="P4087" s="241"/>
      <c r="Q4087" s="241"/>
      <c r="R4087" s="241"/>
      <c r="S4087" s="241"/>
      <c r="T4087" s="242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43" t="s">
        <v>205</v>
      </c>
      <c r="AU4087" s="243" t="s">
        <v>82</v>
      </c>
      <c r="AV4087" s="13" t="s">
        <v>82</v>
      </c>
      <c r="AW4087" s="13" t="s">
        <v>33</v>
      </c>
      <c r="AX4087" s="13" t="s">
        <v>72</v>
      </c>
      <c r="AY4087" s="243" t="s">
        <v>190</v>
      </c>
    </row>
    <row r="4088" s="13" customFormat="1">
      <c r="A4088" s="13"/>
      <c r="B4088" s="232"/>
      <c r="C4088" s="233"/>
      <c r="D4088" s="234" t="s">
        <v>205</v>
      </c>
      <c r="E4088" s="235" t="s">
        <v>19</v>
      </c>
      <c r="F4088" s="236" t="s">
        <v>4196</v>
      </c>
      <c r="G4088" s="233"/>
      <c r="H4088" s="237">
        <v>-0.80000000000000004</v>
      </c>
      <c r="I4088" s="238"/>
      <c r="J4088" s="233"/>
      <c r="K4088" s="233"/>
      <c r="L4088" s="239"/>
      <c r="M4088" s="240"/>
      <c r="N4088" s="241"/>
      <c r="O4088" s="241"/>
      <c r="P4088" s="241"/>
      <c r="Q4088" s="241"/>
      <c r="R4088" s="241"/>
      <c r="S4088" s="241"/>
      <c r="T4088" s="242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3" t="s">
        <v>205</v>
      </c>
      <c r="AU4088" s="243" t="s">
        <v>82</v>
      </c>
      <c r="AV4088" s="13" t="s">
        <v>82</v>
      </c>
      <c r="AW4088" s="13" t="s">
        <v>33</v>
      </c>
      <c r="AX4088" s="13" t="s">
        <v>72</v>
      </c>
      <c r="AY4088" s="243" t="s">
        <v>190</v>
      </c>
    </row>
    <row r="4089" s="14" customFormat="1">
      <c r="A4089" s="14"/>
      <c r="B4089" s="254"/>
      <c r="C4089" s="255"/>
      <c r="D4089" s="234" t="s">
        <v>205</v>
      </c>
      <c r="E4089" s="256" t="s">
        <v>19</v>
      </c>
      <c r="F4089" s="257" t="s">
        <v>1956</v>
      </c>
      <c r="G4089" s="255"/>
      <c r="H4089" s="256" t="s">
        <v>19</v>
      </c>
      <c r="I4089" s="258"/>
      <c r="J4089" s="255"/>
      <c r="K4089" s="255"/>
      <c r="L4089" s="259"/>
      <c r="M4089" s="260"/>
      <c r="N4089" s="261"/>
      <c r="O4089" s="261"/>
      <c r="P4089" s="261"/>
      <c r="Q4089" s="261"/>
      <c r="R4089" s="261"/>
      <c r="S4089" s="261"/>
      <c r="T4089" s="262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63" t="s">
        <v>205</v>
      </c>
      <c r="AU4089" s="263" t="s">
        <v>82</v>
      </c>
      <c r="AV4089" s="14" t="s">
        <v>79</v>
      </c>
      <c r="AW4089" s="14" t="s">
        <v>33</v>
      </c>
      <c r="AX4089" s="14" t="s">
        <v>72</v>
      </c>
      <c r="AY4089" s="263" t="s">
        <v>190</v>
      </c>
    </row>
    <row r="4090" s="13" customFormat="1">
      <c r="A4090" s="13"/>
      <c r="B4090" s="232"/>
      <c r="C4090" s="233"/>
      <c r="D4090" s="234" t="s">
        <v>205</v>
      </c>
      <c r="E4090" s="235" t="s">
        <v>19</v>
      </c>
      <c r="F4090" s="236" t="s">
        <v>4418</v>
      </c>
      <c r="G4090" s="233"/>
      <c r="H4090" s="237">
        <v>8.1999999999999993</v>
      </c>
      <c r="I4090" s="238"/>
      <c r="J4090" s="233"/>
      <c r="K4090" s="233"/>
      <c r="L4090" s="239"/>
      <c r="M4090" s="240"/>
      <c r="N4090" s="241"/>
      <c r="O4090" s="241"/>
      <c r="P4090" s="241"/>
      <c r="Q4090" s="241"/>
      <c r="R4090" s="241"/>
      <c r="S4090" s="241"/>
      <c r="T4090" s="242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3" t="s">
        <v>205</v>
      </c>
      <c r="AU4090" s="243" t="s">
        <v>82</v>
      </c>
      <c r="AV4090" s="13" t="s">
        <v>82</v>
      </c>
      <c r="AW4090" s="13" t="s">
        <v>33</v>
      </c>
      <c r="AX4090" s="13" t="s">
        <v>72</v>
      </c>
      <c r="AY4090" s="243" t="s">
        <v>190</v>
      </c>
    </row>
    <row r="4091" s="13" customFormat="1">
      <c r="A4091" s="13"/>
      <c r="B4091" s="232"/>
      <c r="C4091" s="233"/>
      <c r="D4091" s="234" t="s">
        <v>205</v>
      </c>
      <c r="E4091" s="235" t="s">
        <v>19</v>
      </c>
      <c r="F4091" s="236" t="s">
        <v>4419</v>
      </c>
      <c r="G4091" s="233"/>
      <c r="H4091" s="237">
        <v>-1.25</v>
      </c>
      <c r="I4091" s="238"/>
      <c r="J4091" s="233"/>
      <c r="K4091" s="233"/>
      <c r="L4091" s="239"/>
      <c r="M4091" s="240"/>
      <c r="N4091" s="241"/>
      <c r="O4091" s="241"/>
      <c r="P4091" s="241"/>
      <c r="Q4091" s="241"/>
      <c r="R4091" s="241"/>
      <c r="S4091" s="241"/>
      <c r="T4091" s="242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3" t="s">
        <v>205</v>
      </c>
      <c r="AU4091" s="243" t="s">
        <v>82</v>
      </c>
      <c r="AV4091" s="13" t="s">
        <v>82</v>
      </c>
      <c r="AW4091" s="13" t="s">
        <v>33</v>
      </c>
      <c r="AX4091" s="13" t="s">
        <v>72</v>
      </c>
      <c r="AY4091" s="243" t="s">
        <v>190</v>
      </c>
    </row>
    <row r="4092" s="13" customFormat="1">
      <c r="A4092" s="13"/>
      <c r="B4092" s="232"/>
      <c r="C4092" s="233"/>
      <c r="D4092" s="234" t="s">
        <v>205</v>
      </c>
      <c r="E4092" s="235" t="s">
        <v>19</v>
      </c>
      <c r="F4092" s="236" t="s">
        <v>4196</v>
      </c>
      <c r="G4092" s="233"/>
      <c r="H4092" s="237">
        <v>-0.80000000000000004</v>
      </c>
      <c r="I4092" s="238"/>
      <c r="J4092" s="233"/>
      <c r="K4092" s="233"/>
      <c r="L4092" s="239"/>
      <c r="M4092" s="240"/>
      <c r="N4092" s="241"/>
      <c r="O4092" s="241"/>
      <c r="P4092" s="241"/>
      <c r="Q4092" s="241"/>
      <c r="R4092" s="241"/>
      <c r="S4092" s="241"/>
      <c r="T4092" s="242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3" t="s">
        <v>205</v>
      </c>
      <c r="AU4092" s="243" t="s">
        <v>82</v>
      </c>
      <c r="AV4092" s="13" t="s">
        <v>82</v>
      </c>
      <c r="AW4092" s="13" t="s">
        <v>33</v>
      </c>
      <c r="AX4092" s="13" t="s">
        <v>72</v>
      </c>
      <c r="AY4092" s="243" t="s">
        <v>190</v>
      </c>
    </row>
    <row r="4093" s="13" customFormat="1">
      <c r="A4093" s="13"/>
      <c r="B4093" s="232"/>
      <c r="C4093" s="233"/>
      <c r="D4093" s="234" t="s">
        <v>205</v>
      </c>
      <c r="E4093" s="235" t="s">
        <v>19</v>
      </c>
      <c r="F4093" s="236" t="s">
        <v>4420</v>
      </c>
      <c r="G4093" s="233"/>
      <c r="H4093" s="237">
        <v>7.2000000000000002</v>
      </c>
      <c r="I4093" s="238"/>
      <c r="J4093" s="233"/>
      <c r="K4093" s="233"/>
      <c r="L4093" s="239"/>
      <c r="M4093" s="240"/>
      <c r="N4093" s="241"/>
      <c r="O4093" s="241"/>
      <c r="P4093" s="241"/>
      <c r="Q4093" s="241"/>
      <c r="R4093" s="241"/>
      <c r="S4093" s="241"/>
      <c r="T4093" s="242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3" t="s">
        <v>205</v>
      </c>
      <c r="AU4093" s="243" t="s">
        <v>82</v>
      </c>
      <c r="AV4093" s="13" t="s">
        <v>82</v>
      </c>
      <c r="AW4093" s="13" t="s">
        <v>33</v>
      </c>
      <c r="AX4093" s="13" t="s">
        <v>72</v>
      </c>
      <c r="AY4093" s="243" t="s">
        <v>190</v>
      </c>
    </row>
    <row r="4094" s="14" customFormat="1">
      <c r="A4094" s="14"/>
      <c r="B4094" s="254"/>
      <c r="C4094" s="255"/>
      <c r="D4094" s="234" t="s">
        <v>205</v>
      </c>
      <c r="E4094" s="256" t="s">
        <v>19</v>
      </c>
      <c r="F4094" s="257" t="s">
        <v>1078</v>
      </c>
      <c r="G4094" s="255"/>
      <c r="H4094" s="256" t="s">
        <v>19</v>
      </c>
      <c r="I4094" s="258"/>
      <c r="J4094" s="255"/>
      <c r="K4094" s="255"/>
      <c r="L4094" s="259"/>
      <c r="M4094" s="260"/>
      <c r="N4094" s="261"/>
      <c r="O4094" s="261"/>
      <c r="P4094" s="261"/>
      <c r="Q4094" s="261"/>
      <c r="R4094" s="261"/>
      <c r="S4094" s="261"/>
      <c r="T4094" s="262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63" t="s">
        <v>205</v>
      </c>
      <c r="AU4094" s="263" t="s">
        <v>82</v>
      </c>
      <c r="AV4094" s="14" t="s">
        <v>79</v>
      </c>
      <c r="AW4094" s="14" t="s">
        <v>33</v>
      </c>
      <c r="AX4094" s="14" t="s">
        <v>72</v>
      </c>
      <c r="AY4094" s="263" t="s">
        <v>190</v>
      </c>
    </row>
    <row r="4095" s="14" customFormat="1">
      <c r="A4095" s="14"/>
      <c r="B4095" s="254"/>
      <c r="C4095" s="255"/>
      <c r="D4095" s="234" t="s">
        <v>205</v>
      </c>
      <c r="E4095" s="256" t="s">
        <v>19</v>
      </c>
      <c r="F4095" s="257" t="s">
        <v>1960</v>
      </c>
      <c r="G4095" s="255"/>
      <c r="H4095" s="256" t="s">
        <v>19</v>
      </c>
      <c r="I4095" s="258"/>
      <c r="J4095" s="255"/>
      <c r="K4095" s="255"/>
      <c r="L4095" s="259"/>
      <c r="M4095" s="260"/>
      <c r="N4095" s="261"/>
      <c r="O4095" s="261"/>
      <c r="P4095" s="261"/>
      <c r="Q4095" s="261"/>
      <c r="R4095" s="261"/>
      <c r="S4095" s="261"/>
      <c r="T4095" s="262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63" t="s">
        <v>205</v>
      </c>
      <c r="AU4095" s="263" t="s">
        <v>82</v>
      </c>
      <c r="AV4095" s="14" t="s">
        <v>79</v>
      </c>
      <c r="AW4095" s="14" t="s">
        <v>33</v>
      </c>
      <c r="AX4095" s="14" t="s">
        <v>72</v>
      </c>
      <c r="AY4095" s="263" t="s">
        <v>190</v>
      </c>
    </row>
    <row r="4096" s="13" customFormat="1">
      <c r="A4096" s="13"/>
      <c r="B4096" s="232"/>
      <c r="C4096" s="233"/>
      <c r="D4096" s="234" t="s">
        <v>205</v>
      </c>
      <c r="E4096" s="235" t="s">
        <v>19</v>
      </c>
      <c r="F4096" s="236" t="s">
        <v>4421</v>
      </c>
      <c r="G4096" s="233"/>
      <c r="H4096" s="237">
        <v>96.599999999999994</v>
      </c>
      <c r="I4096" s="238"/>
      <c r="J4096" s="233"/>
      <c r="K4096" s="233"/>
      <c r="L4096" s="239"/>
      <c r="M4096" s="240"/>
      <c r="N4096" s="241"/>
      <c r="O4096" s="241"/>
      <c r="P4096" s="241"/>
      <c r="Q4096" s="241"/>
      <c r="R4096" s="241"/>
      <c r="S4096" s="241"/>
      <c r="T4096" s="242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3" t="s">
        <v>205</v>
      </c>
      <c r="AU4096" s="243" t="s">
        <v>82</v>
      </c>
      <c r="AV4096" s="13" t="s">
        <v>82</v>
      </c>
      <c r="AW4096" s="13" t="s">
        <v>33</v>
      </c>
      <c r="AX4096" s="13" t="s">
        <v>72</v>
      </c>
      <c r="AY4096" s="243" t="s">
        <v>190</v>
      </c>
    </row>
    <row r="4097" s="13" customFormat="1">
      <c r="A4097" s="13"/>
      <c r="B4097" s="232"/>
      <c r="C4097" s="233"/>
      <c r="D4097" s="234" t="s">
        <v>205</v>
      </c>
      <c r="E4097" s="235" t="s">
        <v>19</v>
      </c>
      <c r="F4097" s="236" t="s">
        <v>4392</v>
      </c>
      <c r="G4097" s="233"/>
      <c r="H4097" s="237">
        <v>44.5</v>
      </c>
      <c r="I4097" s="238"/>
      <c r="J4097" s="233"/>
      <c r="K4097" s="233"/>
      <c r="L4097" s="239"/>
      <c r="M4097" s="240"/>
      <c r="N4097" s="241"/>
      <c r="O4097" s="241"/>
      <c r="P4097" s="241"/>
      <c r="Q4097" s="241"/>
      <c r="R4097" s="241"/>
      <c r="S4097" s="241"/>
      <c r="T4097" s="242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3" t="s">
        <v>205</v>
      </c>
      <c r="AU4097" s="243" t="s">
        <v>82</v>
      </c>
      <c r="AV4097" s="13" t="s">
        <v>82</v>
      </c>
      <c r="AW4097" s="13" t="s">
        <v>33</v>
      </c>
      <c r="AX4097" s="13" t="s">
        <v>72</v>
      </c>
      <c r="AY4097" s="243" t="s">
        <v>190</v>
      </c>
    </row>
    <row r="4098" s="13" customFormat="1">
      <c r="A4098" s="13"/>
      <c r="B4098" s="232"/>
      <c r="C4098" s="233"/>
      <c r="D4098" s="234" t="s">
        <v>205</v>
      </c>
      <c r="E4098" s="235" t="s">
        <v>19</v>
      </c>
      <c r="F4098" s="236" t="s">
        <v>4422</v>
      </c>
      <c r="G4098" s="233"/>
      <c r="H4098" s="237">
        <v>28.699999999999999</v>
      </c>
      <c r="I4098" s="238"/>
      <c r="J4098" s="233"/>
      <c r="K4098" s="233"/>
      <c r="L4098" s="239"/>
      <c r="M4098" s="240"/>
      <c r="N4098" s="241"/>
      <c r="O4098" s="241"/>
      <c r="P4098" s="241"/>
      <c r="Q4098" s="241"/>
      <c r="R4098" s="241"/>
      <c r="S4098" s="241"/>
      <c r="T4098" s="242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3" t="s">
        <v>205</v>
      </c>
      <c r="AU4098" s="243" t="s">
        <v>82</v>
      </c>
      <c r="AV4098" s="13" t="s">
        <v>82</v>
      </c>
      <c r="AW4098" s="13" t="s">
        <v>33</v>
      </c>
      <c r="AX4098" s="13" t="s">
        <v>72</v>
      </c>
      <c r="AY4098" s="243" t="s">
        <v>190</v>
      </c>
    </row>
    <row r="4099" s="13" customFormat="1">
      <c r="A4099" s="13"/>
      <c r="B4099" s="232"/>
      <c r="C4099" s="233"/>
      <c r="D4099" s="234" t="s">
        <v>205</v>
      </c>
      <c r="E4099" s="235" t="s">
        <v>19</v>
      </c>
      <c r="F4099" s="236" t="s">
        <v>4423</v>
      </c>
      <c r="G4099" s="233"/>
      <c r="H4099" s="237">
        <v>-3.6000000000000001</v>
      </c>
      <c r="I4099" s="238"/>
      <c r="J4099" s="233"/>
      <c r="K4099" s="233"/>
      <c r="L4099" s="239"/>
      <c r="M4099" s="240"/>
      <c r="N4099" s="241"/>
      <c r="O4099" s="241"/>
      <c r="P4099" s="241"/>
      <c r="Q4099" s="241"/>
      <c r="R4099" s="241"/>
      <c r="S4099" s="241"/>
      <c r="T4099" s="242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3" t="s">
        <v>205</v>
      </c>
      <c r="AU4099" s="243" t="s">
        <v>82</v>
      </c>
      <c r="AV4099" s="13" t="s">
        <v>82</v>
      </c>
      <c r="AW4099" s="13" t="s">
        <v>33</v>
      </c>
      <c r="AX4099" s="13" t="s">
        <v>72</v>
      </c>
      <c r="AY4099" s="243" t="s">
        <v>190</v>
      </c>
    </row>
    <row r="4100" s="13" customFormat="1">
      <c r="A4100" s="13"/>
      <c r="B4100" s="232"/>
      <c r="C4100" s="233"/>
      <c r="D4100" s="234" t="s">
        <v>205</v>
      </c>
      <c r="E4100" s="235" t="s">
        <v>19</v>
      </c>
      <c r="F4100" s="236" t="s">
        <v>4396</v>
      </c>
      <c r="G4100" s="233"/>
      <c r="H4100" s="237">
        <v>-6.4000000000000004</v>
      </c>
      <c r="I4100" s="238"/>
      <c r="J4100" s="233"/>
      <c r="K4100" s="233"/>
      <c r="L4100" s="239"/>
      <c r="M4100" s="240"/>
      <c r="N4100" s="241"/>
      <c r="O4100" s="241"/>
      <c r="P4100" s="241"/>
      <c r="Q4100" s="241"/>
      <c r="R4100" s="241"/>
      <c r="S4100" s="241"/>
      <c r="T4100" s="242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3" t="s">
        <v>205</v>
      </c>
      <c r="AU4100" s="243" t="s">
        <v>82</v>
      </c>
      <c r="AV4100" s="13" t="s">
        <v>82</v>
      </c>
      <c r="AW4100" s="13" t="s">
        <v>33</v>
      </c>
      <c r="AX4100" s="13" t="s">
        <v>72</v>
      </c>
      <c r="AY4100" s="243" t="s">
        <v>190</v>
      </c>
    </row>
    <row r="4101" s="13" customFormat="1">
      <c r="A4101" s="13"/>
      <c r="B4101" s="232"/>
      <c r="C4101" s="233"/>
      <c r="D4101" s="234" t="s">
        <v>205</v>
      </c>
      <c r="E4101" s="235" t="s">
        <v>19</v>
      </c>
      <c r="F4101" s="236" t="s">
        <v>4424</v>
      </c>
      <c r="G4101" s="233"/>
      <c r="H4101" s="237">
        <v>-5</v>
      </c>
      <c r="I4101" s="238"/>
      <c r="J4101" s="233"/>
      <c r="K4101" s="233"/>
      <c r="L4101" s="239"/>
      <c r="M4101" s="240"/>
      <c r="N4101" s="241"/>
      <c r="O4101" s="241"/>
      <c r="P4101" s="241"/>
      <c r="Q4101" s="241"/>
      <c r="R4101" s="241"/>
      <c r="S4101" s="241"/>
      <c r="T4101" s="242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3" t="s">
        <v>205</v>
      </c>
      <c r="AU4101" s="243" t="s">
        <v>82</v>
      </c>
      <c r="AV4101" s="13" t="s">
        <v>82</v>
      </c>
      <c r="AW4101" s="13" t="s">
        <v>33</v>
      </c>
      <c r="AX4101" s="13" t="s">
        <v>72</v>
      </c>
      <c r="AY4101" s="243" t="s">
        <v>190</v>
      </c>
    </row>
    <row r="4102" s="13" customFormat="1">
      <c r="A4102" s="13"/>
      <c r="B4102" s="232"/>
      <c r="C4102" s="233"/>
      <c r="D4102" s="234" t="s">
        <v>205</v>
      </c>
      <c r="E4102" s="235" t="s">
        <v>19</v>
      </c>
      <c r="F4102" s="236" t="s">
        <v>4254</v>
      </c>
      <c r="G4102" s="233"/>
      <c r="H4102" s="237">
        <v>-3.2000000000000002</v>
      </c>
      <c r="I4102" s="238"/>
      <c r="J4102" s="233"/>
      <c r="K4102" s="233"/>
      <c r="L4102" s="239"/>
      <c r="M4102" s="240"/>
      <c r="N4102" s="241"/>
      <c r="O4102" s="241"/>
      <c r="P4102" s="241"/>
      <c r="Q4102" s="241"/>
      <c r="R4102" s="241"/>
      <c r="S4102" s="241"/>
      <c r="T4102" s="242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43" t="s">
        <v>205</v>
      </c>
      <c r="AU4102" s="243" t="s">
        <v>82</v>
      </c>
      <c r="AV4102" s="13" t="s">
        <v>82</v>
      </c>
      <c r="AW4102" s="13" t="s">
        <v>33</v>
      </c>
      <c r="AX4102" s="13" t="s">
        <v>72</v>
      </c>
      <c r="AY4102" s="243" t="s">
        <v>190</v>
      </c>
    </row>
    <row r="4103" s="13" customFormat="1">
      <c r="A4103" s="13"/>
      <c r="B4103" s="232"/>
      <c r="C4103" s="233"/>
      <c r="D4103" s="234" t="s">
        <v>205</v>
      </c>
      <c r="E4103" s="235" t="s">
        <v>19</v>
      </c>
      <c r="F4103" s="236" t="s">
        <v>4425</v>
      </c>
      <c r="G4103" s="233"/>
      <c r="H4103" s="237">
        <v>-4</v>
      </c>
      <c r="I4103" s="238"/>
      <c r="J4103" s="233"/>
      <c r="K4103" s="233"/>
      <c r="L4103" s="239"/>
      <c r="M4103" s="240"/>
      <c r="N4103" s="241"/>
      <c r="O4103" s="241"/>
      <c r="P4103" s="241"/>
      <c r="Q4103" s="241"/>
      <c r="R4103" s="241"/>
      <c r="S4103" s="241"/>
      <c r="T4103" s="242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3" t="s">
        <v>205</v>
      </c>
      <c r="AU4103" s="243" t="s">
        <v>82</v>
      </c>
      <c r="AV4103" s="13" t="s">
        <v>82</v>
      </c>
      <c r="AW4103" s="13" t="s">
        <v>33</v>
      </c>
      <c r="AX4103" s="13" t="s">
        <v>72</v>
      </c>
      <c r="AY4103" s="243" t="s">
        <v>190</v>
      </c>
    </row>
    <row r="4104" s="13" customFormat="1">
      <c r="A4104" s="13"/>
      <c r="B4104" s="232"/>
      <c r="C4104" s="233"/>
      <c r="D4104" s="234" t="s">
        <v>205</v>
      </c>
      <c r="E4104" s="235" t="s">
        <v>19</v>
      </c>
      <c r="F4104" s="236" t="s">
        <v>4426</v>
      </c>
      <c r="G4104" s="233"/>
      <c r="H4104" s="237">
        <v>-1.2</v>
      </c>
      <c r="I4104" s="238"/>
      <c r="J4104" s="233"/>
      <c r="K4104" s="233"/>
      <c r="L4104" s="239"/>
      <c r="M4104" s="240"/>
      <c r="N4104" s="241"/>
      <c r="O4104" s="241"/>
      <c r="P4104" s="241"/>
      <c r="Q4104" s="241"/>
      <c r="R4104" s="241"/>
      <c r="S4104" s="241"/>
      <c r="T4104" s="242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43" t="s">
        <v>205</v>
      </c>
      <c r="AU4104" s="243" t="s">
        <v>82</v>
      </c>
      <c r="AV4104" s="13" t="s">
        <v>82</v>
      </c>
      <c r="AW4104" s="13" t="s">
        <v>33</v>
      </c>
      <c r="AX4104" s="13" t="s">
        <v>72</v>
      </c>
      <c r="AY4104" s="243" t="s">
        <v>190</v>
      </c>
    </row>
    <row r="4105" s="13" customFormat="1">
      <c r="A4105" s="13"/>
      <c r="B4105" s="232"/>
      <c r="C4105" s="233"/>
      <c r="D4105" s="234" t="s">
        <v>205</v>
      </c>
      <c r="E4105" s="235" t="s">
        <v>19</v>
      </c>
      <c r="F4105" s="236" t="s">
        <v>4256</v>
      </c>
      <c r="G4105" s="233"/>
      <c r="H4105" s="237">
        <v>-2.5</v>
      </c>
      <c r="I4105" s="238"/>
      <c r="J4105" s="233"/>
      <c r="K4105" s="233"/>
      <c r="L4105" s="239"/>
      <c r="M4105" s="240"/>
      <c r="N4105" s="241"/>
      <c r="O4105" s="241"/>
      <c r="P4105" s="241"/>
      <c r="Q4105" s="241"/>
      <c r="R4105" s="241"/>
      <c r="S4105" s="241"/>
      <c r="T4105" s="242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3" t="s">
        <v>205</v>
      </c>
      <c r="AU4105" s="243" t="s">
        <v>82</v>
      </c>
      <c r="AV4105" s="13" t="s">
        <v>82</v>
      </c>
      <c r="AW4105" s="13" t="s">
        <v>33</v>
      </c>
      <c r="AX4105" s="13" t="s">
        <v>72</v>
      </c>
      <c r="AY4105" s="243" t="s">
        <v>190</v>
      </c>
    </row>
    <row r="4106" s="13" customFormat="1">
      <c r="A4106" s="13"/>
      <c r="B4106" s="232"/>
      <c r="C4106" s="233"/>
      <c r="D4106" s="234" t="s">
        <v>205</v>
      </c>
      <c r="E4106" s="235" t="s">
        <v>19</v>
      </c>
      <c r="F4106" s="236" t="s">
        <v>4282</v>
      </c>
      <c r="G4106" s="233"/>
      <c r="H4106" s="237">
        <v>-1.05</v>
      </c>
      <c r="I4106" s="238"/>
      <c r="J4106" s="233"/>
      <c r="K4106" s="233"/>
      <c r="L4106" s="239"/>
      <c r="M4106" s="240"/>
      <c r="N4106" s="241"/>
      <c r="O4106" s="241"/>
      <c r="P4106" s="241"/>
      <c r="Q4106" s="241"/>
      <c r="R4106" s="241"/>
      <c r="S4106" s="241"/>
      <c r="T4106" s="242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43" t="s">
        <v>205</v>
      </c>
      <c r="AU4106" s="243" t="s">
        <v>82</v>
      </c>
      <c r="AV4106" s="13" t="s">
        <v>82</v>
      </c>
      <c r="AW4106" s="13" t="s">
        <v>33</v>
      </c>
      <c r="AX4106" s="13" t="s">
        <v>72</v>
      </c>
      <c r="AY4106" s="243" t="s">
        <v>190</v>
      </c>
    </row>
    <row r="4107" s="13" customFormat="1">
      <c r="A4107" s="13"/>
      <c r="B4107" s="232"/>
      <c r="C4107" s="233"/>
      <c r="D4107" s="234" t="s">
        <v>205</v>
      </c>
      <c r="E4107" s="235" t="s">
        <v>19</v>
      </c>
      <c r="F4107" s="236" t="s">
        <v>4427</v>
      </c>
      <c r="G4107" s="233"/>
      <c r="H4107" s="237">
        <v>-14.6</v>
      </c>
      <c r="I4107" s="238"/>
      <c r="J4107" s="233"/>
      <c r="K4107" s="233"/>
      <c r="L4107" s="239"/>
      <c r="M4107" s="240"/>
      <c r="N4107" s="241"/>
      <c r="O4107" s="241"/>
      <c r="P4107" s="241"/>
      <c r="Q4107" s="241"/>
      <c r="R4107" s="241"/>
      <c r="S4107" s="241"/>
      <c r="T4107" s="242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3" t="s">
        <v>205</v>
      </c>
      <c r="AU4107" s="243" t="s">
        <v>82</v>
      </c>
      <c r="AV4107" s="13" t="s">
        <v>82</v>
      </c>
      <c r="AW4107" s="13" t="s">
        <v>33</v>
      </c>
      <c r="AX4107" s="13" t="s">
        <v>72</v>
      </c>
      <c r="AY4107" s="243" t="s">
        <v>190</v>
      </c>
    </row>
    <row r="4108" s="13" customFormat="1">
      <c r="A4108" s="13"/>
      <c r="B4108" s="232"/>
      <c r="C4108" s="233"/>
      <c r="D4108" s="234" t="s">
        <v>205</v>
      </c>
      <c r="E4108" s="235" t="s">
        <v>19</v>
      </c>
      <c r="F4108" s="236" t="s">
        <v>4428</v>
      </c>
      <c r="G4108" s="233"/>
      <c r="H4108" s="237">
        <v>-9.5399999999999991</v>
      </c>
      <c r="I4108" s="238"/>
      <c r="J4108" s="233"/>
      <c r="K4108" s="233"/>
      <c r="L4108" s="239"/>
      <c r="M4108" s="240"/>
      <c r="N4108" s="241"/>
      <c r="O4108" s="241"/>
      <c r="P4108" s="241"/>
      <c r="Q4108" s="241"/>
      <c r="R4108" s="241"/>
      <c r="S4108" s="241"/>
      <c r="T4108" s="242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3" t="s">
        <v>205</v>
      </c>
      <c r="AU4108" s="243" t="s">
        <v>82</v>
      </c>
      <c r="AV4108" s="13" t="s">
        <v>82</v>
      </c>
      <c r="AW4108" s="13" t="s">
        <v>33</v>
      </c>
      <c r="AX4108" s="13" t="s">
        <v>72</v>
      </c>
      <c r="AY4108" s="243" t="s">
        <v>190</v>
      </c>
    </row>
    <row r="4109" s="13" customFormat="1">
      <c r="A4109" s="13"/>
      <c r="B4109" s="232"/>
      <c r="C4109" s="233"/>
      <c r="D4109" s="234" t="s">
        <v>205</v>
      </c>
      <c r="E4109" s="235" t="s">
        <v>19</v>
      </c>
      <c r="F4109" s="236" t="s">
        <v>4258</v>
      </c>
      <c r="G4109" s="233"/>
      <c r="H4109" s="237">
        <v>0.40000000000000002</v>
      </c>
      <c r="I4109" s="238"/>
      <c r="J4109" s="233"/>
      <c r="K4109" s="233"/>
      <c r="L4109" s="239"/>
      <c r="M4109" s="240"/>
      <c r="N4109" s="241"/>
      <c r="O4109" s="241"/>
      <c r="P4109" s="241"/>
      <c r="Q4109" s="241"/>
      <c r="R4109" s="241"/>
      <c r="S4109" s="241"/>
      <c r="T4109" s="242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3" t="s">
        <v>205</v>
      </c>
      <c r="AU4109" s="243" t="s">
        <v>82</v>
      </c>
      <c r="AV4109" s="13" t="s">
        <v>82</v>
      </c>
      <c r="AW4109" s="13" t="s">
        <v>33</v>
      </c>
      <c r="AX4109" s="13" t="s">
        <v>72</v>
      </c>
      <c r="AY4109" s="243" t="s">
        <v>190</v>
      </c>
    </row>
    <row r="4110" s="14" customFormat="1">
      <c r="A4110" s="14"/>
      <c r="B4110" s="254"/>
      <c r="C4110" s="255"/>
      <c r="D4110" s="234" t="s">
        <v>205</v>
      </c>
      <c r="E4110" s="256" t="s">
        <v>19</v>
      </c>
      <c r="F4110" s="257" t="s">
        <v>2447</v>
      </c>
      <c r="G4110" s="255"/>
      <c r="H4110" s="256" t="s">
        <v>19</v>
      </c>
      <c r="I4110" s="258"/>
      <c r="J4110" s="255"/>
      <c r="K4110" s="255"/>
      <c r="L4110" s="259"/>
      <c r="M4110" s="260"/>
      <c r="N4110" s="261"/>
      <c r="O4110" s="261"/>
      <c r="P4110" s="261"/>
      <c r="Q4110" s="261"/>
      <c r="R4110" s="261"/>
      <c r="S4110" s="261"/>
      <c r="T4110" s="262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63" t="s">
        <v>205</v>
      </c>
      <c r="AU4110" s="263" t="s">
        <v>82</v>
      </c>
      <c r="AV4110" s="14" t="s">
        <v>79</v>
      </c>
      <c r="AW4110" s="14" t="s">
        <v>33</v>
      </c>
      <c r="AX4110" s="14" t="s">
        <v>72</v>
      </c>
      <c r="AY4110" s="263" t="s">
        <v>190</v>
      </c>
    </row>
    <row r="4111" s="13" customFormat="1">
      <c r="A4111" s="13"/>
      <c r="B4111" s="232"/>
      <c r="C4111" s="233"/>
      <c r="D4111" s="234" t="s">
        <v>205</v>
      </c>
      <c r="E4111" s="235" t="s">
        <v>19</v>
      </c>
      <c r="F4111" s="236" t="s">
        <v>4429</v>
      </c>
      <c r="G4111" s="233"/>
      <c r="H4111" s="237">
        <v>26.399999999999999</v>
      </c>
      <c r="I4111" s="238"/>
      <c r="J4111" s="233"/>
      <c r="K4111" s="233"/>
      <c r="L4111" s="239"/>
      <c r="M4111" s="240"/>
      <c r="N4111" s="241"/>
      <c r="O4111" s="241"/>
      <c r="P4111" s="241"/>
      <c r="Q4111" s="241"/>
      <c r="R4111" s="241"/>
      <c r="S4111" s="241"/>
      <c r="T4111" s="242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3" t="s">
        <v>205</v>
      </c>
      <c r="AU4111" s="243" t="s">
        <v>82</v>
      </c>
      <c r="AV4111" s="13" t="s">
        <v>82</v>
      </c>
      <c r="AW4111" s="13" t="s">
        <v>33</v>
      </c>
      <c r="AX4111" s="13" t="s">
        <v>72</v>
      </c>
      <c r="AY4111" s="243" t="s">
        <v>190</v>
      </c>
    </row>
    <row r="4112" s="13" customFormat="1">
      <c r="A4112" s="13"/>
      <c r="B4112" s="232"/>
      <c r="C4112" s="233"/>
      <c r="D4112" s="234" t="s">
        <v>205</v>
      </c>
      <c r="E4112" s="235" t="s">
        <v>19</v>
      </c>
      <c r="F4112" s="236" t="s">
        <v>4364</v>
      </c>
      <c r="G4112" s="233"/>
      <c r="H4112" s="237">
        <v>8.0079999999999991</v>
      </c>
      <c r="I4112" s="238"/>
      <c r="J4112" s="233"/>
      <c r="K4112" s="233"/>
      <c r="L4112" s="239"/>
      <c r="M4112" s="240"/>
      <c r="N4112" s="241"/>
      <c r="O4112" s="241"/>
      <c r="P4112" s="241"/>
      <c r="Q4112" s="241"/>
      <c r="R4112" s="241"/>
      <c r="S4112" s="241"/>
      <c r="T4112" s="242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43" t="s">
        <v>205</v>
      </c>
      <c r="AU4112" s="243" t="s">
        <v>82</v>
      </c>
      <c r="AV4112" s="13" t="s">
        <v>82</v>
      </c>
      <c r="AW4112" s="13" t="s">
        <v>33</v>
      </c>
      <c r="AX4112" s="13" t="s">
        <v>72</v>
      </c>
      <c r="AY4112" s="243" t="s">
        <v>190</v>
      </c>
    </row>
    <row r="4113" s="13" customFormat="1">
      <c r="A4113" s="13"/>
      <c r="B4113" s="232"/>
      <c r="C4113" s="233"/>
      <c r="D4113" s="234" t="s">
        <v>205</v>
      </c>
      <c r="E4113" s="235" t="s">
        <v>19</v>
      </c>
      <c r="F4113" s="236" t="s">
        <v>4256</v>
      </c>
      <c r="G4113" s="233"/>
      <c r="H4113" s="237">
        <v>-2.5</v>
      </c>
      <c r="I4113" s="238"/>
      <c r="J4113" s="233"/>
      <c r="K4113" s="233"/>
      <c r="L4113" s="239"/>
      <c r="M4113" s="240"/>
      <c r="N4113" s="241"/>
      <c r="O4113" s="241"/>
      <c r="P4113" s="241"/>
      <c r="Q4113" s="241"/>
      <c r="R4113" s="241"/>
      <c r="S4113" s="241"/>
      <c r="T4113" s="242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3" t="s">
        <v>205</v>
      </c>
      <c r="AU4113" s="243" t="s">
        <v>82</v>
      </c>
      <c r="AV4113" s="13" t="s">
        <v>82</v>
      </c>
      <c r="AW4113" s="13" t="s">
        <v>33</v>
      </c>
      <c r="AX4113" s="13" t="s">
        <v>72</v>
      </c>
      <c r="AY4113" s="243" t="s">
        <v>190</v>
      </c>
    </row>
    <row r="4114" s="13" customFormat="1">
      <c r="A4114" s="13"/>
      <c r="B4114" s="232"/>
      <c r="C4114" s="233"/>
      <c r="D4114" s="234" t="s">
        <v>205</v>
      </c>
      <c r="E4114" s="235" t="s">
        <v>19</v>
      </c>
      <c r="F4114" s="236" t="s">
        <v>4282</v>
      </c>
      <c r="G4114" s="233"/>
      <c r="H4114" s="237">
        <v>-1.05</v>
      </c>
      <c r="I4114" s="238"/>
      <c r="J4114" s="233"/>
      <c r="K4114" s="233"/>
      <c r="L4114" s="239"/>
      <c r="M4114" s="240"/>
      <c r="N4114" s="241"/>
      <c r="O4114" s="241"/>
      <c r="P4114" s="241"/>
      <c r="Q4114" s="241"/>
      <c r="R4114" s="241"/>
      <c r="S4114" s="241"/>
      <c r="T4114" s="242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3" t="s">
        <v>205</v>
      </c>
      <c r="AU4114" s="243" t="s">
        <v>82</v>
      </c>
      <c r="AV4114" s="13" t="s">
        <v>82</v>
      </c>
      <c r="AW4114" s="13" t="s">
        <v>33</v>
      </c>
      <c r="AX4114" s="13" t="s">
        <v>72</v>
      </c>
      <c r="AY4114" s="243" t="s">
        <v>190</v>
      </c>
    </row>
    <row r="4115" s="13" customFormat="1">
      <c r="A4115" s="13"/>
      <c r="B4115" s="232"/>
      <c r="C4115" s="233"/>
      <c r="D4115" s="234" t="s">
        <v>205</v>
      </c>
      <c r="E4115" s="235" t="s">
        <v>19</v>
      </c>
      <c r="F4115" s="236" t="s">
        <v>4390</v>
      </c>
      <c r="G4115" s="233"/>
      <c r="H4115" s="237">
        <v>0.20000000000000001</v>
      </c>
      <c r="I4115" s="238"/>
      <c r="J4115" s="233"/>
      <c r="K4115" s="233"/>
      <c r="L4115" s="239"/>
      <c r="M4115" s="240"/>
      <c r="N4115" s="241"/>
      <c r="O4115" s="241"/>
      <c r="P4115" s="241"/>
      <c r="Q4115" s="241"/>
      <c r="R4115" s="241"/>
      <c r="S4115" s="241"/>
      <c r="T4115" s="242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3" t="s">
        <v>205</v>
      </c>
      <c r="AU4115" s="243" t="s">
        <v>82</v>
      </c>
      <c r="AV4115" s="13" t="s">
        <v>82</v>
      </c>
      <c r="AW4115" s="13" t="s">
        <v>33</v>
      </c>
      <c r="AX4115" s="13" t="s">
        <v>72</v>
      </c>
      <c r="AY4115" s="243" t="s">
        <v>190</v>
      </c>
    </row>
    <row r="4116" s="13" customFormat="1">
      <c r="A4116" s="13"/>
      <c r="B4116" s="232"/>
      <c r="C4116" s="233"/>
      <c r="D4116" s="234" t="s">
        <v>205</v>
      </c>
      <c r="E4116" s="235" t="s">
        <v>19</v>
      </c>
      <c r="F4116" s="236" t="s">
        <v>4258</v>
      </c>
      <c r="G4116" s="233"/>
      <c r="H4116" s="237">
        <v>0.40000000000000002</v>
      </c>
      <c r="I4116" s="238"/>
      <c r="J4116" s="233"/>
      <c r="K4116" s="233"/>
      <c r="L4116" s="239"/>
      <c r="M4116" s="240"/>
      <c r="N4116" s="241"/>
      <c r="O4116" s="241"/>
      <c r="P4116" s="241"/>
      <c r="Q4116" s="241"/>
      <c r="R4116" s="241"/>
      <c r="S4116" s="241"/>
      <c r="T4116" s="242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43" t="s">
        <v>205</v>
      </c>
      <c r="AU4116" s="243" t="s">
        <v>82</v>
      </c>
      <c r="AV4116" s="13" t="s">
        <v>82</v>
      </c>
      <c r="AW4116" s="13" t="s">
        <v>33</v>
      </c>
      <c r="AX4116" s="13" t="s">
        <v>72</v>
      </c>
      <c r="AY4116" s="243" t="s">
        <v>190</v>
      </c>
    </row>
    <row r="4117" s="14" customFormat="1">
      <c r="A4117" s="14"/>
      <c r="B4117" s="254"/>
      <c r="C4117" s="255"/>
      <c r="D4117" s="234" t="s">
        <v>205</v>
      </c>
      <c r="E4117" s="256" t="s">
        <v>19</v>
      </c>
      <c r="F4117" s="257" t="s">
        <v>2006</v>
      </c>
      <c r="G4117" s="255"/>
      <c r="H4117" s="256" t="s">
        <v>19</v>
      </c>
      <c r="I4117" s="258"/>
      <c r="J4117" s="255"/>
      <c r="K4117" s="255"/>
      <c r="L4117" s="259"/>
      <c r="M4117" s="260"/>
      <c r="N4117" s="261"/>
      <c r="O4117" s="261"/>
      <c r="P4117" s="261"/>
      <c r="Q4117" s="261"/>
      <c r="R4117" s="261"/>
      <c r="S4117" s="261"/>
      <c r="T4117" s="262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63" t="s">
        <v>205</v>
      </c>
      <c r="AU4117" s="263" t="s">
        <v>82</v>
      </c>
      <c r="AV4117" s="14" t="s">
        <v>79</v>
      </c>
      <c r="AW4117" s="14" t="s">
        <v>33</v>
      </c>
      <c r="AX4117" s="14" t="s">
        <v>72</v>
      </c>
      <c r="AY4117" s="263" t="s">
        <v>190</v>
      </c>
    </row>
    <row r="4118" s="13" customFormat="1">
      <c r="A4118" s="13"/>
      <c r="B4118" s="232"/>
      <c r="C4118" s="233"/>
      <c r="D4118" s="234" t="s">
        <v>205</v>
      </c>
      <c r="E4118" s="235" t="s">
        <v>19</v>
      </c>
      <c r="F4118" s="236" t="s">
        <v>4430</v>
      </c>
      <c r="G4118" s="233"/>
      <c r="H4118" s="237">
        <v>12.52</v>
      </c>
      <c r="I4118" s="238"/>
      <c r="J4118" s="233"/>
      <c r="K4118" s="233"/>
      <c r="L4118" s="239"/>
      <c r="M4118" s="240"/>
      <c r="N4118" s="241"/>
      <c r="O4118" s="241"/>
      <c r="P4118" s="241"/>
      <c r="Q4118" s="241"/>
      <c r="R4118" s="241"/>
      <c r="S4118" s="241"/>
      <c r="T4118" s="242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3" t="s">
        <v>205</v>
      </c>
      <c r="AU4118" s="243" t="s">
        <v>82</v>
      </c>
      <c r="AV4118" s="13" t="s">
        <v>82</v>
      </c>
      <c r="AW4118" s="13" t="s">
        <v>33</v>
      </c>
      <c r="AX4118" s="13" t="s">
        <v>72</v>
      </c>
      <c r="AY4118" s="243" t="s">
        <v>190</v>
      </c>
    </row>
    <row r="4119" s="13" customFormat="1">
      <c r="A4119" s="13"/>
      <c r="B4119" s="232"/>
      <c r="C4119" s="233"/>
      <c r="D4119" s="234" t="s">
        <v>205</v>
      </c>
      <c r="E4119" s="235" t="s">
        <v>19</v>
      </c>
      <c r="F4119" s="236" t="s">
        <v>4431</v>
      </c>
      <c r="G4119" s="233"/>
      <c r="H4119" s="237">
        <v>-0.90000000000000002</v>
      </c>
      <c r="I4119" s="238"/>
      <c r="J4119" s="233"/>
      <c r="K4119" s="233"/>
      <c r="L4119" s="239"/>
      <c r="M4119" s="240"/>
      <c r="N4119" s="241"/>
      <c r="O4119" s="241"/>
      <c r="P4119" s="241"/>
      <c r="Q4119" s="241"/>
      <c r="R4119" s="241"/>
      <c r="S4119" s="241"/>
      <c r="T4119" s="242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3" t="s">
        <v>205</v>
      </c>
      <c r="AU4119" s="243" t="s">
        <v>82</v>
      </c>
      <c r="AV4119" s="13" t="s">
        <v>82</v>
      </c>
      <c r="AW4119" s="13" t="s">
        <v>33</v>
      </c>
      <c r="AX4119" s="13" t="s">
        <v>72</v>
      </c>
      <c r="AY4119" s="243" t="s">
        <v>190</v>
      </c>
    </row>
    <row r="4120" s="14" customFormat="1">
      <c r="A4120" s="14"/>
      <c r="B4120" s="254"/>
      <c r="C4120" s="255"/>
      <c r="D4120" s="234" t="s">
        <v>205</v>
      </c>
      <c r="E4120" s="256" t="s">
        <v>19</v>
      </c>
      <c r="F4120" s="257" t="s">
        <v>1477</v>
      </c>
      <c r="G4120" s="255"/>
      <c r="H4120" s="256" t="s">
        <v>19</v>
      </c>
      <c r="I4120" s="258"/>
      <c r="J4120" s="255"/>
      <c r="K4120" s="255"/>
      <c r="L4120" s="259"/>
      <c r="M4120" s="260"/>
      <c r="N4120" s="261"/>
      <c r="O4120" s="261"/>
      <c r="P4120" s="261"/>
      <c r="Q4120" s="261"/>
      <c r="R4120" s="261"/>
      <c r="S4120" s="261"/>
      <c r="T4120" s="262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63" t="s">
        <v>205</v>
      </c>
      <c r="AU4120" s="263" t="s">
        <v>82</v>
      </c>
      <c r="AV4120" s="14" t="s">
        <v>79</v>
      </c>
      <c r="AW4120" s="14" t="s">
        <v>33</v>
      </c>
      <c r="AX4120" s="14" t="s">
        <v>72</v>
      </c>
      <c r="AY4120" s="263" t="s">
        <v>190</v>
      </c>
    </row>
    <row r="4121" s="13" customFormat="1">
      <c r="A4121" s="13"/>
      <c r="B4121" s="232"/>
      <c r="C4121" s="233"/>
      <c r="D4121" s="234" t="s">
        <v>205</v>
      </c>
      <c r="E4121" s="235" t="s">
        <v>19</v>
      </c>
      <c r="F4121" s="236" t="s">
        <v>4432</v>
      </c>
      <c r="G4121" s="233"/>
      <c r="H4121" s="237">
        <v>16.399999999999999</v>
      </c>
      <c r="I4121" s="238"/>
      <c r="J4121" s="233"/>
      <c r="K4121" s="233"/>
      <c r="L4121" s="239"/>
      <c r="M4121" s="240"/>
      <c r="N4121" s="241"/>
      <c r="O4121" s="241"/>
      <c r="P4121" s="241"/>
      <c r="Q4121" s="241"/>
      <c r="R4121" s="241"/>
      <c r="S4121" s="241"/>
      <c r="T4121" s="242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3" t="s">
        <v>205</v>
      </c>
      <c r="AU4121" s="243" t="s">
        <v>82</v>
      </c>
      <c r="AV4121" s="13" t="s">
        <v>82</v>
      </c>
      <c r="AW4121" s="13" t="s">
        <v>33</v>
      </c>
      <c r="AX4121" s="13" t="s">
        <v>72</v>
      </c>
      <c r="AY4121" s="243" t="s">
        <v>190</v>
      </c>
    </row>
    <row r="4122" s="13" customFormat="1">
      <c r="A4122" s="13"/>
      <c r="B4122" s="232"/>
      <c r="C4122" s="233"/>
      <c r="D4122" s="234" t="s">
        <v>205</v>
      </c>
      <c r="E4122" s="235" t="s">
        <v>19</v>
      </c>
      <c r="F4122" s="236" t="s">
        <v>4192</v>
      </c>
      <c r="G4122" s="233"/>
      <c r="H4122" s="237">
        <v>-0.90000000000000002</v>
      </c>
      <c r="I4122" s="238"/>
      <c r="J4122" s="233"/>
      <c r="K4122" s="233"/>
      <c r="L4122" s="239"/>
      <c r="M4122" s="240"/>
      <c r="N4122" s="241"/>
      <c r="O4122" s="241"/>
      <c r="P4122" s="241"/>
      <c r="Q4122" s="241"/>
      <c r="R4122" s="241"/>
      <c r="S4122" s="241"/>
      <c r="T4122" s="242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43" t="s">
        <v>205</v>
      </c>
      <c r="AU4122" s="243" t="s">
        <v>82</v>
      </c>
      <c r="AV4122" s="13" t="s">
        <v>82</v>
      </c>
      <c r="AW4122" s="13" t="s">
        <v>33</v>
      </c>
      <c r="AX4122" s="13" t="s">
        <v>72</v>
      </c>
      <c r="AY4122" s="243" t="s">
        <v>190</v>
      </c>
    </row>
    <row r="4123" s="14" customFormat="1">
      <c r="A4123" s="14"/>
      <c r="B4123" s="254"/>
      <c r="C4123" s="255"/>
      <c r="D4123" s="234" t="s">
        <v>205</v>
      </c>
      <c r="E4123" s="256" t="s">
        <v>19</v>
      </c>
      <c r="F4123" s="257" t="s">
        <v>2011</v>
      </c>
      <c r="G4123" s="255"/>
      <c r="H4123" s="256" t="s">
        <v>19</v>
      </c>
      <c r="I4123" s="258"/>
      <c r="J4123" s="255"/>
      <c r="K4123" s="255"/>
      <c r="L4123" s="259"/>
      <c r="M4123" s="260"/>
      <c r="N4123" s="261"/>
      <c r="O4123" s="261"/>
      <c r="P4123" s="261"/>
      <c r="Q4123" s="261"/>
      <c r="R4123" s="261"/>
      <c r="S4123" s="261"/>
      <c r="T4123" s="262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63" t="s">
        <v>205</v>
      </c>
      <c r="AU4123" s="263" t="s">
        <v>82</v>
      </c>
      <c r="AV4123" s="14" t="s">
        <v>79</v>
      </c>
      <c r="AW4123" s="14" t="s">
        <v>33</v>
      </c>
      <c r="AX4123" s="14" t="s">
        <v>72</v>
      </c>
      <c r="AY4123" s="263" t="s">
        <v>190</v>
      </c>
    </row>
    <row r="4124" s="13" customFormat="1">
      <c r="A4124" s="13"/>
      <c r="B4124" s="232"/>
      <c r="C4124" s="233"/>
      <c r="D4124" s="234" t="s">
        <v>205</v>
      </c>
      <c r="E4124" s="235" t="s">
        <v>19</v>
      </c>
      <c r="F4124" s="236" t="s">
        <v>4405</v>
      </c>
      <c r="G4124" s="233"/>
      <c r="H4124" s="237">
        <v>30.300000000000001</v>
      </c>
      <c r="I4124" s="238"/>
      <c r="J4124" s="233"/>
      <c r="K4124" s="233"/>
      <c r="L4124" s="239"/>
      <c r="M4124" s="240"/>
      <c r="N4124" s="241"/>
      <c r="O4124" s="241"/>
      <c r="P4124" s="241"/>
      <c r="Q4124" s="241"/>
      <c r="R4124" s="241"/>
      <c r="S4124" s="241"/>
      <c r="T4124" s="242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43" t="s">
        <v>205</v>
      </c>
      <c r="AU4124" s="243" t="s">
        <v>82</v>
      </c>
      <c r="AV4124" s="13" t="s">
        <v>82</v>
      </c>
      <c r="AW4124" s="13" t="s">
        <v>33</v>
      </c>
      <c r="AX4124" s="13" t="s">
        <v>72</v>
      </c>
      <c r="AY4124" s="243" t="s">
        <v>190</v>
      </c>
    </row>
    <row r="4125" s="13" customFormat="1">
      <c r="A4125" s="13"/>
      <c r="B4125" s="232"/>
      <c r="C4125" s="233"/>
      <c r="D4125" s="234" t="s">
        <v>205</v>
      </c>
      <c r="E4125" s="235" t="s">
        <v>19</v>
      </c>
      <c r="F4125" s="236" t="s">
        <v>4433</v>
      </c>
      <c r="G4125" s="233"/>
      <c r="H4125" s="237">
        <v>-2.7000000000000002</v>
      </c>
      <c r="I4125" s="238"/>
      <c r="J4125" s="233"/>
      <c r="K4125" s="233"/>
      <c r="L4125" s="239"/>
      <c r="M4125" s="240"/>
      <c r="N4125" s="241"/>
      <c r="O4125" s="241"/>
      <c r="P4125" s="241"/>
      <c r="Q4125" s="241"/>
      <c r="R4125" s="241"/>
      <c r="S4125" s="241"/>
      <c r="T4125" s="242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3" t="s">
        <v>205</v>
      </c>
      <c r="AU4125" s="243" t="s">
        <v>82</v>
      </c>
      <c r="AV4125" s="13" t="s">
        <v>82</v>
      </c>
      <c r="AW4125" s="13" t="s">
        <v>33</v>
      </c>
      <c r="AX4125" s="13" t="s">
        <v>72</v>
      </c>
      <c r="AY4125" s="243" t="s">
        <v>190</v>
      </c>
    </row>
    <row r="4126" s="13" customFormat="1">
      <c r="A4126" s="13"/>
      <c r="B4126" s="232"/>
      <c r="C4126" s="233"/>
      <c r="D4126" s="234" t="s">
        <v>205</v>
      </c>
      <c r="E4126" s="235" t="s">
        <v>19</v>
      </c>
      <c r="F4126" s="236" t="s">
        <v>4261</v>
      </c>
      <c r="G4126" s="233"/>
      <c r="H4126" s="237">
        <v>-1.6000000000000001</v>
      </c>
      <c r="I4126" s="238"/>
      <c r="J4126" s="233"/>
      <c r="K4126" s="233"/>
      <c r="L4126" s="239"/>
      <c r="M4126" s="240"/>
      <c r="N4126" s="241"/>
      <c r="O4126" s="241"/>
      <c r="P4126" s="241"/>
      <c r="Q4126" s="241"/>
      <c r="R4126" s="241"/>
      <c r="S4126" s="241"/>
      <c r="T4126" s="242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3" t="s">
        <v>205</v>
      </c>
      <c r="AU4126" s="243" t="s">
        <v>82</v>
      </c>
      <c r="AV4126" s="13" t="s">
        <v>82</v>
      </c>
      <c r="AW4126" s="13" t="s">
        <v>33</v>
      </c>
      <c r="AX4126" s="13" t="s">
        <v>72</v>
      </c>
      <c r="AY4126" s="243" t="s">
        <v>190</v>
      </c>
    </row>
    <row r="4127" s="13" customFormat="1">
      <c r="A4127" s="13"/>
      <c r="B4127" s="232"/>
      <c r="C4127" s="233"/>
      <c r="D4127" s="234" t="s">
        <v>205</v>
      </c>
      <c r="E4127" s="235" t="s">
        <v>19</v>
      </c>
      <c r="F4127" s="236" t="s">
        <v>4258</v>
      </c>
      <c r="G4127" s="233"/>
      <c r="H4127" s="237">
        <v>0.40000000000000002</v>
      </c>
      <c r="I4127" s="238"/>
      <c r="J4127" s="233"/>
      <c r="K4127" s="233"/>
      <c r="L4127" s="239"/>
      <c r="M4127" s="240"/>
      <c r="N4127" s="241"/>
      <c r="O4127" s="241"/>
      <c r="P4127" s="241"/>
      <c r="Q4127" s="241"/>
      <c r="R4127" s="241"/>
      <c r="S4127" s="241"/>
      <c r="T4127" s="242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3" t="s">
        <v>205</v>
      </c>
      <c r="AU4127" s="243" t="s">
        <v>82</v>
      </c>
      <c r="AV4127" s="13" t="s">
        <v>82</v>
      </c>
      <c r="AW4127" s="13" t="s">
        <v>33</v>
      </c>
      <c r="AX4127" s="13" t="s">
        <v>72</v>
      </c>
      <c r="AY4127" s="243" t="s">
        <v>190</v>
      </c>
    </row>
    <row r="4128" s="14" customFormat="1">
      <c r="A4128" s="14"/>
      <c r="B4128" s="254"/>
      <c r="C4128" s="255"/>
      <c r="D4128" s="234" t="s">
        <v>205</v>
      </c>
      <c r="E4128" s="256" t="s">
        <v>19</v>
      </c>
      <c r="F4128" s="257" t="s">
        <v>1443</v>
      </c>
      <c r="G4128" s="255"/>
      <c r="H4128" s="256" t="s">
        <v>19</v>
      </c>
      <c r="I4128" s="258"/>
      <c r="J4128" s="255"/>
      <c r="K4128" s="255"/>
      <c r="L4128" s="259"/>
      <c r="M4128" s="260"/>
      <c r="N4128" s="261"/>
      <c r="O4128" s="261"/>
      <c r="P4128" s="261"/>
      <c r="Q4128" s="261"/>
      <c r="R4128" s="261"/>
      <c r="S4128" s="261"/>
      <c r="T4128" s="262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63" t="s">
        <v>205</v>
      </c>
      <c r="AU4128" s="263" t="s">
        <v>82</v>
      </c>
      <c r="AV4128" s="14" t="s">
        <v>79</v>
      </c>
      <c r="AW4128" s="14" t="s">
        <v>33</v>
      </c>
      <c r="AX4128" s="14" t="s">
        <v>72</v>
      </c>
      <c r="AY4128" s="263" t="s">
        <v>190</v>
      </c>
    </row>
    <row r="4129" s="13" customFormat="1">
      <c r="A4129" s="13"/>
      <c r="B4129" s="232"/>
      <c r="C4129" s="233"/>
      <c r="D4129" s="234" t="s">
        <v>205</v>
      </c>
      <c r="E4129" s="235" t="s">
        <v>19</v>
      </c>
      <c r="F4129" s="236" t="s">
        <v>4434</v>
      </c>
      <c r="G4129" s="233"/>
      <c r="H4129" s="237">
        <v>18.199999999999999</v>
      </c>
      <c r="I4129" s="238"/>
      <c r="J4129" s="233"/>
      <c r="K4129" s="233"/>
      <c r="L4129" s="239"/>
      <c r="M4129" s="240"/>
      <c r="N4129" s="241"/>
      <c r="O4129" s="241"/>
      <c r="P4129" s="241"/>
      <c r="Q4129" s="241"/>
      <c r="R4129" s="241"/>
      <c r="S4129" s="241"/>
      <c r="T4129" s="242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3" t="s">
        <v>205</v>
      </c>
      <c r="AU4129" s="243" t="s">
        <v>82</v>
      </c>
      <c r="AV4129" s="13" t="s">
        <v>82</v>
      </c>
      <c r="AW4129" s="13" t="s">
        <v>33</v>
      </c>
      <c r="AX4129" s="13" t="s">
        <v>72</v>
      </c>
      <c r="AY4129" s="243" t="s">
        <v>190</v>
      </c>
    </row>
    <row r="4130" s="13" customFormat="1">
      <c r="A4130" s="13"/>
      <c r="B4130" s="232"/>
      <c r="C4130" s="233"/>
      <c r="D4130" s="234" t="s">
        <v>205</v>
      </c>
      <c r="E4130" s="235" t="s">
        <v>19</v>
      </c>
      <c r="F4130" s="236" t="s">
        <v>4192</v>
      </c>
      <c r="G4130" s="233"/>
      <c r="H4130" s="237">
        <v>-0.90000000000000002</v>
      </c>
      <c r="I4130" s="238"/>
      <c r="J4130" s="233"/>
      <c r="K4130" s="233"/>
      <c r="L4130" s="239"/>
      <c r="M4130" s="240"/>
      <c r="N4130" s="241"/>
      <c r="O4130" s="241"/>
      <c r="P4130" s="241"/>
      <c r="Q4130" s="241"/>
      <c r="R4130" s="241"/>
      <c r="S4130" s="241"/>
      <c r="T4130" s="242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3" t="s">
        <v>205</v>
      </c>
      <c r="AU4130" s="243" t="s">
        <v>82</v>
      </c>
      <c r="AV4130" s="13" t="s">
        <v>82</v>
      </c>
      <c r="AW4130" s="13" t="s">
        <v>33</v>
      </c>
      <c r="AX4130" s="13" t="s">
        <v>72</v>
      </c>
      <c r="AY4130" s="243" t="s">
        <v>190</v>
      </c>
    </row>
    <row r="4131" s="13" customFormat="1">
      <c r="A4131" s="13"/>
      <c r="B4131" s="232"/>
      <c r="C4131" s="233"/>
      <c r="D4131" s="234" t="s">
        <v>205</v>
      </c>
      <c r="E4131" s="235" t="s">
        <v>19</v>
      </c>
      <c r="F4131" s="236" t="s">
        <v>4254</v>
      </c>
      <c r="G4131" s="233"/>
      <c r="H4131" s="237">
        <v>-3.2000000000000002</v>
      </c>
      <c r="I4131" s="238"/>
      <c r="J4131" s="233"/>
      <c r="K4131" s="233"/>
      <c r="L4131" s="239"/>
      <c r="M4131" s="240"/>
      <c r="N4131" s="241"/>
      <c r="O4131" s="241"/>
      <c r="P4131" s="241"/>
      <c r="Q4131" s="241"/>
      <c r="R4131" s="241"/>
      <c r="S4131" s="241"/>
      <c r="T4131" s="242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3" t="s">
        <v>205</v>
      </c>
      <c r="AU4131" s="243" t="s">
        <v>82</v>
      </c>
      <c r="AV4131" s="13" t="s">
        <v>82</v>
      </c>
      <c r="AW4131" s="13" t="s">
        <v>33</v>
      </c>
      <c r="AX4131" s="13" t="s">
        <v>72</v>
      </c>
      <c r="AY4131" s="243" t="s">
        <v>190</v>
      </c>
    </row>
    <row r="4132" s="13" customFormat="1">
      <c r="A4132" s="13"/>
      <c r="B4132" s="232"/>
      <c r="C4132" s="233"/>
      <c r="D4132" s="234" t="s">
        <v>205</v>
      </c>
      <c r="E4132" s="235" t="s">
        <v>19</v>
      </c>
      <c r="F4132" s="236" t="s">
        <v>4258</v>
      </c>
      <c r="G4132" s="233"/>
      <c r="H4132" s="237">
        <v>0.40000000000000002</v>
      </c>
      <c r="I4132" s="238"/>
      <c r="J4132" s="233"/>
      <c r="K4132" s="233"/>
      <c r="L4132" s="239"/>
      <c r="M4132" s="240"/>
      <c r="N4132" s="241"/>
      <c r="O4132" s="241"/>
      <c r="P4132" s="241"/>
      <c r="Q4132" s="241"/>
      <c r="R4132" s="241"/>
      <c r="S4132" s="241"/>
      <c r="T4132" s="242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3" t="s">
        <v>205</v>
      </c>
      <c r="AU4132" s="243" t="s">
        <v>82</v>
      </c>
      <c r="AV4132" s="13" t="s">
        <v>82</v>
      </c>
      <c r="AW4132" s="13" t="s">
        <v>33</v>
      </c>
      <c r="AX4132" s="13" t="s">
        <v>72</v>
      </c>
      <c r="AY4132" s="243" t="s">
        <v>190</v>
      </c>
    </row>
    <row r="4133" s="14" customFormat="1">
      <c r="A4133" s="14"/>
      <c r="B4133" s="254"/>
      <c r="C4133" s="255"/>
      <c r="D4133" s="234" t="s">
        <v>205</v>
      </c>
      <c r="E4133" s="256" t="s">
        <v>19</v>
      </c>
      <c r="F4133" s="257" t="s">
        <v>1489</v>
      </c>
      <c r="G4133" s="255"/>
      <c r="H4133" s="256" t="s">
        <v>19</v>
      </c>
      <c r="I4133" s="258"/>
      <c r="J4133" s="255"/>
      <c r="K4133" s="255"/>
      <c r="L4133" s="259"/>
      <c r="M4133" s="260"/>
      <c r="N4133" s="261"/>
      <c r="O4133" s="261"/>
      <c r="P4133" s="261"/>
      <c r="Q4133" s="261"/>
      <c r="R4133" s="261"/>
      <c r="S4133" s="261"/>
      <c r="T4133" s="262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63" t="s">
        <v>205</v>
      </c>
      <c r="AU4133" s="263" t="s">
        <v>82</v>
      </c>
      <c r="AV4133" s="14" t="s">
        <v>79</v>
      </c>
      <c r="AW4133" s="14" t="s">
        <v>33</v>
      </c>
      <c r="AX4133" s="14" t="s">
        <v>72</v>
      </c>
      <c r="AY4133" s="263" t="s">
        <v>190</v>
      </c>
    </row>
    <row r="4134" s="13" customFormat="1">
      <c r="A4134" s="13"/>
      <c r="B4134" s="232"/>
      <c r="C4134" s="233"/>
      <c r="D4134" s="234" t="s">
        <v>205</v>
      </c>
      <c r="E4134" s="235" t="s">
        <v>19</v>
      </c>
      <c r="F4134" s="236" t="s">
        <v>4435</v>
      </c>
      <c r="G4134" s="233"/>
      <c r="H4134" s="237">
        <v>43.5</v>
      </c>
      <c r="I4134" s="238"/>
      <c r="J4134" s="233"/>
      <c r="K4134" s="233"/>
      <c r="L4134" s="239"/>
      <c r="M4134" s="240"/>
      <c r="N4134" s="241"/>
      <c r="O4134" s="241"/>
      <c r="P4134" s="241"/>
      <c r="Q4134" s="241"/>
      <c r="R4134" s="241"/>
      <c r="S4134" s="241"/>
      <c r="T4134" s="242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3" t="s">
        <v>205</v>
      </c>
      <c r="AU4134" s="243" t="s">
        <v>82</v>
      </c>
      <c r="AV4134" s="13" t="s">
        <v>82</v>
      </c>
      <c r="AW4134" s="13" t="s">
        <v>33</v>
      </c>
      <c r="AX4134" s="13" t="s">
        <v>72</v>
      </c>
      <c r="AY4134" s="243" t="s">
        <v>190</v>
      </c>
    </row>
    <row r="4135" s="13" customFormat="1">
      <c r="A4135" s="13"/>
      <c r="B4135" s="232"/>
      <c r="C4135" s="233"/>
      <c r="D4135" s="234" t="s">
        <v>205</v>
      </c>
      <c r="E4135" s="235" t="s">
        <v>19</v>
      </c>
      <c r="F4135" s="236" t="s">
        <v>4436</v>
      </c>
      <c r="G4135" s="233"/>
      <c r="H4135" s="237">
        <v>-14.6</v>
      </c>
      <c r="I4135" s="238"/>
      <c r="J4135" s="233"/>
      <c r="K4135" s="233"/>
      <c r="L4135" s="239"/>
      <c r="M4135" s="240"/>
      <c r="N4135" s="241"/>
      <c r="O4135" s="241"/>
      <c r="P4135" s="241"/>
      <c r="Q4135" s="241"/>
      <c r="R4135" s="241"/>
      <c r="S4135" s="241"/>
      <c r="T4135" s="242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3" t="s">
        <v>205</v>
      </c>
      <c r="AU4135" s="243" t="s">
        <v>82</v>
      </c>
      <c r="AV4135" s="13" t="s">
        <v>82</v>
      </c>
      <c r="AW4135" s="13" t="s">
        <v>33</v>
      </c>
      <c r="AX4135" s="13" t="s">
        <v>72</v>
      </c>
      <c r="AY4135" s="243" t="s">
        <v>190</v>
      </c>
    </row>
    <row r="4136" s="13" customFormat="1">
      <c r="A4136" s="13"/>
      <c r="B4136" s="232"/>
      <c r="C4136" s="233"/>
      <c r="D4136" s="234" t="s">
        <v>205</v>
      </c>
      <c r="E4136" s="235" t="s">
        <v>19</v>
      </c>
      <c r="F4136" s="236" t="s">
        <v>4437</v>
      </c>
      <c r="G4136" s="233"/>
      <c r="H4136" s="237">
        <v>-4.4000000000000004</v>
      </c>
      <c r="I4136" s="238"/>
      <c r="J4136" s="233"/>
      <c r="K4136" s="233"/>
      <c r="L4136" s="239"/>
      <c r="M4136" s="240"/>
      <c r="N4136" s="241"/>
      <c r="O4136" s="241"/>
      <c r="P4136" s="241"/>
      <c r="Q4136" s="241"/>
      <c r="R4136" s="241"/>
      <c r="S4136" s="241"/>
      <c r="T4136" s="242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3" t="s">
        <v>205</v>
      </c>
      <c r="AU4136" s="243" t="s">
        <v>82</v>
      </c>
      <c r="AV4136" s="13" t="s">
        <v>82</v>
      </c>
      <c r="AW4136" s="13" t="s">
        <v>33</v>
      </c>
      <c r="AX4136" s="13" t="s">
        <v>72</v>
      </c>
      <c r="AY4136" s="243" t="s">
        <v>190</v>
      </c>
    </row>
    <row r="4137" s="14" customFormat="1">
      <c r="A4137" s="14"/>
      <c r="B4137" s="254"/>
      <c r="C4137" s="255"/>
      <c r="D4137" s="234" t="s">
        <v>205</v>
      </c>
      <c r="E4137" s="256" t="s">
        <v>19</v>
      </c>
      <c r="F4137" s="257" t="s">
        <v>1085</v>
      </c>
      <c r="G4137" s="255"/>
      <c r="H4137" s="256" t="s">
        <v>19</v>
      </c>
      <c r="I4137" s="258"/>
      <c r="J4137" s="255"/>
      <c r="K4137" s="255"/>
      <c r="L4137" s="259"/>
      <c r="M4137" s="260"/>
      <c r="N4137" s="261"/>
      <c r="O4137" s="261"/>
      <c r="P4137" s="261"/>
      <c r="Q4137" s="261"/>
      <c r="R4137" s="261"/>
      <c r="S4137" s="261"/>
      <c r="T4137" s="262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63" t="s">
        <v>205</v>
      </c>
      <c r="AU4137" s="263" t="s">
        <v>82</v>
      </c>
      <c r="AV4137" s="14" t="s">
        <v>79</v>
      </c>
      <c r="AW4137" s="14" t="s">
        <v>33</v>
      </c>
      <c r="AX4137" s="14" t="s">
        <v>72</v>
      </c>
      <c r="AY4137" s="263" t="s">
        <v>190</v>
      </c>
    </row>
    <row r="4138" s="14" customFormat="1">
      <c r="A4138" s="14"/>
      <c r="B4138" s="254"/>
      <c r="C4138" s="255"/>
      <c r="D4138" s="234" t="s">
        <v>205</v>
      </c>
      <c r="E4138" s="256" t="s">
        <v>19</v>
      </c>
      <c r="F4138" s="257" t="s">
        <v>2021</v>
      </c>
      <c r="G4138" s="255"/>
      <c r="H4138" s="256" t="s">
        <v>19</v>
      </c>
      <c r="I4138" s="258"/>
      <c r="J4138" s="255"/>
      <c r="K4138" s="255"/>
      <c r="L4138" s="259"/>
      <c r="M4138" s="260"/>
      <c r="N4138" s="261"/>
      <c r="O4138" s="261"/>
      <c r="P4138" s="261"/>
      <c r="Q4138" s="261"/>
      <c r="R4138" s="261"/>
      <c r="S4138" s="261"/>
      <c r="T4138" s="262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63" t="s">
        <v>205</v>
      </c>
      <c r="AU4138" s="263" t="s">
        <v>82</v>
      </c>
      <c r="AV4138" s="14" t="s">
        <v>79</v>
      </c>
      <c r="AW4138" s="14" t="s">
        <v>33</v>
      </c>
      <c r="AX4138" s="14" t="s">
        <v>72</v>
      </c>
      <c r="AY4138" s="263" t="s">
        <v>190</v>
      </c>
    </row>
    <row r="4139" s="13" customFormat="1">
      <c r="A4139" s="13"/>
      <c r="B4139" s="232"/>
      <c r="C4139" s="233"/>
      <c r="D4139" s="234" t="s">
        <v>205</v>
      </c>
      <c r="E4139" s="235" t="s">
        <v>19</v>
      </c>
      <c r="F4139" s="236" t="s">
        <v>4438</v>
      </c>
      <c r="G4139" s="233"/>
      <c r="H4139" s="237">
        <v>28.5</v>
      </c>
      <c r="I4139" s="238"/>
      <c r="J4139" s="233"/>
      <c r="K4139" s="233"/>
      <c r="L4139" s="239"/>
      <c r="M4139" s="240"/>
      <c r="N4139" s="241"/>
      <c r="O4139" s="241"/>
      <c r="P4139" s="241"/>
      <c r="Q4139" s="241"/>
      <c r="R4139" s="241"/>
      <c r="S4139" s="241"/>
      <c r="T4139" s="242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3" t="s">
        <v>205</v>
      </c>
      <c r="AU4139" s="243" t="s">
        <v>82</v>
      </c>
      <c r="AV4139" s="13" t="s">
        <v>82</v>
      </c>
      <c r="AW4139" s="13" t="s">
        <v>33</v>
      </c>
      <c r="AX4139" s="13" t="s">
        <v>72</v>
      </c>
      <c r="AY4139" s="243" t="s">
        <v>190</v>
      </c>
    </row>
    <row r="4140" s="13" customFormat="1">
      <c r="A4140" s="13"/>
      <c r="B4140" s="232"/>
      <c r="C4140" s="233"/>
      <c r="D4140" s="234" t="s">
        <v>205</v>
      </c>
      <c r="E4140" s="235" t="s">
        <v>19</v>
      </c>
      <c r="F4140" s="236" t="s">
        <v>4439</v>
      </c>
      <c r="G4140" s="233"/>
      <c r="H4140" s="237">
        <v>-4.6799999999999997</v>
      </c>
      <c r="I4140" s="238"/>
      <c r="J4140" s="233"/>
      <c r="K4140" s="233"/>
      <c r="L4140" s="239"/>
      <c r="M4140" s="240"/>
      <c r="N4140" s="241"/>
      <c r="O4140" s="241"/>
      <c r="P4140" s="241"/>
      <c r="Q4140" s="241"/>
      <c r="R4140" s="241"/>
      <c r="S4140" s="241"/>
      <c r="T4140" s="242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3" t="s">
        <v>205</v>
      </c>
      <c r="AU4140" s="243" t="s">
        <v>82</v>
      </c>
      <c r="AV4140" s="13" t="s">
        <v>82</v>
      </c>
      <c r="AW4140" s="13" t="s">
        <v>33</v>
      </c>
      <c r="AX4140" s="13" t="s">
        <v>72</v>
      </c>
      <c r="AY4140" s="243" t="s">
        <v>190</v>
      </c>
    </row>
    <row r="4141" s="13" customFormat="1">
      <c r="A4141" s="13"/>
      <c r="B4141" s="232"/>
      <c r="C4141" s="233"/>
      <c r="D4141" s="234" t="s">
        <v>205</v>
      </c>
      <c r="E4141" s="235" t="s">
        <v>19</v>
      </c>
      <c r="F4141" s="236" t="s">
        <v>4426</v>
      </c>
      <c r="G4141" s="233"/>
      <c r="H4141" s="237">
        <v>-1.2</v>
      </c>
      <c r="I4141" s="238"/>
      <c r="J4141" s="233"/>
      <c r="K4141" s="233"/>
      <c r="L4141" s="239"/>
      <c r="M4141" s="240"/>
      <c r="N4141" s="241"/>
      <c r="O4141" s="241"/>
      <c r="P4141" s="241"/>
      <c r="Q4141" s="241"/>
      <c r="R4141" s="241"/>
      <c r="S4141" s="241"/>
      <c r="T4141" s="242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3" t="s">
        <v>205</v>
      </c>
      <c r="AU4141" s="243" t="s">
        <v>82</v>
      </c>
      <c r="AV4141" s="13" t="s">
        <v>82</v>
      </c>
      <c r="AW4141" s="13" t="s">
        <v>33</v>
      </c>
      <c r="AX4141" s="13" t="s">
        <v>72</v>
      </c>
      <c r="AY4141" s="243" t="s">
        <v>190</v>
      </c>
    </row>
    <row r="4142" s="13" customFormat="1">
      <c r="A4142" s="13"/>
      <c r="B4142" s="232"/>
      <c r="C4142" s="233"/>
      <c r="D4142" s="234" t="s">
        <v>205</v>
      </c>
      <c r="E4142" s="235" t="s">
        <v>19</v>
      </c>
      <c r="F4142" s="236" t="s">
        <v>4423</v>
      </c>
      <c r="G4142" s="233"/>
      <c r="H4142" s="237">
        <v>-3.6000000000000001</v>
      </c>
      <c r="I4142" s="238"/>
      <c r="J4142" s="233"/>
      <c r="K4142" s="233"/>
      <c r="L4142" s="239"/>
      <c r="M4142" s="240"/>
      <c r="N4142" s="241"/>
      <c r="O4142" s="241"/>
      <c r="P4142" s="241"/>
      <c r="Q4142" s="241"/>
      <c r="R4142" s="241"/>
      <c r="S4142" s="241"/>
      <c r="T4142" s="242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43" t="s">
        <v>205</v>
      </c>
      <c r="AU4142" s="243" t="s">
        <v>82</v>
      </c>
      <c r="AV4142" s="13" t="s">
        <v>82</v>
      </c>
      <c r="AW4142" s="13" t="s">
        <v>33</v>
      </c>
      <c r="AX4142" s="13" t="s">
        <v>72</v>
      </c>
      <c r="AY4142" s="243" t="s">
        <v>190</v>
      </c>
    </row>
    <row r="4143" s="13" customFormat="1">
      <c r="A4143" s="13"/>
      <c r="B4143" s="232"/>
      <c r="C4143" s="233"/>
      <c r="D4143" s="234" t="s">
        <v>205</v>
      </c>
      <c r="E4143" s="235" t="s">
        <v>19</v>
      </c>
      <c r="F4143" s="236" t="s">
        <v>4261</v>
      </c>
      <c r="G4143" s="233"/>
      <c r="H4143" s="237">
        <v>-1.6000000000000001</v>
      </c>
      <c r="I4143" s="238"/>
      <c r="J4143" s="233"/>
      <c r="K4143" s="233"/>
      <c r="L4143" s="239"/>
      <c r="M4143" s="240"/>
      <c r="N4143" s="241"/>
      <c r="O4143" s="241"/>
      <c r="P4143" s="241"/>
      <c r="Q4143" s="241"/>
      <c r="R4143" s="241"/>
      <c r="S4143" s="241"/>
      <c r="T4143" s="242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3" t="s">
        <v>205</v>
      </c>
      <c r="AU4143" s="243" t="s">
        <v>82</v>
      </c>
      <c r="AV4143" s="13" t="s">
        <v>82</v>
      </c>
      <c r="AW4143" s="13" t="s">
        <v>33</v>
      </c>
      <c r="AX4143" s="13" t="s">
        <v>72</v>
      </c>
      <c r="AY4143" s="243" t="s">
        <v>190</v>
      </c>
    </row>
    <row r="4144" s="13" customFormat="1">
      <c r="A4144" s="13"/>
      <c r="B4144" s="232"/>
      <c r="C4144" s="233"/>
      <c r="D4144" s="234" t="s">
        <v>205</v>
      </c>
      <c r="E4144" s="235" t="s">
        <v>19</v>
      </c>
      <c r="F4144" s="236" t="s">
        <v>4399</v>
      </c>
      <c r="G4144" s="233"/>
      <c r="H4144" s="237">
        <v>-2.3999999999999999</v>
      </c>
      <c r="I4144" s="238"/>
      <c r="J4144" s="233"/>
      <c r="K4144" s="233"/>
      <c r="L4144" s="239"/>
      <c r="M4144" s="240"/>
      <c r="N4144" s="241"/>
      <c r="O4144" s="241"/>
      <c r="P4144" s="241"/>
      <c r="Q4144" s="241"/>
      <c r="R4144" s="241"/>
      <c r="S4144" s="241"/>
      <c r="T4144" s="242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3" t="s">
        <v>205</v>
      </c>
      <c r="AU4144" s="243" t="s">
        <v>82</v>
      </c>
      <c r="AV4144" s="13" t="s">
        <v>82</v>
      </c>
      <c r="AW4144" s="13" t="s">
        <v>33</v>
      </c>
      <c r="AX4144" s="13" t="s">
        <v>72</v>
      </c>
      <c r="AY4144" s="243" t="s">
        <v>190</v>
      </c>
    </row>
    <row r="4145" s="13" customFormat="1">
      <c r="A4145" s="13"/>
      <c r="B4145" s="232"/>
      <c r="C4145" s="233"/>
      <c r="D4145" s="234" t="s">
        <v>205</v>
      </c>
      <c r="E4145" s="235" t="s">
        <v>19</v>
      </c>
      <c r="F4145" s="236" t="s">
        <v>4258</v>
      </c>
      <c r="G4145" s="233"/>
      <c r="H4145" s="237">
        <v>0.40000000000000002</v>
      </c>
      <c r="I4145" s="238"/>
      <c r="J4145" s="233"/>
      <c r="K4145" s="233"/>
      <c r="L4145" s="239"/>
      <c r="M4145" s="240"/>
      <c r="N4145" s="241"/>
      <c r="O4145" s="241"/>
      <c r="P4145" s="241"/>
      <c r="Q4145" s="241"/>
      <c r="R4145" s="241"/>
      <c r="S4145" s="241"/>
      <c r="T4145" s="242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3" t="s">
        <v>205</v>
      </c>
      <c r="AU4145" s="243" t="s">
        <v>82</v>
      </c>
      <c r="AV4145" s="13" t="s">
        <v>82</v>
      </c>
      <c r="AW4145" s="13" t="s">
        <v>33</v>
      </c>
      <c r="AX4145" s="13" t="s">
        <v>72</v>
      </c>
      <c r="AY4145" s="243" t="s">
        <v>190</v>
      </c>
    </row>
    <row r="4146" s="14" customFormat="1">
      <c r="A4146" s="14"/>
      <c r="B4146" s="254"/>
      <c r="C4146" s="255"/>
      <c r="D4146" s="234" t="s">
        <v>205</v>
      </c>
      <c r="E4146" s="256" t="s">
        <v>19</v>
      </c>
      <c r="F4146" s="257" t="s">
        <v>2448</v>
      </c>
      <c r="G4146" s="255"/>
      <c r="H4146" s="256" t="s">
        <v>19</v>
      </c>
      <c r="I4146" s="258"/>
      <c r="J4146" s="255"/>
      <c r="K4146" s="255"/>
      <c r="L4146" s="259"/>
      <c r="M4146" s="260"/>
      <c r="N4146" s="261"/>
      <c r="O4146" s="261"/>
      <c r="P4146" s="261"/>
      <c r="Q4146" s="261"/>
      <c r="R4146" s="261"/>
      <c r="S4146" s="261"/>
      <c r="T4146" s="262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63" t="s">
        <v>205</v>
      </c>
      <c r="AU4146" s="263" t="s">
        <v>82</v>
      </c>
      <c r="AV4146" s="14" t="s">
        <v>79</v>
      </c>
      <c r="AW4146" s="14" t="s">
        <v>33</v>
      </c>
      <c r="AX4146" s="14" t="s">
        <v>72</v>
      </c>
      <c r="AY4146" s="263" t="s">
        <v>190</v>
      </c>
    </row>
    <row r="4147" s="13" customFormat="1">
      <c r="A4147" s="13"/>
      <c r="B4147" s="232"/>
      <c r="C4147" s="233"/>
      <c r="D4147" s="234" t="s">
        <v>205</v>
      </c>
      <c r="E4147" s="235" t="s">
        <v>19</v>
      </c>
      <c r="F4147" s="236" t="s">
        <v>4429</v>
      </c>
      <c r="G4147" s="233"/>
      <c r="H4147" s="237">
        <v>26.399999999999999</v>
      </c>
      <c r="I4147" s="238"/>
      <c r="J4147" s="233"/>
      <c r="K4147" s="233"/>
      <c r="L4147" s="239"/>
      <c r="M4147" s="240"/>
      <c r="N4147" s="241"/>
      <c r="O4147" s="241"/>
      <c r="P4147" s="241"/>
      <c r="Q4147" s="241"/>
      <c r="R4147" s="241"/>
      <c r="S4147" s="241"/>
      <c r="T4147" s="242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3" t="s">
        <v>205</v>
      </c>
      <c r="AU4147" s="243" t="s">
        <v>82</v>
      </c>
      <c r="AV4147" s="13" t="s">
        <v>82</v>
      </c>
      <c r="AW4147" s="13" t="s">
        <v>33</v>
      </c>
      <c r="AX4147" s="13" t="s">
        <v>72</v>
      </c>
      <c r="AY4147" s="243" t="s">
        <v>190</v>
      </c>
    </row>
    <row r="4148" s="13" customFormat="1">
      <c r="A4148" s="13"/>
      <c r="B4148" s="232"/>
      <c r="C4148" s="233"/>
      <c r="D4148" s="234" t="s">
        <v>205</v>
      </c>
      <c r="E4148" s="235" t="s">
        <v>19</v>
      </c>
      <c r="F4148" s="236" t="s">
        <v>4364</v>
      </c>
      <c r="G4148" s="233"/>
      <c r="H4148" s="237">
        <v>8.0079999999999991</v>
      </c>
      <c r="I4148" s="238"/>
      <c r="J4148" s="233"/>
      <c r="K4148" s="233"/>
      <c r="L4148" s="239"/>
      <c r="M4148" s="240"/>
      <c r="N4148" s="241"/>
      <c r="O4148" s="241"/>
      <c r="P4148" s="241"/>
      <c r="Q4148" s="241"/>
      <c r="R4148" s="241"/>
      <c r="S4148" s="241"/>
      <c r="T4148" s="242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3" t="s">
        <v>205</v>
      </c>
      <c r="AU4148" s="243" t="s">
        <v>82</v>
      </c>
      <c r="AV4148" s="13" t="s">
        <v>82</v>
      </c>
      <c r="AW4148" s="13" t="s">
        <v>33</v>
      </c>
      <c r="AX4148" s="13" t="s">
        <v>72</v>
      </c>
      <c r="AY4148" s="243" t="s">
        <v>190</v>
      </c>
    </row>
    <row r="4149" s="13" customFormat="1">
      <c r="A4149" s="13"/>
      <c r="B4149" s="232"/>
      <c r="C4149" s="233"/>
      <c r="D4149" s="234" t="s">
        <v>205</v>
      </c>
      <c r="E4149" s="235" t="s">
        <v>19</v>
      </c>
      <c r="F4149" s="236" t="s">
        <v>4439</v>
      </c>
      <c r="G4149" s="233"/>
      <c r="H4149" s="237">
        <v>-4.6799999999999997</v>
      </c>
      <c r="I4149" s="238"/>
      <c r="J4149" s="233"/>
      <c r="K4149" s="233"/>
      <c r="L4149" s="239"/>
      <c r="M4149" s="240"/>
      <c r="N4149" s="241"/>
      <c r="O4149" s="241"/>
      <c r="P4149" s="241"/>
      <c r="Q4149" s="241"/>
      <c r="R4149" s="241"/>
      <c r="S4149" s="241"/>
      <c r="T4149" s="242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3" t="s">
        <v>205</v>
      </c>
      <c r="AU4149" s="243" t="s">
        <v>82</v>
      </c>
      <c r="AV4149" s="13" t="s">
        <v>82</v>
      </c>
      <c r="AW4149" s="13" t="s">
        <v>33</v>
      </c>
      <c r="AX4149" s="13" t="s">
        <v>72</v>
      </c>
      <c r="AY4149" s="243" t="s">
        <v>190</v>
      </c>
    </row>
    <row r="4150" s="13" customFormat="1">
      <c r="A4150" s="13"/>
      <c r="B4150" s="232"/>
      <c r="C4150" s="233"/>
      <c r="D4150" s="234" t="s">
        <v>205</v>
      </c>
      <c r="E4150" s="235" t="s">
        <v>19</v>
      </c>
      <c r="F4150" s="236" t="s">
        <v>4431</v>
      </c>
      <c r="G4150" s="233"/>
      <c r="H4150" s="237">
        <v>-0.90000000000000002</v>
      </c>
      <c r="I4150" s="238"/>
      <c r="J4150" s="233"/>
      <c r="K4150" s="233"/>
      <c r="L4150" s="239"/>
      <c r="M4150" s="240"/>
      <c r="N4150" s="241"/>
      <c r="O4150" s="241"/>
      <c r="P4150" s="241"/>
      <c r="Q4150" s="241"/>
      <c r="R4150" s="241"/>
      <c r="S4150" s="241"/>
      <c r="T4150" s="242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3" t="s">
        <v>205</v>
      </c>
      <c r="AU4150" s="243" t="s">
        <v>82</v>
      </c>
      <c r="AV4150" s="13" t="s">
        <v>82</v>
      </c>
      <c r="AW4150" s="13" t="s">
        <v>33</v>
      </c>
      <c r="AX4150" s="13" t="s">
        <v>72</v>
      </c>
      <c r="AY4150" s="243" t="s">
        <v>190</v>
      </c>
    </row>
    <row r="4151" s="13" customFormat="1">
      <c r="A4151" s="13"/>
      <c r="B4151" s="232"/>
      <c r="C4151" s="233"/>
      <c r="D4151" s="234" t="s">
        <v>205</v>
      </c>
      <c r="E4151" s="235" t="s">
        <v>19</v>
      </c>
      <c r="F4151" s="236" t="s">
        <v>4390</v>
      </c>
      <c r="G4151" s="233"/>
      <c r="H4151" s="237">
        <v>0.20000000000000001</v>
      </c>
      <c r="I4151" s="238"/>
      <c r="J4151" s="233"/>
      <c r="K4151" s="233"/>
      <c r="L4151" s="239"/>
      <c r="M4151" s="240"/>
      <c r="N4151" s="241"/>
      <c r="O4151" s="241"/>
      <c r="P4151" s="241"/>
      <c r="Q4151" s="241"/>
      <c r="R4151" s="241"/>
      <c r="S4151" s="241"/>
      <c r="T4151" s="242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3" t="s">
        <v>205</v>
      </c>
      <c r="AU4151" s="243" t="s">
        <v>82</v>
      </c>
      <c r="AV4151" s="13" t="s">
        <v>82</v>
      </c>
      <c r="AW4151" s="13" t="s">
        <v>33</v>
      </c>
      <c r="AX4151" s="13" t="s">
        <v>72</v>
      </c>
      <c r="AY4151" s="243" t="s">
        <v>190</v>
      </c>
    </row>
    <row r="4152" s="14" customFormat="1">
      <c r="A4152" s="14"/>
      <c r="B4152" s="254"/>
      <c r="C4152" s="255"/>
      <c r="D4152" s="234" t="s">
        <v>205</v>
      </c>
      <c r="E4152" s="256" t="s">
        <v>19</v>
      </c>
      <c r="F4152" s="257" t="s">
        <v>2029</v>
      </c>
      <c r="G4152" s="255"/>
      <c r="H4152" s="256" t="s">
        <v>19</v>
      </c>
      <c r="I4152" s="258"/>
      <c r="J4152" s="255"/>
      <c r="K4152" s="255"/>
      <c r="L4152" s="259"/>
      <c r="M4152" s="260"/>
      <c r="N4152" s="261"/>
      <c r="O4152" s="261"/>
      <c r="P4152" s="261"/>
      <c r="Q4152" s="261"/>
      <c r="R4152" s="261"/>
      <c r="S4152" s="261"/>
      <c r="T4152" s="262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63" t="s">
        <v>205</v>
      </c>
      <c r="AU4152" s="263" t="s">
        <v>82</v>
      </c>
      <c r="AV4152" s="14" t="s">
        <v>79</v>
      </c>
      <c r="AW4152" s="14" t="s">
        <v>33</v>
      </c>
      <c r="AX4152" s="14" t="s">
        <v>72</v>
      </c>
      <c r="AY4152" s="263" t="s">
        <v>190</v>
      </c>
    </row>
    <row r="4153" s="13" customFormat="1">
      <c r="A4153" s="13"/>
      <c r="B4153" s="232"/>
      <c r="C4153" s="233"/>
      <c r="D4153" s="234" t="s">
        <v>205</v>
      </c>
      <c r="E4153" s="235" t="s">
        <v>19</v>
      </c>
      <c r="F4153" s="236" t="s">
        <v>4440</v>
      </c>
      <c r="G4153" s="233"/>
      <c r="H4153" s="237">
        <v>22.399999999999999</v>
      </c>
      <c r="I4153" s="238"/>
      <c r="J4153" s="233"/>
      <c r="K4153" s="233"/>
      <c r="L4153" s="239"/>
      <c r="M4153" s="240"/>
      <c r="N4153" s="241"/>
      <c r="O4153" s="241"/>
      <c r="P4153" s="241"/>
      <c r="Q4153" s="241"/>
      <c r="R4153" s="241"/>
      <c r="S4153" s="241"/>
      <c r="T4153" s="242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3" t="s">
        <v>205</v>
      </c>
      <c r="AU4153" s="243" t="s">
        <v>82</v>
      </c>
      <c r="AV4153" s="13" t="s">
        <v>82</v>
      </c>
      <c r="AW4153" s="13" t="s">
        <v>33</v>
      </c>
      <c r="AX4153" s="13" t="s">
        <v>72</v>
      </c>
      <c r="AY4153" s="243" t="s">
        <v>190</v>
      </c>
    </row>
    <row r="4154" s="13" customFormat="1">
      <c r="A4154" s="13"/>
      <c r="B4154" s="232"/>
      <c r="C4154" s="233"/>
      <c r="D4154" s="234" t="s">
        <v>205</v>
      </c>
      <c r="E4154" s="235" t="s">
        <v>19</v>
      </c>
      <c r="F4154" s="236" t="s">
        <v>4192</v>
      </c>
      <c r="G4154" s="233"/>
      <c r="H4154" s="237">
        <v>-0.90000000000000002</v>
      </c>
      <c r="I4154" s="238"/>
      <c r="J4154" s="233"/>
      <c r="K4154" s="233"/>
      <c r="L4154" s="239"/>
      <c r="M4154" s="240"/>
      <c r="N4154" s="241"/>
      <c r="O4154" s="241"/>
      <c r="P4154" s="241"/>
      <c r="Q4154" s="241"/>
      <c r="R4154" s="241"/>
      <c r="S4154" s="241"/>
      <c r="T4154" s="242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3" t="s">
        <v>205</v>
      </c>
      <c r="AU4154" s="243" t="s">
        <v>82</v>
      </c>
      <c r="AV4154" s="13" t="s">
        <v>82</v>
      </c>
      <c r="AW4154" s="13" t="s">
        <v>33</v>
      </c>
      <c r="AX4154" s="13" t="s">
        <v>72</v>
      </c>
      <c r="AY4154" s="243" t="s">
        <v>190</v>
      </c>
    </row>
    <row r="4155" s="14" customFormat="1">
      <c r="A4155" s="14"/>
      <c r="B4155" s="254"/>
      <c r="C4155" s="255"/>
      <c r="D4155" s="234" t="s">
        <v>205</v>
      </c>
      <c r="E4155" s="256" t="s">
        <v>19</v>
      </c>
      <c r="F4155" s="257" t="s">
        <v>2449</v>
      </c>
      <c r="G4155" s="255"/>
      <c r="H4155" s="256" t="s">
        <v>19</v>
      </c>
      <c r="I4155" s="258"/>
      <c r="J4155" s="255"/>
      <c r="K4155" s="255"/>
      <c r="L4155" s="259"/>
      <c r="M4155" s="260"/>
      <c r="N4155" s="261"/>
      <c r="O4155" s="261"/>
      <c r="P4155" s="261"/>
      <c r="Q4155" s="261"/>
      <c r="R4155" s="261"/>
      <c r="S4155" s="261"/>
      <c r="T4155" s="262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63" t="s">
        <v>205</v>
      </c>
      <c r="AU4155" s="263" t="s">
        <v>82</v>
      </c>
      <c r="AV4155" s="14" t="s">
        <v>79</v>
      </c>
      <c r="AW4155" s="14" t="s">
        <v>33</v>
      </c>
      <c r="AX4155" s="14" t="s">
        <v>72</v>
      </c>
      <c r="AY4155" s="263" t="s">
        <v>190</v>
      </c>
    </row>
    <row r="4156" s="13" customFormat="1">
      <c r="A4156" s="13"/>
      <c r="B4156" s="232"/>
      <c r="C4156" s="233"/>
      <c r="D4156" s="234" t="s">
        <v>205</v>
      </c>
      <c r="E4156" s="235" t="s">
        <v>19</v>
      </c>
      <c r="F4156" s="236" t="s">
        <v>4441</v>
      </c>
      <c r="G4156" s="233"/>
      <c r="H4156" s="237">
        <v>11.708</v>
      </c>
      <c r="I4156" s="238"/>
      <c r="J4156" s="233"/>
      <c r="K4156" s="233"/>
      <c r="L4156" s="239"/>
      <c r="M4156" s="240"/>
      <c r="N4156" s="241"/>
      <c r="O4156" s="241"/>
      <c r="P4156" s="241"/>
      <c r="Q4156" s="241"/>
      <c r="R4156" s="241"/>
      <c r="S4156" s="241"/>
      <c r="T4156" s="242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3" t="s">
        <v>205</v>
      </c>
      <c r="AU4156" s="243" t="s">
        <v>82</v>
      </c>
      <c r="AV4156" s="13" t="s">
        <v>82</v>
      </c>
      <c r="AW4156" s="13" t="s">
        <v>33</v>
      </c>
      <c r="AX4156" s="13" t="s">
        <v>72</v>
      </c>
      <c r="AY4156" s="243" t="s">
        <v>190</v>
      </c>
    </row>
    <row r="4157" s="15" customFormat="1">
      <c r="A4157" s="15"/>
      <c r="B4157" s="264"/>
      <c r="C4157" s="265"/>
      <c r="D4157" s="234" t="s">
        <v>205</v>
      </c>
      <c r="E4157" s="266" t="s">
        <v>19</v>
      </c>
      <c r="F4157" s="267" t="s">
        <v>243</v>
      </c>
      <c r="G4157" s="265"/>
      <c r="H4157" s="268">
        <v>718.07399999999996</v>
      </c>
      <c r="I4157" s="269"/>
      <c r="J4157" s="265"/>
      <c r="K4157" s="265"/>
      <c r="L4157" s="270"/>
      <c r="M4157" s="271"/>
      <c r="N4157" s="272"/>
      <c r="O4157" s="272"/>
      <c r="P4157" s="272"/>
      <c r="Q4157" s="272"/>
      <c r="R4157" s="272"/>
      <c r="S4157" s="272"/>
      <c r="T4157" s="273"/>
      <c r="U4157" s="15"/>
      <c r="V4157" s="15"/>
      <c r="W4157" s="15"/>
      <c r="X4157" s="15"/>
      <c r="Y4157" s="15"/>
      <c r="Z4157" s="15"/>
      <c r="AA4157" s="15"/>
      <c r="AB4157" s="15"/>
      <c r="AC4157" s="15"/>
      <c r="AD4157" s="15"/>
      <c r="AE4157" s="15"/>
      <c r="AT4157" s="274" t="s">
        <v>205</v>
      </c>
      <c r="AU4157" s="274" t="s">
        <v>82</v>
      </c>
      <c r="AV4157" s="15" t="s">
        <v>197</v>
      </c>
      <c r="AW4157" s="15" t="s">
        <v>33</v>
      </c>
      <c r="AX4157" s="15" t="s">
        <v>79</v>
      </c>
      <c r="AY4157" s="274" t="s">
        <v>190</v>
      </c>
    </row>
    <row r="4158" s="2" customFormat="1" ht="24.15" customHeight="1">
      <c r="A4158" s="40"/>
      <c r="B4158" s="41"/>
      <c r="C4158" s="214" t="s">
        <v>4442</v>
      </c>
      <c r="D4158" s="214" t="s">
        <v>192</v>
      </c>
      <c r="E4158" s="215" t="s">
        <v>4443</v>
      </c>
      <c r="F4158" s="216" t="s">
        <v>4444</v>
      </c>
      <c r="G4158" s="217" t="s">
        <v>222</v>
      </c>
      <c r="H4158" s="218">
        <v>7.6609999999999996</v>
      </c>
      <c r="I4158" s="219"/>
      <c r="J4158" s="220">
        <f>ROUND(I4158*H4158,2)</f>
        <v>0</v>
      </c>
      <c r="K4158" s="216" t="s">
        <v>196</v>
      </c>
      <c r="L4158" s="46"/>
      <c r="M4158" s="221" t="s">
        <v>19</v>
      </c>
      <c r="N4158" s="222" t="s">
        <v>43</v>
      </c>
      <c r="O4158" s="86"/>
      <c r="P4158" s="223">
        <f>O4158*H4158</f>
        <v>0</v>
      </c>
      <c r="Q4158" s="223">
        <v>0</v>
      </c>
      <c r="R4158" s="223">
        <f>Q4158*H4158</f>
        <v>0</v>
      </c>
      <c r="S4158" s="223">
        <v>0</v>
      </c>
      <c r="T4158" s="224">
        <f>S4158*H4158</f>
        <v>0</v>
      </c>
      <c r="U4158" s="40"/>
      <c r="V4158" s="40"/>
      <c r="W4158" s="40"/>
      <c r="X4158" s="40"/>
      <c r="Y4158" s="40"/>
      <c r="Z4158" s="40"/>
      <c r="AA4158" s="40"/>
      <c r="AB4158" s="40"/>
      <c r="AC4158" s="40"/>
      <c r="AD4158" s="40"/>
      <c r="AE4158" s="40"/>
      <c r="AR4158" s="225" t="s">
        <v>307</v>
      </c>
      <c r="AT4158" s="225" t="s">
        <v>192</v>
      </c>
      <c r="AU4158" s="225" t="s">
        <v>82</v>
      </c>
      <c r="AY4158" s="19" t="s">
        <v>190</v>
      </c>
      <c r="BE4158" s="226">
        <f>IF(N4158="základní",J4158,0)</f>
        <v>0</v>
      </c>
      <c r="BF4158" s="226">
        <f>IF(N4158="snížená",J4158,0)</f>
        <v>0</v>
      </c>
      <c r="BG4158" s="226">
        <f>IF(N4158="zákl. přenesená",J4158,0)</f>
        <v>0</v>
      </c>
      <c r="BH4158" s="226">
        <f>IF(N4158="sníž. přenesená",J4158,0)</f>
        <v>0</v>
      </c>
      <c r="BI4158" s="226">
        <f>IF(N4158="nulová",J4158,0)</f>
        <v>0</v>
      </c>
      <c r="BJ4158" s="19" t="s">
        <v>79</v>
      </c>
      <c r="BK4158" s="226">
        <f>ROUND(I4158*H4158,2)</f>
        <v>0</v>
      </c>
      <c r="BL4158" s="19" t="s">
        <v>307</v>
      </c>
      <c r="BM4158" s="225" t="s">
        <v>4445</v>
      </c>
    </row>
    <row r="4159" s="2" customFormat="1">
      <c r="A4159" s="40"/>
      <c r="B4159" s="41"/>
      <c r="C4159" s="42"/>
      <c r="D4159" s="227" t="s">
        <v>199</v>
      </c>
      <c r="E4159" s="42"/>
      <c r="F4159" s="228" t="s">
        <v>4446</v>
      </c>
      <c r="G4159" s="42"/>
      <c r="H4159" s="42"/>
      <c r="I4159" s="229"/>
      <c r="J4159" s="42"/>
      <c r="K4159" s="42"/>
      <c r="L4159" s="46"/>
      <c r="M4159" s="230"/>
      <c r="N4159" s="231"/>
      <c r="O4159" s="86"/>
      <c r="P4159" s="86"/>
      <c r="Q4159" s="86"/>
      <c r="R4159" s="86"/>
      <c r="S4159" s="86"/>
      <c r="T4159" s="87"/>
      <c r="U4159" s="40"/>
      <c r="V4159" s="40"/>
      <c r="W4159" s="40"/>
      <c r="X4159" s="40"/>
      <c r="Y4159" s="40"/>
      <c r="Z4159" s="40"/>
      <c r="AA4159" s="40"/>
      <c r="AB4159" s="40"/>
      <c r="AC4159" s="40"/>
      <c r="AD4159" s="40"/>
      <c r="AE4159" s="40"/>
      <c r="AT4159" s="19" t="s">
        <v>199</v>
      </c>
      <c r="AU4159" s="19" t="s">
        <v>82</v>
      </c>
    </row>
    <row r="4160" s="12" customFormat="1" ht="22.8" customHeight="1">
      <c r="A4160" s="12"/>
      <c r="B4160" s="198"/>
      <c r="C4160" s="199"/>
      <c r="D4160" s="200" t="s">
        <v>71</v>
      </c>
      <c r="E4160" s="212" t="s">
        <v>4447</v>
      </c>
      <c r="F4160" s="212" t="s">
        <v>4448</v>
      </c>
      <c r="G4160" s="199"/>
      <c r="H4160" s="199"/>
      <c r="I4160" s="202"/>
      <c r="J4160" s="213">
        <f>BK4160</f>
        <v>0</v>
      </c>
      <c r="K4160" s="199"/>
      <c r="L4160" s="204"/>
      <c r="M4160" s="205"/>
      <c r="N4160" s="206"/>
      <c r="O4160" s="206"/>
      <c r="P4160" s="207">
        <f>SUM(P4161:P4530)</f>
        <v>0</v>
      </c>
      <c r="Q4160" s="206"/>
      <c r="R4160" s="207">
        <f>SUM(R4161:R4530)</f>
        <v>14.172923360000002</v>
      </c>
      <c r="S4160" s="206"/>
      <c r="T4160" s="208">
        <f>SUM(T4161:T4530)</f>
        <v>0</v>
      </c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  <c r="AR4160" s="209" t="s">
        <v>82</v>
      </c>
      <c r="AT4160" s="210" t="s">
        <v>71</v>
      </c>
      <c r="AU4160" s="210" t="s">
        <v>79</v>
      </c>
      <c r="AY4160" s="209" t="s">
        <v>190</v>
      </c>
      <c r="BK4160" s="211">
        <f>SUM(BK4161:BK4530)</f>
        <v>0</v>
      </c>
    </row>
    <row r="4161" s="2" customFormat="1" ht="16.5" customHeight="1">
      <c r="A4161" s="40"/>
      <c r="B4161" s="41"/>
      <c r="C4161" s="214" t="s">
        <v>4449</v>
      </c>
      <c r="D4161" s="214" t="s">
        <v>192</v>
      </c>
      <c r="E4161" s="215" t="s">
        <v>4450</v>
      </c>
      <c r="F4161" s="216" t="s">
        <v>4451</v>
      </c>
      <c r="G4161" s="217" t="s">
        <v>214</v>
      </c>
      <c r="H4161" s="218">
        <v>556.54100000000005</v>
      </c>
      <c r="I4161" s="219"/>
      <c r="J4161" s="220">
        <f>ROUND(I4161*H4161,2)</f>
        <v>0</v>
      </c>
      <c r="K4161" s="216" t="s">
        <v>196</v>
      </c>
      <c r="L4161" s="46"/>
      <c r="M4161" s="221" t="s">
        <v>19</v>
      </c>
      <c r="N4161" s="222" t="s">
        <v>43</v>
      </c>
      <c r="O4161" s="86"/>
      <c r="P4161" s="223">
        <f>O4161*H4161</f>
        <v>0</v>
      </c>
      <c r="Q4161" s="223">
        <v>0.00029999999999999997</v>
      </c>
      <c r="R4161" s="223">
        <f>Q4161*H4161</f>
        <v>0.16696230000000001</v>
      </c>
      <c r="S4161" s="223">
        <v>0</v>
      </c>
      <c r="T4161" s="224">
        <f>S4161*H4161</f>
        <v>0</v>
      </c>
      <c r="U4161" s="40"/>
      <c r="V4161" s="40"/>
      <c r="W4161" s="40"/>
      <c r="X4161" s="40"/>
      <c r="Y4161" s="40"/>
      <c r="Z4161" s="40"/>
      <c r="AA4161" s="40"/>
      <c r="AB4161" s="40"/>
      <c r="AC4161" s="40"/>
      <c r="AD4161" s="40"/>
      <c r="AE4161" s="40"/>
      <c r="AR4161" s="225" t="s">
        <v>307</v>
      </c>
      <c r="AT4161" s="225" t="s">
        <v>192</v>
      </c>
      <c r="AU4161" s="225" t="s">
        <v>82</v>
      </c>
      <c r="AY4161" s="19" t="s">
        <v>190</v>
      </c>
      <c r="BE4161" s="226">
        <f>IF(N4161="základní",J4161,0)</f>
        <v>0</v>
      </c>
      <c r="BF4161" s="226">
        <f>IF(N4161="snížená",J4161,0)</f>
        <v>0</v>
      </c>
      <c r="BG4161" s="226">
        <f>IF(N4161="zákl. přenesená",J4161,0)</f>
        <v>0</v>
      </c>
      <c r="BH4161" s="226">
        <f>IF(N4161="sníž. přenesená",J4161,0)</f>
        <v>0</v>
      </c>
      <c r="BI4161" s="226">
        <f>IF(N4161="nulová",J4161,0)</f>
        <v>0</v>
      </c>
      <c r="BJ4161" s="19" t="s">
        <v>79</v>
      </c>
      <c r="BK4161" s="226">
        <f>ROUND(I4161*H4161,2)</f>
        <v>0</v>
      </c>
      <c r="BL4161" s="19" t="s">
        <v>307</v>
      </c>
      <c r="BM4161" s="225" t="s">
        <v>4452</v>
      </c>
    </row>
    <row r="4162" s="2" customFormat="1">
      <c r="A4162" s="40"/>
      <c r="B4162" s="41"/>
      <c r="C4162" s="42"/>
      <c r="D4162" s="227" t="s">
        <v>199</v>
      </c>
      <c r="E4162" s="42"/>
      <c r="F4162" s="228" t="s">
        <v>4453</v>
      </c>
      <c r="G4162" s="42"/>
      <c r="H4162" s="42"/>
      <c r="I4162" s="229"/>
      <c r="J4162" s="42"/>
      <c r="K4162" s="42"/>
      <c r="L4162" s="46"/>
      <c r="M4162" s="230"/>
      <c r="N4162" s="231"/>
      <c r="O4162" s="86"/>
      <c r="P4162" s="86"/>
      <c r="Q4162" s="86"/>
      <c r="R4162" s="86"/>
      <c r="S4162" s="86"/>
      <c r="T4162" s="87"/>
      <c r="U4162" s="40"/>
      <c r="V4162" s="40"/>
      <c r="W4162" s="40"/>
      <c r="X4162" s="40"/>
      <c r="Y4162" s="40"/>
      <c r="Z4162" s="40"/>
      <c r="AA4162" s="40"/>
      <c r="AB4162" s="40"/>
      <c r="AC4162" s="40"/>
      <c r="AD4162" s="40"/>
      <c r="AE4162" s="40"/>
      <c r="AT4162" s="19" t="s">
        <v>199</v>
      </c>
      <c r="AU4162" s="19" t="s">
        <v>82</v>
      </c>
    </row>
    <row r="4163" s="14" customFormat="1">
      <c r="A4163" s="14"/>
      <c r="B4163" s="254"/>
      <c r="C4163" s="255"/>
      <c r="D4163" s="234" t="s">
        <v>205</v>
      </c>
      <c r="E4163" s="256" t="s">
        <v>19</v>
      </c>
      <c r="F4163" s="257" t="s">
        <v>4454</v>
      </c>
      <c r="G4163" s="255"/>
      <c r="H4163" s="256" t="s">
        <v>19</v>
      </c>
      <c r="I4163" s="258"/>
      <c r="J4163" s="255"/>
      <c r="K4163" s="255"/>
      <c r="L4163" s="259"/>
      <c r="M4163" s="260"/>
      <c r="N4163" s="261"/>
      <c r="O4163" s="261"/>
      <c r="P4163" s="261"/>
      <c r="Q4163" s="261"/>
      <c r="R4163" s="261"/>
      <c r="S4163" s="261"/>
      <c r="T4163" s="262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63" t="s">
        <v>205</v>
      </c>
      <c r="AU4163" s="263" t="s">
        <v>82</v>
      </c>
      <c r="AV4163" s="14" t="s">
        <v>79</v>
      </c>
      <c r="AW4163" s="14" t="s">
        <v>33</v>
      </c>
      <c r="AX4163" s="14" t="s">
        <v>72</v>
      </c>
      <c r="AY4163" s="263" t="s">
        <v>190</v>
      </c>
    </row>
    <row r="4164" s="13" customFormat="1">
      <c r="A4164" s="13"/>
      <c r="B4164" s="232"/>
      <c r="C4164" s="233"/>
      <c r="D4164" s="234" t="s">
        <v>205</v>
      </c>
      <c r="E4164" s="235" t="s">
        <v>19</v>
      </c>
      <c r="F4164" s="236" t="s">
        <v>4455</v>
      </c>
      <c r="G4164" s="233"/>
      <c r="H4164" s="237">
        <v>556.54100000000005</v>
      </c>
      <c r="I4164" s="238"/>
      <c r="J4164" s="233"/>
      <c r="K4164" s="233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205</v>
      </c>
      <c r="AU4164" s="243" t="s">
        <v>82</v>
      </c>
      <c r="AV4164" s="13" t="s">
        <v>82</v>
      </c>
      <c r="AW4164" s="13" t="s">
        <v>33</v>
      </c>
      <c r="AX4164" s="13" t="s">
        <v>79</v>
      </c>
      <c r="AY4164" s="243" t="s">
        <v>190</v>
      </c>
    </row>
    <row r="4165" s="2" customFormat="1" ht="16.5" customHeight="1">
      <c r="A4165" s="40"/>
      <c r="B4165" s="41"/>
      <c r="C4165" s="214" t="s">
        <v>4456</v>
      </c>
      <c r="D4165" s="214" t="s">
        <v>192</v>
      </c>
      <c r="E4165" s="215" t="s">
        <v>4457</v>
      </c>
      <c r="F4165" s="216" t="s">
        <v>4458</v>
      </c>
      <c r="G4165" s="217" t="s">
        <v>214</v>
      </c>
      <c r="H4165" s="218">
        <v>245.26499999999999</v>
      </c>
      <c r="I4165" s="219"/>
      <c r="J4165" s="220">
        <f>ROUND(I4165*H4165,2)</f>
        <v>0</v>
      </c>
      <c r="K4165" s="216" t="s">
        <v>196</v>
      </c>
      <c r="L4165" s="46"/>
      <c r="M4165" s="221" t="s">
        <v>19</v>
      </c>
      <c r="N4165" s="222" t="s">
        <v>43</v>
      </c>
      <c r="O4165" s="86"/>
      <c r="P4165" s="223">
        <f>O4165*H4165</f>
        <v>0</v>
      </c>
      <c r="Q4165" s="223">
        <v>0.0015</v>
      </c>
      <c r="R4165" s="223">
        <f>Q4165*H4165</f>
        <v>0.36789749999999999</v>
      </c>
      <c r="S4165" s="223">
        <v>0</v>
      </c>
      <c r="T4165" s="224">
        <f>S4165*H4165</f>
        <v>0</v>
      </c>
      <c r="U4165" s="40"/>
      <c r="V4165" s="40"/>
      <c r="W4165" s="40"/>
      <c r="X4165" s="40"/>
      <c r="Y4165" s="40"/>
      <c r="Z4165" s="40"/>
      <c r="AA4165" s="40"/>
      <c r="AB4165" s="40"/>
      <c r="AC4165" s="40"/>
      <c r="AD4165" s="40"/>
      <c r="AE4165" s="40"/>
      <c r="AR4165" s="225" t="s">
        <v>307</v>
      </c>
      <c r="AT4165" s="225" t="s">
        <v>192</v>
      </c>
      <c r="AU4165" s="225" t="s">
        <v>82</v>
      </c>
      <c r="AY4165" s="19" t="s">
        <v>190</v>
      </c>
      <c r="BE4165" s="226">
        <f>IF(N4165="základní",J4165,0)</f>
        <v>0</v>
      </c>
      <c r="BF4165" s="226">
        <f>IF(N4165="snížená",J4165,0)</f>
        <v>0</v>
      </c>
      <c r="BG4165" s="226">
        <f>IF(N4165="zákl. přenesená",J4165,0)</f>
        <v>0</v>
      </c>
      <c r="BH4165" s="226">
        <f>IF(N4165="sníž. přenesená",J4165,0)</f>
        <v>0</v>
      </c>
      <c r="BI4165" s="226">
        <f>IF(N4165="nulová",J4165,0)</f>
        <v>0</v>
      </c>
      <c r="BJ4165" s="19" t="s">
        <v>79</v>
      </c>
      <c r="BK4165" s="226">
        <f>ROUND(I4165*H4165,2)</f>
        <v>0</v>
      </c>
      <c r="BL4165" s="19" t="s">
        <v>307</v>
      </c>
      <c r="BM4165" s="225" t="s">
        <v>4459</v>
      </c>
    </row>
    <row r="4166" s="2" customFormat="1">
      <c r="A4166" s="40"/>
      <c r="B4166" s="41"/>
      <c r="C4166" s="42"/>
      <c r="D4166" s="227" t="s">
        <v>199</v>
      </c>
      <c r="E4166" s="42"/>
      <c r="F4166" s="228" t="s">
        <v>4460</v>
      </c>
      <c r="G4166" s="42"/>
      <c r="H4166" s="42"/>
      <c r="I4166" s="229"/>
      <c r="J4166" s="42"/>
      <c r="K4166" s="42"/>
      <c r="L4166" s="46"/>
      <c r="M4166" s="230"/>
      <c r="N4166" s="231"/>
      <c r="O4166" s="86"/>
      <c r="P4166" s="86"/>
      <c r="Q4166" s="86"/>
      <c r="R4166" s="86"/>
      <c r="S4166" s="86"/>
      <c r="T4166" s="87"/>
      <c r="U4166" s="40"/>
      <c r="V4166" s="40"/>
      <c r="W4166" s="40"/>
      <c r="X4166" s="40"/>
      <c r="Y4166" s="40"/>
      <c r="Z4166" s="40"/>
      <c r="AA4166" s="40"/>
      <c r="AB4166" s="40"/>
      <c r="AC4166" s="40"/>
      <c r="AD4166" s="40"/>
      <c r="AE4166" s="40"/>
      <c r="AT4166" s="19" t="s">
        <v>199</v>
      </c>
      <c r="AU4166" s="19" t="s">
        <v>82</v>
      </c>
    </row>
    <row r="4167" s="14" customFormat="1">
      <c r="A4167" s="14"/>
      <c r="B4167" s="254"/>
      <c r="C4167" s="255"/>
      <c r="D4167" s="234" t="s">
        <v>205</v>
      </c>
      <c r="E4167" s="256" t="s">
        <v>19</v>
      </c>
      <c r="F4167" s="257" t="s">
        <v>4461</v>
      </c>
      <c r="G4167" s="255"/>
      <c r="H4167" s="256" t="s">
        <v>19</v>
      </c>
      <c r="I4167" s="258"/>
      <c r="J4167" s="255"/>
      <c r="K4167" s="255"/>
      <c r="L4167" s="259"/>
      <c r="M4167" s="260"/>
      <c r="N4167" s="261"/>
      <c r="O4167" s="261"/>
      <c r="P4167" s="261"/>
      <c r="Q4167" s="261"/>
      <c r="R4167" s="261"/>
      <c r="S4167" s="261"/>
      <c r="T4167" s="262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63" t="s">
        <v>205</v>
      </c>
      <c r="AU4167" s="263" t="s">
        <v>82</v>
      </c>
      <c r="AV4167" s="14" t="s">
        <v>79</v>
      </c>
      <c r="AW4167" s="14" t="s">
        <v>33</v>
      </c>
      <c r="AX4167" s="14" t="s">
        <v>72</v>
      </c>
      <c r="AY4167" s="263" t="s">
        <v>190</v>
      </c>
    </row>
    <row r="4168" s="14" customFormat="1">
      <c r="A4168" s="14"/>
      <c r="B4168" s="254"/>
      <c r="C4168" s="255"/>
      <c r="D4168" s="234" t="s">
        <v>205</v>
      </c>
      <c r="E4168" s="256" t="s">
        <v>19</v>
      </c>
      <c r="F4168" s="257" t="s">
        <v>4462</v>
      </c>
      <c r="G4168" s="255"/>
      <c r="H4168" s="256" t="s">
        <v>19</v>
      </c>
      <c r="I4168" s="258"/>
      <c r="J4168" s="255"/>
      <c r="K4168" s="255"/>
      <c r="L4168" s="259"/>
      <c r="M4168" s="260"/>
      <c r="N4168" s="261"/>
      <c r="O4168" s="261"/>
      <c r="P4168" s="261"/>
      <c r="Q4168" s="261"/>
      <c r="R4168" s="261"/>
      <c r="S4168" s="261"/>
      <c r="T4168" s="262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63" t="s">
        <v>205</v>
      </c>
      <c r="AU4168" s="263" t="s">
        <v>82</v>
      </c>
      <c r="AV4168" s="14" t="s">
        <v>79</v>
      </c>
      <c r="AW4168" s="14" t="s">
        <v>33</v>
      </c>
      <c r="AX4168" s="14" t="s">
        <v>72</v>
      </c>
      <c r="AY4168" s="263" t="s">
        <v>190</v>
      </c>
    </row>
    <row r="4169" s="14" customFormat="1">
      <c r="A4169" s="14"/>
      <c r="B4169" s="254"/>
      <c r="C4169" s="255"/>
      <c r="D4169" s="234" t="s">
        <v>205</v>
      </c>
      <c r="E4169" s="256" t="s">
        <v>19</v>
      </c>
      <c r="F4169" s="257" t="s">
        <v>4463</v>
      </c>
      <c r="G4169" s="255"/>
      <c r="H4169" s="256" t="s">
        <v>19</v>
      </c>
      <c r="I4169" s="258"/>
      <c r="J4169" s="255"/>
      <c r="K4169" s="255"/>
      <c r="L4169" s="259"/>
      <c r="M4169" s="260"/>
      <c r="N4169" s="261"/>
      <c r="O4169" s="261"/>
      <c r="P4169" s="261"/>
      <c r="Q4169" s="261"/>
      <c r="R4169" s="261"/>
      <c r="S4169" s="261"/>
      <c r="T4169" s="262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63" t="s">
        <v>205</v>
      </c>
      <c r="AU4169" s="263" t="s">
        <v>82</v>
      </c>
      <c r="AV4169" s="14" t="s">
        <v>79</v>
      </c>
      <c r="AW4169" s="14" t="s">
        <v>33</v>
      </c>
      <c r="AX4169" s="14" t="s">
        <v>72</v>
      </c>
      <c r="AY4169" s="263" t="s">
        <v>190</v>
      </c>
    </row>
    <row r="4170" s="14" customFormat="1">
      <c r="A4170" s="14"/>
      <c r="B4170" s="254"/>
      <c r="C4170" s="255"/>
      <c r="D4170" s="234" t="s">
        <v>205</v>
      </c>
      <c r="E4170" s="256" t="s">
        <v>19</v>
      </c>
      <c r="F4170" s="257" t="s">
        <v>1066</v>
      </c>
      <c r="G4170" s="255"/>
      <c r="H4170" s="256" t="s">
        <v>19</v>
      </c>
      <c r="I4170" s="258"/>
      <c r="J4170" s="255"/>
      <c r="K4170" s="255"/>
      <c r="L4170" s="259"/>
      <c r="M4170" s="260"/>
      <c r="N4170" s="261"/>
      <c r="O4170" s="261"/>
      <c r="P4170" s="261"/>
      <c r="Q4170" s="261"/>
      <c r="R4170" s="261"/>
      <c r="S4170" s="261"/>
      <c r="T4170" s="262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63" t="s">
        <v>205</v>
      </c>
      <c r="AU4170" s="263" t="s">
        <v>82</v>
      </c>
      <c r="AV4170" s="14" t="s">
        <v>79</v>
      </c>
      <c r="AW4170" s="14" t="s">
        <v>33</v>
      </c>
      <c r="AX4170" s="14" t="s">
        <v>72</v>
      </c>
      <c r="AY4170" s="263" t="s">
        <v>190</v>
      </c>
    </row>
    <row r="4171" s="14" customFormat="1">
      <c r="A4171" s="14"/>
      <c r="B4171" s="254"/>
      <c r="C4171" s="255"/>
      <c r="D4171" s="234" t="s">
        <v>205</v>
      </c>
      <c r="E4171" s="256" t="s">
        <v>19</v>
      </c>
      <c r="F4171" s="257" t="s">
        <v>3079</v>
      </c>
      <c r="G4171" s="255"/>
      <c r="H4171" s="256" t="s">
        <v>19</v>
      </c>
      <c r="I4171" s="258"/>
      <c r="J4171" s="255"/>
      <c r="K4171" s="255"/>
      <c r="L4171" s="259"/>
      <c r="M4171" s="260"/>
      <c r="N4171" s="261"/>
      <c r="O4171" s="261"/>
      <c r="P4171" s="261"/>
      <c r="Q4171" s="261"/>
      <c r="R4171" s="261"/>
      <c r="S4171" s="261"/>
      <c r="T4171" s="262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63" t="s">
        <v>205</v>
      </c>
      <c r="AU4171" s="263" t="s">
        <v>82</v>
      </c>
      <c r="AV4171" s="14" t="s">
        <v>79</v>
      </c>
      <c r="AW4171" s="14" t="s">
        <v>33</v>
      </c>
      <c r="AX4171" s="14" t="s">
        <v>72</v>
      </c>
      <c r="AY4171" s="263" t="s">
        <v>190</v>
      </c>
    </row>
    <row r="4172" s="13" customFormat="1">
      <c r="A4172" s="13"/>
      <c r="B4172" s="232"/>
      <c r="C4172" s="233"/>
      <c r="D4172" s="234" t="s">
        <v>205</v>
      </c>
      <c r="E4172" s="235" t="s">
        <v>19</v>
      </c>
      <c r="F4172" s="236" t="s">
        <v>4464</v>
      </c>
      <c r="G4172" s="233"/>
      <c r="H4172" s="237">
        <v>12.225</v>
      </c>
      <c r="I4172" s="238"/>
      <c r="J4172" s="233"/>
      <c r="K4172" s="233"/>
      <c r="L4172" s="239"/>
      <c r="M4172" s="240"/>
      <c r="N4172" s="241"/>
      <c r="O4172" s="241"/>
      <c r="P4172" s="241"/>
      <c r="Q4172" s="241"/>
      <c r="R4172" s="241"/>
      <c r="S4172" s="241"/>
      <c r="T4172" s="242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3" t="s">
        <v>205</v>
      </c>
      <c r="AU4172" s="243" t="s">
        <v>82</v>
      </c>
      <c r="AV4172" s="13" t="s">
        <v>82</v>
      </c>
      <c r="AW4172" s="13" t="s">
        <v>33</v>
      </c>
      <c r="AX4172" s="13" t="s">
        <v>72</v>
      </c>
      <c r="AY4172" s="243" t="s">
        <v>190</v>
      </c>
    </row>
    <row r="4173" s="13" customFormat="1">
      <c r="A4173" s="13"/>
      <c r="B4173" s="232"/>
      <c r="C4173" s="233"/>
      <c r="D4173" s="234" t="s">
        <v>205</v>
      </c>
      <c r="E4173" s="235" t="s">
        <v>19</v>
      </c>
      <c r="F4173" s="236" t="s">
        <v>4465</v>
      </c>
      <c r="G4173" s="233"/>
      <c r="H4173" s="237">
        <v>-1.05</v>
      </c>
      <c r="I4173" s="238"/>
      <c r="J4173" s="233"/>
      <c r="K4173" s="233"/>
      <c r="L4173" s="239"/>
      <c r="M4173" s="240"/>
      <c r="N4173" s="241"/>
      <c r="O4173" s="241"/>
      <c r="P4173" s="241"/>
      <c r="Q4173" s="241"/>
      <c r="R4173" s="241"/>
      <c r="S4173" s="241"/>
      <c r="T4173" s="242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3" t="s">
        <v>205</v>
      </c>
      <c r="AU4173" s="243" t="s">
        <v>82</v>
      </c>
      <c r="AV4173" s="13" t="s">
        <v>82</v>
      </c>
      <c r="AW4173" s="13" t="s">
        <v>33</v>
      </c>
      <c r="AX4173" s="13" t="s">
        <v>72</v>
      </c>
      <c r="AY4173" s="243" t="s">
        <v>190</v>
      </c>
    </row>
    <row r="4174" s="14" customFormat="1">
      <c r="A4174" s="14"/>
      <c r="B4174" s="254"/>
      <c r="C4174" s="255"/>
      <c r="D4174" s="234" t="s">
        <v>205</v>
      </c>
      <c r="E4174" s="256" t="s">
        <v>19</v>
      </c>
      <c r="F4174" s="257" t="s">
        <v>1465</v>
      </c>
      <c r="G4174" s="255"/>
      <c r="H4174" s="256" t="s">
        <v>19</v>
      </c>
      <c r="I4174" s="258"/>
      <c r="J4174" s="255"/>
      <c r="K4174" s="255"/>
      <c r="L4174" s="259"/>
      <c r="M4174" s="260"/>
      <c r="N4174" s="261"/>
      <c r="O4174" s="261"/>
      <c r="P4174" s="261"/>
      <c r="Q4174" s="261"/>
      <c r="R4174" s="261"/>
      <c r="S4174" s="261"/>
      <c r="T4174" s="262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63" t="s">
        <v>205</v>
      </c>
      <c r="AU4174" s="263" t="s">
        <v>82</v>
      </c>
      <c r="AV4174" s="14" t="s">
        <v>79</v>
      </c>
      <c r="AW4174" s="14" t="s">
        <v>33</v>
      </c>
      <c r="AX4174" s="14" t="s">
        <v>72</v>
      </c>
      <c r="AY4174" s="263" t="s">
        <v>190</v>
      </c>
    </row>
    <row r="4175" s="13" customFormat="1">
      <c r="A4175" s="13"/>
      <c r="B4175" s="232"/>
      <c r="C4175" s="233"/>
      <c r="D4175" s="234" t="s">
        <v>205</v>
      </c>
      <c r="E4175" s="235" t="s">
        <v>19</v>
      </c>
      <c r="F4175" s="236" t="s">
        <v>4466</v>
      </c>
      <c r="G4175" s="233"/>
      <c r="H4175" s="237">
        <v>14.01</v>
      </c>
      <c r="I4175" s="238"/>
      <c r="J4175" s="233"/>
      <c r="K4175" s="233"/>
      <c r="L4175" s="239"/>
      <c r="M4175" s="240"/>
      <c r="N4175" s="241"/>
      <c r="O4175" s="241"/>
      <c r="P4175" s="241"/>
      <c r="Q4175" s="241"/>
      <c r="R4175" s="241"/>
      <c r="S4175" s="241"/>
      <c r="T4175" s="242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3" t="s">
        <v>205</v>
      </c>
      <c r="AU4175" s="243" t="s">
        <v>82</v>
      </c>
      <c r="AV4175" s="13" t="s">
        <v>82</v>
      </c>
      <c r="AW4175" s="13" t="s">
        <v>33</v>
      </c>
      <c r="AX4175" s="13" t="s">
        <v>72</v>
      </c>
      <c r="AY4175" s="243" t="s">
        <v>190</v>
      </c>
    </row>
    <row r="4176" s="13" customFormat="1">
      <c r="A4176" s="13"/>
      <c r="B4176" s="232"/>
      <c r="C4176" s="233"/>
      <c r="D4176" s="234" t="s">
        <v>205</v>
      </c>
      <c r="E4176" s="235" t="s">
        <v>19</v>
      </c>
      <c r="F4176" s="236" t="s">
        <v>4467</v>
      </c>
      <c r="G4176" s="233"/>
      <c r="H4176" s="237">
        <v>-1.3500000000000001</v>
      </c>
      <c r="I4176" s="238"/>
      <c r="J4176" s="233"/>
      <c r="K4176" s="233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205</v>
      </c>
      <c r="AU4176" s="243" t="s">
        <v>82</v>
      </c>
      <c r="AV4176" s="13" t="s">
        <v>82</v>
      </c>
      <c r="AW4176" s="13" t="s">
        <v>33</v>
      </c>
      <c r="AX4176" s="13" t="s">
        <v>72</v>
      </c>
      <c r="AY4176" s="243" t="s">
        <v>190</v>
      </c>
    </row>
    <row r="4177" s="14" customFormat="1">
      <c r="A4177" s="14"/>
      <c r="B4177" s="254"/>
      <c r="C4177" s="255"/>
      <c r="D4177" s="234" t="s">
        <v>205</v>
      </c>
      <c r="E4177" s="256" t="s">
        <v>19</v>
      </c>
      <c r="F4177" s="257" t="s">
        <v>1467</v>
      </c>
      <c r="G4177" s="255"/>
      <c r="H4177" s="256" t="s">
        <v>19</v>
      </c>
      <c r="I4177" s="258"/>
      <c r="J4177" s="255"/>
      <c r="K4177" s="255"/>
      <c r="L4177" s="259"/>
      <c r="M4177" s="260"/>
      <c r="N4177" s="261"/>
      <c r="O4177" s="261"/>
      <c r="P4177" s="261"/>
      <c r="Q4177" s="261"/>
      <c r="R4177" s="261"/>
      <c r="S4177" s="261"/>
      <c r="T4177" s="262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63" t="s">
        <v>205</v>
      </c>
      <c r="AU4177" s="263" t="s">
        <v>82</v>
      </c>
      <c r="AV4177" s="14" t="s">
        <v>79</v>
      </c>
      <c r="AW4177" s="14" t="s">
        <v>33</v>
      </c>
      <c r="AX4177" s="14" t="s">
        <v>72</v>
      </c>
      <c r="AY4177" s="263" t="s">
        <v>190</v>
      </c>
    </row>
    <row r="4178" s="13" customFormat="1">
      <c r="A4178" s="13"/>
      <c r="B4178" s="232"/>
      <c r="C4178" s="233"/>
      <c r="D4178" s="234" t="s">
        <v>205</v>
      </c>
      <c r="E4178" s="235" t="s">
        <v>19</v>
      </c>
      <c r="F4178" s="236" t="s">
        <v>4468</v>
      </c>
      <c r="G4178" s="233"/>
      <c r="H4178" s="237">
        <v>11.25</v>
      </c>
      <c r="I4178" s="238"/>
      <c r="J4178" s="233"/>
      <c r="K4178" s="233"/>
      <c r="L4178" s="239"/>
      <c r="M4178" s="240"/>
      <c r="N4178" s="241"/>
      <c r="O4178" s="241"/>
      <c r="P4178" s="241"/>
      <c r="Q4178" s="241"/>
      <c r="R4178" s="241"/>
      <c r="S4178" s="241"/>
      <c r="T4178" s="242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3" t="s">
        <v>205</v>
      </c>
      <c r="AU4178" s="243" t="s">
        <v>82</v>
      </c>
      <c r="AV4178" s="13" t="s">
        <v>82</v>
      </c>
      <c r="AW4178" s="13" t="s">
        <v>33</v>
      </c>
      <c r="AX4178" s="13" t="s">
        <v>72</v>
      </c>
      <c r="AY4178" s="243" t="s">
        <v>190</v>
      </c>
    </row>
    <row r="4179" s="13" customFormat="1">
      <c r="A4179" s="13"/>
      <c r="B4179" s="232"/>
      <c r="C4179" s="233"/>
      <c r="D4179" s="234" t="s">
        <v>205</v>
      </c>
      <c r="E4179" s="235" t="s">
        <v>19</v>
      </c>
      <c r="F4179" s="236" t="s">
        <v>4467</v>
      </c>
      <c r="G4179" s="233"/>
      <c r="H4179" s="237">
        <v>-1.3500000000000001</v>
      </c>
      <c r="I4179" s="238"/>
      <c r="J4179" s="233"/>
      <c r="K4179" s="233"/>
      <c r="L4179" s="239"/>
      <c r="M4179" s="240"/>
      <c r="N4179" s="241"/>
      <c r="O4179" s="241"/>
      <c r="P4179" s="241"/>
      <c r="Q4179" s="241"/>
      <c r="R4179" s="241"/>
      <c r="S4179" s="241"/>
      <c r="T4179" s="242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43" t="s">
        <v>205</v>
      </c>
      <c r="AU4179" s="243" t="s">
        <v>82</v>
      </c>
      <c r="AV4179" s="13" t="s">
        <v>82</v>
      </c>
      <c r="AW4179" s="13" t="s">
        <v>33</v>
      </c>
      <c r="AX4179" s="13" t="s">
        <v>72</v>
      </c>
      <c r="AY4179" s="243" t="s">
        <v>190</v>
      </c>
    </row>
    <row r="4180" s="14" customFormat="1">
      <c r="A4180" s="14"/>
      <c r="B4180" s="254"/>
      <c r="C4180" s="255"/>
      <c r="D4180" s="234" t="s">
        <v>205</v>
      </c>
      <c r="E4180" s="256" t="s">
        <v>19</v>
      </c>
      <c r="F4180" s="257" t="s">
        <v>3083</v>
      </c>
      <c r="G4180" s="255"/>
      <c r="H4180" s="256" t="s">
        <v>19</v>
      </c>
      <c r="I4180" s="258"/>
      <c r="J4180" s="255"/>
      <c r="K4180" s="255"/>
      <c r="L4180" s="259"/>
      <c r="M4180" s="260"/>
      <c r="N4180" s="261"/>
      <c r="O4180" s="261"/>
      <c r="P4180" s="261"/>
      <c r="Q4180" s="261"/>
      <c r="R4180" s="261"/>
      <c r="S4180" s="261"/>
      <c r="T4180" s="262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63" t="s">
        <v>205</v>
      </c>
      <c r="AU4180" s="263" t="s">
        <v>82</v>
      </c>
      <c r="AV4180" s="14" t="s">
        <v>79</v>
      </c>
      <c r="AW4180" s="14" t="s">
        <v>33</v>
      </c>
      <c r="AX4180" s="14" t="s">
        <v>72</v>
      </c>
      <c r="AY4180" s="263" t="s">
        <v>190</v>
      </c>
    </row>
    <row r="4181" s="13" customFormat="1">
      <c r="A4181" s="13"/>
      <c r="B4181" s="232"/>
      <c r="C4181" s="233"/>
      <c r="D4181" s="234" t="s">
        <v>205</v>
      </c>
      <c r="E4181" s="235" t="s">
        <v>19</v>
      </c>
      <c r="F4181" s="236" t="s">
        <v>4469</v>
      </c>
      <c r="G4181" s="233"/>
      <c r="H4181" s="237">
        <v>11.955</v>
      </c>
      <c r="I4181" s="238"/>
      <c r="J4181" s="233"/>
      <c r="K4181" s="233"/>
      <c r="L4181" s="239"/>
      <c r="M4181" s="240"/>
      <c r="N4181" s="241"/>
      <c r="O4181" s="241"/>
      <c r="P4181" s="241"/>
      <c r="Q4181" s="241"/>
      <c r="R4181" s="241"/>
      <c r="S4181" s="241"/>
      <c r="T4181" s="242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3" t="s">
        <v>205</v>
      </c>
      <c r="AU4181" s="243" t="s">
        <v>82</v>
      </c>
      <c r="AV4181" s="13" t="s">
        <v>82</v>
      </c>
      <c r="AW4181" s="13" t="s">
        <v>33</v>
      </c>
      <c r="AX4181" s="13" t="s">
        <v>72</v>
      </c>
      <c r="AY4181" s="243" t="s">
        <v>190</v>
      </c>
    </row>
    <row r="4182" s="13" customFormat="1">
      <c r="A4182" s="13"/>
      <c r="B4182" s="232"/>
      <c r="C4182" s="233"/>
      <c r="D4182" s="234" t="s">
        <v>205</v>
      </c>
      <c r="E4182" s="235" t="s">
        <v>19</v>
      </c>
      <c r="F4182" s="236" t="s">
        <v>4465</v>
      </c>
      <c r="G4182" s="233"/>
      <c r="H4182" s="237">
        <v>-1.05</v>
      </c>
      <c r="I4182" s="238"/>
      <c r="J4182" s="233"/>
      <c r="K4182" s="233"/>
      <c r="L4182" s="239"/>
      <c r="M4182" s="240"/>
      <c r="N4182" s="241"/>
      <c r="O4182" s="241"/>
      <c r="P4182" s="241"/>
      <c r="Q4182" s="241"/>
      <c r="R4182" s="241"/>
      <c r="S4182" s="241"/>
      <c r="T4182" s="242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3" t="s">
        <v>205</v>
      </c>
      <c r="AU4182" s="243" t="s">
        <v>82</v>
      </c>
      <c r="AV4182" s="13" t="s">
        <v>82</v>
      </c>
      <c r="AW4182" s="13" t="s">
        <v>33</v>
      </c>
      <c r="AX4182" s="13" t="s">
        <v>72</v>
      </c>
      <c r="AY4182" s="243" t="s">
        <v>190</v>
      </c>
    </row>
    <row r="4183" s="14" customFormat="1">
      <c r="A4183" s="14"/>
      <c r="B4183" s="254"/>
      <c r="C4183" s="255"/>
      <c r="D4183" s="234" t="s">
        <v>205</v>
      </c>
      <c r="E4183" s="256" t="s">
        <v>19</v>
      </c>
      <c r="F4183" s="257" t="s">
        <v>1425</v>
      </c>
      <c r="G4183" s="255"/>
      <c r="H4183" s="256" t="s">
        <v>19</v>
      </c>
      <c r="I4183" s="258"/>
      <c r="J4183" s="255"/>
      <c r="K4183" s="255"/>
      <c r="L4183" s="259"/>
      <c r="M4183" s="260"/>
      <c r="N4183" s="261"/>
      <c r="O4183" s="261"/>
      <c r="P4183" s="261"/>
      <c r="Q4183" s="261"/>
      <c r="R4183" s="261"/>
      <c r="S4183" s="261"/>
      <c r="T4183" s="262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63" t="s">
        <v>205</v>
      </c>
      <c r="AU4183" s="263" t="s">
        <v>82</v>
      </c>
      <c r="AV4183" s="14" t="s">
        <v>79</v>
      </c>
      <c r="AW4183" s="14" t="s">
        <v>33</v>
      </c>
      <c r="AX4183" s="14" t="s">
        <v>72</v>
      </c>
      <c r="AY4183" s="263" t="s">
        <v>190</v>
      </c>
    </row>
    <row r="4184" s="13" customFormat="1">
      <c r="A4184" s="13"/>
      <c r="B4184" s="232"/>
      <c r="C4184" s="233"/>
      <c r="D4184" s="234" t="s">
        <v>205</v>
      </c>
      <c r="E4184" s="235" t="s">
        <v>19</v>
      </c>
      <c r="F4184" s="236" t="s">
        <v>4470</v>
      </c>
      <c r="G4184" s="233"/>
      <c r="H4184" s="237">
        <v>32.310000000000002</v>
      </c>
      <c r="I4184" s="238"/>
      <c r="J4184" s="233"/>
      <c r="K4184" s="233"/>
      <c r="L4184" s="239"/>
      <c r="M4184" s="240"/>
      <c r="N4184" s="241"/>
      <c r="O4184" s="241"/>
      <c r="P4184" s="241"/>
      <c r="Q4184" s="241"/>
      <c r="R4184" s="241"/>
      <c r="S4184" s="241"/>
      <c r="T4184" s="242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3" t="s">
        <v>205</v>
      </c>
      <c r="AU4184" s="243" t="s">
        <v>82</v>
      </c>
      <c r="AV4184" s="13" t="s">
        <v>82</v>
      </c>
      <c r="AW4184" s="13" t="s">
        <v>33</v>
      </c>
      <c r="AX4184" s="13" t="s">
        <v>72</v>
      </c>
      <c r="AY4184" s="243" t="s">
        <v>190</v>
      </c>
    </row>
    <row r="4185" s="13" customFormat="1">
      <c r="A4185" s="13"/>
      <c r="B4185" s="232"/>
      <c r="C4185" s="233"/>
      <c r="D4185" s="234" t="s">
        <v>205</v>
      </c>
      <c r="E4185" s="235" t="s">
        <v>19</v>
      </c>
      <c r="F4185" s="236" t="s">
        <v>4471</v>
      </c>
      <c r="G4185" s="233"/>
      <c r="H4185" s="237">
        <v>-1.2</v>
      </c>
      <c r="I4185" s="238"/>
      <c r="J4185" s="233"/>
      <c r="K4185" s="233"/>
      <c r="L4185" s="239"/>
      <c r="M4185" s="240"/>
      <c r="N4185" s="241"/>
      <c r="O4185" s="241"/>
      <c r="P4185" s="241"/>
      <c r="Q4185" s="241"/>
      <c r="R4185" s="241"/>
      <c r="S4185" s="241"/>
      <c r="T4185" s="242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3" t="s">
        <v>205</v>
      </c>
      <c r="AU4185" s="243" t="s">
        <v>82</v>
      </c>
      <c r="AV4185" s="13" t="s">
        <v>82</v>
      </c>
      <c r="AW4185" s="13" t="s">
        <v>33</v>
      </c>
      <c r="AX4185" s="13" t="s">
        <v>72</v>
      </c>
      <c r="AY4185" s="243" t="s">
        <v>190</v>
      </c>
    </row>
    <row r="4186" s="13" customFormat="1">
      <c r="A4186" s="13"/>
      <c r="B4186" s="232"/>
      <c r="C4186" s="233"/>
      <c r="D4186" s="234" t="s">
        <v>205</v>
      </c>
      <c r="E4186" s="235" t="s">
        <v>19</v>
      </c>
      <c r="F4186" s="236" t="s">
        <v>4472</v>
      </c>
      <c r="G4186" s="233"/>
      <c r="H4186" s="237">
        <v>-4.2000000000000002</v>
      </c>
      <c r="I4186" s="238"/>
      <c r="J4186" s="233"/>
      <c r="K4186" s="233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205</v>
      </c>
      <c r="AU4186" s="243" t="s">
        <v>82</v>
      </c>
      <c r="AV4186" s="13" t="s">
        <v>82</v>
      </c>
      <c r="AW4186" s="13" t="s">
        <v>33</v>
      </c>
      <c r="AX4186" s="13" t="s">
        <v>72</v>
      </c>
      <c r="AY4186" s="243" t="s">
        <v>190</v>
      </c>
    </row>
    <row r="4187" s="14" customFormat="1">
      <c r="A4187" s="14"/>
      <c r="B4187" s="254"/>
      <c r="C4187" s="255"/>
      <c r="D4187" s="234" t="s">
        <v>205</v>
      </c>
      <c r="E4187" s="256" t="s">
        <v>19</v>
      </c>
      <c r="F4187" s="257" t="s">
        <v>1428</v>
      </c>
      <c r="G4187" s="255"/>
      <c r="H4187" s="256" t="s">
        <v>19</v>
      </c>
      <c r="I4187" s="258"/>
      <c r="J4187" s="255"/>
      <c r="K4187" s="255"/>
      <c r="L4187" s="259"/>
      <c r="M4187" s="260"/>
      <c r="N4187" s="261"/>
      <c r="O4187" s="261"/>
      <c r="P4187" s="261"/>
      <c r="Q4187" s="261"/>
      <c r="R4187" s="261"/>
      <c r="S4187" s="261"/>
      <c r="T4187" s="262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63" t="s">
        <v>205</v>
      </c>
      <c r="AU4187" s="263" t="s">
        <v>82</v>
      </c>
      <c r="AV4187" s="14" t="s">
        <v>79</v>
      </c>
      <c r="AW4187" s="14" t="s">
        <v>33</v>
      </c>
      <c r="AX4187" s="14" t="s">
        <v>72</v>
      </c>
      <c r="AY4187" s="263" t="s">
        <v>190</v>
      </c>
    </row>
    <row r="4188" s="13" customFormat="1">
      <c r="A4188" s="13"/>
      <c r="B4188" s="232"/>
      <c r="C4188" s="233"/>
      <c r="D4188" s="234" t="s">
        <v>205</v>
      </c>
      <c r="E4188" s="235" t="s">
        <v>19</v>
      </c>
      <c r="F4188" s="236" t="s">
        <v>4473</v>
      </c>
      <c r="G4188" s="233"/>
      <c r="H4188" s="237">
        <v>32.850000000000001</v>
      </c>
      <c r="I4188" s="238"/>
      <c r="J4188" s="233"/>
      <c r="K4188" s="233"/>
      <c r="L4188" s="239"/>
      <c r="M4188" s="240"/>
      <c r="N4188" s="241"/>
      <c r="O4188" s="241"/>
      <c r="P4188" s="241"/>
      <c r="Q4188" s="241"/>
      <c r="R4188" s="241"/>
      <c r="S4188" s="241"/>
      <c r="T4188" s="242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3" t="s">
        <v>205</v>
      </c>
      <c r="AU4188" s="243" t="s">
        <v>82</v>
      </c>
      <c r="AV4188" s="13" t="s">
        <v>82</v>
      </c>
      <c r="AW4188" s="13" t="s">
        <v>33</v>
      </c>
      <c r="AX4188" s="13" t="s">
        <v>72</v>
      </c>
      <c r="AY4188" s="243" t="s">
        <v>190</v>
      </c>
    </row>
    <row r="4189" s="13" customFormat="1">
      <c r="A4189" s="13"/>
      <c r="B4189" s="232"/>
      <c r="C4189" s="233"/>
      <c r="D4189" s="234" t="s">
        <v>205</v>
      </c>
      <c r="E4189" s="235" t="s">
        <v>19</v>
      </c>
      <c r="F4189" s="236" t="s">
        <v>4471</v>
      </c>
      <c r="G4189" s="233"/>
      <c r="H4189" s="237">
        <v>-1.2</v>
      </c>
      <c r="I4189" s="238"/>
      <c r="J4189" s="233"/>
      <c r="K4189" s="233"/>
      <c r="L4189" s="239"/>
      <c r="M4189" s="240"/>
      <c r="N4189" s="241"/>
      <c r="O4189" s="241"/>
      <c r="P4189" s="241"/>
      <c r="Q4189" s="241"/>
      <c r="R4189" s="241"/>
      <c r="S4189" s="241"/>
      <c r="T4189" s="242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3" t="s">
        <v>205</v>
      </c>
      <c r="AU4189" s="243" t="s">
        <v>82</v>
      </c>
      <c r="AV4189" s="13" t="s">
        <v>82</v>
      </c>
      <c r="AW4189" s="13" t="s">
        <v>33</v>
      </c>
      <c r="AX4189" s="13" t="s">
        <v>72</v>
      </c>
      <c r="AY4189" s="243" t="s">
        <v>190</v>
      </c>
    </row>
    <row r="4190" s="13" customFormat="1">
      <c r="A4190" s="13"/>
      <c r="B4190" s="232"/>
      <c r="C4190" s="233"/>
      <c r="D4190" s="234" t="s">
        <v>205</v>
      </c>
      <c r="E4190" s="235" t="s">
        <v>19</v>
      </c>
      <c r="F4190" s="236" t="s">
        <v>4472</v>
      </c>
      <c r="G4190" s="233"/>
      <c r="H4190" s="237">
        <v>-4.2000000000000002</v>
      </c>
      <c r="I4190" s="238"/>
      <c r="J4190" s="233"/>
      <c r="K4190" s="233"/>
      <c r="L4190" s="239"/>
      <c r="M4190" s="240"/>
      <c r="N4190" s="241"/>
      <c r="O4190" s="241"/>
      <c r="P4190" s="241"/>
      <c r="Q4190" s="241"/>
      <c r="R4190" s="241"/>
      <c r="S4190" s="241"/>
      <c r="T4190" s="242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3" t="s">
        <v>205</v>
      </c>
      <c r="AU4190" s="243" t="s">
        <v>82</v>
      </c>
      <c r="AV4190" s="13" t="s">
        <v>82</v>
      </c>
      <c r="AW4190" s="13" t="s">
        <v>33</v>
      </c>
      <c r="AX4190" s="13" t="s">
        <v>72</v>
      </c>
      <c r="AY4190" s="243" t="s">
        <v>190</v>
      </c>
    </row>
    <row r="4191" s="14" customFormat="1">
      <c r="A4191" s="14"/>
      <c r="B4191" s="254"/>
      <c r="C4191" s="255"/>
      <c r="D4191" s="234" t="s">
        <v>205</v>
      </c>
      <c r="E4191" s="256" t="s">
        <v>19</v>
      </c>
      <c r="F4191" s="257" t="s">
        <v>3087</v>
      </c>
      <c r="G4191" s="255"/>
      <c r="H4191" s="256" t="s">
        <v>19</v>
      </c>
      <c r="I4191" s="258"/>
      <c r="J4191" s="255"/>
      <c r="K4191" s="255"/>
      <c r="L4191" s="259"/>
      <c r="M4191" s="260"/>
      <c r="N4191" s="261"/>
      <c r="O4191" s="261"/>
      <c r="P4191" s="261"/>
      <c r="Q4191" s="261"/>
      <c r="R4191" s="261"/>
      <c r="S4191" s="261"/>
      <c r="T4191" s="262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63" t="s">
        <v>205</v>
      </c>
      <c r="AU4191" s="263" t="s">
        <v>82</v>
      </c>
      <c r="AV4191" s="14" t="s">
        <v>79</v>
      </c>
      <c r="AW4191" s="14" t="s">
        <v>33</v>
      </c>
      <c r="AX4191" s="14" t="s">
        <v>72</v>
      </c>
      <c r="AY4191" s="263" t="s">
        <v>190</v>
      </c>
    </row>
    <row r="4192" s="13" customFormat="1">
      <c r="A4192" s="13"/>
      <c r="B4192" s="232"/>
      <c r="C4192" s="233"/>
      <c r="D4192" s="234" t="s">
        <v>205</v>
      </c>
      <c r="E4192" s="235" t="s">
        <v>19</v>
      </c>
      <c r="F4192" s="236" t="s">
        <v>4474</v>
      </c>
      <c r="G4192" s="233"/>
      <c r="H4192" s="237">
        <v>11.43</v>
      </c>
      <c r="I4192" s="238"/>
      <c r="J4192" s="233"/>
      <c r="K4192" s="233"/>
      <c r="L4192" s="239"/>
      <c r="M4192" s="240"/>
      <c r="N4192" s="241"/>
      <c r="O4192" s="241"/>
      <c r="P4192" s="241"/>
      <c r="Q4192" s="241"/>
      <c r="R4192" s="241"/>
      <c r="S4192" s="241"/>
      <c r="T4192" s="242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3" t="s">
        <v>205</v>
      </c>
      <c r="AU4192" s="243" t="s">
        <v>82</v>
      </c>
      <c r="AV4192" s="13" t="s">
        <v>82</v>
      </c>
      <c r="AW4192" s="13" t="s">
        <v>33</v>
      </c>
      <c r="AX4192" s="13" t="s">
        <v>72</v>
      </c>
      <c r="AY4192" s="243" t="s">
        <v>190</v>
      </c>
    </row>
    <row r="4193" s="13" customFormat="1">
      <c r="A4193" s="13"/>
      <c r="B4193" s="232"/>
      <c r="C4193" s="233"/>
      <c r="D4193" s="234" t="s">
        <v>205</v>
      </c>
      <c r="E4193" s="235" t="s">
        <v>19</v>
      </c>
      <c r="F4193" s="236" t="s">
        <v>4467</v>
      </c>
      <c r="G4193" s="233"/>
      <c r="H4193" s="237">
        <v>-1.3500000000000001</v>
      </c>
      <c r="I4193" s="238"/>
      <c r="J4193" s="233"/>
      <c r="K4193" s="233"/>
      <c r="L4193" s="239"/>
      <c r="M4193" s="240"/>
      <c r="N4193" s="241"/>
      <c r="O4193" s="241"/>
      <c r="P4193" s="241"/>
      <c r="Q4193" s="241"/>
      <c r="R4193" s="241"/>
      <c r="S4193" s="241"/>
      <c r="T4193" s="242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3" t="s">
        <v>205</v>
      </c>
      <c r="AU4193" s="243" t="s">
        <v>82</v>
      </c>
      <c r="AV4193" s="13" t="s">
        <v>82</v>
      </c>
      <c r="AW4193" s="13" t="s">
        <v>33</v>
      </c>
      <c r="AX4193" s="13" t="s">
        <v>72</v>
      </c>
      <c r="AY4193" s="243" t="s">
        <v>190</v>
      </c>
    </row>
    <row r="4194" s="14" customFormat="1">
      <c r="A4194" s="14"/>
      <c r="B4194" s="254"/>
      <c r="C4194" s="255"/>
      <c r="D4194" s="234" t="s">
        <v>205</v>
      </c>
      <c r="E4194" s="256" t="s">
        <v>19</v>
      </c>
      <c r="F4194" s="257" t="s">
        <v>1078</v>
      </c>
      <c r="G4194" s="255"/>
      <c r="H4194" s="256" t="s">
        <v>19</v>
      </c>
      <c r="I4194" s="258"/>
      <c r="J4194" s="255"/>
      <c r="K4194" s="255"/>
      <c r="L4194" s="259"/>
      <c r="M4194" s="260"/>
      <c r="N4194" s="261"/>
      <c r="O4194" s="261"/>
      <c r="P4194" s="261"/>
      <c r="Q4194" s="261"/>
      <c r="R4194" s="261"/>
      <c r="S4194" s="261"/>
      <c r="T4194" s="262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63" t="s">
        <v>205</v>
      </c>
      <c r="AU4194" s="263" t="s">
        <v>82</v>
      </c>
      <c r="AV4194" s="14" t="s">
        <v>79</v>
      </c>
      <c r="AW4194" s="14" t="s">
        <v>33</v>
      </c>
      <c r="AX4194" s="14" t="s">
        <v>72</v>
      </c>
      <c r="AY4194" s="263" t="s">
        <v>190</v>
      </c>
    </row>
    <row r="4195" s="14" customFormat="1">
      <c r="A4195" s="14"/>
      <c r="B4195" s="254"/>
      <c r="C4195" s="255"/>
      <c r="D4195" s="234" t="s">
        <v>205</v>
      </c>
      <c r="E4195" s="256" t="s">
        <v>19</v>
      </c>
      <c r="F4195" s="257" t="s">
        <v>1479</v>
      </c>
      <c r="G4195" s="255"/>
      <c r="H4195" s="256" t="s">
        <v>19</v>
      </c>
      <c r="I4195" s="258"/>
      <c r="J4195" s="255"/>
      <c r="K4195" s="255"/>
      <c r="L4195" s="259"/>
      <c r="M4195" s="260"/>
      <c r="N4195" s="261"/>
      <c r="O4195" s="261"/>
      <c r="P4195" s="261"/>
      <c r="Q4195" s="261"/>
      <c r="R4195" s="261"/>
      <c r="S4195" s="261"/>
      <c r="T4195" s="262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63" t="s">
        <v>205</v>
      </c>
      <c r="AU4195" s="263" t="s">
        <v>82</v>
      </c>
      <c r="AV4195" s="14" t="s">
        <v>79</v>
      </c>
      <c r="AW4195" s="14" t="s">
        <v>33</v>
      </c>
      <c r="AX4195" s="14" t="s">
        <v>72</v>
      </c>
      <c r="AY4195" s="263" t="s">
        <v>190</v>
      </c>
    </row>
    <row r="4196" s="13" customFormat="1">
      <c r="A4196" s="13"/>
      <c r="B4196" s="232"/>
      <c r="C4196" s="233"/>
      <c r="D4196" s="234" t="s">
        <v>205</v>
      </c>
      <c r="E4196" s="235" t="s">
        <v>19</v>
      </c>
      <c r="F4196" s="236" t="s">
        <v>4475</v>
      </c>
      <c r="G4196" s="233"/>
      <c r="H4196" s="237">
        <v>35.969999999999999</v>
      </c>
      <c r="I4196" s="238"/>
      <c r="J4196" s="233"/>
      <c r="K4196" s="233"/>
      <c r="L4196" s="239"/>
      <c r="M4196" s="240"/>
      <c r="N4196" s="241"/>
      <c r="O4196" s="241"/>
      <c r="P4196" s="241"/>
      <c r="Q4196" s="241"/>
      <c r="R4196" s="241"/>
      <c r="S4196" s="241"/>
      <c r="T4196" s="242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3" t="s">
        <v>205</v>
      </c>
      <c r="AU4196" s="243" t="s">
        <v>82</v>
      </c>
      <c r="AV4196" s="13" t="s">
        <v>82</v>
      </c>
      <c r="AW4196" s="13" t="s">
        <v>33</v>
      </c>
      <c r="AX4196" s="13" t="s">
        <v>72</v>
      </c>
      <c r="AY4196" s="243" t="s">
        <v>190</v>
      </c>
    </row>
    <row r="4197" s="13" customFormat="1">
      <c r="A4197" s="13"/>
      <c r="B4197" s="232"/>
      <c r="C4197" s="233"/>
      <c r="D4197" s="234" t="s">
        <v>205</v>
      </c>
      <c r="E4197" s="235" t="s">
        <v>19</v>
      </c>
      <c r="F4197" s="236" t="s">
        <v>4471</v>
      </c>
      <c r="G4197" s="233"/>
      <c r="H4197" s="237">
        <v>-1.2</v>
      </c>
      <c r="I4197" s="238"/>
      <c r="J4197" s="233"/>
      <c r="K4197" s="233"/>
      <c r="L4197" s="239"/>
      <c r="M4197" s="240"/>
      <c r="N4197" s="241"/>
      <c r="O4197" s="241"/>
      <c r="P4197" s="241"/>
      <c r="Q4197" s="241"/>
      <c r="R4197" s="241"/>
      <c r="S4197" s="241"/>
      <c r="T4197" s="242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3" t="s">
        <v>205</v>
      </c>
      <c r="AU4197" s="243" t="s">
        <v>82</v>
      </c>
      <c r="AV4197" s="13" t="s">
        <v>82</v>
      </c>
      <c r="AW4197" s="13" t="s">
        <v>33</v>
      </c>
      <c r="AX4197" s="13" t="s">
        <v>72</v>
      </c>
      <c r="AY4197" s="243" t="s">
        <v>190</v>
      </c>
    </row>
    <row r="4198" s="13" customFormat="1">
      <c r="A4198" s="13"/>
      <c r="B4198" s="232"/>
      <c r="C4198" s="233"/>
      <c r="D4198" s="234" t="s">
        <v>205</v>
      </c>
      <c r="E4198" s="235" t="s">
        <v>19</v>
      </c>
      <c r="F4198" s="236" t="s">
        <v>4472</v>
      </c>
      <c r="G4198" s="233"/>
      <c r="H4198" s="237">
        <v>-4.2000000000000002</v>
      </c>
      <c r="I4198" s="238"/>
      <c r="J4198" s="233"/>
      <c r="K4198" s="233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205</v>
      </c>
      <c r="AU4198" s="243" t="s">
        <v>82</v>
      </c>
      <c r="AV4198" s="13" t="s">
        <v>82</v>
      </c>
      <c r="AW4198" s="13" t="s">
        <v>33</v>
      </c>
      <c r="AX4198" s="13" t="s">
        <v>72</v>
      </c>
      <c r="AY4198" s="243" t="s">
        <v>190</v>
      </c>
    </row>
    <row r="4199" s="13" customFormat="1">
      <c r="A4199" s="13"/>
      <c r="B4199" s="232"/>
      <c r="C4199" s="233"/>
      <c r="D4199" s="234" t="s">
        <v>205</v>
      </c>
      <c r="E4199" s="235" t="s">
        <v>19</v>
      </c>
      <c r="F4199" s="236" t="s">
        <v>4476</v>
      </c>
      <c r="G4199" s="233"/>
      <c r="H4199" s="237">
        <v>-1</v>
      </c>
      <c r="I4199" s="238"/>
      <c r="J4199" s="233"/>
      <c r="K4199" s="233"/>
      <c r="L4199" s="239"/>
      <c r="M4199" s="240"/>
      <c r="N4199" s="241"/>
      <c r="O4199" s="241"/>
      <c r="P4199" s="241"/>
      <c r="Q4199" s="241"/>
      <c r="R4199" s="241"/>
      <c r="S4199" s="241"/>
      <c r="T4199" s="242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3" t="s">
        <v>205</v>
      </c>
      <c r="AU4199" s="243" t="s">
        <v>82</v>
      </c>
      <c r="AV4199" s="13" t="s">
        <v>82</v>
      </c>
      <c r="AW4199" s="13" t="s">
        <v>33</v>
      </c>
      <c r="AX4199" s="13" t="s">
        <v>72</v>
      </c>
      <c r="AY4199" s="243" t="s">
        <v>190</v>
      </c>
    </row>
    <row r="4200" s="13" customFormat="1">
      <c r="A4200" s="13"/>
      <c r="B4200" s="232"/>
      <c r="C4200" s="233"/>
      <c r="D4200" s="234" t="s">
        <v>205</v>
      </c>
      <c r="E4200" s="235" t="s">
        <v>19</v>
      </c>
      <c r="F4200" s="236" t="s">
        <v>4477</v>
      </c>
      <c r="G4200" s="233"/>
      <c r="H4200" s="237">
        <v>-0.17999999999999999</v>
      </c>
      <c r="I4200" s="238"/>
      <c r="J4200" s="233"/>
      <c r="K4200" s="233"/>
      <c r="L4200" s="239"/>
      <c r="M4200" s="240"/>
      <c r="N4200" s="241"/>
      <c r="O4200" s="241"/>
      <c r="P4200" s="241"/>
      <c r="Q4200" s="241"/>
      <c r="R4200" s="241"/>
      <c r="S4200" s="241"/>
      <c r="T4200" s="242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3" t="s">
        <v>205</v>
      </c>
      <c r="AU4200" s="243" t="s">
        <v>82</v>
      </c>
      <c r="AV4200" s="13" t="s">
        <v>82</v>
      </c>
      <c r="AW4200" s="13" t="s">
        <v>33</v>
      </c>
      <c r="AX4200" s="13" t="s">
        <v>72</v>
      </c>
      <c r="AY4200" s="243" t="s">
        <v>190</v>
      </c>
    </row>
    <row r="4201" s="14" customFormat="1">
      <c r="A4201" s="14"/>
      <c r="B4201" s="254"/>
      <c r="C4201" s="255"/>
      <c r="D4201" s="234" t="s">
        <v>205</v>
      </c>
      <c r="E4201" s="256" t="s">
        <v>19</v>
      </c>
      <c r="F4201" s="257" t="s">
        <v>3090</v>
      </c>
      <c r="G4201" s="255"/>
      <c r="H4201" s="256" t="s">
        <v>19</v>
      </c>
      <c r="I4201" s="258"/>
      <c r="J4201" s="255"/>
      <c r="K4201" s="255"/>
      <c r="L4201" s="259"/>
      <c r="M4201" s="260"/>
      <c r="N4201" s="261"/>
      <c r="O4201" s="261"/>
      <c r="P4201" s="261"/>
      <c r="Q4201" s="261"/>
      <c r="R4201" s="261"/>
      <c r="S4201" s="261"/>
      <c r="T4201" s="262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63" t="s">
        <v>205</v>
      </c>
      <c r="AU4201" s="263" t="s">
        <v>82</v>
      </c>
      <c r="AV4201" s="14" t="s">
        <v>79</v>
      </c>
      <c r="AW4201" s="14" t="s">
        <v>33</v>
      </c>
      <c r="AX4201" s="14" t="s">
        <v>72</v>
      </c>
      <c r="AY4201" s="263" t="s">
        <v>190</v>
      </c>
    </row>
    <row r="4202" s="13" customFormat="1">
      <c r="A4202" s="13"/>
      <c r="B4202" s="232"/>
      <c r="C4202" s="233"/>
      <c r="D4202" s="234" t="s">
        <v>205</v>
      </c>
      <c r="E4202" s="235" t="s">
        <v>19</v>
      </c>
      <c r="F4202" s="236" t="s">
        <v>4478</v>
      </c>
      <c r="G4202" s="233"/>
      <c r="H4202" s="237">
        <v>8.6999999999999993</v>
      </c>
      <c r="I4202" s="238"/>
      <c r="J4202" s="233"/>
      <c r="K4202" s="233"/>
      <c r="L4202" s="239"/>
      <c r="M4202" s="240"/>
      <c r="N4202" s="241"/>
      <c r="O4202" s="241"/>
      <c r="P4202" s="241"/>
      <c r="Q4202" s="241"/>
      <c r="R4202" s="241"/>
      <c r="S4202" s="241"/>
      <c r="T4202" s="242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3" t="s">
        <v>205</v>
      </c>
      <c r="AU4202" s="243" t="s">
        <v>82</v>
      </c>
      <c r="AV4202" s="13" t="s">
        <v>82</v>
      </c>
      <c r="AW4202" s="13" t="s">
        <v>33</v>
      </c>
      <c r="AX4202" s="13" t="s">
        <v>72</v>
      </c>
      <c r="AY4202" s="243" t="s">
        <v>190</v>
      </c>
    </row>
    <row r="4203" s="13" customFormat="1">
      <c r="A4203" s="13"/>
      <c r="B4203" s="232"/>
      <c r="C4203" s="233"/>
      <c r="D4203" s="234" t="s">
        <v>205</v>
      </c>
      <c r="E4203" s="235" t="s">
        <v>19</v>
      </c>
      <c r="F4203" s="236" t="s">
        <v>4471</v>
      </c>
      <c r="G4203" s="233"/>
      <c r="H4203" s="237">
        <v>-1.2</v>
      </c>
      <c r="I4203" s="238"/>
      <c r="J4203" s="233"/>
      <c r="K4203" s="233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205</v>
      </c>
      <c r="AU4203" s="243" t="s">
        <v>82</v>
      </c>
      <c r="AV4203" s="13" t="s">
        <v>82</v>
      </c>
      <c r="AW4203" s="13" t="s">
        <v>33</v>
      </c>
      <c r="AX4203" s="13" t="s">
        <v>72</v>
      </c>
      <c r="AY4203" s="243" t="s">
        <v>190</v>
      </c>
    </row>
    <row r="4204" s="14" customFormat="1">
      <c r="A4204" s="14"/>
      <c r="B4204" s="254"/>
      <c r="C4204" s="255"/>
      <c r="D4204" s="234" t="s">
        <v>205</v>
      </c>
      <c r="E4204" s="256" t="s">
        <v>19</v>
      </c>
      <c r="F4204" s="257" t="s">
        <v>3092</v>
      </c>
      <c r="G4204" s="255"/>
      <c r="H4204" s="256" t="s">
        <v>19</v>
      </c>
      <c r="I4204" s="258"/>
      <c r="J4204" s="255"/>
      <c r="K4204" s="255"/>
      <c r="L4204" s="259"/>
      <c r="M4204" s="260"/>
      <c r="N4204" s="261"/>
      <c r="O4204" s="261"/>
      <c r="P4204" s="261"/>
      <c r="Q4204" s="261"/>
      <c r="R4204" s="261"/>
      <c r="S4204" s="261"/>
      <c r="T4204" s="262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63" t="s">
        <v>205</v>
      </c>
      <c r="AU4204" s="263" t="s">
        <v>82</v>
      </c>
      <c r="AV4204" s="14" t="s">
        <v>79</v>
      </c>
      <c r="AW4204" s="14" t="s">
        <v>33</v>
      </c>
      <c r="AX4204" s="14" t="s">
        <v>72</v>
      </c>
      <c r="AY4204" s="263" t="s">
        <v>190</v>
      </c>
    </row>
    <row r="4205" s="13" customFormat="1">
      <c r="A4205" s="13"/>
      <c r="B4205" s="232"/>
      <c r="C4205" s="233"/>
      <c r="D4205" s="234" t="s">
        <v>205</v>
      </c>
      <c r="E4205" s="235" t="s">
        <v>19</v>
      </c>
      <c r="F4205" s="236" t="s">
        <v>4479</v>
      </c>
      <c r="G4205" s="233"/>
      <c r="H4205" s="237">
        <v>12.18</v>
      </c>
      <c r="I4205" s="238"/>
      <c r="J4205" s="233"/>
      <c r="K4205" s="233"/>
      <c r="L4205" s="239"/>
      <c r="M4205" s="240"/>
      <c r="N4205" s="241"/>
      <c r="O4205" s="241"/>
      <c r="P4205" s="241"/>
      <c r="Q4205" s="241"/>
      <c r="R4205" s="241"/>
      <c r="S4205" s="241"/>
      <c r="T4205" s="242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3" t="s">
        <v>205</v>
      </c>
      <c r="AU4205" s="243" t="s">
        <v>82</v>
      </c>
      <c r="AV4205" s="13" t="s">
        <v>82</v>
      </c>
      <c r="AW4205" s="13" t="s">
        <v>33</v>
      </c>
      <c r="AX4205" s="13" t="s">
        <v>72</v>
      </c>
      <c r="AY4205" s="243" t="s">
        <v>190</v>
      </c>
    </row>
    <row r="4206" s="13" customFormat="1">
      <c r="A4206" s="13"/>
      <c r="B4206" s="232"/>
      <c r="C4206" s="233"/>
      <c r="D4206" s="234" t="s">
        <v>205</v>
      </c>
      <c r="E4206" s="235" t="s">
        <v>19</v>
      </c>
      <c r="F4206" s="236" t="s">
        <v>4471</v>
      </c>
      <c r="G4206" s="233"/>
      <c r="H4206" s="237">
        <v>-1.2</v>
      </c>
      <c r="I4206" s="238"/>
      <c r="J4206" s="233"/>
      <c r="K4206" s="233"/>
      <c r="L4206" s="239"/>
      <c r="M4206" s="240"/>
      <c r="N4206" s="241"/>
      <c r="O4206" s="241"/>
      <c r="P4206" s="241"/>
      <c r="Q4206" s="241"/>
      <c r="R4206" s="241"/>
      <c r="S4206" s="241"/>
      <c r="T4206" s="242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3" t="s">
        <v>205</v>
      </c>
      <c r="AU4206" s="243" t="s">
        <v>82</v>
      </c>
      <c r="AV4206" s="13" t="s">
        <v>82</v>
      </c>
      <c r="AW4206" s="13" t="s">
        <v>33</v>
      </c>
      <c r="AX4206" s="13" t="s">
        <v>72</v>
      </c>
      <c r="AY4206" s="243" t="s">
        <v>190</v>
      </c>
    </row>
    <row r="4207" s="14" customFormat="1">
      <c r="A4207" s="14"/>
      <c r="B4207" s="254"/>
      <c r="C4207" s="255"/>
      <c r="D4207" s="234" t="s">
        <v>205</v>
      </c>
      <c r="E4207" s="256" t="s">
        <v>19</v>
      </c>
      <c r="F4207" s="257" t="s">
        <v>3094</v>
      </c>
      <c r="G4207" s="255"/>
      <c r="H4207" s="256" t="s">
        <v>19</v>
      </c>
      <c r="I4207" s="258"/>
      <c r="J4207" s="255"/>
      <c r="K4207" s="255"/>
      <c r="L4207" s="259"/>
      <c r="M4207" s="260"/>
      <c r="N4207" s="261"/>
      <c r="O4207" s="261"/>
      <c r="P4207" s="261"/>
      <c r="Q4207" s="261"/>
      <c r="R4207" s="261"/>
      <c r="S4207" s="261"/>
      <c r="T4207" s="262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63" t="s">
        <v>205</v>
      </c>
      <c r="AU4207" s="263" t="s">
        <v>82</v>
      </c>
      <c r="AV4207" s="14" t="s">
        <v>79</v>
      </c>
      <c r="AW4207" s="14" t="s">
        <v>33</v>
      </c>
      <c r="AX4207" s="14" t="s">
        <v>72</v>
      </c>
      <c r="AY4207" s="263" t="s">
        <v>190</v>
      </c>
    </row>
    <row r="4208" s="13" customFormat="1">
      <c r="A4208" s="13"/>
      <c r="B4208" s="232"/>
      <c r="C4208" s="233"/>
      <c r="D4208" s="234" t="s">
        <v>205</v>
      </c>
      <c r="E4208" s="235" t="s">
        <v>19</v>
      </c>
      <c r="F4208" s="236" t="s">
        <v>4479</v>
      </c>
      <c r="G4208" s="233"/>
      <c r="H4208" s="237">
        <v>12.18</v>
      </c>
      <c r="I4208" s="238"/>
      <c r="J4208" s="233"/>
      <c r="K4208" s="233"/>
      <c r="L4208" s="239"/>
      <c r="M4208" s="240"/>
      <c r="N4208" s="241"/>
      <c r="O4208" s="241"/>
      <c r="P4208" s="241"/>
      <c r="Q4208" s="241"/>
      <c r="R4208" s="241"/>
      <c r="S4208" s="241"/>
      <c r="T4208" s="242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3" t="s">
        <v>205</v>
      </c>
      <c r="AU4208" s="243" t="s">
        <v>82</v>
      </c>
      <c r="AV4208" s="13" t="s">
        <v>82</v>
      </c>
      <c r="AW4208" s="13" t="s">
        <v>33</v>
      </c>
      <c r="AX4208" s="13" t="s">
        <v>72</v>
      </c>
      <c r="AY4208" s="243" t="s">
        <v>190</v>
      </c>
    </row>
    <row r="4209" s="13" customFormat="1">
      <c r="A4209" s="13"/>
      <c r="B4209" s="232"/>
      <c r="C4209" s="233"/>
      <c r="D4209" s="234" t="s">
        <v>205</v>
      </c>
      <c r="E4209" s="235" t="s">
        <v>19</v>
      </c>
      <c r="F4209" s="236" t="s">
        <v>4471</v>
      </c>
      <c r="G4209" s="233"/>
      <c r="H4209" s="237">
        <v>-1.2</v>
      </c>
      <c r="I4209" s="238"/>
      <c r="J4209" s="233"/>
      <c r="K4209" s="233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205</v>
      </c>
      <c r="AU4209" s="243" t="s">
        <v>82</v>
      </c>
      <c r="AV4209" s="13" t="s">
        <v>82</v>
      </c>
      <c r="AW4209" s="13" t="s">
        <v>33</v>
      </c>
      <c r="AX4209" s="13" t="s">
        <v>72</v>
      </c>
      <c r="AY4209" s="243" t="s">
        <v>190</v>
      </c>
    </row>
    <row r="4210" s="14" customFormat="1">
      <c r="A4210" s="14"/>
      <c r="B4210" s="254"/>
      <c r="C4210" s="255"/>
      <c r="D4210" s="234" t="s">
        <v>205</v>
      </c>
      <c r="E4210" s="256" t="s">
        <v>19</v>
      </c>
      <c r="F4210" s="257" t="s">
        <v>1486</v>
      </c>
      <c r="G4210" s="255"/>
      <c r="H4210" s="256" t="s">
        <v>19</v>
      </c>
      <c r="I4210" s="258"/>
      <c r="J4210" s="255"/>
      <c r="K4210" s="255"/>
      <c r="L4210" s="259"/>
      <c r="M4210" s="260"/>
      <c r="N4210" s="261"/>
      <c r="O4210" s="261"/>
      <c r="P4210" s="261"/>
      <c r="Q4210" s="261"/>
      <c r="R4210" s="261"/>
      <c r="S4210" s="261"/>
      <c r="T4210" s="262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63" t="s">
        <v>205</v>
      </c>
      <c r="AU4210" s="263" t="s">
        <v>82</v>
      </c>
      <c r="AV4210" s="14" t="s">
        <v>79</v>
      </c>
      <c r="AW4210" s="14" t="s">
        <v>33</v>
      </c>
      <c r="AX4210" s="14" t="s">
        <v>72</v>
      </c>
      <c r="AY4210" s="263" t="s">
        <v>190</v>
      </c>
    </row>
    <row r="4211" s="13" customFormat="1">
      <c r="A4211" s="13"/>
      <c r="B4211" s="232"/>
      <c r="C4211" s="233"/>
      <c r="D4211" s="234" t="s">
        <v>205</v>
      </c>
      <c r="E4211" s="235" t="s">
        <v>19</v>
      </c>
      <c r="F4211" s="236" t="s">
        <v>4480</v>
      </c>
      <c r="G4211" s="233"/>
      <c r="H4211" s="237">
        <v>38.579999999999998</v>
      </c>
      <c r="I4211" s="238"/>
      <c r="J4211" s="233"/>
      <c r="K4211" s="233"/>
      <c r="L4211" s="239"/>
      <c r="M4211" s="240"/>
      <c r="N4211" s="241"/>
      <c r="O4211" s="241"/>
      <c r="P4211" s="241"/>
      <c r="Q4211" s="241"/>
      <c r="R4211" s="241"/>
      <c r="S4211" s="241"/>
      <c r="T4211" s="242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3" t="s">
        <v>205</v>
      </c>
      <c r="AU4211" s="243" t="s">
        <v>82</v>
      </c>
      <c r="AV4211" s="13" t="s">
        <v>82</v>
      </c>
      <c r="AW4211" s="13" t="s">
        <v>33</v>
      </c>
      <c r="AX4211" s="13" t="s">
        <v>72</v>
      </c>
      <c r="AY4211" s="243" t="s">
        <v>190</v>
      </c>
    </row>
    <row r="4212" s="13" customFormat="1">
      <c r="A4212" s="13"/>
      <c r="B4212" s="232"/>
      <c r="C4212" s="233"/>
      <c r="D4212" s="234" t="s">
        <v>205</v>
      </c>
      <c r="E4212" s="235" t="s">
        <v>19</v>
      </c>
      <c r="F4212" s="236" t="s">
        <v>4471</v>
      </c>
      <c r="G4212" s="233"/>
      <c r="H4212" s="237">
        <v>-1.2</v>
      </c>
      <c r="I4212" s="238"/>
      <c r="J4212" s="233"/>
      <c r="K4212" s="233"/>
      <c r="L4212" s="239"/>
      <c r="M4212" s="240"/>
      <c r="N4212" s="241"/>
      <c r="O4212" s="241"/>
      <c r="P4212" s="241"/>
      <c r="Q4212" s="241"/>
      <c r="R4212" s="241"/>
      <c r="S4212" s="241"/>
      <c r="T4212" s="242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3" t="s">
        <v>205</v>
      </c>
      <c r="AU4212" s="243" t="s">
        <v>82</v>
      </c>
      <c r="AV4212" s="13" t="s">
        <v>82</v>
      </c>
      <c r="AW4212" s="13" t="s">
        <v>33</v>
      </c>
      <c r="AX4212" s="13" t="s">
        <v>72</v>
      </c>
      <c r="AY4212" s="243" t="s">
        <v>190</v>
      </c>
    </row>
    <row r="4213" s="13" customFormat="1">
      <c r="A4213" s="13"/>
      <c r="B4213" s="232"/>
      <c r="C4213" s="233"/>
      <c r="D4213" s="234" t="s">
        <v>205</v>
      </c>
      <c r="E4213" s="235" t="s">
        <v>19</v>
      </c>
      <c r="F4213" s="236" t="s">
        <v>4481</v>
      </c>
      <c r="G4213" s="233"/>
      <c r="H4213" s="237">
        <v>-6.2999999999999998</v>
      </c>
      <c r="I4213" s="238"/>
      <c r="J4213" s="233"/>
      <c r="K4213" s="233"/>
      <c r="L4213" s="239"/>
      <c r="M4213" s="240"/>
      <c r="N4213" s="241"/>
      <c r="O4213" s="241"/>
      <c r="P4213" s="241"/>
      <c r="Q4213" s="241"/>
      <c r="R4213" s="241"/>
      <c r="S4213" s="241"/>
      <c r="T4213" s="242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3" t="s">
        <v>205</v>
      </c>
      <c r="AU4213" s="243" t="s">
        <v>82</v>
      </c>
      <c r="AV4213" s="13" t="s">
        <v>82</v>
      </c>
      <c r="AW4213" s="13" t="s">
        <v>33</v>
      </c>
      <c r="AX4213" s="13" t="s">
        <v>72</v>
      </c>
      <c r="AY4213" s="243" t="s">
        <v>190</v>
      </c>
    </row>
    <row r="4214" s="13" customFormat="1">
      <c r="A4214" s="13"/>
      <c r="B4214" s="232"/>
      <c r="C4214" s="233"/>
      <c r="D4214" s="234" t="s">
        <v>205</v>
      </c>
      <c r="E4214" s="235" t="s">
        <v>19</v>
      </c>
      <c r="F4214" s="236" t="s">
        <v>4476</v>
      </c>
      <c r="G4214" s="233"/>
      <c r="H4214" s="237">
        <v>-1</v>
      </c>
      <c r="I4214" s="238"/>
      <c r="J4214" s="233"/>
      <c r="K4214" s="233"/>
      <c r="L4214" s="239"/>
      <c r="M4214" s="240"/>
      <c r="N4214" s="241"/>
      <c r="O4214" s="241"/>
      <c r="P4214" s="241"/>
      <c r="Q4214" s="241"/>
      <c r="R4214" s="241"/>
      <c r="S4214" s="241"/>
      <c r="T4214" s="242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3" t="s">
        <v>205</v>
      </c>
      <c r="AU4214" s="243" t="s">
        <v>82</v>
      </c>
      <c r="AV4214" s="13" t="s">
        <v>82</v>
      </c>
      <c r="AW4214" s="13" t="s">
        <v>33</v>
      </c>
      <c r="AX4214" s="13" t="s">
        <v>72</v>
      </c>
      <c r="AY4214" s="243" t="s">
        <v>190</v>
      </c>
    </row>
    <row r="4215" s="14" customFormat="1">
      <c r="A4215" s="14"/>
      <c r="B4215" s="254"/>
      <c r="C4215" s="255"/>
      <c r="D4215" s="234" t="s">
        <v>205</v>
      </c>
      <c r="E4215" s="256" t="s">
        <v>19</v>
      </c>
      <c r="F4215" s="257" t="s">
        <v>1085</v>
      </c>
      <c r="G4215" s="255"/>
      <c r="H4215" s="256" t="s">
        <v>19</v>
      </c>
      <c r="I4215" s="258"/>
      <c r="J4215" s="255"/>
      <c r="K4215" s="255"/>
      <c r="L4215" s="259"/>
      <c r="M4215" s="260"/>
      <c r="N4215" s="261"/>
      <c r="O4215" s="261"/>
      <c r="P4215" s="261"/>
      <c r="Q4215" s="261"/>
      <c r="R4215" s="261"/>
      <c r="S4215" s="261"/>
      <c r="T4215" s="262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63" t="s">
        <v>205</v>
      </c>
      <c r="AU4215" s="263" t="s">
        <v>82</v>
      </c>
      <c r="AV4215" s="14" t="s">
        <v>79</v>
      </c>
      <c r="AW4215" s="14" t="s">
        <v>33</v>
      </c>
      <c r="AX4215" s="14" t="s">
        <v>72</v>
      </c>
      <c r="AY4215" s="263" t="s">
        <v>190</v>
      </c>
    </row>
    <row r="4216" s="14" customFormat="1">
      <c r="A4216" s="14"/>
      <c r="B4216" s="254"/>
      <c r="C4216" s="255"/>
      <c r="D4216" s="234" t="s">
        <v>205</v>
      </c>
      <c r="E4216" s="256" t="s">
        <v>19</v>
      </c>
      <c r="F4216" s="257" t="s">
        <v>1496</v>
      </c>
      <c r="G4216" s="255"/>
      <c r="H4216" s="256" t="s">
        <v>19</v>
      </c>
      <c r="I4216" s="258"/>
      <c r="J4216" s="255"/>
      <c r="K4216" s="255"/>
      <c r="L4216" s="259"/>
      <c r="M4216" s="260"/>
      <c r="N4216" s="261"/>
      <c r="O4216" s="261"/>
      <c r="P4216" s="261"/>
      <c r="Q4216" s="261"/>
      <c r="R4216" s="261"/>
      <c r="S4216" s="261"/>
      <c r="T4216" s="262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63" t="s">
        <v>205</v>
      </c>
      <c r="AU4216" s="263" t="s">
        <v>82</v>
      </c>
      <c r="AV4216" s="14" t="s">
        <v>79</v>
      </c>
      <c r="AW4216" s="14" t="s">
        <v>33</v>
      </c>
      <c r="AX4216" s="14" t="s">
        <v>72</v>
      </c>
      <c r="AY4216" s="263" t="s">
        <v>190</v>
      </c>
    </row>
    <row r="4217" s="13" customFormat="1">
      <c r="A4217" s="13"/>
      <c r="B4217" s="232"/>
      <c r="C4217" s="233"/>
      <c r="D4217" s="234" t="s">
        <v>205</v>
      </c>
      <c r="E4217" s="235" t="s">
        <v>19</v>
      </c>
      <c r="F4217" s="236" t="s">
        <v>4482</v>
      </c>
      <c r="G4217" s="233"/>
      <c r="H4217" s="237">
        <v>21.48</v>
      </c>
      <c r="I4217" s="238"/>
      <c r="J4217" s="233"/>
      <c r="K4217" s="233"/>
      <c r="L4217" s="239"/>
      <c r="M4217" s="240"/>
      <c r="N4217" s="241"/>
      <c r="O4217" s="241"/>
      <c r="P4217" s="241"/>
      <c r="Q4217" s="241"/>
      <c r="R4217" s="241"/>
      <c r="S4217" s="241"/>
      <c r="T4217" s="242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3" t="s">
        <v>205</v>
      </c>
      <c r="AU4217" s="243" t="s">
        <v>82</v>
      </c>
      <c r="AV4217" s="13" t="s">
        <v>82</v>
      </c>
      <c r="AW4217" s="13" t="s">
        <v>33</v>
      </c>
      <c r="AX4217" s="13" t="s">
        <v>72</v>
      </c>
      <c r="AY4217" s="243" t="s">
        <v>190</v>
      </c>
    </row>
    <row r="4218" s="13" customFormat="1">
      <c r="A4218" s="13"/>
      <c r="B4218" s="232"/>
      <c r="C4218" s="233"/>
      <c r="D4218" s="234" t="s">
        <v>205</v>
      </c>
      <c r="E4218" s="235" t="s">
        <v>19</v>
      </c>
      <c r="F4218" s="236" t="s">
        <v>4471</v>
      </c>
      <c r="G4218" s="233"/>
      <c r="H4218" s="237">
        <v>-1.2</v>
      </c>
      <c r="I4218" s="238"/>
      <c r="J4218" s="233"/>
      <c r="K4218" s="233"/>
      <c r="L4218" s="239"/>
      <c r="M4218" s="240"/>
      <c r="N4218" s="241"/>
      <c r="O4218" s="241"/>
      <c r="P4218" s="241"/>
      <c r="Q4218" s="241"/>
      <c r="R4218" s="241"/>
      <c r="S4218" s="241"/>
      <c r="T4218" s="242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3" t="s">
        <v>205</v>
      </c>
      <c r="AU4218" s="243" t="s">
        <v>82</v>
      </c>
      <c r="AV4218" s="13" t="s">
        <v>82</v>
      </c>
      <c r="AW4218" s="13" t="s">
        <v>33</v>
      </c>
      <c r="AX4218" s="13" t="s">
        <v>72</v>
      </c>
      <c r="AY4218" s="243" t="s">
        <v>190</v>
      </c>
    </row>
    <row r="4219" s="13" customFormat="1">
      <c r="A4219" s="13"/>
      <c r="B4219" s="232"/>
      <c r="C4219" s="233"/>
      <c r="D4219" s="234" t="s">
        <v>205</v>
      </c>
      <c r="E4219" s="235" t="s">
        <v>19</v>
      </c>
      <c r="F4219" s="236" t="s">
        <v>4483</v>
      </c>
      <c r="G4219" s="233"/>
      <c r="H4219" s="237">
        <v>-2.1000000000000001</v>
      </c>
      <c r="I4219" s="238"/>
      <c r="J4219" s="233"/>
      <c r="K4219" s="233"/>
      <c r="L4219" s="239"/>
      <c r="M4219" s="240"/>
      <c r="N4219" s="241"/>
      <c r="O4219" s="241"/>
      <c r="P4219" s="241"/>
      <c r="Q4219" s="241"/>
      <c r="R4219" s="241"/>
      <c r="S4219" s="241"/>
      <c r="T4219" s="242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3" t="s">
        <v>205</v>
      </c>
      <c r="AU4219" s="243" t="s">
        <v>82</v>
      </c>
      <c r="AV4219" s="13" t="s">
        <v>82</v>
      </c>
      <c r="AW4219" s="13" t="s">
        <v>33</v>
      </c>
      <c r="AX4219" s="13" t="s">
        <v>72</v>
      </c>
      <c r="AY4219" s="243" t="s">
        <v>190</v>
      </c>
    </row>
    <row r="4220" s="13" customFormat="1">
      <c r="A4220" s="13"/>
      <c r="B4220" s="232"/>
      <c r="C4220" s="233"/>
      <c r="D4220" s="234" t="s">
        <v>205</v>
      </c>
      <c r="E4220" s="235" t="s">
        <v>19</v>
      </c>
      <c r="F4220" s="236" t="s">
        <v>4484</v>
      </c>
      <c r="G4220" s="233"/>
      <c r="H4220" s="237">
        <v>-0.5</v>
      </c>
      <c r="I4220" s="238"/>
      <c r="J4220" s="233"/>
      <c r="K4220" s="233"/>
      <c r="L4220" s="239"/>
      <c r="M4220" s="240"/>
      <c r="N4220" s="241"/>
      <c r="O4220" s="241"/>
      <c r="P4220" s="241"/>
      <c r="Q4220" s="241"/>
      <c r="R4220" s="241"/>
      <c r="S4220" s="241"/>
      <c r="T4220" s="242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3" t="s">
        <v>205</v>
      </c>
      <c r="AU4220" s="243" t="s">
        <v>82</v>
      </c>
      <c r="AV4220" s="13" t="s">
        <v>82</v>
      </c>
      <c r="AW4220" s="13" t="s">
        <v>33</v>
      </c>
      <c r="AX4220" s="13" t="s">
        <v>72</v>
      </c>
      <c r="AY4220" s="243" t="s">
        <v>190</v>
      </c>
    </row>
    <row r="4221" s="14" customFormat="1">
      <c r="A4221" s="14"/>
      <c r="B4221" s="254"/>
      <c r="C4221" s="255"/>
      <c r="D4221" s="234" t="s">
        <v>205</v>
      </c>
      <c r="E4221" s="256" t="s">
        <v>19</v>
      </c>
      <c r="F4221" s="257" t="s">
        <v>1498</v>
      </c>
      <c r="G4221" s="255"/>
      <c r="H4221" s="256" t="s">
        <v>19</v>
      </c>
      <c r="I4221" s="258"/>
      <c r="J4221" s="255"/>
      <c r="K4221" s="255"/>
      <c r="L4221" s="259"/>
      <c r="M4221" s="260"/>
      <c r="N4221" s="261"/>
      <c r="O4221" s="261"/>
      <c r="P4221" s="261"/>
      <c r="Q4221" s="261"/>
      <c r="R4221" s="261"/>
      <c r="S4221" s="261"/>
      <c r="T4221" s="262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63" t="s">
        <v>205</v>
      </c>
      <c r="AU4221" s="263" t="s">
        <v>82</v>
      </c>
      <c r="AV4221" s="14" t="s">
        <v>79</v>
      </c>
      <c r="AW4221" s="14" t="s">
        <v>33</v>
      </c>
      <c r="AX4221" s="14" t="s">
        <v>72</v>
      </c>
      <c r="AY4221" s="263" t="s">
        <v>190</v>
      </c>
    </row>
    <row r="4222" s="13" customFormat="1">
      <c r="A4222" s="13"/>
      <c r="B4222" s="232"/>
      <c r="C4222" s="233"/>
      <c r="D4222" s="234" t="s">
        <v>205</v>
      </c>
      <c r="E4222" s="235" t="s">
        <v>19</v>
      </c>
      <c r="F4222" s="236" t="s">
        <v>4485</v>
      </c>
      <c r="G4222" s="233"/>
      <c r="H4222" s="237">
        <v>13.44</v>
      </c>
      <c r="I4222" s="238"/>
      <c r="J4222" s="233"/>
      <c r="K4222" s="233"/>
      <c r="L4222" s="239"/>
      <c r="M4222" s="240"/>
      <c r="N4222" s="241"/>
      <c r="O4222" s="241"/>
      <c r="P4222" s="241"/>
      <c r="Q4222" s="241"/>
      <c r="R4222" s="241"/>
      <c r="S4222" s="241"/>
      <c r="T4222" s="242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3" t="s">
        <v>205</v>
      </c>
      <c r="AU4222" s="243" t="s">
        <v>82</v>
      </c>
      <c r="AV4222" s="13" t="s">
        <v>82</v>
      </c>
      <c r="AW4222" s="13" t="s">
        <v>33</v>
      </c>
      <c r="AX4222" s="13" t="s">
        <v>72</v>
      </c>
      <c r="AY4222" s="243" t="s">
        <v>190</v>
      </c>
    </row>
    <row r="4223" s="13" customFormat="1">
      <c r="A4223" s="13"/>
      <c r="B4223" s="232"/>
      <c r="C4223" s="233"/>
      <c r="D4223" s="234" t="s">
        <v>205</v>
      </c>
      <c r="E4223" s="235" t="s">
        <v>19</v>
      </c>
      <c r="F4223" s="236" t="s">
        <v>4471</v>
      </c>
      <c r="G4223" s="233"/>
      <c r="H4223" s="237">
        <v>-1.2</v>
      </c>
      <c r="I4223" s="238"/>
      <c r="J4223" s="233"/>
      <c r="K4223" s="233"/>
      <c r="L4223" s="239"/>
      <c r="M4223" s="240"/>
      <c r="N4223" s="241"/>
      <c r="O4223" s="241"/>
      <c r="P4223" s="241"/>
      <c r="Q4223" s="241"/>
      <c r="R4223" s="241"/>
      <c r="S4223" s="241"/>
      <c r="T4223" s="242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43" t="s">
        <v>205</v>
      </c>
      <c r="AU4223" s="243" t="s">
        <v>82</v>
      </c>
      <c r="AV4223" s="13" t="s">
        <v>82</v>
      </c>
      <c r="AW4223" s="13" t="s">
        <v>33</v>
      </c>
      <c r="AX4223" s="13" t="s">
        <v>72</v>
      </c>
      <c r="AY4223" s="243" t="s">
        <v>190</v>
      </c>
    </row>
    <row r="4224" s="14" customFormat="1">
      <c r="A4224" s="14"/>
      <c r="B4224" s="254"/>
      <c r="C4224" s="255"/>
      <c r="D4224" s="234" t="s">
        <v>205</v>
      </c>
      <c r="E4224" s="256" t="s">
        <v>19</v>
      </c>
      <c r="F4224" s="257" t="s">
        <v>1500</v>
      </c>
      <c r="G4224" s="255"/>
      <c r="H4224" s="256" t="s">
        <v>19</v>
      </c>
      <c r="I4224" s="258"/>
      <c r="J4224" s="255"/>
      <c r="K4224" s="255"/>
      <c r="L4224" s="259"/>
      <c r="M4224" s="260"/>
      <c r="N4224" s="261"/>
      <c r="O4224" s="261"/>
      <c r="P4224" s="261"/>
      <c r="Q4224" s="261"/>
      <c r="R4224" s="261"/>
      <c r="S4224" s="261"/>
      <c r="T4224" s="262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63" t="s">
        <v>205</v>
      </c>
      <c r="AU4224" s="263" t="s">
        <v>82</v>
      </c>
      <c r="AV4224" s="14" t="s">
        <v>79</v>
      </c>
      <c r="AW4224" s="14" t="s">
        <v>33</v>
      </c>
      <c r="AX4224" s="14" t="s">
        <v>72</v>
      </c>
      <c r="AY4224" s="263" t="s">
        <v>190</v>
      </c>
    </row>
    <row r="4225" s="13" customFormat="1">
      <c r="A4225" s="13"/>
      <c r="B4225" s="232"/>
      <c r="C4225" s="233"/>
      <c r="D4225" s="234" t="s">
        <v>205</v>
      </c>
      <c r="E4225" s="235" t="s">
        <v>19</v>
      </c>
      <c r="F4225" s="236" t="s">
        <v>4486</v>
      </c>
      <c r="G4225" s="233"/>
      <c r="H4225" s="237">
        <v>21.315000000000001</v>
      </c>
      <c r="I4225" s="238"/>
      <c r="J4225" s="233"/>
      <c r="K4225" s="233"/>
      <c r="L4225" s="239"/>
      <c r="M4225" s="240"/>
      <c r="N4225" s="241"/>
      <c r="O4225" s="241"/>
      <c r="P4225" s="241"/>
      <c r="Q4225" s="241"/>
      <c r="R4225" s="241"/>
      <c r="S4225" s="241"/>
      <c r="T4225" s="242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3" t="s">
        <v>205</v>
      </c>
      <c r="AU4225" s="243" t="s">
        <v>82</v>
      </c>
      <c r="AV4225" s="13" t="s">
        <v>82</v>
      </c>
      <c r="AW4225" s="13" t="s">
        <v>33</v>
      </c>
      <c r="AX4225" s="13" t="s">
        <v>72</v>
      </c>
      <c r="AY4225" s="243" t="s">
        <v>190</v>
      </c>
    </row>
    <row r="4226" s="13" customFormat="1">
      <c r="A4226" s="13"/>
      <c r="B4226" s="232"/>
      <c r="C4226" s="233"/>
      <c r="D4226" s="234" t="s">
        <v>205</v>
      </c>
      <c r="E4226" s="235" t="s">
        <v>19</v>
      </c>
      <c r="F4226" s="236" t="s">
        <v>4471</v>
      </c>
      <c r="G4226" s="233"/>
      <c r="H4226" s="237">
        <v>-1.2</v>
      </c>
      <c r="I4226" s="238"/>
      <c r="J4226" s="233"/>
      <c r="K4226" s="233"/>
      <c r="L4226" s="239"/>
      <c r="M4226" s="240"/>
      <c r="N4226" s="241"/>
      <c r="O4226" s="241"/>
      <c r="P4226" s="241"/>
      <c r="Q4226" s="241"/>
      <c r="R4226" s="241"/>
      <c r="S4226" s="241"/>
      <c r="T4226" s="242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3" t="s">
        <v>205</v>
      </c>
      <c r="AU4226" s="243" t="s">
        <v>82</v>
      </c>
      <c r="AV4226" s="13" t="s">
        <v>82</v>
      </c>
      <c r="AW4226" s="13" t="s">
        <v>33</v>
      </c>
      <c r="AX4226" s="13" t="s">
        <v>72</v>
      </c>
      <c r="AY4226" s="243" t="s">
        <v>190</v>
      </c>
    </row>
    <row r="4227" s="13" customFormat="1">
      <c r="A4227" s="13"/>
      <c r="B4227" s="232"/>
      <c r="C4227" s="233"/>
      <c r="D4227" s="234" t="s">
        <v>205</v>
      </c>
      <c r="E4227" s="235" t="s">
        <v>19</v>
      </c>
      <c r="F4227" s="236" t="s">
        <v>4483</v>
      </c>
      <c r="G4227" s="233"/>
      <c r="H4227" s="237">
        <v>-2.1000000000000001</v>
      </c>
      <c r="I4227" s="238"/>
      <c r="J4227" s="233"/>
      <c r="K4227" s="233"/>
      <c r="L4227" s="239"/>
      <c r="M4227" s="240"/>
      <c r="N4227" s="241"/>
      <c r="O4227" s="241"/>
      <c r="P4227" s="241"/>
      <c r="Q4227" s="241"/>
      <c r="R4227" s="241"/>
      <c r="S4227" s="241"/>
      <c r="T4227" s="242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3" t="s">
        <v>205</v>
      </c>
      <c r="AU4227" s="243" t="s">
        <v>82</v>
      </c>
      <c r="AV4227" s="13" t="s">
        <v>82</v>
      </c>
      <c r="AW4227" s="13" t="s">
        <v>33</v>
      </c>
      <c r="AX4227" s="13" t="s">
        <v>72</v>
      </c>
      <c r="AY4227" s="243" t="s">
        <v>190</v>
      </c>
    </row>
    <row r="4228" s="13" customFormat="1">
      <c r="A4228" s="13"/>
      <c r="B4228" s="232"/>
      <c r="C4228" s="233"/>
      <c r="D4228" s="234" t="s">
        <v>205</v>
      </c>
      <c r="E4228" s="235" t="s">
        <v>19</v>
      </c>
      <c r="F4228" s="236" t="s">
        <v>4477</v>
      </c>
      <c r="G4228" s="233"/>
      <c r="H4228" s="237">
        <v>-0.17999999999999999</v>
      </c>
      <c r="I4228" s="238"/>
      <c r="J4228" s="233"/>
      <c r="K4228" s="233"/>
      <c r="L4228" s="239"/>
      <c r="M4228" s="240"/>
      <c r="N4228" s="241"/>
      <c r="O4228" s="241"/>
      <c r="P4228" s="241"/>
      <c r="Q4228" s="241"/>
      <c r="R4228" s="241"/>
      <c r="S4228" s="241"/>
      <c r="T4228" s="242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3" t="s">
        <v>205</v>
      </c>
      <c r="AU4228" s="243" t="s">
        <v>82</v>
      </c>
      <c r="AV4228" s="13" t="s">
        <v>82</v>
      </c>
      <c r="AW4228" s="13" t="s">
        <v>33</v>
      </c>
      <c r="AX4228" s="13" t="s">
        <v>72</v>
      </c>
      <c r="AY4228" s="243" t="s">
        <v>190</v>
      </c>
    </row>
    <row r="4229" s="13" customFormat="1">
      <c r="A4229" s="13"/>
      <c r="B4229" s="232"/>
      <c r="C4229" s="233"/>
      <c r="D4229" s="234" t="s">
        <v>205</v>
      </c>
      <c r="E4229" s="235" t="s">
        <v>19</v>
      </c>
      <c r="F4229" s="236" t="s">
        <v>4484</v>
      </c>
      <c r="G4229" s="233"/>
      <c r="H4229" s="237">
        <v>-0.5</v>
      </c>
      <c r="I4229" s="238"/>
      <c r="J4229" s="233"/>
      <c r="K4229" s="233"/>
      <c r="L4229" s="239"/>
      <c r="M4229" s="240"/>
      <c r="N4229" s="241"/>
      <c r="O4229" s="241"/>
      <c r="P4229" s="241"/>
      <c r="Q4229" s="241"/>
      <c r="R4229" s="241"/>
      <c r="S4229" s="241"/>
      <c r="T4229" s="242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3" t="s">
        <v>205</v>
      </c>
      <c r="AU4229" s="243" t="s">
        <v>82</v>
      </c>
      <c r="AV4229" s="13" t="s">
        <v>82</v>
      </c>
      <c r="AW4229" s="13" t="s">
        <v>33</v>
      </c>
      <c r="AX4229" s="13" t="s">
        <v>72</v>
      </c>
      <c r="AY4229" s="243" t="s">
        <v>190</v>
      </c>
    </row>
    <row r="4230" s="15" customFormat="1">
      <c r="A4230" s="15"/>
      <c r="B4230" s="264"/>
      <c r="C4230" s="265"/>
      <c r="D4230" s="234" t="s">
        <v>205</v>
      </c>
      <c r="E4230" s="266" t="s">
        <v>19</v>
      </c>
      <c r="F4230" s="267" t="s">
        <v>243</v>
      </c>
      <c r="G4230" s="265"/>
      <c r="H4230" s="268">
        <v>245.26499999999999</v>
      </c>
      <c r="I4230" s="269"/>
      <c r="J4230" s="265"/>
      <c r="K4230" s="265"/>
      <c r="L4230" s="270"/>
      <c r="M4230" s="271"/>
      <c r="N4230" s="272"/>
      <c r="O4230" s="272"/>
      <c r="P4230" s="272"/>
      <c r="Q4230" s="272"/>
      <c r="R4230" s="272"/>
      <c r="S4230" s="272"/>
      <c r="T4230" s="273"/>
      <c r="U4230" s="15"/>
      <c r="V4230" s="15"/>
      <c r="W4230" s="15"/>
      <c r="X4230" s="15"/>
      <c r="Y4230" s="15"/>
      <c r="Z4230" s="15"/>
      <c r="AA4230" s="15"/>
      <c r="AB4230" s="15"/>
      <c r="AC4230" s="15"/>
      <c r="AD4230" s="15"/>
      <c r="AE4230" s="15"/>
      <c r="AT4230" s="274" t="s">
        <v>205</v>
      </c>
      <c r="AU4230" s="274" t="s">
        <v>82</v>
      </c>
      <c r="AV4230" s="15" t="s">
        <v>197</v>
      </c>
      <c r="AW4230" s="15" t="s">
        <v>33</v>
      </c>
      <c r="AX4230" s="15" t="s">
        <v>79</v>
      </c>
      <c r="AY4230" s="274" t="s">
        <v>190</v>
      </c>
    </row>
    <row r="4231" s="2" customFormat="1" ht="16.5" customHeight="1">
      <c r="A4231" s="40"/>
      <c r="B4231" s="41"/>
      <c r="C4231" s="214" t="s">
        <v>4487</v>
      </c>
      <c r="D4231" s="214" t="s">
        <v>192</v>
      </c>
      <c r="E4231" s="215" t="s">
        <v>4488</v>
      </c>
      <c r="F4231" s="216" t="s">
        <v>4489</v>
      </c>
      <c r="G4231" s="217" t="s">
        <v>408</v>
      </c>
      <c r="H4231" s="218">
        <v>108</v>
      </c>
      <c r="I4231" s="219"/>
      <c r="J4231" s="220">
        <f>ROUND(I4231*H4231,2)</f>
        <v>0</v>
      </c>
      <c r="K4231" s="216" t="s">
        <v>196</v>
      </c>
      <c r="L4231" s="46"/>
      <c r="M4231" s="221" t="s">
        <v>19</v>
      </c>
      <c r="N4231" s="222" t="s">
        <v>43</v>
      </c>
      <c r="O4231" s="86"/>
      <c r="P4231" s="223">
        <f>O4231*H4231</f>
        <v>0</v>
      </c>
      <c r="Q4231" s="223">
        <v>0.00021000000000000001</v>
      </c>
      <c r="R4231" s="223">
        <f>Q4231*H4231</f>
        <v>0.022680000000000002</v>
      </c>
      <c r="S4231" s="223">
        <v>0</v>
      </c>
      <c r="T4231" s="224">
        <f>S4231*H4231</f>
        <v>0</v>
      </c>
      <c r="U4231" s="40"/>
      <c r="V4231" s="40"/>
      <c r="W4231" s="40"/>
      <c r="X4231" s="40"/>
      <c r="Y4231" s="40"/>
      <c r="Z4231" s="40"/>
      <c r="AA4231" s="40"/>
      <c r="AB4231" s="40"/>
      <c r="AC4231" s="40"/>
      <c r="AD4231" s="40"/>
      <c r="AE4231" s="40"/>
      <c r="AR4231" s="225" t="s">
        <v>307</v>
      </c>
      <c r="AT4231" s="225" t="s">
        <v>192</v>
      </c>
      <c r="AU4231" s="225" t="s">
        <v>82</v>
      </c>
      <c r="AY4231" s="19" t="s">
        <v>190</v>
      </c>
      <c r="BE4231" s="226">
        <f>IF(N4231="základní",J4231,0)</f>
        <v>0</v>
      </c>
      <c r="BF4231" s="226">
        <f>IF(N4231="snížená",J4231,0)</f>
        <v>0</v>
      </c>
      <c r="BG4231" s="226">
        <f>IF(N4231="zákl. přenesená",J4231,0)</f>
        <v>0</v>
      </c>
      <c r="BH4231" s="226">
        <f>IF(N4231="sníž. přenesená",J4231,0)</f>
        <v>0</v>
      </c>
      <c r="BI4231" s="226">
        <f>IF(N4231="nulová",J4231,0)</f>
        <v>0</v>
      </c>
      <c r="BJ4231" s="19" t="s">
        <v>79</v>
      </c>
      <c r="BK4231" s="226">
        <f>ROUND(I4231*H4231,2)</f>
        <v>0</v>
      </c>
      <c r="BL4231" s="19" t="s">
        <v>307</v>
      </c>
      <c r="BM4231" s="225" t="s">
        <v>4490</v>
      </c>
    </row>
    <row r="4232" s="2" customFormat="1">
      <c r="A4232" s="40"/>
      <c r="B4232" s="41"/>
      <c r="C4232" s="42"/>
      <c r="D4232" s="227" t="s">
        <v>199</v>
      </c>
      <c r="E4232" s="42"/>
      <c r="F4232" s="228" t="s">
        <v>4491</v>
      </c>
      <c r="G4232" s="42"/>
      <c r="H4232" s="42"/>
      <c r="I4232" s="229"/>
      <c r="J4232" s="42"/>
      <c r="K4232" s="42"/>
      <c r="L4232" s="46"/>
      <c r="M4232" s="230"/>
      <c r="N4232" s="231"/>
      <c r="O4232" s="86"/>
      <c r="P4232" s="86"/>
      <c r="Q4232" s="86"/>
      <c r="R4232" s="86"/>
      <c r="S4232" s="86"/>
      <c r="T4232" s="87"/>
      <c r="U4232" s="40"/>
      <c r="V4232" s="40"/>
      <c r="W4232" s="40"/>
      <c r="X4232" s="40"/>
      <c r="Y4232" s="40"/>
      <c r="Z4232" s="40"/>
      <c r="AA4232" s="40"/>
      <c r="AB4232" s="40"/>
      <c r="AC4232" s="40"/>
      <c r="AD4232" s="40"/>
      <c r="AE4232" s="40"/>
      <c r="AT4232" s="19" t="s">
        <v>199</v>
      </c>
      <c r="AU4232" s="19" t="s">
        <v>82</v>
      </c>
    </row>
    <row r="4233" s="14" customFormat="1">
      <c r="A4233" s="14"/>
      <c r="B4233" s="254"/>
      <c r="C4233" s="255"/>
      <c r="D4233" s="234" t="s">
        <v>205</v>
      </c>
      <c r="E4233" s="256" t="s">
        <v>19</v>
      </c>
      <c r="F4233" s="257" t="s">
        <v>1066</v>
      </c>
      <c r="G4233" s="255"/>
      <c r="H4233" s="256" t="s">
        <v>19</v>
      </c>
      <c r="I4233" s="258"/>
      <c r="J4233" s="255"/>
      <c r="K4233" s="255"/>
      <c r="L4233" s="259"/>
      <c r="M4233" s="260"/>
      <c r="N4233" s="261"/>
      <c r="O4233" s="261"/>
      <c r="P4233" s="261"/>
      <c r="Q4233" s="261"/>
      <c r="R4233" s="261"/>
      <c r="S4233" s="261"/>
      <c r="T4233" s="262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63" t="s">
        <v>205</v>
      </c>
      <c r="AU4233" s="263" t="s">
        <v>82</v>
      </c>
      <c r="AV4233" s="14" t="s">
        <v>79</v>
      </c>
      <c r="AW4233" s="14" t="s">
        <v>33</v>
      </c>
      <c r="AX4233" s="14" t="s">
        <v>72</v>
      </c>
      <c r="AY4233" s="263" t="s">
        <v>190</v>
      </c>
    </row>
    <row r="4234" s="14" customFormat="1">
      <c r="A4234" s="14"/>
      <c r="B4234" s="254"/>
      <c r="C4234" s="255"/>
      <c r="D4234" s="234" t="s">
        <v>205</v>
      </c>
      <c r="E4234" s="256" t="s">
        <v>19</v>
      </c>
      <c r="F4234" s="257" t="s">
        <v>3079</v>
      </c>
      <c r="G4234" s="255"/>
      <c r="H4234" s="256" t="s">
        <v>19</v>
      </c>
      <c r="I4234" s="258"/>
      <c r="J4234" s="255"/>
      <c r="K4234" s="255"/>
      <c r="L4234" s="259"/>
      <c r="M4234" s="260"/>
      <c r="N4234" s="261"/>
      <c r="O4234" s="261"/>
      <c r="P4234" s="261"/>
      <c r="Q4234" s="261"/>
      <c r="R4234" s="261"/>
      <c r="S4234" s="261"/>
      <c r="T4234" s="262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63" t="s">
        <v>205</v>
      </c>
      <c r="AU4234" s="263" t="s">
        <v>82</v>
      </c>
      <c r="AV4234" s="14" t="s">
        <v>79</v>
      </c>
      <c r="AW4234" s="14" t="s">
        <v>33</v>
      </c>
      <c r="AX4234" s="14" t="s">
        <v>72</v>
      </c>
      <c r="AY4234" s="263" t="s">
        <v>190</v>
      </c>
    </row>
    <row r="4235" s="13" customFormat="1">
      <c r="A4235" s="13"/>
      <c r="B4235" s="232"/>
      <c r="C4235" s="233"/>
      <c r="D4235" s="234" t="s">
        <v>205</v>
      </c>
      <c r="E4235" s="235" t="s">
        <v>19</v>
      </c>
      <c r="F4235" s="236" t="s">
        <v>197</v>
      </c>
      <c r="G4235" s="233"/>
      <c r="H4235" s="237">
        <v>4</v>
      </c>
      <c r="I4235" s="238"/>
      <c r="J4235" s="233"/>
      <c r="K4235" s="233"/>
      <c r="L4235" s="239"/>
      <c r="M4235" s="240"/>
      <c r="N4235" s="241"/>
      <c r="O4235" s="241"/>
      <c r="P4235" s="241"/>
      <c r="Q4235" s="241"/>
      <c r="R4235" s="241"/>
      <c r="S4235" s="241"/>
      <c r="T4235" s="242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3" t="s">
        <v>205</v>
      </c>
      <c r="AU4235" s="243" t="s">
        <v>82</v>
      </c>
      <c r="AV4235" s="13" t="s">
        <v>82</v>
      </c>
      <c r="AW4235" s="13" t="s">
        <v>33</v>
      </c>
      <c r="AX4235" s="13" t="s">
        <v>72</v>
      </c>
      <c r="AY4235" s="243" t="s">
        <v>190</v>
      </c>
    </row>
    <row r="4236" s="14" customFormat="1">
      <c r="A4236" s="14"/>
      <c r="B4236" s="254"/>
      <c r="C4236" s="255"/>
      <c r="D4236" s="234" t="s">
        <v>205</v>
      </c>
      <c r="E4236" s="256" t="s">
        <v>19</v>
      </c>
      <c r="F4236" s="257" t="s">
        <v>1465</v>
      </c>
      <c r="G4236" s="255"/>
      <c r="H4236" s="256" t="s">
        <v>19</v>
      </c>
      <c r="I4236" s="258"/>
      <c r="J4236" s="255"/>
      <c r="K4236" s="255"/>
      <c r="L4236" s="259"/>
      <c r="M4236" s="260"/>
      <c r="N4236" s="261"/>
      <c r="O4236" s="261"/>
      <c r="P4236" s="261"/>
      <c r="Q4236" s="261"/>
      <c r="R4236" s="261"/>
      <c r="S4236" s="261"/>
      <c r="T4236" s="262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63" t="s">
        <v>205</v>
      </c>
      <c r="AU4236" s="263" t="s">
        <v>82</v>
      </c>
      <c r="AV4236" s="14" t="s">
        <v>79</v>
      </c>
      <c r="AW4236" s="14" t="s">
        <v>33</v>
      </c>
      <c r="AX4236" s="14" t="s">
        <v>72</v>
      </c>
      <c r="AY4236" s="263" t="s">
        <v>190</v>
      </c>
    </row>
    <row r="4237" s="13" customFormat="1">
      <c r="A4237" s="13"/>
      <c r="B4237" s="232"/>
      <c r="C4237" s="233"/>
      <c r="D4237" s="234" t="s">
        <v>205</v>
      </c>
      <c r="E4237" s="235" t="s">
        <v>19</v>
      </c>
      <c r="F4237" s="236" t="s">
        <v>197</v>
      </c>
      <c r="G4237" s="233"/>
      <c r="H4237" s="237">
        <v>4</v>
      </c>
      <c r="I4237" s="238"/>
      <c r="J4237" s="233"/>
      <c r="K4237" s="233"/>
      <c r="L4237" s="239"/>
      <c r="M4237" s="240"/>
      <c r="N4237" s="241"/>
      <c r="O4237" s="241"/>
      <c r="P4237" s="241"/>
      <c r="Q4237" s="241"/>
      <c r="R4237" s="241"/>
      <c r="S4237" s="241"/>
      <c r="T4237" s="242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3" t="s">
        <v>205</v>
      </c>
      <c r="AU4237" s="243" t="s">
        <v>82</v>
      </c>
      <c r="AV4237" s="13" t="s">
        <v>82</v>
      </c>
      <c r="AW4237" s="13" t="s">
        <v>33</v>
      </c>
      <c r="AX4237" s="13" t="s">
        <v>72</v>
      </c>
      <c r="AY4237" s="243" t="s">
        <v>190</v>
      </c>
    </row>
    <row r="4238" s="14" customFormat="1">
      <c r="A4238" s="14"/>
      <c r="B4238" s="254"/>
      <c r="C4238" s="255"/>
      <c r="D4238" s="234" t="s">
        <v>205</v>
      </c>
      <c r="E4238" s="256" t="s">
        <v>19</v>
      </c>
      <c r="F4238" s="257" t="s">
        <v>1467</v>
      </c>
      <c r="G4238" s="255"/>
      <c r="H4238" s="256" t="s">
        <v>19</v>
      </c>
      <c r="I4238" s="258"/>
      <c r="J4238" s="255"/>
      <c r="K4238" s="255"/>
      <c r="L4238" s="259"/>
      <c r="M4238" s="260"/>
      <c r="N4238" s="261"/>
      <c r="O4238" s="261"/>
      <c r="P4238" s="261"/>
      <c r="Q4238" s="261"/>
      <c r="R4238" s="261"/>
      <c r="S4238" s="261"/>
      <c r="T4238" s="262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T4238" s="263" t="s">
        <v>205</v>
      </c>
      <c r="AU4238" s="263" t="s">
        <v>82</v>
      </c>
      <c r="AV4238" s="14" t="s">
        <v>79</v>
      </c>
      <c r="AW4238" s="14" t="s">
        <v>33</v>
      </c>
      <c r="AX4238" s="14" t="s">
        <v>72</v>
      </c>
      <c r="AY4238" s="263" t="s">
        <v>190</v>
      </c>
    </row>
    <row r="4239" s="13" customFormat="1">
      <c r="A4239" s="13"/>
      <c r="B4239" s="232"/>
      <c r="C4239" s="233"/>
      <c r="D4239" s="234" t="s">
        <v>205</v>
      </c>
      <c r="E4239" s="235" t="s">
        <v>19</v>
      </c>
      <c r="F4239" s="236" t="s">
        <v>197</v>
      </c>
      <c r="G4239" s="233"/>
      <c r="H4239" s="237">
        <v>4</v>
      </c>
      <c r="I4239" s="238"/>
      <c r="J4239" s="233"/>
      <c r="K4239" s="233"/>
      <c r="L4239" s="239"/>
      <c r="M4239" s="240"/>
      <c r="N4239" s="241"/>
      <c r="O4239" s="241"/>
      <c r="P4239" s="241"/>
      <c r="Q4239" s="241"/>
      <c r="R4239" s="241"/>
      <c r="S4239" s="241"/>
      <c r="T4239" s="242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3" t="s">
        <v>205</v>
      </c>
      <c r="AU4239" s="243" t="s">
        <v>82</v>
      </c>
      <c r="AV4239" s="13" t="s">
        <v>82</v>
      </c>
      <c r="AW4239" s="13" t="s">
        <v>33</v>
      </c>
      <c r="AX4239" s="13" t="s">
        <v>72</v>
      </c>
      <c r="AY4239" s="243" t="s">
        <v>190</v>
      </c>
    </row>
    <row r="4240" s="14" customFormat="1">
      <c r="A4240" s="14"/>
      <c r="B4240" s="254"/>
      <c r="C4240" s="255"/>
      <c r="D4240" s="234" t="s">
        <v>205</v>
      </c>
      <c r="E4240" s="256" t="s">
        <v>19</v>
      </c>
      <c r="F4240" s="257" t="s">
        <v>3083</v>
      </c>
      <c r="G4240" s="255"/>
      <c r="H4240" s="256" t="s">
        <v>19</v>
      </c>
      <c r="I4240" s="258"/>
      <c r="J4240" s="255"/>
      <c r="K4240" s="255"/>
      <c r="L4240" s="259"/>
      <c r="M4240" s="260"/>
      <c r="N4240" s="261"/>
      <c r="O4240" s="261"/>
      <c r="P4240" s="261"/>
      <c r="Q4240" s="261"/>
      <c r="R4240" s="261"/>
      <c r="S4240" s="261"/>
      <c r="T4240" s="262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63" t="s">
        <v>205</v>
      </c>
      <c r="AU4240" s="263" t="s">
        <v>82</v>
      </c>
      <c r="AV4240" s="14" t="s">
        <v>79</v>
      </c>
      <c r="AW4240" s="14" t="s">
        <v>33</v>
      </c>
      <c r="AX4240" s="14" t="s">
        <v>72</v>
      </c>
      <c r="AY4240" s="263" t="s">
        <v>190</v>
      </c>
    </row>
    <row r="4241" s="13" customFormat="1">
      <c r="A4241" s="13"/>
      <c r="B4241" s="232"/>
      <c r="C4241" s="233"/>
      <c r="D4241" s="234" t="s">
        <v>205</v>
      </c>
      <c r="E4241" s="235" t="s">
        <v>19</v>
      </c>
      <c r="F4241" s="236" t="s">
        <v>197</v>
      </c>
      <c r="G4241" s="233"/>
      <c r="H4241" s="237">
        <v>4</v>
      </c>
      <c r="I4241" s="238"/>
      <c r="J4241" s="233"/>
      <c r="K4241" s="233"/>
      <c r="L4241" s="239"/>
      <c r="M4241" s="240"/>
      <c r="N4241" s="241"/>
      <c r="O4241" s="241"/>
      <c r="P4241" s="241"/>
      <c r="Q4241" s="241"/>
      <c r="R4241" s="241"/>
      <c r="S4241" s="241"/>
      <c r="T4241" s="242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3" t="s">
        <v>205</v>
      </c>
      <c r="AU4241" s="243" t="s">
        <v>82</v>
      </c>
      <c r="AV4241" s="13" t="s">
        <v>82</v>
      </c>
      <c r="AW4241" s="13" t="s">
        <v>33</v>
      </c>
      <c r="AX4241" s="13" t="s">
        <v>72</v>
      </c>
      <c r="AY4241" s="243" t="s">
        <v>190</v>
      </c>
    </row>
    <row r="4242" s="14" customFormat="1">
      <c r="A4242" s="14"/>
      <c r="B4242" s="254"/>
      <c r="C4242" s="255"/>
      <c r="D4242" s="234" t="s">
        <v>205</v>
      </c>
      <c r="E4242" s="256" t="s">
        <v>19</v>
      </c>
      <c r="F4242" s="257" t="s">
        <v>1425</v>
      </c>
      <c r="G4242" s="255"/>
      <c r="H4242" s="256" t="s">
        <v>19</v>
      </c>
      <c r="I4242" s="258"/>
      <c r="J4242" s="255"/>
      <c r="K4242" s="255"/>
      <c r="L4242" s="259"/>
      <c r="M4242" s="260"/>
      <c r="N4242" s="261"/>
      <c r="O4242" s="261"/>
      <c r="P4242" s="261"/>
      <c r="Q4242" s="261"/>
      <c r="R4242" s="261"/>
      <c r="S4242" s="261"/>
      <c r="T4242" s="262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63" t="s">
        <v>205</v>
      </c>
      <c r="AU4242" s="263" t="s">
        <v>82</v>
      </c>
      <c r="AV4242" s="14" t="s">
        <v>79</v>
      </c>
      <c r="AW4242" s="14" t="s">
        <v>33</v>
      </c>
      <c r="AX4242" s="14" t="s">
        <v>72</v>
      </c>
      <c r="AY4242" s="263" t="s">
        <v>190</v>
      </c>
    </row>
    <row r="4243" s="13" customFormat="1">
      <c r="A4243" s="13"/>
      <c r="B4243" s="232"/>
      <c r="C4243" s="233"/>
      <c r="D4243" s="234" t="s">
        <v>205</v>
      </c>
      <c r="E4243" s="235" t="s">
        <v>19</v>
      </c>
      <c r="F4243" s="236" t="s">
        <v>272</v>
      </c>
      <c r="G4243" s="233"/>
      <c r="H4243" s="237">
        <v>12</v>
      </c>
      <c r="I4243" s="238"/>
      <c r="J4243" s="233"/>
      <c r="K4243" s="233"/>
      <c r="L4243" s="239"/>
      <c r="M4243" s="240"/>
      <c r="N4243" s="241"/>
      <c r="O4243" s="241"/>
      <c r="P4243" s="241"/>
      <c r="Q4243" s="241"/>
      <c r="R4243" s="241"/>
      <c r="S4243" s="241"/>
      <c r="T4243" s="242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43" t="s">
        <v>205</v>
      </c>
      <c r="AU4243" s="243" t="s">
        <v>82</v>
      </c>
      <c r="AV4243" s="13" t="s">
        <v>82</v>
      </c>
      <c r="AW4243" s="13" t="s">
        <v>33</v>
      </c>
      <c r="AX4243" s="13" t="s">
        <v>72</v>
      </c>
      <c r="AY4243" s="243" t="s">
        <v>190</v>
      </c>
    </row>
    <row r="4244" s="14" customFormat="1">
      <c r="A4244" s="14"/>
      <c r="B4244" s="254"/>
      <c r="C4244" s="255"/>
      <c r="D4244" s="234" t="s">
        <v>205</v>
      </c>
      <c r="E4244" s="256" t="s">
        <v>19</v>
      </c>
      <c r="F4244" s="257" t="s">
        <v>1428</v>
      </c>
      <c r="G4244" s="255"/>
      <c r="H4244" s="256" t="s">
        <v>19</v>
      </c>
      <c r="I4244" s="258"/>
      <c r="J4244" s="255"/>
      <c r="K4244" s="255"/>
      <c r="L4244" s="259"/>
      <c r="M4244" s="260"/>
      <c r="N4244" s="261"/>
      <c r="O4244" s="261"/>
      <c r="P4244" s="261"/>
      <c r="Q4244" s="261"/>
      <c r="R4244" s="261"/>
      <c r="S4244" s="261"/>
      <c r="T4244" s="262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63" t="s">
        <v>205</v>
      </c>
      <c r="AU4244" s="263" t="s">
        <v>82</v>
      </c>
      <c r="AV4244" s="14" t="s">
        <v>79</v>
      </c>
      <c r="AW4244" s="14" t="s">
        <v>33</v>
      </c>
      <c r="AX4244" s="14" t="s">
        <v>72</v>
      </c>
      <c r="AY4244" s="263" t="s">
        <v>190</v>
      </c>
    </row>
    <row r="4245" s="13" customFormat="1">
      <c r="A4245" s="13"/>
      <c r="B4245" s="232"/>
      <c r="C4245" s="233"/>
      <c r="D4245" s="234" t="s">
        <v>205</v>
      </c>
      <c r="E4245" s="235" t="s">
        <v>19</v>
      </c>
      <c r="F4245" s="236" t="s">
        <v>272</v>
      </c>
      <c r="G4245" s="233"/>
      <c r="H4245" s="237">
        <v>12</v>
      </c>
      <c r="I4245" s="238"/>
      <c r="J4245" s="233"/>
      <c r="K4245" s="233"/>
      <c r="L4245" s="239"/>
      <c r="M4245" s="240"/>
      <c r="N4245" s="241"/>
      <c r="O4245" s="241"/>
      <c r="P4245" s="241"/>
      <c r="Q4245" s="241"/>
      <c r="R4245" s="241"/>
      <c r="S4245" s="241"/>
      <c r="T4245" s="242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3" t="s">
        <v>205</v>
      </c>
      <c r="AU4245" s="243" t="s">
        <v>82</v>
      </c>
      <c r="AV4245" s="13" t="s">
        <v>82</v>
      </c>
      <c r="AW4245" s="13" t="s">
        <v>33</v>
      </c>
      <c r="AX4245" s="13" t="s">
        <v>72</v>
      </c>
      <c r="AY4245" s="243" t="s">
        <v>190</v>
      </c>
    </row>
    <row r="4246" s="14" customFormat="1">
      <c r="A4246" s="14"/>
      <c r="B4246" s="254"/>
      <c r="C4246" s="255"/>
      <c r="D4246" s="234" t="s">
        <v>205</v>
      </c>
      <c r="E4246" s="256" t="s">
        <v>19</v>
      </c>
      <c r="F4246" s="257" t="s">
        <v>3087</v>
      </c>
      <c r="G4246" s="255"/>
      <c r="H4246" s="256" t="s">
        <v>19</v>
      </c>
      <c r="I4246" s="258"/>
      <c r="J4246" s="255"/>
      <c r="K4246" s="255"/>
      <c r="L4246" s="259"/>
      <c r="M4246" s="260"/>
      <c r="N4246" s="261"/>
      <c r="O4246" s="261"/>
      <c r="P4246" s="261"/>
      <c r="Q4246" s="261"/>
      <c r="R4246" s="261"/>
      <c r="S4246" s="261"/>
      <c r="T4246" s="262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63" t="s">
        <v>205</v>
      </c>
      <c r="AU4246" s="263" t="s">
        <v>82</v>
      </c>
      <c r="AV4246" s="14" t="s">
        <v>79</v>
      </c>
      <c r="AW4246" s="14" t="s">
        <v>33</v>
      </c>
      <c r="AX4246" s="14" t="s">
        <v>72</v>
      </c>
      <c r="AY4246" s="263" t="s">
        <v>190</v>
      </c>
    </row>
    <row r="4247" s="13" customFormat="1">
      <c r="A4247" s="13"/>
      <c r="B4247" s="232"/>
      <c r="C4247" s="233"/>
      <c r="D4247" s="234" t="s">
        <v>205</v>
      </c>
      <c r="E4247" s="235" t="s">
        <v>19</v>
      </c>
      <c r="F4247" s="236" t="s">
        <v>197</v>
      </c>
      <c r="G4247" s="233"/>
      <c r="H4247" s="237">
        <v>4</v>
      </c>
      <c r="I4247" s="238"/>
      <c r="J4247" s="233"/>
      <c r="K4247" s="233"/>
      <c r="L4247" s="239"/>
      <c r="M4247" s="240"/>
      <c r="N4247" s="241"/>
      <c r="O4247" s="241"/>
      <c r="P4247" s="241"/>
      <c r="Q4247" s="241"/>
      <c r="R4247" s="241"/>
      <c r="S4247" s="241"/>
      <c r="T4247" s="242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3" t="s">
        <v>205</v>
      </c>
      <c r="AU4247" s="243" t="s">
        <v>82</v>
      </c>
      <c r="AV4247" s="13" t="s">
        <v>82</v>
      </c>
      <c r="AW4247" s="13" t="s">
        <v>33</v>
      </c>
      <c r="AX4247" s="13" t="s">
        <v>72</v>
      </c>
      <c r="AY4247" s="243" t="s">
        <v>190</v>
      </c>
    </row>
    <row r="4248" s="14" customFormat="1">
      <c r="A4248" s="14"/>
      <c r="B4248" s="254"/>
      <c r="C4248" s="255"/>
      <c r="D4248" s="234" t="s">
        <v>205</v>
      </c>
      <c r="E4248" s="256" t="s">
        <v>19</v>
      </c>
      <c r="F4248" s="257" t="s">
        <v>1078</v>
      </c>
      <c r="G4248" s="255"/>
      <c r="H4248" s="256" t="s">
        <v>19</v>
      </c>
      <c r="I4248" s="258"/>
      <c r="J4248" s="255"/>
      <c r="K4248" s="255"/>
      <c r="L4248" s="259"/>
      <c r="M4248" s="260"/>
      <c r="N4248" s="261"/>
      <c r="O4248" s="261"/>
      <c r="P4248" s="261"/>
      <c r="Q4248" s="261"/>
      <c r="R4248" s="261"/>
      <c r="S4248" s="261"/>
      <c r="T4248" s="262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63" t="s">
        <v>205</v>
      </c>
      <c r="AU4248" s="263" t="s">
        <v>82</v>
      </c>
      <c r="AV4248" s="14" t="s">
        <v>79</v>
      </c>
      <c r="AW4248" s="14" t="s">
        <v>33</v>
      </c>
      <c r="AX4248" s="14" t="s">
        <v>72</v>
      </c>
      <c r="AY4248" s="263" t="s">
        <v>190</v>
      </c>
    </row>
    <row r="4249" s="14" customFormat="1">
      <c r="A4249" s="14"/>
      <c r="B4249" s="254"/>
      <c r="C4249" s="255"/>
      <c r="D4249" s="234" t="s">
        <v>205</v>
      </c>
      <c r="E4249" s="256" t="s">
        <v>19</v>
      </c>
      <c r="F4249" s="257" t="s">
        <v>1479</v>
      </c>
      <c r="G4249" s="255"/>
      <c r="H4249" s="256" t="s">
        <v>19</v>
      </c>
      <c r="I4249" s="258"/>
      <c r="J4249" s="255"/>
      <c r="K4249" s="255"/>
      <c r="L4249" s="259"/>
      <c r="M4249" s="260"/>
      <c r="N4249" s="261"/>
      <c r="O4249" s="261"/>
      <c r="P4249" s="261"/>
      <c r="Q4249" s="261"/>
      <c r="R4249" s="261"/>
      <c r="S4249" s="261"/>
      <c r="T4249" s="262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63" t="s">
        <v>205</v>
      </c>
      <c r="AU4249" s="263" t="s">
        <v>82</v>
      </c>
      <c r="AV4249" s="14" t="s">
        <v>79</v>
      </c>
      <c r="AW4249" s="14" t="s">
        <v>33</v>
      </c>
      <c r="AX4249" s="14" t="s">
        <v>72</v>
      </c>
      <c r="AY4249" s="263" t="s">
        <v>190</v>
      </c>
    </row>
    <row r="4250" s="13" customFormat="1">
      <c r="A4250" s="13"/>
      <c r="B4250" s="232"/>
      <c r="C4250" s="233"/>
      <c r="D4250" s="234" t="s">
        <v>205</v>
      </c>
      <c r="E4250" s="235" t="s">
        <v>19</v>
      </c>
      <c r="F4250" s="236" t="s">
        <v>282</v>
      </c>
      <c r="G4250" s="233"/>
      <c r="H4250" s="237">
        <v>13</v>
      </c>
      <c r="I4250" s="238"/>
      <c r="J4250" s="233"/>
      <c r="K4250" s="233"/>
      <c r="L4250" s="239"/>
      <c r="M4250" s="240"/>
      <c r="N4250" s="241"/>
      <c r="O4250" s="241"/>
      <c r="P4250" s="241"/>
      <c r="Q4250" s="241"/>
      <c r="R4250" s="241"/>
      <c r="S4250" s="241"/>
      <c r="T4250" s="242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3" t="s">
        <v>205</v>
      </c>
      <c r="AU4250" s="243" t="s">
        <v>82</v>
      </c>
      <c r="AV4250" s="13" t="s">
        <v>82</v>
      </c>
      <c r="AW4250" s="13" t="s">
        <v>33</v>
      </c>
      <c r="AX4250" s="13" t="s">
        <v>72</v>
      </c>
      <c r="AY4250" s="243" t="s">
        <v>190</v>
      </c>
    </row>
    <row r="4251" s="14" customFormat="1">
      <c r="A4251" s="14"/>
      <c r="B4251" s="254"/>
      <c r="C4251" s="255"/>
      <c r="D4251" s="234" t="s">
        <v>205</v>
      </c>
      <c r="E4251" s="256" t="s">
        <v>19</v>
      </c>
      <c r="F4251" s="257" t="s">
        <v>3090</v>
      </c>
      <c r="G4251" s="255"/>
      <c r="H4251" s="256" t="s">
        <v>19</v>
      </c>
      <c r="I4251" s="258"/>
      <c r="J4251" s="255"/>
      <c r="K4251" s="255"/>
      <c r="L4251" s="259"/>
      <c r="M4251" s="260"/>
      <c r="N4251" s="261"/>
      <c r="O4251" s="261"/>
      <c r="P4251" s="261"/>
      <c r="Q4251" s="261"/>
      <c r="R4251" s="261"/>
      <c r="S4251" s="261"/>
      <c r="T4251" s="262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63" t="s">
        <v>205</v>
      </c>
      <c r="AU4251" s="263" t="s">
        <v>82</v>
      </c>
      <c r="AV4251" s="14" t="s">
        <v>79</v>
      </c>
      <c r="AW4251" s="14" t="s">
        <v>33</v>
      </c>
      <c r="AX4251" s="14" t="s">
        <v>72</v>
      </c>
      <c r="AY4251" s="263" t="s">
        <v>190</v>
      </c>
    </row>
    <row r="4252" s="13" customFormat="1">
      <c r="A4252" s="13"/>
      <c r="B4252" s="232"/>
      <c r="C4252" s="233"/>
      <c r="D4252" s="234" t="s">
        <v>205</v>
      </c>
      <c r="E4252" s="235" t="s">
        <v>19</v>
      </c>
      <c r="F4252" s="236" t="s">
        <v>197</v>
      </c>
      <c r="G4252" s="233"/>
      <c r="H4252" s="237">
        <v>4</v>
      </c>
      <c r="I4252" s="238"/>
      <c r="J4252" s="233"/>
      <c r="K4252" s="233"/>
      <c r="L4252" s="239"/>
      <c r="M4252" s="240"/>
      <c r="N4252" s="241"/>
      <c r="O4252" s="241"/>
      <c r="P4252" s="241"/>
      <c r="Q4252" s="241"/>
      <c r="R4252" s="241"/>
      <c r="S4252" s="241"/>
      <c r="T4252" s="242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3" t="s">
        <v>205</v>
      </c>
      <c r="AU4252" s="243" t="s">
        <v>82</v>
      </c>
      <c r="AV4252" s="13" t="s">
        <v>82</v>
      </c>
      <c r="AW4252" s="13" t="s">
        <v>33</v>
      </c>
      <c r="AX4252" s="13" t="s">
        <v>72</v>
      </c>
      <c r="AY4252" s="243" t="s">
        <v>190</v>
      </c>
    </row>
    <row r="4253" s="14" customFormat="1">
      <c r="A4253" s="14"/>
      <c r="B4253" s="254"/>
      <c r="C4253" s="255"/>
      <c r="D4253" s="234" t="s">
        <v>205</v>
      </c>
      <c r="E4253" s="256" t="s">
        <v>19</v>
      </c>
      <c r="F4253" s="257" t="s">
        <v>3092</v>
      </c>
      <c r="G4253" s="255"/>
      <c r="H4253" s="256" t="s">
        <v>19</v>
      </c>
      <c r="I4253" s="258"/>
      <c r="J4253" s="255"/>
      <c r="K4253" s="255"/>
      <c r="L4253" s="259"/>
      <c r="M4253" s="260"/>
      <c r="N4253" s="261"/>
      <c r="O4253" s="261"/>
      <c r="P4253" s="261"/>
      <c r="Q4253" s="261"/>
      <c r="R4253" s="261"/>
      <c r="S4253" s="261"/>
      <c r="T4253" s="262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63" t="s">
        <v>205</v>
      </c>
      <c r="AU4253" s="263" t="s">
        <v>82</v>
      </c>
      <c r="AV4253" s="14" t="s">
        <v>79</v>
      </c>
      <c r="AW4253" s="14" t="s">
        <v>33</v>
      </c>
      <c r="AX4253" s="14" t="s">
        <v>72</v>
      </c>
      <c r="AY4253" s="263" t="s">
        <v>190</v>
      </c>
    </row>
    <row r="4254" s="13" customFormat="1">
      <c r="A4254" s="13"/>
      <c r="B4254" s="232"/>
      <c r="C4254" s="233"/>
      <c r="D4254" s="234" t="s">
        <v>205</v>
      </c>
      <c r="E4254" s="235" t="s">
        <v>19</v>
      </c>
      <c r="F4254" s="236" t="s">
        <v>197</v>
      </c>
      <c r="G4254" s="233"/>
      <c r="H4254" s="237">
        <v>4</v>
      </c>
      <c r="I4254" s="238"/>
      <c r="J4254" s="233"/>
      <c r="K4254" s="233"/>
      <c r="L4254" s="239"/>
      <c r="M4254" s="240"/>
      <c r="N4254" s="241"/>
      <c r="O4254" s="241"/>
      <c r="P4254" s="241"/>
      <c r="Q4254" s="241"/>
      <c r="R4254" s="241"/>
      <c r="S4254" s="241"/>
      <c r="T4254" s="242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3" t="s">
        <v>205</v>
      </c>
      <c r="AU4254" s="243" t="s">
        <v>82</v>
      </c>
      <c r="AV4254" s="13" t="s">
        <v>82</v>
      </c>
      <c r="AW4254" s="13" t="s">
        <v>33</v>
      </c>
      <c r="AX4254" s="13" t="s">
        <v>72</v>
      </c>
      <c r="AY4254" s="243" t="s">
        <v>190</v>
      </c>
    </row>
    <row r="4255" s="14" customFormat="1">
      <c r="A4255" s="14"/>
      <c r="B4255" s="254"/>
      <c r="C4255" s="255"/>
      <c r="D4255" s="234" t="s">
        <v>205</v>
      </c>
      <c r="E4255" s="256" t="s">
        <v>19</v>
      </c>
      <c r="F4255" s="257" t="s">
        <v>3094</v>
      </c>
      <c r="G4255" s="255"/>
      <c r="H4255" s="256" t="s">
        <v>19</v>
      </c>
      <c r="I4255" s="258"/>
      <c r="J4255" s="255"/>
      <c r="K4255" s="255"/>
      <c r="L4255" s="259"/>
      <c r="M4255" s="260"/>
      <c r="N4255" s="261"/>
      <c r="O4255" s="261"/>
      <c r="P4255" s="261"/>
      <c r="Q4255" s="261"/>
      <c r="R4255" s="261"/>
      <c r="S4255" s="261"/>
      <c r="T4255" s="262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63" t="s">
        <v>205</v>
      </c>
      <c r="AU4255" s="263" t="s">
        <v>82</v>
      </c>
      <c r="AV4255" s="14" t="s">
        <v>79</v>
      </c>
      <c r="AW4255" s="14" t="s">
        <v>33</v>
      </c>
      <c r="AX4255" s="14" t="s">
        <v>72</v>
      </c>
      <c r="AY4255" s="263" t="s">
        <v>190</v>
      </c>
    </row>
    <row r="4256" s="13" customFormat="1">
      <c r="A4256" s="13"/>
      <c r="B4256" s="232"/>
      <c r="C4256" s="233"/>
      <c r="D4256" s="234" t="s">
        <v>205</v>
      </c>
      <c r="E4256" s="235" t="s">
        <v>19</v>
      </c>
      <c r="F4256" s="236" t="s">
        <v>197</v>
      </c>
      <c r="G4256" s="233"/>
      <c r="H4256" s="237">
        <v>4</v>
      </c>
      <c r="I4256" s="238"/>
      <c r="J4256" s="233"/>
      <c r="K4256" s="233"/>
      <c r="L4256" s="239"/>
      <c r="M4256" s="240"/>
      <c r="N4256" s="241"/>
      <c r="O4256" s="241"/>
      <c r="P4256" s="241"/>
      <c r="Q4256" s="241"/>
      <c r="R4256" s="241"/>
      <c r="S4256" s="241"/>
      <c r="T4256" s="242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3" t="s">
        <v>205</v>
      </c>
      <c r="AU4256" s="243" t="s">
        <v>82</v>
      </c>
      <c r="AV4256" s="13" t="s">
        <v>82</v>
      </c>
      <c r="AW4256" s="13" t="s">
        <v>33</v>
      </c>
      <c r="AX4256" s="13" t="s">
        <v>72</v>
      </c>
      <c r="AY4256" s="243" t="s">
        <v>190</v>
      </c>
    </row>
    <row r="4257" s="14" customFormat="1">
      <c r="A4257" s="14"/>
      <c r="B4257" s="254"/>
      <c r="C4257" s="255"/>
      <c r="D4257" s="234" t="s">
        <v>205</v>
      </c>
      <c r="E4257" s="256" t="s">
        <v>19</v>
      </c>
      <c r="F4257" s="257" t="s">
        <v>1486</v>
      </c>
      <c r="G4257" s="255"/>
      <c r="H4257" s="256" t="s">
        <v>19</v>
      </c>
      <c r="I4257" s="258"/>
      <c r="J4257" s="255"/>
      <c r="K4257" s="255"/>
      <c r="L4257" s="259"/>
      <c r="M4257" s="260"/>
      <c r="N4257" s="261"/>
      <c r="O4257" s="261"/>
      <c r="P4257" s="261"/>
      <c r="Q4257" s="261"/>
      <c r="R4257" s="261"/>
      <c r="S4257" s="261"/>
      <c r="T4257" s="262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63" t="s">
        <v>205</v>
      </c>
      <c r="AU4257" s="263" t="s">
        <v>82</v>
      </c>
      <c r="AV4257" s="14" t="s">
        <v>79</v>
      </c>
      <c r="AW4257" s="14" t="s">
        <v>33</v>
      </c>
      <c r="AX4257" s="14" t="s">
        <v>72</v>
      </c>
      <c r="AY4257" s="263" t="s">
        <v>190</v>
      </c>
    </row>
    <row r="4258" s="13" customFormat="1">
      <c r="A4258" s="13"/>
      <c r="B4258" s="232"/>
      <c r="C4258" s="233"/>
      <c r="D4258" s="234" t="s">
        <v>205</v>
      </c>
      <c r="E4258" s="235" t="s">
        <v>19</v>
      </c>
      <c r="F4258" s="236" t="s">
        <v>307</v>
      </c>
      <c r="G4258" s="233"/>
      <c r="H4258" s="237">
        <v>16</v>
      </c>
      <c r="I4258" s="238"/>
      <c r="J4258" s="233"/>
      <c r="K4258" s="233"/>
      <c r="L4258" s="239"/>
      <c r="M4258" s="240"/>
      <c r="N4258" s="241"/>
      <c r="O4258" s="241"/>
      <c r="P4258" s="241"/>
      <c r="Q4258" s="241"/>
      <c r="R4258" s="241"/>
      <c r="S4258" s="241"/>
      <c r="T4258" s="242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3" t="s">
        <v>205</v>
      </c>
      <c r="AU4258" s="243" t="s">
        <v>82</v>
      </c>
      <c r="AV4258" s="13" t="s">
        <v>82</v>
      </c>
      <c r="AW4258" s="13" t="s">
        <v>33</v>
      </c>
      <c r="AX4258" s="13" t="s">
        <v>72</v>
      </c>
      <c r="AY4258" s="243" t="s">
        <v>190</v>
      </c>
    </row>
    <row r="4259" s="14" customFormat="1">
      <c r="A4259" s="14"/>
      <c r="B4259" s="254"/>
      <c r="C4259" s="255"/>
      <c r="D4259" s="234" t="s">
        <v>205</v>
      </c>
      <c r="E4259" s="256" t="s">
        <v>19</v>
      </c>
      <c r="F4259" s="257" t="s">
        <v>1085</v>
      </c>
      <c r="G4259" s="255"/>
      <c r="H4259" s="256" t="s">
        <v>19</v>
      </c>
      <c r="I4259" s="258"/>
      <c r="J4259" s="255"/>
      <c r="K4259" s="255"/>
      <c r="L4259" s="259"/>
      <c r="M4259" s="260"/>
      <c r="N4259" s="261"/>
      <c r="O4259" s="261"/>
      <c r="P4259" s="261"/>
      <c r="Q4259" s="261"/>
      <c r="R4259" s="261"/>
      <c r="S4259" s="261"/>
      <c r="T4259" s="262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63" t="s">
        <v>205</v>
      </c>
      <c r="AU4259" s="263" t="s">
        <v>82</v>
      </c>
      <c r="AV4259" s="14" t="s">
        <v>79</v>
      </c>
      <c r="AW4259" s="14" t="s">
        <v>33</v>
      </c>
      <c r="AX4259" s="14" t="s">
        <v>72</v>
      </c>
      <c r="AY4259" s="263" t="s">
        <v>190</v>
      </c>
    </row>
    <row r="4260" s="14" customFormat="1">
      <c r="A4260" s="14"/>
      <c r="B4260" s="254"/>
      <c r="C4260" s="255"/>
      <c r="D4260" s="234" t="s">
        <v>205</v>
      </c>
      <c r="E4260" s="256" t="s">
        <v>19</v>
      </c>
      <c r="F4260" s="257" t="s">
        <v>1496</v>
      </c>
      <c r="G4260" s="255"/>
      <c r="H4260" s="256" t="s">
        <v>19</v>
      </c>
      <c r="I4260" s="258"/>
      <c r="J4260" s="255"/>
      <c r="K4260" s="255"/>
      <c r="L4260" s="259"/>
      <c r="M4260" s="260"/>
      <c r="N4260" s="261"/>
      <c r="O4260" s="261"/>
      <c r="P4260" s="261"/>
      <c r="Q4260" s="261"/>
      <c r="R4260" s="261"/>
      <c r="S4260" s="261"/>
      <c r="T4260" s="262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63" t="s">
        <v>205</v>
      </c>
      <c r="AU4260" s="263" t="s">
        <v>82</v>
      </c>
      <c r="AV4260" s="14" t="s">
        <v>79</v>
      </c>
      <c r="AW4260" s="14" t="s">
        <v>33</v>
      </c>
      <c r="AX4260" s="14" t="s">
        <v>72</v>
      </c>
      <c r="AY4260" s="263" t="s">
        <v>190</v>
      </c>
    </row>
    <row r="4261" s="13" customFormat="1">
      <c r="A4261" s="13"/>
      <c r="B4261" s="232"/>
      <c r="C4261" s="233"/>
      <c r="D4261" s="234" t="s">
        <v>205</v>
      </c>
      <c r="E4261" s="235" t="s">
        <v>19</v>
      </c>
      <c r="F4261" s="236" t="s">
        <v>249</v>
      </c>
      <c r="G4261" s="233"/>
      <c r="H4261" s="237">
        <v>10</v>
      </c>
      <c r="I4261" s="238"/>
      <c r="J4261" s="233"/>
      <c r="K4261" s="233"/>
      <c r="L4261" s="239"/>
      <c r="M4261" s="240"/>
      <c r="N4261" s="241"/>
      <c r="O4261" s="241"/>
      <c r="P4261" s="241"/>
      <c r="Q4261" s="241"/>
      <c r="R4261" s="241"/>
      <c r="S4261" s="241"/>
      <c r="T4261" s="242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3" t="s">
        <v>205</v>
      </c>
      <c r="AU4261" s="243" t="s">
        <v>82</v>
      </c>
      <c r="AV4261" s="13" t="s">
        <v>82</v>
      </c>
      <c r="AW4261" s="13" t="s">
        <v>33</v>
      </c>
      <c r="AX4261" s="13" t="s">
        <v>72</v>
      </c>
      <c r="AY4261" s="243" t="s">
        <v>190</v>
      </c>
    </row>
    <row r="4262" s="14" customFormat="1">
      <c r="A4262" s="14"/>
      <c r="B4262" s="254"/>
      <c r="C4262" s="255"/>
      <c r="D4262" s="234" t="s">
        <v>205</v>
      </c>
      <c r="E4262" s="256" t="s">
        <v>19</v>
      </c>
      <c r="F4262" s="257" t="s">
        <v>1498</v>
      </c>
      <c r="G4262" s="255"/>
      <c r="H4262" s="256" t="s">
        <v>19</v>
      </c>
      <c r="I4262" s="258"/>
      <c r="J4262" s="255"/>
      <c r="K4262" s="255"/>
      <c r="L4262" s="259"/>
      <c r="M4262" s="260"/>
      <c r="N4262" s="261"/>
      <c r="O4262" s="261"/>
      <c r="P4262" s="261"/>
      <c r="Q4262" s="261"/>
      <c r="R4262" s="261"/>
      <c r="S4262" s="261"/>
      <c r="T4262" s="262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63" t="s">
        <v>205</v>
      </c>
      <c r="AU4262" s="263" t="s">
        <v>82</v>
      </c>
      <c r="AV4262" s="14" t="s">
        <v>79</v>
      </c>
      <c r="AW4262" s="14" t="s">
        <v>33</v>
      </c>
      <c r="AX4262" s="14" t="s">
        <v>72</v>
      </c>
      <c r="AY4262" s="263" t="s">
        <v>190</v>
      </c>
    </row>
    <row r="4263" s="13" customFormat="1">
      <c r="A4263" s="13"/>
      <c r="B4263" s="232"/>
      <c r="C4263" s="233"/>
      <c r="D4263" s="234" t="s">
        <v>205</v>
      </c>
      <c r="E4263" s="235" t="s">
        <v>19</v>
      </c>
      <c r="F4263" s="236" t="s">
        <v>197</v>
      </c>
      <c r="G4263" s="233"/>
      <c r="H4263" s="237">
        <v>4</v>
      </c>
      <c r="I4263" s="238"/>
      <c r="J4263" s="233"/>
      <c r="K4263" s="233"/>
      <c r="L4263" s="239"/>
      <c r="M4263" s="240"/>
      <c r="N4263" s="241"/>
      <c r="O4263" s="241"/>
      <c r="P4263" s="241"/>
      <c r="Q4263" s="241"/>
      <c r="R4263" s="241"/>
      <c r="S4263" s="241"/>
      <c r="T4263" s="242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3" t="s">
        <v>205</v>
      </c>
      <c r="AU4263" s="243" t="s">
        <v>82</v>
      </c>
      <c r="AV4263" s="13" t="s">
        <v>82</v>
      </c>
      <c r="AW4263" s="13" t="s">
        <v>33</v>
      </c>
      <c r="AX4263" s="13" t="s">
        <v>72</v>
      </c>
      <c r="AY4263" s="243" t="s">
        <v>190</v>
      </c>
    </row>
    <row r="4264" s="14" customFormat="1">
      <c r="A4264" s="14"/>
      <c r="B4264" s="254"/>
      <c r="C4264" s="255"/>
      <c r="D4264" s="234" t="s">
        <v>205</v>
      </c>
      <c r="E4264" s="256" t="s">
        <v>19</v>
      </c>
      <c r="F4264" s="257" t="s">
        <v>1500</v>
      </c>
      <c r="G4264" s="255"/>
      <c r="H4264" s="256" t="s">
        <v>19</v>
      </c>
      <c r="I4264" s="258"/>
      <c r="J4264" s="255"/>
      <c r="K4264" s="255"/>
      <c r="L4264" s="259"/>
      <c r="M4264" s="260"/>
      <c r="N4264" s="261"/>
      <c r="O4264" s="261"/>
      <c r="P4264" s="261"/>
      <c r="Q4264" s="261"/>
      <c r="R4264" s="261"/>
      <c r="S4264" s="261"/>
      <c r="T4264" s="262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63" t="s">
        <v>205</v>
      </c>
      <c r="AU4264" s="263" t="s">
        <v>82</v>
      </c>
      <c r="AV4264" s="14" t="s">
        <v>79</v>
      </c>
      <c r="AW4264" s="14" t="s">
        <v>33</v>
      </c>
      <c r="AX4264" s="14" t="s">
        <v>72</v>
      </c>
      <c r="AY4264" s="263" t="s">
        <v>190</v>
      </c>
    </row>
    <row r="4265" s="13" customFormat="1">
      <c r="A4265" s="13"/>
      <c r="B4265" s="232"/>
      <c r="C4265" s="233"/>
      <c r="D4265" s="234" t="s">
        <v>205</v>
      </c>
      <c r="E4265" s="235" t="s">
        <v>19</v>
      </c>
      <c r="F4265" s="236" t="s">
        <v>244</v>
      </c>
      <c r="G4265" s="233"/>
      <c r="H4265" s="237">
        <v>9</v>
      </c>
      <c r="I4265" s="238"/>
      <c r="J4265" s="233"/>
      <c r="K4265" s="233"/>
      <c r="L4265" s="239"/>
      <c r="M4265" s="240"/>
      <c r="N4265" s="241"/>
      <c r="O4265" s="241"/>
      <c r="P4265" s="241"/>
      <c r="Q4265" s="241"/>
      <c r="R4265" s="241"/>
      <c r="S4265" s="241"/>
      <c r="T4265" s="242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3" t="s">
        <v>205</v>
      </c>
      <c r="AU4265" s="243" t="s">
        <v>82</v>
      </c>
      <c r="AV4265" s="13" t="s">
        <v>82</v>
      </c>
      <c r="AW4265" s="13" t="s">
        <v>33</v>
      </c>
      <c r="AX4265" s="13" t="s">
        <v>72</v>
      </c>
      <c r="AY4265" s="243" t="s">
        <v>190</v>
      </c>
    </row>
    <row r="4266" s="15" customFormat="1">
      <c r="A4266" s="15"/>
      <c r="B4266" s="264"/>
      <c r="C4266" s="265"/>
      <c r="D4266" s="234" t="s">
        <v>205</v>
      </c>
      <c r="E4266" s="266" t="s">
        <v>19</v>
      </c>
      <c r="F4266" s="267" t="s">
        <v>243</v>
      </c>
      <c r="G4266" s="265"/>
      <c r="H4266" s="268">
        <v>108</v>
      </c>
      <c r="I4266" s="269"/>
      <c r="J4266" s="265"/>
      <c r="K4266" s="265"/>
      <c r="L4266" s="270"/>
      <c r="M4266" s="271"/>
      <c r="N4266" s="272"/>
      <c r="O4266" s="272"/>
      <c r="P4266" s="272"/>
      <c r="Q4266" s="272"/>
      <c r="R4266" s="272"/>
      <c r="S4266" s="272"/>
      <c r="T4266" s="273"/>
      <c r="U4266" s="15"/>
      <c r="V4266" s="15"/>
      <c r="W4266" s="15"/>
      <c r="X4266" s="15"/>
      <c r="Y4266" s="15"/>
      <c r="Z4266" s="15"/>
      <c r="AA4266" s="15"/>
      <c r="AB4266" s="15"/>
      <c r="AC4266" s="15"/>
      <c r="AD4266" s="15"/>
      <c r="AE4266" s="15"/>
      <c r="AT4266" s="274" t="s">
        <v>205</v>
      </c>
      <c r="AU4266" s="274" t="s">
        <v>82</v>
      </c>
      <c r="AV4266" s="15" t="s">
        <v>197</v>
      </c>
      <c r="AW4266" s="15" t="s">
        <v>33</v>
      </c>
      <c r="AX4266" s="15" t="s">
        <v>79</v>
      </c>
      <c r="AY4266" s="274" t="s">
        <v>190</v>
      </c>
    </row>
    <row r="4267" s="2" customFormat="1" ht="16.5" customHeight="1">
      <c r="A4267" s="40"/>
      <c r="B4267" s="41"/>
      <c r="C4267" s="214" t="s">
        <v>4492</v>
      </c>
      <c r="D4267" s="214" t="s">
        <v>192</v>
      </c>
      <c r="E4267" s="215" t="s">
        <v>4493</v>
      </c>
      <c r="F4267" s="216" t="s">
        <v>4494</v>
      </c>
      <c r="G4267" s="217" t="s">
        <v>408</v>
      </c>
      <c r="H4267" s="218">
        <v>4</v>
      </c>
      <c r="I4267" s="219"/>
      <c r="J4267" s="220">
        <f>ROUND(I4267*H4267,2)</f>
        <v>0</v>
      </c>
      <c r="K4267" s="216" t="s">
        <v>196</v>
      </c>
      <c r="L4267" s="46"/>
      <c r="M4267" s="221" t="s">
        <v>19</v>
      </c>
      <c r="N4267" s="222" t="s">
        <v>43</v>
      </c>
      <c r="O4267" s="86"/>
      <c r="P4267" s="223">
        <f>O4267*H4267</f>
        <v>0</v>
      </c>
      <c r="Q4267" s="223">
        <v>0.00020000000000000001</v>
      </c>
      <c r="R4267" s="223">
        <f>Q4267*H4267</f>
        <v>0.00080000000000000004</v>
      </c>
      <c r="S4267" s="223">
        <v>0</v>
      </c>
      <c r="T4267" s="224">
        <f>S4267*H4267</f>
        <v>0</v>
      </c>
      <c r="U4267" s="40"/>
      <c r="V4267" s="40"/>
      <c r="W4267" s="40"/>
      <c r="X4267" s="40"/>
      <c r="Y4267" s="40"/>
      <c r="Z4267" s="40"/>
      <c r="AA4267" s="40"/>
      <c r="AB4267" s="40"/>
      <c r="AC4267" s="40"/>
      <c r="AD4267" s="40"/>
      <c r="AE4267" s="40"/>
      <c r="AR4267" s="225" t="s">
        <v>307</v>
      </c>
      <c r="AT4267" s="225" t="s">
        <v>192</v>
      </c>
      <c r="AU4267" s="225" t="s">
        <v>82</v>
      </c>
      <c r="AY4267" s="19" t="s">
        <v>190</v>
      </c>
      <c r="BE4267" s="226">
        <f>IF(N4267="základní",J4267,0)</f>
        <v>0</v>
      </c>
      <c r="BF4267" s="226">
        <f>IF(N4267="snížená",J4267,0)</f>
        <v>0</v>
      </c>
      <c r="BG4267" s="226">
        <f>IF(N4267="zákl. přenesená",J4267,0)</f>
        <v>0</v>
      </c>
      <c r="BH4267" s="226">
        <f>IF(N4267="sníž. přenesená",J4267,0)</f>
        <v>0</v>
      </c>
      <c r="BI4267" s="226">
        <f>IF(N4267="nulová",J4267,0)</f>
        <v>0</v>
      </c>
      <c r="BJ4267" s="19" t="s">
        <v>79</v>
      </c>
      <c r="BK4267" s="226">
        <f>ROUND(I4267*H4267,2)</f>
        <v>0</v>
      </c>
      <c r="BL4267" s="19" t="s">
        <v>307</v>
      </c>
      <c r="BM4267" s="225" t="s">
        <v>4495</v>
      </c>
    </row>
    <row r="4268" s="2" customFormat="1">
      <c r="A4268" s="40"/>
      <c r="B4268" s="41"/>
      <c r="C4268" s="42"/>
      <c r="D4268" s="227" t="s">
        <v>199</v>
      </c>
      <c r="E4268" s="42"/>
      <c r="F4268" s="228" t="s">
        <v>4496</v>
      </c>
      <c r="G4268" s="42"/>
      <c r="H4268" s="42"/>
      <c r="I4268" s="229"/>
      <c r="J4268" s="42"/>
      <c r="K4268" s="42"/>
      <c r="L4268" s="46"/>
      <c r="M4268" s="230"/>
      <c r="N4268" s="231"/>
      <c r="O4268" s="86"/>
      <c r="P4268" s="86"/>
      <c r="Q4268" s="86"/>
      <c r="R4268" s="86"/>
      <c r="S4268" s="86"/>
      <c r="T4268" s="87"/>
      <c r="U4268" s="40"/>
      <c r="V4268" s="40"/>
      <c r="W4268" s="40"/>
      <c r="X4268" s="40"/>
      <c r="Y4268" s="40"/>
      <c r="Z4268" s="40"/>
      <c r="AA4268" s="40"/>
      <c r="AB4268" s="40"/>
      <c r="AC4268" s="40"/>
      <c r="AD4268" s="40"/>
      <c r="AE4268" s="40"/>
      <c r="AT4268" s="19" t="s">
        <v>199</v>
      </c>
      <c r="AU4268" s="19" t="s">
        <v>82</v>
      </c>
    </row>
    <row r="4269" s="14" customFormat="1">
      <c r="A4269" s="14"/>
      <c r="B4269" s="254"/>
      <c r="C4269" s="255"/>
      <c r="D4269" s="234" t="s">
        <v>205</v>
      </c>
      <c r="E4269" s="256" t="s">
        <v>19</v>
      </c>
      <c r="F4269" s="257" t="s">
        <v>1078</v>
      </c>
      <c r="G4269" s="255"/>
      <c r="H4269" s="256" t="s">
        <v>19</v>
      </c>
      <c r="I4269" s="258"/>
      <c r="J4269" s="255"/>
      <c r="K4269" s="255"/>
      <c r="L4269" s="259"/>
      <c r="M4269" s="260"/>
      <c r="N4269" s="261"/>
      <c r="O4269" s="261"/>
      <c r="P4269" s="261"/>
      <c r="Q4269" s="261"/>
      <c r="R4269" s="261"/>
      <c r="S4269" s="261"/>
      <c r="T4269" s="262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T4269" s="263" t="s">
        <v>205</v>
      </c>
      <c r="AU4269" s="263" t="s">
        <v>82</v>
      </c>
      <c r="AV4269" s="14" t="s">
        <v>79</v>
      </c>
      <c r="AW4269" s="14" t="s">
        <v>33</v>
      </c>
      <c r="AX4269" s="14" t="s">
        <v>72</v>
      </c>
      <c r="AY4269" s="263" t="s">
        <v>190</v>
      </c>
    </row>
    <row r="4270" s="14" customFormat="1">
      <c r="A4270" s="14"/>
      <c r="B4270" s="254"/>
      <c r="C4270" s="255"/>
      <c r="D4270" s="234" t="s">
        <v>205</v>
      </c>
      <c r="E4270" s="256" t="s">
        <v>19</v>
      </c>
      <c r="F4270" s="257" t="s">
        <v>1479</v>
      </c>
      <c r="G4270" s="255"/>
      <c r="H4270" s="256" t="s">
        <v>19</v>
      </c>
      <c r="I4270" s="258"/>
      <c r="J4270" s="255"/>
      <c r="K4270" s="255"/>
      <c r="L4270" s="259"/>
      <c r="M4270" s="260"/>
      <c r="N4270" s="261"/>
      <c r="O4270" s="261"/>
      <c r="P4270" s="261"/>
      <c r="Q4270" s="261"/>
      <c r="R4270" s="261"/>
      <c r="S4270" s="261"/>
      <c r="T4270" s="262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63" t="s">
        <v>205</v>
      </c>
      <c r="AU4270" s="263" t="s">
        <v>82</v>
      </c>
      <c r="AV4270" s="14" t="s">
        <v>79</v>
      </c>
      <c r="AW4270" s="14" t="s">
        <v>33</v>
      </c>
      <c r="AX4270" s="14" t="s">
        <v>72</v>
      </c>
      <c r="AY4270" s="263" t="s">
        <v>190</v>
      </c>
    </row>
    <row r="4271" s="13" customFormat="1">
      <c r="A4271" s="13"/>
      <c r="B4271" s="232"/>
      <c r="C4271" s="233"/>
      <c r="D4271" s="234" t="s">
        <v>205</v>
      </c>
      <c r="E4271" s="235" t="s">
        <v>19</v>
      </c>
      <c r="F4271" s="236" t="s">
        <v>79</v>
      </c>
      <c r="G4271" s="233"/>
      <c r="H4271" s="237">
        <v>1</v>
      </c>
      <c r="I4271" s="238"/>
      <c r="J4271" s="233"/>
      <c r="K4271" s="233"/>
      <c r="L4271" s="239"/>
      <c r="M4271" s="240"/>
      <c r="N4271" s="241"/>
      <c r="O4271" s="241"/>
      <c r="P4271" s="241"/>
      <c r="Q4271" s="241"/>
      <c r="R4271" s="241"/>
      <c r="S4271" s="241"/>
      <c r="T4271" s="242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3" t="s">
        <v>205</v>
      </c>
      <c r="AU4271" s="243" t="s">
        <v>82</v>
      </c>
      <c r="AV4271" s="13" t="s">
        <v>82</v>
      </c>
      <c r="AW4271" s="13" t="s">
        <v>33</v>
      </c>
      <c r="AX4271" s="13" t="s">
        <v>72</v>
      </c>
      <c r="AY4271" s="243" t="s">
        <v>190</v>
      </c>
    </row>
    <row r="4272" s="14" customFormat="1">
      <c r="A4272" s="14"/>
      <c r="B4272" s="254"/>
      <c r="C4272" s="255"/>
      <c r="D4272" s="234" t="s">
        <v>205</v>
      </c>
      <c r="E4272" s="256" t="s">
        <v>19</v>
      </c>
      <c r="F4272" s="257" t="s">
        <v>1085</v>
      </c>
      <c r="G4272" s="255"/>
      <c r="H4272" s="256" t="s">
        <v>19</v>
      </c>
      <c r="I4272" s="258"/>
      <c r="J4272" s="255"/>
      <c r="K4272" s="255"/>
      <c r="L4272" s="259"/>
      <c r="M4272" s="260"/>
      <c r="N4272" s="261"/>
      <c r="O4272" s="261"/>
      <c r="P4272" s="261"/>
      <c r="Q4272" s="261"/>
      <c r="R4272" s="261"/>
      <c r="S4272" s="261"/>
      <c r="T4272" s="262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63" t="s">
        <v>205</v>
      </c>
      <c r="AU4272" s="263" t="s">
        <v>82</v>
      </c>
      <c r="AV4272" s="14" t="s">
        <v>79</v>
      </c>
      <c r="AW4272" s="14" t="s">
        <v>33</v>
      </c>
      <c r="AX4272" s="14" t="s">
        <v>72</v>
      </c>
      <c r="AY4272" s="263" t="s">
        <v>190</v>
      </c>
    </row>
    <row r="4273" s="14" customFormat="1">
      <c r="A4273" s="14"/>
      <c r="B4273" s="254"/>
      <c r="C4273" s="255"/>
      <c r="D4273" s="234" t="s">
        <v>205</v>
      </c>
      <c r="E4273" s="256" t="s">
        <v>19</v>
      </c>
      <c r="F4273" s="257" t="s">
        <v>1496</v>
      </c>
      <c r="G4273" s="255"/>
      <c r="H4273" s="256" t="s">
        <v>19</v>
      </c>
      <c r="I4273" s="258"/>
      <c r="J4273" s="255"/>
      <c r="K4273" s="255"/>
      <c r="L4273" s="259"/>
      <c r="M4273" s="260"/>
      <c r="N4273" s="261"/>
      <c r="O4273" s="261"/>
      <c r="P4273" s="261"/>
      <c r="Q4273" s="261"/>
      <c r="R4273" s="261"/>
      <c r="S4273" s="261"/>
      <c r="T4273" s="262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63" t="s">
        <v>205</v>
      </c>
      <c r="AU4273" s="263" t="s">
        <v>82</v>
      </c>
      <c r="AV4273" s="14" t="s">
        <v>79</v>
      </c>
      <c r="AW4273" s="14" t="s">
        <v>33</v>
      </c>
      <c r="AX4273" s="14" t="s">
        <v>72</v>
      </c>
      <c r="AY4273" s="263" t="s">
        <v>190</v>
      </c>
    </row>
    <row r="4274" s="13" customFormat="1">
      <c r="A4274" s="13"/>
      <c r="B4274" s="232"/>
      <c r="C4274" s="233"/>
      <c r="D4274" s="234" t="s">
        <v>205</v>
      </c>
      <c r="E4274" s="235" t="s">
        <v>19</v>
      </c>
      <c r="F4274" s="236" t="s">
        <v>82</v>
      </c>
      <c r="G4274" s="233"/>
      <c r="H4274" s="237">
        <v>2</v>
      </c>
      <c r="I4274" s="238"/>
      <c r="J4274" s="233"/>
      <c r="K4274" s="233"/>
      <c r="L4274" s="239"/>
      <c r="M4274" s="240"/>
      <c r="N4274" s="241"/>
      <c r="O4274" s="241"/>
      <c r="P4274" s="241"/>
      <c r="Q4274" s="241"/>
      <c r="R4274" s="241"/>
      <c r="S4274" s="241"/>
      <c r="T4274" s="242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43" t="s">
        <v>205</v>
      </c>
      <c r="AU4274" s="243" t="s">
        <v>82</v>
      </c>
      <c r="AV4274" s="13" t="s">
        <v>82</v>
      </c>
      <c r="AW4274" s="13" t="s">
        <v>33</v>
      </c>
      <c r="AX4274" s="13" t="s">
        <v>72</v>
      </c>
      <c r="AY4274" s="243" t="s">
        <v>190</v>
      </c>
    </row>
    <row r="4275" s="14" customFormat="1">
      <c r="A4275" s="14"/>
      <c r="B4275" s="254"/>
      <c r="C4275" s="255"/>
      <c r="D4275" s="234" t="s">
        <v>205</v>
      </c>
      <c r="E4275" s="256" t="s">
        <v>19</v>
      </c>
      <c r="F4275" s="257" t="s">
        <v>1500</v>
      </c>
      <c r="G4275" s="255"/>
      <c r="H4275" s="256" t="s">
        <v>19</v>
      </c>
      <c r="I4275" s="258"/>
      <c r="J4275" s="255"/>
      <c r="K4275" s="255"/>
      <c r="L4275" s="259"/>
      <c r="M4275" s="260"/>
      <c r="N4275" s="261"/>
      <c r="O4275" s="261"/>
      <c r="P4275" s="261"/>
      <c r="Q4275" s="261"/>
      <c r="R4275" s="261"/>
      <c r="S4275" s="261"/>
      <c r="T4275" s="262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63" t="s">
        <v>205</v>
      </c>
      <c r="AU4275" s="263" t="s">
        <v>82</v>
      </c>
      <c r="AV4275" s="14" t="s">
        <v>79</v>
      </c>
      <c r="AW4275" s="14" t="s">
        <v>33</v>
      </c>
      <c r="AX4275" s="14" t="s">
        <v>72</v>
      </c>
      <c r="AY4275" s="263" t="s">
        <v>190</v>
      </c>
    </row>
    <row r="4276" s="13" customFormat="1">
      <c r="A4276" s="13"/>
      <c r="B4276" s="232"/>
      <c r="C4276" s="233"/>
      <c r="D4276" s="234" t="s">
        <v>205</v>
      </c>
      <c r="E4276" s="235" t="s">
        <v>19</v>
      </c>
      <c r="F4276" s="236" t="s">
        <v>79</v>
      </c>
      <c r="G4276" s="233"/>
      <c r="H4276" s="237">
        <v>1</v>
      </c>
      <c r="I4276" s="238"/>
      <c r="J4276" s="233"/>
      <c r="K4276" s="233"/>
      <c r="L4276" s="239"/>
      <c r="M4276" s="240"/>
      <c r="N4276" s="241"/>
      <c r="O4276" s="241"/>
      <c r="P4276" s="241"/>
      <c r="Q4276" s="241"/>
      <c r="R4276" s="241"/>
      <c r="S4276" s="241"/>
      <c r="T4276" s="242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3" t="s">
        <v>205</v>
      </c>
      <c r="AU4276" s="243" t="s">
        <v>82</v>
      </c>
      <c r="AV4276" s="13" t="s">
        <v>82</v>
      </c>
      <c r="AW4276" s="13" t="s">
        <v>33</v>
      </c>
      <c r="AX4276" s="13" t="s">
        <v>72</v>
      </c>
      <c r="AY4276" s="243" t="s">
        <v>190</v>
      </c>
    </row>
    <row r="4277" s="15" customFormat="1">
      <c r="A4277" s="15"/>
      <c r="B4277" s="264"/>
      <c r="C4277" s="265"/>
      <c r="D4277" s="234" t="s">
        <v>205</v>
      </c>
      <c r="E4277" s="266" t="s">
        <v>19</v>
      </c>
      <c r="F4277" s="267" t="s">
        <v>243</v>
      </c>
      <c r="G4277" s="265"/>
      <c r="H4277" s="268">
        <v>4</v>
      </c>
      <c r="I4277" s="269"/>
      <c r="J4277" s="265"/>
      <c r="K4277" s="265"/>
      <c r="L4277" s="270"/>
      <c r="M4277" s="271"/>
      <c r="N4277" s="272"/>
      <c r="O4277" s="272"/>
      <c r="P4277" s="272"/>
      <c r="Q4277" s="272"/>
      <c r="R4277" s="272"/>
      <c r="S4277" s="272"/>
      <c r="T4277" s="273"/>
      <c r="U4277" s="15"/>
      <c r="V4277" s="15"/>
      <c r="W4277" s="15"/>
      <c r="X4277" s="15"/>
      <c r="Y4277" s="15"/>
      <c r="Z4277" s="15"/>
      <c r="AA4277" s="15"/>
      <c r="AB4277" s="15"/>
      <c r="AC4277" s="15"/>
      <c r="AD4277" s="15"/>
      <c r="AE4277" s="15"/>
      <c r="AT4277" s="274" t="s">
        <v>205</v>
      </c>
      <c r="AU4277" s="274" t="s">
        <v>82</v>
      </c>
      <c r="AV4277" s="15" t="s">
        <v>197</v>
      </c>
      <c r="AW4277" s="15" t="s">
        <v>33</v>
      </c>
      <c r="AX4277" s="15" t="s">
        <v>79</v>
      </c>
      <c r="AY4277" s="274" t="s">
        <v>190</v>
      </c>
    </row>
    <row r="4278" s="2" customFormat="1" ht="16.5" customHeight="1">
      <c r="A4278" s="40"/>
      <c r="B4278" s="41"/>
      <c r="C4278" s="214" t="s">
        <v>4497</v>
      </c>
      <c r="D4278" s="214" t="s">
        <v>192</v>
      </c>
      <c r="E4278" s="215" t="s">
        <v>4498</v>
      </c>
      <c r="F4278" s="216" t="s">
        <v>4499</v>
      </c>
      <c r="G4278" s="217" t="s">
        <v>380</v>
      </c>
      <c r="H4278" s="218">
        <v>330.14999999999998</v>
      </c>
      <c r="I4278" s="219"/>
      <c r="J4278" s="220">
        <f>ROUND(I4278*H4278,2)</f>
        <v>0</v>
      </c>
      <c r="K4278" s="216" t="s">
        <v>196</v>
      </c>
      <c r="L4278" s="46"/>
      <c r="M4278" s="221" t="s">
        <v>19</v>
      </c>
      <c r="N4278" s="222" t="s">
        <v>43</v>
      </c>
      <c r="O4278" s="86"/>
      <c r="P4278" s="223">
        <f>O4278*H4278</f>
        <v>0</v>
      </c>
      <c r="Q4278" s="223">
        <v>0.00032000000000000003</v>
      </c>
      <c r="R4278" s="223">
        <f>Q4278*H4278</f>
        <v>0.10564800000000001</v>
      </c>
      <c r="S4278" s="223">
        <v>0</v>
      </c>
      <c r="T4278" s="224">
        <f>S4278*H4278</f>
        <v>0</v>
      </c>
      <c r="U4278" s="40"/>
      <c r="V4278" s="40"/>
      <c r="W4278" s="40"/>
      <c r="X4278" s="40"/>
      <c r="Y4278" s="40"/>
      <c r="Z4278" s="40"/>
      <c r="AA4278" s="40"/>
      <c r="AB4278" s="40"/>
      <c r="AC4278" s="40"/>
      <c r="AD4278" s="40"/>
      <c r="AE4278" s="40"/>
      <c r="AR4278" s="225" t="s">
        <v>307</v>
      </c>
      <c r="AT4278" s="225" t="s">
        <v>192</v>
      </c>
      <c r="AU4278" s="225" t="s">
        <v>82</v>
      </c>
      <c r="AY4278" s="19" t="s">
        <v>190</v>
      </c>
      <c r="BE4278" s="226">
        <f>IF(N4278="základní",J4278,0)</f>
        <v>0</v>
      </c>
      <c r="BF4278" s="226">
        <f>IF(N4278="snížená",J4278,0)</f>
        <v>0</v>
      </c>
      <c r="BG4278" s="226">
        <f>IF(N4278="zákl. přenesená",J4278,0)</f>
        <v>0</v>
      </c>
      <c r="BH4278" s="226">
        <f>IF(N4278="sníž. přenesená",J4278,0)</f>
        <v>0</v>
      </c>
      <c r="BI4278" s="226">
        <f>IF(N4278="nulová",J4278,0)</f>
        <v>0</v>
      </c>
      <c r="BJ4278" s="19" t="s">
        <v>79</v>
      </c>
      <c r="BK4278" s="226">
        <f>ROUND(I4278*H4278,2)</f>
        <v>0</v>
      </c>
      <c r="BL4278" s="19" t="s">
        <v>307</v>
      </c>
      <c r="BM4278" s="225" t="s">
        <v>4500</v>
      </c>
    </row>
    <row r="4279" s="2" customFormat="1">
      <c r="A4279" s="40"/>
      <c r="B4279" s="41"/>
      <c r="C4279" s="42"/>
      <c r="D4279" s="227" t="s">
        <v>199</v>
      </c>
      <c r="E4279" s="42"/>
      <c r="F4279" s="228" t="s">
        <v>4501</v>
      </c>
      <c r="G4279" s="42"/>
      <c r="H4279" s="42"/>
      <c r="I4279" s="229"/>
      <c r="J4279" s="42"/>
      <c r="K4279" s="42"/>
      <c r="L4279" s="46"/>
      <c r="M4279" s="230"/>
      <c r="N4279" s="231"/>
      <c r="O4279" s="86"/>
      <c r="P4279" s="86"/>
      <c r="Q4279" s="86"/>
      <c r="R4279" s="86"/>
      <c r="S4279" s="86"/>
      <c r="T4279" s="87"/>
      <c r="U4279" s="40"/>
      <c r="V4279" s="40"/>
      <c r="W4279" s="40"/>
      <c r="X4279" s="40"/>
      <c r="Y4279" s="40"/>
      <c r="Z4279" s="40"/>
      <c r="AA4279" s="40"/>
      <c r="AB4279" s="40"/>
      <c r="AC4279" s="40"/>
      <c r="AD4279" s="40"/>
      <c r="AE4279" s="40"/>
      <c r="AT4279" s="19" t="s">
        <v>199</v>
      </c>
      <c r="AU4279" s="19" t="s">
        <v>82</v>
      </c>
    </row>
    <row r="4280" s="14" customFormat="1">
      <c r="A4280" s="14"/>
      <c r="B4280" s="254"/>
      <c r="C4280" s="255"/>
      <c r="D4280" s="234" t="s">
        <v>205</v>
      </c>
      <c r="E4280" s="256" t="s">
        <v>19</v>
      </c>
      <c r="F4280" s="257" t="s">
        <v>1066</v>
      </c>
      <c r="G4280" s="255"/>
      <c r="H4280" s="256" t="s">
        <v>19</v>
      </c>
      <c r="I4280" s="258"/>
      <c r="J4280" s="255"/>
      <c r="K4280" s="255"/>
      <c r="L4280" s="259"/>
      <c r="M4280" s="260"/>
      <c r="N4280" s="261"/>
      <c r="O4280" s="261"/>
      <c r="P4280" s="261"/>
      <c r="Q4280" s="261"/>
      <c r="R4280" s="261"/>
      <c r="S4280" s="261"/>
      <c r="T4280" s="262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63" t="s">
        <v>205</v>
      </c>
      <c r="AU4280" s="263" t="s">
        <v>82</v>
      </c>
      <c r="AV4280" s="14" t="s">
        <v>79</v>
      </c>
      <c r="AW4280" s="14" t="s">
        <v>33</v>
      </c>
      <c r="AX4280" s="14" t="s">
        <v>72</v>
      </c>
      <c r="AY4280" s="263" t="s">
        <v>190</v>
      </c>
    </row>
    <row r="4281" s="14" customFormat="1">
      <c r="A4281" s="14"/>
      <c r="B4281" s="254"/>
      <c r="C4281" s="255"/>
      <c r="D4281" s="234" t="s">
        <v>205</v>
      </c>
      <c r="E4281" s="256" t="s">
        <v>19</v>
      </c>
      <c r="F4281" s="257" t="s">
        <v>3079</v>
      </c>
      <c r="G4281" s="255"/>
      <c r="H4281" s="256" t="s">
        <v>19</v>
      </c>
      <c r="I4281" s="258"/>
      <c r="J4281" s="255"/>
      <c r="K4281" s="255"/>
      <c r="L4281" s="259"/>
      <c r="M4281" s="260"/>
      <c r="N4281" s="261"/>
      <c r="O4281" s="261"/>
      <c r="P4281" s="261"/>
      <c r="Q4281" s="261"/>
      <c r="R4281" s="261"/>
      <c r="S4281" s="261"/>
      <c r="T4281" s="262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63" t="s">
        <v>205</v>
      </c>
      <c r="AU4281" s="263" t="s">
        <v>82</v>
      </c>
      <c r="AV4281" s="14" t="s">
        <v>79</v>
      </c>
      <c r="AW4281" s="14" t="s">
        <v>33</v>
      </c>
      <c r="AX4281" s="14" t="s">
        <v>72</v>
      </c>
      <c r="AY4281" s="263" t="s">
        <v>190</v>
      </c>
    </row>
    <row r="4282" s="13" customFormat="1">
      <c r="A4282" s="13"/>
      <c r="B4282" s="232"/>
      <c r="C4282" s="233"/>
      <c r="D4282" s="234" t="s">
        <v>205</v>
      </c>
      <c r="E4282" s="235" t="s">
        <v>19</v>
      </c>
      <c r="F4282" s="236" t="s">
        <v>4502</v>
      </c>
      <c r="G4282" s="233"/>
      <c r="H4282" s="237">
        <v>8.1500000000000004</v>
      </c>
      <c r="I4282" s="238"/>
      <c r="J4282" s="233"/>
      <c r="K4282" s="233"/>
      <c r="L4282" s="239"/>
      <c r="M4282" s="240"/>
      <c r="N4282" s="241"/>
      <c r="O4282" s="241"/>
      <c r="P4282" s="241"/>
      <c r="Q4282" s="241"/>
      <c r="R4282" s="241"/>
      <c r="S4282" s="241"/>
      <c r="T4282" s="242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3" t="s">
        <v>205</v>
      </c>
      <c r="AU4282" s="243" t="s">
        <v>82</v>
      </c>
      <c r="AV4282" s="13" t="s">
        <v>82</v>
      </c>
      <c r="AW4282" s="13" t="s">
        <v>33</v>
      </c>
      <c r="AX4282" s="13" t="s">
        <v>72</v>
      </c>
      <c r="AY4282" s="243" t="s">
        <v>190</v>
      </c>
    </row>
    <row r="4283" s="13" customFormat="1">
      <c r="A4283" s="13"/>
      <c r="B4283" s="232"/>
      <c r="C4283" s="233"/>
      <c r="D4283" s="234" t="s">
        <v>205</v>
      </c>
      <c r="E4283" s="235" t="s">
        <v>19</v>
      </c>
      <c r="F4283" s="236" t="s">
        <v>4503</v>
      </c>
      <c r="G4283" s="233"/>
      <c r="H4283" s="237">
        <v>-0.69999999999999996</v>
      </c>
      <c r="I4283" s="238"/>
      <c r="J4283" s="233"/>
      <c r="K4283" s="233"/>
      <c r="L4283" s="239"/>
      <c r="M4283" s="240"/>
      <c r="N4283" s="241"/>
      <c r="O4283" s="241"/>
      <c r="P4283" s="241"/>
      <c r="Q4283" s="241"/>
      <c r="R4283" s="241"/>
      <c r="S4283" s="241"/>
      <c r="T4283" s="242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3" t="s">
        <v>205</v>
      </c>
      <c r="AU4283" s="243" t="s">
        <v>82</v>
      </c>
      <c r="AV4283" s="13" t="s">
        <v>82</v>
      </c>
      <c r="AW4283" s="13" t="s">
        <v>33</v>
      </c>
      <c r="AX4283" s="13" t="s">
        <v>72</v>
      </c>
      <c r="AY4283" s="243" t="s">
        <v>190</v>
      </c>
    </row>
    <row r="4284" s="14" customFormat="1">
      <c r="A4284" s="14"/>
      <c r="B4284" s="254"/>
      <c r="C4284" s="255"/>
      <c r="D4284" s="234" t="s">
        <v>205</v>
      </c>
      <c r="E4284" s="256" t="s">
        <v>19</v>
      </c>
      <c r="F4284" s="257" t="s">
        <v>1465</v>
      </c>
      <c r="G4284" s="255"/>
      <c r="H4284" s="256" t="s">
        <v>19</v>
      </c>
      <c r="I4284" s="258"/>
      <c r="J4284" s="255"/>
      <c r="K4284" s="255"/>
      <c r="L4284" s="259"/>
      <c r="M4284" s="260"/>
      <c r="N4284" s="261"/>
      <c r="O4284" s="261"/>
      <c r="P4284" s="261"/>
      <c r="Q4284" s="261"/>
      <c r="R4284" s="261"/>
      <c r="S4284" s="261"/>
      <c r="T4284" s="262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63" t="s">
        <v>205</v>
      </c>
      <c r="AU4284" s="263" t="s">
        <v>82</v>
      </c>
      <c r="AV4284" s="14" t="s">
        <v>79</v>
      </c>
      <c r="AW4284" s="14" t="s">
        <v>33</v>
      </c>
      <c r="AX4284" s="14" t="s">
        <v>72</v>
      </c>
      <c r="AY4284" s="263" t="s">
        <v>190</v>
      </c>
    </row>
    <row r="4285" s="13" customFormat="1">
      <c r="A4285" s="13"/>
      <c r="B4285" s="232"/>
      <c r="C4285" s="233"/>
      <c r="D4285" s="234" t="s">
        <v>205</v>
      </c>
      <c r="E4285" s="235" t="s">
        <v>19</v>
      </c>
      <c r="F4285" s="236" t="s">
        <v>4504</v>
      </c>
      <c r="G4285" s="233"/>
      <c r="H4285" s="237">
        <v>9.3399999999999999</v>
      </c>
      <c r="I4285" s="238"/>
      <c r="J4285" s="233"/>
      <c r="K4285" s="233"/>
      <c r="L4285" s="239"/>
      <c r="M4285" s="240"/>
      <c r="N4285" s="241"/>
      <c r="O4285" s="241"/>
      <c r="P4285" s="241"/>
      <c r="Q4285" s="241"/>
      <c r="R4285" s="241"/>
      <c r="S4285" s="241"/>
      <c r="T4285" s="242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3" t="s">
        <v>205</v>
      </c>
      <c r="AU4285" s="243" t="s">
        <v>82</v>
      </c>
      <c r="AV4285" s="13" t="s">
        <v>82</v>
      </c>
      <c r="AW4285" s="13" t="s">
        <v>33</v>
      </c>
      <c r="AX4285" s="13" t="s">
        <v>72</v>
      </c>
      <c r="AY4285" s="243" t="s">
        <v>190</v>
      </c>
    </row>
    <row r="4286" s="13" customFormat="1">
      <c r="A4286" s="13"/>
      <c r="B4286" s="232"/>
      <c r="C4286" s="233"/>
      <c r="D4286" s="234" t="s">
        <v>205</v>
      </c>
      <c r="E4286" s="235" t="s">
        <v>19</v>
      </c>
      <c r="F4286" s="236" t="s">
        <v>4192</v>
      </c>
      <c r="G4286" s="233"/>
      <c r="H4286" s="237">
        <v>-0.90000000000000002</v>
      </c>
      <c r="I4286" s="238"/>
      <c r="J4286" s="233"/>
      <c r="K4286" s="233"/>
      <c r="L4286" s="239"/>
      <c r="M4286" s="240"/>
      <c r="N4286" s="241"/>
      <c r="O4286" s="241"/>
      <c r="P4286" s="241"/>
      <c r="Q4286" s="241"/>
      <c r="R4286" s="241"/>
      <c r="S4286" s="241"/>
      <c r="T4286" s="242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3" t="s">
        <v>205</v>
      </c>
      <c r="AU4286" s="243" t="s">
        <v>82</v>
      </c>
      <c r="AV4286" s="13" t="s">
        <v>82</v>
      </c>
      <c r="AW4286" s="13" t="s">
        <v>33</v>
      </c>
      <c r="AX4286" s="13" t="s">
        <v>72</v>
      </c>
      <c r="AY4286" s="243" t="s">
        <v>190</v>
      </c>
    </row>
    <row r="4287" s="14" customFormat="1">
      <c r="A4287" s="14"/>
      <c r="B4287" s="254"/>
      <c r="C4287" s="255"/>
      <c r="D4287" s="234" t="s">
        <v>205</v>
      </c>
      <c r="E4287" s="256" t="s">
        <v>19</v>
      </c>
      <c r="F4287" s="257" t="s">
        <v>1467</v>
      </c>
      <c r="G4287" s="255"/>
      <c r="H4287" s="256" t="s">
        <v>19</v>
      </c>
      <c r="I4287" s="258"/>
      <c r="J4287" s="255"/>
      <c r="K4287" s="255"/>
      <c r="L4287" s="259"/>
      <c r="M4287" s="260"/>
      <c r="N4287" s="261"/>
      <c r="O4287" s="261"/>
      <c r="P4287" s="261"/>
      <c r="Q4287" s="261"/>
      <c r="R4287" s="261"/>
      <c r="S4287" s="261"/>
      <c r="T4287" s="262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63" t="s">
        <v>205</v>
      </c>
      <c r="AU4287" s="263" t="s">
        <v>82</v>
      </c>
      <c r="AV4287" s="14" t="s">
        <v>79</v>
      </c>
      <c r="AW4287" s="14" t="s">
        <v>33</v>
      </c>
      <c r="AX4287" s="14" t="s">
        <v>72</v>
      </c>
      <c r="AY4287" s="263" t="s">
        <v>190</v>
      </c>
    </row>
    <row r="4288" s="13" customFormat="1">
      <c r="A4288" s="13"/>
      <c r="B4288" s="232"/>
      <c r="C4288" s="233"/>
      <c r="D4288" s="234" t="s">
        <v>205</v>
      </c>
      <c r="E4288" s="235" t="s">
        <v>19</v>
      </c>
      <c r="F4288" s="236" t="s">
        <v>4505</v>
      </c>
      <c r="G4288" s="233"/>
      <c r="H4288" s="237">
        <v>7.5</v>
      </c>
      <c r="I4288" s="238"/>
      <c r="J4288" s="233"/>
      <c r="K4288" s="233"/>
      <c r="L4288" s="239"/>
      <c r="M4288" s="240"/>
      <c r="N4288" s="241"/>
      <c r="O4288" s="241"/>
      <c r="P4288" s="241"/>
      <c r="Q4288" s="241"/>
      <c r="R4288" s="241"/>
      <c r="S4288" s="241"/>
      <c r="T4288" s="242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3" t="s">
        <v>205</v>
      </c>
      <c r="AU4288" s="243" t="s">
        <v>82</v>
      </c>
      <c r="AV4288" s="13" t="s">
        <v>82</v>
      </c>
      <c r="AW4288" s="13" t="s">
        <v>33</v>
      </c>
      <c r="AX4288" s="13" t="s">
        <v>72</v>
      </c>
      <c r="AY4288" s="243" t="s">
        <v>190</v>
      </c>
    </row>
    <row r="4289" s="13" customFormat="1">
      <c r="A4289" s="13"/>
      <c r="B4289" s="232"/>
      <c r="C4289" s="233"/>
      <c r="D4289" s="234" t="s">
        <v>205</v>
      </c>
      <c r="E4289" s="235" t="s">
        <v>19</v>
      </c>
      <c r="F4289" s="236" t="s">
        <v>4192</v>
      </c>
      <c r="G4289" s="233"/>
      <c r="H4289" s="237">
        <v>-0.90000000000000002</v>
      </c>
      <c r="I4289" s="238"/>
      <c r="J4289" s="233"/>
      <c r="K4289" s="233"/>
      <c r="L4289" s="239"/>
      <c r="M4289" s="240"/>
      <c r="N4289" s="241"/>
      <c r="O4289" s="241"/>
      <c r="P4289" s="241"/>
      <c r="Q4289" s="241"/>
      <c r="R4289" s="241"/>
      <c r="S4289" s="241"/>
      <c r="T4289" s="242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3" t="s">
        <v>205</v>
      </c>
      <c r="AU4289" s="243" t="s">
        <v>82</v>
      </c>
      <c r="AV4289" s="13" t="s">
        <v>82</v>
      </c>
      <c r="AW4289" s="13" t="s">
        <v>33</v>
      </c>
      <c r="AX4289" s="13" t="s">
        <v>72</v>
      </c>
      <c r="AY4289" s="243" t="s">
        <v>190</v>
      </c>
    </row>
    <row r="4290" s="14" customFormat="1">
      <c r="A4290" s="14"/>
      <c r="B4290" s="254"/>
      <c r="C4290" s="255"/>
      <c r="D4290" s="234" t="s">
        <v>205</v>
      </c>
      <c r="E4290" s="256" t="s">
        <v>19</v>
      </c>
      <c r="F4290" s="257" t="s">
        <v>3083</v>
      </c>
      <c r="G4290" s="255"/>
      <c r="H4290" s="256" t="s">
        <v>19</v>
      </c>
      <c r="I4290" s="258"/>
      <c r="J4290" s="255"/>
      <c r="K4290" s="255"/>
      <c r="L4290" s="259"/>
      <c r="M4290" s="260"/>
      <c r="N4290" s="261"/>
      <c r="O4290" s="261"/>
      <c r="P4290" s="261"/>
      <c r="Q4290" s="261"/>
      <c r="R4290" s="261"/>
      <c r="S4290" s="261"/>
      <c r="T4290" s="262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63" t="s">
        <v>205</v>
      </c>
      <c r="AU4290" s="263" t="s">
        <v>82</v>
      </c>
      <c r="AV4290" s="14" t="s">
        <v>79</v>
      </c>
      <c r="AW4290" s="14" t="s">
        <v>33</v>
      </c>
      <c r="AX4290" s="14" t="s">
        <v>72</v>
      </c>
      <c r="AY4290" s="263" t="s">
        <v>190</v>
      </c>
    </row>
    <row r="4291" s="13" customFormat="1">
      <c r="A4291" s="13"/>
      <c r="B4291" s="232"/>
      <c r="C4291" s="233"/>
      <c r="D4291" s="234" t="s">
        <v>205</v>
      </c>
      <c r="E4291" s="235" t="s">
        <v>19</v>
      </c>
      <c r="F4291" s="236" t="s">
        <v>4506</v>
      </c>
      <c r="G4291" s="233"/>
      <c r="H4291" s="237">
        <v>7.9699999999999998</v>
      </c>
      <c r="I4291" s="238"/>
      <c r="J4291" s="233"/>
      <c r="K4291" s="233"/>
      <c r="L4291" s="239"/>
      <c r="M4291" s="240"/>
      <c r="N4291" s="241"/>
      <c r="O4291" s="241"/>
      <c r="P4291" s="241"/>
      <c r="Q4291" s="241"/>
      <c r="R4291" s="241"/>
      <c r="S4291" s="241"/>
      <c r="T4291" s="242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3" t="s">
        <v>205</v>
      </c>
      <c r="AU4291" s="243" t="s">
        <v>82</v>
      </c>
      <c r="AV4291" s="13" t="s">
        <v>82</v>
      </c>
      <c r="AW4291" s="13" t="s">
        <v>33</v>
      </c>
      <c r="AX4291" s="13" t="s">
        <v>72</v>
      </c>
      <c r="AY4291" s="243" t="s">
        <v>190</v>
      </c>
    </row>
    <row r="4292" s="13" customFormat="1">
      <c r="A4292" s="13"/>
      <c r="B4292" s="232"/>
      <c r="C4292" s="233"/>
      <c r="D4292" s="234" t="s">
        <v>205</v>
      </c>
      <c r="E4292" s="235" t="s">
        <v>19</v>
      </c>
      <c r="F4292" s="236" t="s">
        <v>4503</v>
      </c>
      <c r="G4292" s="233"/>
      <c r="H4292" s="237">
        <v>-0.69999999999999996</v>
      </c>
      <c r="I4292" s="238"/>
      <c r="J4292" s="233"/>
      <c r="K4292" s="233"/>
      <c r="L4292" s="239"/>
      <c r="M4292" s="240"/>
      <c r="N4292" s="241"/>
      <c r="O4292" s="241"/>
      <c r="P4292" s="241"/>
      <c r="Q4292" s="241"/>
      <c r="R4292" s="241"/>
      <c r="S4292" s="241"/>
      <c r="T4292" s="242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3" t="s">
        <v>205</v>
      </c>
      <c r="AU4292" s="243" t="s">
        <v>82</v>
      </c>
      <c r="AV4292" s="13" t="s">
        <v>82</v>
      </c>
      <c r="AW4292" s="13" t="s">
        <v>33</v>
      </c>
      <c r="AX4292" s="13" t="s">
        <v>72</v>
      </c>
      <c r="AY4292" s="243" t="s">
        <v>190</v>
      </c>
    </row>
    <row r="4293" s="14" customFormat="1">
      <c r="A4293" s="14"/>
      <c r="B4293" s="254"/>
      <c r="C4293" s="255"/>
      <c r="D4293" s="234" t="s">
        <v>205</v>
      </c>
      <c r="E4293" s="256" t="s">
        <v>19</v>
      </c>
      <c r="F4293" s="257" t="s">
        <v>1425</v>
      </c>
      <c r="G4293" s="255"/>
      <c r="H4293" s="256" t="s">
        <v>19</v>
      </c>
      <c r="I4293" s="258"/>
      <c r="J4293" s="255"/>
      <c r="K4293" s="255"/>
      <c r="L4293" s="259"/>
      <c r="M4293" s="260"/>
      <c r="N4293" s="261"/>
      <c r="O4293" s="261"/>
      <c r="P4293" s="261"/>
      <c r="Q4293" s="261"/>
      <c r="R4293" s="261"/>
      <c r="S4293" s="261"/>
      <c r="T4293" s="262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63" t="s">
        <v>205</v>
      </c>
      <c r="AU4293" s="263" t="s">
        <v>82</v>
      </c>
      <c r="AV4293" s="14" t="s">
        <v>79</v>
      </c>
      <c r="AW4293" s="14" t="s">
        <v>33</v>
      </c>
      <c r="AX4293" s="14" t="s">
        <v>72</v>
      </c>
      <c r="AY4293" s="263" t="s">
        <v>190</v>
      </c>
    </row>
    <row r="4294" s="13" customFormat="1">
      <c r="A4294" s="13"/>
      <c r="B4294" s="232"/>
      <c r="C4294" s="233"/>
      <c r="D4294" s="234" t="s">
        <v>205</v>
      </c>
      <c r="E4294" s="235" t="s">
        <v>19</v>
      </c>
      <c r="F4294" s="236" t="s">
        <v>4507</v>
      </c>
      <c r="G4294" s="233"/>
      <c r="H4294" s="237">
        <v>21.539999999999999</v>
      </c>
      <c r="I4294" s="238"/>
      <c r="J4294" s="233"/>
      <c r="K4294" s="233"/>
      <c r="L4294" s="239"/>
      <c r="M4294" s="240"/>
      <c r="N4294" s="241"/>
      <c r="O4294" s="241"/>
      <c r="P4294" s="241"/>
      <c r="Q4294" s="241"/>
      <c r="R4294" s="241"/>
      <c r="S4294" s="241"/>
      <c r="T4294" s="242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3" t="s">
        <v>205</v>
      </c>
      <c r="AU4294" s="243" t="s">
        <v>82</v>
      </c>
      <c r="AV4294" s="13" t="s">
        <v>82</v>
      </c>
      <c r="AW4294" s="13" t="s">
        <v>33</v>
      </c>
      <c r="AX4294" s="13" t="s">
        <v>72</v>
      </c>
      <c r="AY4294" s="243" t="s">
        <v>190</v>
      </c>
    </row>
    <row r="4295" s="13" customFormat="1">
      <c r="A4295" s="13"/>
      <c r="B4295" s="232"/>
      <c r="C4295" s="233"/>
      <c r="D4295" s="234" t="s">
        <v>205</v>
      </c>
      <c r="E4295" s="235" t="s">
        <v>19</v>
      </c>
      <c r="F4295" s="236" t="s">
        <v>4196</v>
      </c>
      <c r="G4295" s="233"/>
      <c r="H4295" s="237">
        <v>-0.80000000000000004</v>
      </c>
      <c r="I4295" s="238"/>
      <c r="J4295" s="233"/>
      <c r="K4295" s="233"/>
      <c r="L4295" s="239"/>
      <c r="M4295" s="240"/>
      <c r="N4295" s="241"/>
      <c r="O4295" s="241"/>
      <c r="P4295" s="241"/>
      <c r="Q4295" s="241"/>
      <c r="R4295" s="241"/>
      <c r="S4295" s="241"/>
      <c r="T4295" s="242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3" t="s">
        <v>205</v>
      </c>
      <c r="AU4295" s="243" t="s">
        <v>82</v>
      </c>
      <c r="AV4295" s="13" t="s">
        <v>82</v>
      </c>
      <c r="AW4295" s="13" t="s">
        <v>33</v>
      </c>
      <c r="AX4295" s="13" t="s">
        <v>72</v>
      </c>
      <c r="AY4295" s="243" t="s">
        <v>190</v>
      </c>
    </row>
    <row r="4296" s="13" customFormat="1">
      <c r="A4296" s="13"/>
      <c r="B4296" s="232"/>
      <c r="C4296" s="233"/>
      <c r="D4296" s="234" t="s">
        <v>205</v>
      </c>
      <c r="E4296" s="235" t="s">
        <v>19</v>
      </c>
      <c r="F4296" s="236" t="s">
        <v>4508</v>
      </c>
      <c r="G4296" s="233"/>
      <c r="H4296" s="237">
        <v>-2.7999999999999998</v>
      </c>
      <c r="I4296" s="238"/>
      <c r="J4296" s="233"/>
      <c r="K4296" s="233"/>
      <c r="L4296" s="239"/>
      <c r="M4296" s="240"/>
      <c r="N4296" s="241"/>
      <c r="O4296" s="241"/>
      <c r="P4296" s="241"/>
      <c r="Q4296" s="241"/>
      <c r="R4296" s="241"/>
      <c r="S4296" s="241"/>
      <c r="T4296" s="242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3" t="s">
        <v>205</v>
      </c>
      <c r="AU4296" s="243" t="s">
        <v>82</v>
      </c>
      <c r="AV4296" s="13" t="s">
        <v>82</v>
      </c>
      <c r="AW4296" s="13" t="s">
        <v>33</v>
      </c>
      <c r="AX4296" s="13" t="s">
        <v>72</v>
      </c>
      <c r="AY4296" s="243" t="s">
        <v>190</v>
      </c>
    </row>
    <row r="4297" s="14" customFormat="1">
      <c r="A4297" s="14"/>
      <c r="B4297" s="254"/>
      <c r="C4297" s="255"/>
      <c r="D4297" s="234" t="s">
        <v>205</v>
      </c>
      <c r="E4297" s="256" t="s">
        <v>19</v>
      </c>
      <c r="F4297" s="257" t="s">
        <v>1428</v>
      </c>
      <c r="G4297" s="255"/>
      <c r="H4297" s="256" t="s">
        <v>19</v>
      </c>
      <c r="I4297" s="258"/>
      <c r="J4297" s="255"/>
      <c r="K4297" s="255"/>
      <c r="L4297" s="259"/>
      <c r="M4297" s="260"/>
      <c r="N4297" s="261"/>
      <c r="O4297" s="261"/>
      <c r="P4297" s="261"/>
      <c r="Q4297" s="261"/>
      <c r="R4297" s="261"/>
      <c r="S4297" s="261"/>
      <c r="T4297" s="262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63" t="s">
        <v>205</v>
      </c>
      <c r="AU4297" s="263" t="s">
        <v>82</v>
      </c>
      <c r="AV4297" s="14" t="s">
        <v>79</v>
      </c>
      <c r="AW4297" s="14" t="s">
        <v>33</v>
      </c>
      <c r="AX4297" s="14" t="s">
        <v>72</v>
      </c>
      <c r="AY4297" s="263" t="s">
        <v>190</v>
      </c>
    </row>
    <row r="4298" s="13" customFormat="1">
      <c r="A4298" s="13"/>
      <c r="B4298" s="232"/>
      <c r="C4298" s="233"/>
      <c r="D4298" s="234" t="s">
        <v>205</v>
      </c>
      <c r="E4298" s="235" t="s">
        <v>19</v>
      </c>
      <c r="F4298" s="236" t="s">
        <v>4509</v>
      </c>
      <c r="G4298" s="233"/>
      <c r="H4298" s="237">
        <v>21.899999999999999</v>
      </c>
      <c r="I4298" s="238"/>
      <c r="J4298" s="233"/>
      <c r="K4298" s="233"/>
      <c r="L4298" s="239"/>
      <c r="M4298" s="240"/>
      <c r="N4298" s="241"/>
      <c r="O4298" s="241"/>
      <c r="P4298" s="241"/>
      <c r="Q4298" s="241"/>
      <c r="R4298" s="241"/>
      <c r="S4298" s="241"/>
      <c r="T4298" s="242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43" t="s">
        <v>205</v>
      </c>
      <c r="AU4298" s="243" t="s">
        <v>82</v>
      </c>
      <c r="AV4298" s="13" t="s">
        <v>82</v>
      </c>
      <c r="AW4298" s="13" t="s">
        <v>33</v>
      </c>
      <c r="AX4298" s="13" t="s">
        <v>72</v>
      </c>
      <c r="AY4298" s="243" t="s">
        <v>190</v>
      </c>
    </row>
    <row r="4299" s="13" customFormat="1">
      <c r="A4299" s="13"/>
      <c r="B4299" s="232"/>
      <c r="C4299" s="233"/>
      <c r="D4299" s="234" t="s">
        <v>205</v>
      </c>
      <c r="E4299" s="235" t="s">
        <v>19</v>
      </c>
      <c r="F4299" s="236" t="s">
        <v>4196</v>
      </c>
      <c r="G4299" s="233"/>
      <c r="H4299" s="237">
        <v>-0.80000000000000004</v>
      </c>
      <c r="I4299" s="238"/>
      <c r="J4299" s="233"/>
      <c r="K4299" s="233"/>
      <c r="L4299" s="239"/>
      <c r="M4299" s="240"/>
      <c r="N4299" s="241"/>
      <c r="O4299" s="241"/>
      <c r="P4299" s="241"/>
      <c r="Q4299" s="241"/>
      <c r="R4299" s="241"/>
      <c r="S4299" s="241"/>
      <c r="T4299" s="242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3" t="s">
        <v>205</v>
      </c>
      <c r="AU4299" s="243" t="s">
        <v>82</v>
      </c>
      <c r="AV4299" s="13" t="s">
        <v>82</v>
      </c>
      <c r="AW4299" s="13" t="s">
        <v>33</v>
      </c>
      <c r="AX4299" s="13" t="s">
        <v>72</v>
      </c>
      <c r="AY4299" s="243" t="s">
        <v>190</v>
      </c>
    </row>
    <row r="4300" s="13" customFormat="1">
      <c r="A4300" s="13"/>
      <c r="B4300" s="232"/>
      <c r="C4300" s="233"/>
      <c r="D4300" s="234" t="s">
        <v>205</v>
      </c>
      <c r="E4300" s="235" t="s">
        <v>19</v>
      </c>
      <c r="F4300" s="236" t="s">
        <v>4508</v>
      </c>
      <c r="G4300" s="233"/>
      <c r="H4300" s="237">
        <v>-2.7999999999999998</v>
      </c>
      <c r="I4300" s="238"/>
      <c r="J4300" s="233"/>
      <c r="K4300" s="233"/>
      <c r="L4300" s="239"/>
      <c r="M4300" s="240"/>
      <c r="N4300" s="241"/>
      <c r="O4300" s="241"/>
      <c r="P4300" s="241"/>
      <c r="Q4300" s="241"/>
      <c r="R4300" s="241"/>
      <c r="S4300" s="241"/>
      <c r="T4300" s="242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43" t="s">
        <v>205</v>
      </c>
      <c r="AU4300" s="243" t="s">
        <v>82</v>
      </c>
      <c r="AV4300" s="13" t="s">
        <v>82</v>
      </c>
      <c r="AW4300" s="13" t="s">
        <v>33</v>
      </c>
      <c r="AX4300" s="13" t="s">
        <v>72</v>
      </c>
      <c r="AY4300" s="243" t="s">
        <v>190</v>
      </c>
    </row>
    <row r="4301" s="14" customFormat="1">
      <c r="A4301" s="14"/>
      <c r="B4301" s="254"/>
      <c r="C4301" s="255"/>
      <c r="D4301" s="234" t="s">
        <v>205</v>
      </c>
      <c r="E4301" s="256" t="s">
        <v>19</v>
      </c>
      <c r="F4301" s="257" t="s">
        <v>3087</v>
      </c>
      <c r="G4301" s="255"/>
      <c r="H4301" s="256" t="s">
        <v>19</v>
      </c>
      <c r="I4301" s="258"/>
      <c r="J4301" s="255"/>
      <c r="K4301" s="255"/>
      <c r="L4301" s="259"/>
      <c r="M4301" s="260"/>
      <c r="N4301" s="261"/>
      <c r="O4301" s="261"/>
      <c r="P4301" s="261"/>
      <c r="Q4301" s="261"/>
      <c r="R4301" s="261"/>
      <c r="S4301" s="261"/>
      <c r="T4301" s="262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63" t="s">
        <v>205</v>
      </c>
      <c r="AU4301" s="263" t="s">
        <v>82</v>
      </c>
      <c r="AV4301" s="14" t="s">
        <v>79</v>
      </c>
      <c r="AW4301" s="14" t="s">
        <v>33</v>
      </c>
      <c r="AX4301" s="14" t="s">
        <v>72</v>
      </c>
      <c r="AY4301" s="263" t="s">
        <v>190</v>
      </c>
    </row>
    <row r="4302" s="13" customFormat="1">
      <c r="A4302" s="13"/>
      <c r="B4302" s="232"/>
      <c r="C4302" s="233"/>
      <c r="D4302" s="234" t="s">
        <v>205</v>
      </c>
      <c r="E4302" s="235" t="s">
        <v>19</v>
      </c>
      <c r="F4302" s="236" t="s">
        <v>4510</v>
      </c>
      <c r="G4302" s="233"/>
      <c r="H4302" s="237">
        <v>7.6200000000000001</v>
      </c>
      <c r="I4302" s="238"/>
      <c r="J4302" s="233"/>
      <c r="K4302" s="233"/>
      <c r="L4302" s="239"/>
      <c r="M4302" s="240"/>
      <c r="N4302" s="241"/>
      <c r="O4302" s="241"/>
      <c r="P4302" s="241"/>
      <c r="Q4302" s="241"/>
      <c r="R4302" s="241"/>
      <c r="S4302" s="241"/>
      <c r="T4302" s="242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3" t="s">
        <v>205</v>
      </c>
      <c r="AU4302" s="243" t="s">
        <v>82</v>
      </c>
      <c r="AV4302" s="13" t="s">
        <v>82</v>
      </c>
      <c r="AW4302" s="13" t="s">
        <v>33</v>
      </c>
      <c r="AX4302" s="13" t="s">
        <v>72</v>
      </c>
      <c r="AY4302" s="243" t="s">
        <v>190</v>
      </c>
    </row>
    <row r="4303" s="13" customFormat="1">
      <c r="A4303" s="13"/>
      <c r="B4303" s="232"/>
      <c r="C4303" s="233"/>
      <c r="D4303" s="234" t="s">
        <v>205</v>
      </c>
      <c r="E4303" s="235" t="s">
        <v>19</v>
      </c>
      <c r="F4303" s="236" t="s">
        <v>4192</v>
      </c>
      <c r="G4303" s="233"/>
      <c r="H4303" s="237">
        <v>-0.90000000000000002</v>
      </c>
      <c r="I4303" s="238"/>
      <c r="J4303" s="233"/>
      <c r="K4303" s="233"/>
      <c r="L4303" s="239"/>
      <c r="M4303" s="240"/>
      <c r="N4303" s="241"/>
      <c r="O4303" s="241"/>
      <c r="P4303" s="241"/>
      <c r="Q4303" s="241"/>
      <c r="R4303" s="241"/>
      <c r="S4303" s="241"/>
      <c r="T4303" s="242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3" t="s">
        <v>205</v>
      </c>
      <c r="AU4303" s="243" t="s">
        <v>82</v>
      </c>
      <c r="AV4303" s="13" t="s">
        <v>82</v>
      </c>
      <c r="AW4303" s="13" t="s">
        <v>33</v>
      </c>
      <c r="AX4303" s="13" t="s">
        <v>72</v>
      </c>
      <c r="AY4303" s="243" t="s">
        <v>190</v>
      </c>
    </row>
    <row r="4304" s="14" customFormat="1">
      <c r="A4304" s="14"/>
      <c r="B4304" s="254"/>
      <c r="C4304" s="255"/>
      <c r="D4304" s="234" t="s">
        <v>205</v>
      </c>
      <c r="E4304" s="256" t="s">
        <v>19</v>
      </c>
      <c r="F4304" s="257" t="s">
        <v>1078</v>
      </c>
      <c r="G4304" s="255"/>
      <c r="H4304" s="256" t="s">
        <v>19</v>
      </c>
      <c r="I4304" s="258"/>
      <c r="J4304" s="255"/>
      <c r="K4304" s="255"/>
      <c r="L4304" s="259"/>
      <c r="M4304" s="260"/>
      <c r="N4304" s="261"/>
      <c r="O4304" s="261"/>
      <c r="P4304" s="261"/>
      <c r="Q4304" s="261"/>
      <c r="R4304" s="261"/>
      <c r="S4304" s="261"/>
      <c r="T4304" s="262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63" t="s">
        <v>205</v>
      </c>
      <c r="AU4304" s="263" t="s">
        <v>82</v>
      </c>
      <c r="AV4304" s="14" t="s">
        <v>79</v>
      </c>
      <c r="AW4304" s="14" t="s">
        <v>33</v>
      </c>
      <c r="AX4304" s="14" t="s">
        <v>72</v>
      </c>
      <c r="AY4304" s="263" t="s">
        <v>190</v>
      </c>
    </row>
    <row r="4305" s="14" customFormat="1">
      <c r="A4305" s="14"/>
      <c r="B4305" s="254"/>
      <c r="C4305" s="255"/>
      <c r="D4305" s="234" t="s">
        <v>205</v>
      </c>
      <c r="E4305" s="256" t="s">
        <v>19</v>
      </c>
      <c r="F4305" s="257" t="s">
        <v>4511</v>
      </c>
      <c r="G4305" s="255"/>
      <c r="H4305" s="256" t="s">
        <v>19</v>
      </c>
      <c r="I4305" s="258"/>
      <c r="J4305" s="255"/>
      <c r="K4305" s="255"/>
      <c r="L4305" s="259"/>
      <c r="M4305" s="260"/>
      <c r="N4305" s="261"/>
      <c r="O4305" s="261"/>
      <c r="P4305" s="261"/>
      <c r="Q4305" s="261"/>
      <c r="R4305" s="261"/>
      <c r="S4305" s="261"/>
      <c r="T4305" s="262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63" t="s">
        <v>205</v>
      </c>
      <c r="AU4305" s="263" t="s">
        <v>82</v>
      </c>
      <c r="AV4305" s="14" t="s">
        <v>79</v>
      </c>
      <c r="AW4305" s="14" t="s">
        <v>33</v>
      </c>
      <c r="AX4305" s="14" t="s">
        <v>72</v>
      </c>
      <c r="AY4305" s="263" t="s">
        <v>190</v>
      </c>
    </row>
    <row r="4306" s="13" customFormat="1">
      <c r="A4306" s="13"/>
      <c r="B4306" s="232"/>
      <c r="C4306" s="233"/>
      <c r="D4306" s="234" t="s">
        <v>205</v>
      </c>
      <c r="E4306" s="235" t="s">
        <v>19</v>
      </c>
      <c r="F4306" s="236" t="s">
        <v>4512</v>
      </c>
      <c r="G4306" s="233"/>
      <c r="H4306" s="237">
        <v>23.98</v>
      </c>
      <c r="I4306" s="238"/>
      <c r="J4306" s="233"/>
      <c r="K4306" s="233"/>
      <c r="L4306" s="239"/>
      <c r="M4306" s="240"/>
      <c r="N4306" s="241"/>
      <c r="O4306" s="241"/>
      <c r="P4306" s="241"/>
      <c r="Q4306" s="241"/>
      <c r="R4306" s="241"/>
      <c r="S4306" s="241"/>
      <c r="T4306" s="242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3" t="s">
        <v>205</v>
      </c>
      <c r="AU4306" s="243" t="s">
        <v>82</v>
      </c>
      <c r="AV4306" s="13" t="s">
        <v>82</v>
      </c>
      <c r="AW4306" s="13" t="s">
        <v>33</v>
      </c>
      <c r="AX4306" s="13" t="s">
        <v>72</v>
      </c>
      <c r="AY4306" s="243" t="s">
        <v>190</v>
      </c>
    </row>
    <row r="4307" s="13" customFormat="1">
      <c r="A4307" s="13"/>
      <c r="B4307" s="232"/>
      <c r="C4307" s="233"/>
      <c r="D4307" s="234" t="s">
        <v>205</v>
      </c>
      <c r="E4307" s="235" t="s">
        <v>19</v>
      </c>
      <c r="F4307" s="236" t="s">
        <v>4196</v>
      </c>
      <c r="G4307" s="233"/>
      <c r="H4307" s="237">
        <v>-0.80000000000000004</v>
      </c>
      <c r="I4307" s="238"/>
      <c r="J4307" s="233"/>
      <c r="K4307" s="233"/>
      <c r="L4307" s="239"/>
      <c r="M4307" s="240"/>
      <c r="N4307" s="241"/>
      <c r="O4307" s="241"/>
      <c r="P4307" s="241"/>
      <c r="Q4307" s="241"/>
      <c r="R4307" s="241"/>
      <c r="S4307" s="241"/>
      <c r="T4307" s="242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3" t="s">
        <v>205</v>
      </c>
      <c r="AU4307" s="243" t="s">
        <v>82</v>
      </c>
      <c r="AV4307" s="13" t="s">
        <v>82</v>
      </c>
      <c r="AW4307" s="13" t="s">
        <v>33</v>
      </c>
      <c r="AX4307" s="13" t="s">
        <v>72</v>
      </c>
      <c r="AY4307" s="243" t="s">
        <v>190</v>
      </c>
    </row>
    <row r="4308" s="13" customFormat="1">
      <c r="A4308" s="13"/>
      <c r="B4308" s="232"/>
      <c r="C4308" s="233"/>
      <c r="D4308" s="234" t="s">
        <v>205</v>
      </c>
      <c r="E4308" s="235" t="s">
        <v>19</v>
      </c>
      <c r="F4308" s="236" t="s">
        <v>4508</v>
      </c>
      <c r="G4308" s="233"/>
      <c r="H4308" s="237">
        <v>-2.7999999999999998</v>
      </c>
      <c r="I4308" s="238"/>
      <c r="J4308" s="233"/>
      <c r="K4308" s="233"/>
      <c r="L4308" s="239"/>
      <c r="M4308" s="240"/>
      <c r="N4308" s="241"/>
      <c r="O4308" s="241"/>
      <c r="P4308" s="241"/>
      <c r="Q4308" s="241"/>
      <c r="R4308" s="241"/>
      <c r="S4308" s="241"/>
      <c r="T4308" s="242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3" t="s">
        <v>205</v>
      </c>
      <c r="AU4308" s="243" t="s">
        <v>82</v>
      </c>
      <c r="AV4308" s="13" t="s">
        <v>82</v>
      </c>
      <c r="AW4308" s="13" t="s">
        <v>33</v>
      </c>
      <c r="AX4308" s="13" t="s">
        <v>72</v>
      </c>
      <c r="AY4308" s="243" t="s">
        <v>190</v>
      </c>
    </row>
    <row r="4309" s="14" customFormat="1">
      <c r="A4309" s="14"/>
      <c r="B4309" s="254"/>
      <c r="C4309" s="255"/>
      <c r="D4309" s="234" t="s">
        <v>205</v>
      </c>
      <c r="E4309" s="256" t="s">
        <v>19</v>
      </c>
      <c r="F4309" s="257" t="s">
        <v>3090</v>
      </c>
      <c r="G4309" s="255"/>
      <c r="H4309" s="256" t="s">
        <v>19</v>
      </c>
      <c r="I4309" s="258"/>
      <c r="J4309" s="255"/>
      <c r="K4309" s="255"/>
      <c r="L4309" s="259"/>
      <c r="M4309" s="260"/>
      <c r="N4309" s="261"/>
      <c r="O4309" s="261"/>
      <c r="P4309" s="261"/>
      <c r="Q4309" s="261"/>
      <c r="R4309" s="261"/>
      <c r="S4309" s="261"/>
      <c r="T4309" s="262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63" t="s">
        <v>205</v>
      </c>
      <c r="AU4309" s="263" t="s">
        <v>82</v>
      </c>
      <c r="AV4309" s="14" t="s">
        <v>79</v>
      </c>
      <c r="AW4309" s="14" t="s">
        <v>33</v>
      </c>
      <c r="AX4309" s="14" t="s">
        <v>72</v>
      </c>
      <c r="AY4309" s="263" t="s">
        <v>190</v>
      </c>
    </row>
    <row r="4310" s="13" customFormat="1">
      <c r="A4310" s="13"/>
      <c r="B4310" s="232"/>
      <c r="C4310" s="233"/>
      <c r="D4310" s="234" t="s">
        <v>205</v>
      </c>
      <c r="E4310" s="235" t="s">
        <v>19</v>
      </c>
      <c r="F4310" s="236" t="s">
        <v>4513</v>
      </c>
      <c r="G4310" s="233"/>
      <c r="H4310" s="237">
        <v>5.7999999999999998</v>
      </c>
      <c r="I4310" s="238"/>
      <c r="J4310" s="233"/>
      <c r="K4310" s="233"/>
      <c r="L4310" s="239"/>
      <c r="M4310" s="240"/>
      <c r="N4310" s="241"/>
      <c r="O4310" s="241"/>
      <c r="P4310" s="241"/>
      <c r="Q4310" s="241"/>
      <c r="R4310" s="241"/>
      <c r="S4310" s="241"/>
      <c r="T4310" s="242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3" t="s">
        <v>205</v>
      </c>
      <c r="AU4310" s="243" t="s">
        <v>82</v>
      </c>
      <c r="AV4310" s="13" t="s">
        <v>82</v>
      </c>
      <c r="AW4310" s="13" t="s">
        <v>33</v>
      </c>
      <c r="AX4310" s="13" t="s">
        <v>72</v>
      </c>
      <c r="AY4310" s="243" t="s">
        <v>190</v>
      </c>
    </row>
    <row r="4311" s="13" customFormat="1">
      <c r="A4311" s="13"/>
      <c r="B4311" s="232"/>
      <c r="C4311" s="233"/>
      <c r="D4311" s="234" t="s">
        <v>205</v>
      </c>
      <c r="E4311" s="235" t="s">
        <v>19</v>
      </c>
      <c r="F4311" s="236" t="s">
        <v>4196</v>
      </c>
      <c r="G4311" s="233"/>
      <c r="H4311" s="237">
        <v>-0.80000000000000004</v>
      </c>
      <c r="I4311" s="238"/>
      <c r="J4311" s="233"/>
      <c r="K4311" s="233"/>
      <c r="L4311" s="239"/>
      <c r="M4311" s="240"/>
      <c r="N4311" s="241"/>
      <c r="O4311" s="241"/>
      <c r="P4311" s="241"/>
      <c r="Q4311" s="241"/>
      <c r="R4311" s="241"/>
      <c r="S4311" s="241"/>
      <c r="T4311" s="242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3" t="s">
        <v>205</v>
      </c>
      <c r="AU4311" s="243" t="s">
        <v>82</v>
      </c>
      <c r="AV4311" s="13" t="s">
        <v>82</v>
      </c>
      <c r="AW4311" s="13" t="s">
        <v>33</v>
      </c>
      <c r="AX4311" s="13" t="s">
        <v>72</v>
      </c>
      <c r="AY4311" s="243" t="s">
        <v>190</v>
      </c>
    </row>
    <row r="4312" s="14" customFormat="1">
      <c r="A4312" s="14"/>
      <c r="B4312" s="254"/>
      <c r="C4312" s="255"/>
      <c r="D4312" s="234" t="s">
        <v>205</v>
      </c>
      <c r="E4312" s="256" t="s">
        <v>19</v>
      </c>
      <c r="F4312" s="257" t="s">
        <v>3092</v>
      </c>
      <c r="G4312" s="255"/>
      <c r="H4312" s="256" t="s">
        <v>19</v>
      </c>
      <c r="I4312" s="258"/>
      <c r="J4312" s="255"/>
      <c r="K4312" s="255"/>
      <c r="L4312" s="259"/>
      <c r="M4312" s="260"/>
      <c r="N4312" s="261"/>
      <c r="O4312" s="261"/>
      <c r="P4312" s="261"/>
      <c r="Q4312" s="261"/>
      <c r="R4312" s="261"/>
      <c r="S4312" s="261"/>
      <c r="T4312" s="262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63" t="s">
        <v>205</v>
      </c>
      <c r="AU4312" s="263" t="s">
        <v>82</v>
      </c>
      <c r="AV4312" s="14" t="s">
        <v>79</v>
      </c>
      <c r="AW4312" s="14" t="s">
        <v>33</v>
      </c>
      <c r="AX4312" s="14" t="s">
        <v>72</v>
      </c>
      <c r="AY4312" s="263" t="s">
        <v>190</v>
      </c>
    </row>
    <row r="4313" s="13" customFormat="1">
      <c r="A4313" s="13"/>
      <c r="B4313" s="232"/>
      <c r="C4313" s="233"/>
      <c r="D4313" s="234" t="s">
        <v>205</v>
      </c>
      <c r="E4313" s="235" t="s">
        <v>19</v>
      </c>
      <c r="F4313" s="236" t="s">
        <v>4514</v>
      </c>
      <c r="G4313" s="233"/>
      <c r="H4313" s="237">
        <v>8.1199999999999992</v>
      </c>
      <c r="I4313" s="238"/>
      <c r="J4313" s="233"/>
      <c r="K4313" s="233"/>
      <c r="L4313" s="239"/>
      <c r="M4313" s="240"/>
      <c r="N4313" s="241"/>
      <c r="O4313" s="241"/>
      <c r="P4313" s="241"/>
      <c r="Q4313" s="241"/>
      <c r="R4313" s="241"/>
      <c r="S4313" s="241"/>
      <c r="T4313" s="242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3" t="s">
        <v>205</v>
      </c>
      <c r="AU4313" s="243" t="s">
        <v>82</v>
      </c>
      <c r="AV4313" s="13" t="s">
        <v>82</v>
      </c>
      <c r="AW4313" s="13" t="s">
        <v>33</v>
      </c>
      <c r="AX4313" s="13" t="s">
        <v>72</v>
      </c>
      <c r="AY4313" s="243" t="s">
        <v>190</v>
      </c>
    </row>
    <row r="4314" s="13" customFormat="1">
      <c r="A4314" s="13"/>
      <c r="B4314" s="232"/>
      <c r="C4314" s="233"/>
      <c r="D4314" s="234" t="s">
        <v>205</v>
      </c>
      <c r="E4314" s="235" t="s">
        <v>19</v>
      </c>
      <c r="F4314" s="236" t="s">
        <v>4196</v>
      </c>
      <c r="G4314" s="233"/>
      <c r="H4314" s="237">
        <v>-0.80000000000000004</v>
      </c>
      <c r="I4314" s="238"/>
      <c r="J4314" s="233"/>
      <c r="K4314" s="233"/>
      <c r="L4314" s="239"/>
      <c r="M4314" s="240"/>
      <c r="N4314" s="241"/>
      <c r="O4314" s="241"/>
      <c r="P4314" s="241"/>
      <c r="Q4314" s="241"/>
      <c r="R4314" s="241"/>
      <c r="S4314" s="241"/>
      <c r="T4314" s="242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3" t="s">
        <v>205</v>
      </c>
      <c r="AU4314" s="243" t="s">
        <v>82</v>
      </c>
      <c r="AV4314" s="13" t="s">
        <v>82</v>
      </c>
      <c r="AW4314" s="13" t="s">
        <v>33</v>
      </c>
      <c r="AX4314" s="13" t="s">
        <v>72</v>
      </c>
      <c r="AY4314" s="243" t="s">
        <v>190</v>
      </c>
    </row>
    <row r="4315" s="14" customFormat="1">
      <c r="A4315" s="14"/>
      <c r="B4315" s="254"/>
      <c r="C4315" s="255"/>
      <c r="D4315" s="234" t="s">
        <v>205</v>
      </c>
      <c r="E4315" s="256" t="s">
        <v>19</v>
      </c>
      <c r="F4315" s="257" t="s">
        <v>3094</v>
      </c>
      <c r="G4315" s="255"/>
      <c r="H4315" s="256" t="s">
        <v>19</v>
      </c>
      <c r="I4315" s="258"/>
      <c r="J4315" s="255"/>
      <c r="K4315" s="255"/>
      <c r="L4315" s="259"/>
      <c r="M4315" s="260"/>
      <c r="N4315" s="261"/>
      <c r="O4315" s="261"/>
      <c r="P4315" s="261"/>
      <c r="Q4315" s="261"/>
      <c r="R4315" s="261"/>
      <c r="S4315" s="261"/>
      <c r="T4315" s="262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63" t="s">
        <v>205</v>
      </c>
      <c r="AU4315" s="263" t="s">
        <v>82</v>
      </c>
      <c r="AV4315" s="14" t="s">
        <v>79</v>
      </c>
      <c r="AW4315" s="14" t="s">
        <v>33</v>
      </c>
      <c r="AX4315" s="14" t="s">
        <v>72</v>
      </c>
      <c r="AY4315" s="263" t="s">
        <v>190</v>
      </c>
    </row>
    <row r="4316" s="13" customFormat="1">
      <c r="A4316" s="13"/>
      <c r="B4316" s="232"/>
      <c r="C4316" s="233"/>
      <c r="D4316" s="234" t="s">
        <v>205</v>
      </c>
      <c r="E4316" s="235" t="s">
        <v>19</v>
      </c>
      <c r="F4316" s="236" t="s">
        <v>4514</v>
      </c>
      <c r="G4316" s="233"/>
      <c r="H4316" s="237">
        <v>8.1199999999999992</v>
      </c>
      <c r="I4316" s="238"/>
      <c r="J4316" s="233"/>
      <c r="K4316" s="233"/>
      <c r="L4316" s="239"/>
      <c r="M4316" s="240"/>
      <c r="N4316" s="241"/>
      <c r="O4316" s="241"/>
      <c r="P4316" s="241"/>
      <c r="Q4316" s="241"/>
      <c r="R4316" s="241"/>
      <c r="S4316" s="241"/>
      <c r="T4316" s="242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3" t="s">
        <v>205</v>
      </c>
      <c r="AU4316" s="243" t="s">
        <v>82</v>
      </c>
      <c r="AV4316" s="13" t="s">
        <v>82</v>
      </c>
      <c r="AW4316" s="13" t="s">
        <v>33</v>
      </c>
      <c r="AX4316" s="13" t="s">
        <v>72</v>
      </c>
      <c r="AY4316" s="243" t="s">
        <v>190</v>
      </c>
    </row>
    <row r="4317" s="13" customFormat="1">
      <c r="A4317" s="13"/>
      <c r="B4317" s="232"/>
      <c r="C4317" s="233"/>
      <c r="D4317" s="234" t="s">
        <v>205</v>
      </c>
      <c r="E4317" s="235" t="s">
        <v>19</v>
      </c>
      <c r="F4317" s="236" t="s">
        <v>4196</v>
      </c>
      <c r="G4317" s="233"/>
      <c r="H4317" s="237">
        <v>-0.80000000000000004</v>
      </c>
      <c r="I4317" s="238"/>
      <c r="J4317" s="233"/>
      <c r="K4317" s="233"/>
      <c r="L4317" s="239"/>
      <c r="M4317" s="240"/>
      <c r="N4317" s="241"/>
      <c r="O4317" s="241"/>
      <c r="P4317" s="241"/>
      <c r="Q4317" s="241"/>
      <c r="R4317" s="241"/>
      <c r="S4317" s="241"/>
      <c r="T4317" s="242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3" t="s">
        <v>205</v>
      </c>
      <c r="AU4317" s="243" t="s">
        <v>82</v>
      </c>
      <c r="AV4317" s="13" t="s">
        <v>82</v>
      </c>
      <c r="AW4317" s="13" t="s">
        <v>33</v>
      </c>
      <c r="AX4317" s="13" t="s">
        <v>72</v>
      </c>
      <c r="AY4317" s="243" t="s">
        <v>190</v>
      </c>
    </row>
    <row r="4318" s="14" customFormat="1">
      <c r="A4318" s="14"/>
      <c r="B4318" s="254"/>
      <c r="C4318" s="255"/>
      <c r="D4318" s="234" t="s">
        <v>205</v>
      </c>
      <c r="E4318" s="256" t="s">
        <v>19</v>
      </c>
      <c r="F4318" s="257" t="s">
        <v>1486</v>
      </c>
      <c r="G4318" s="255"/>
      <c r="H4318" s="256" t="s">
        <v>19</v>
      </c>
      <c r="I4318" s="258"/>
      <c r="J4318" s="255"/>
      <c r="K4318" s="255"/>
      <c r="L4318" s="259"/>
      <c r="M4318" s="260"/>
      <c r="N4318" s="261"/>
      <c r="O4318" s="261"/>
      <c r="P4318" s="261"/>
      <c r="Q4318" s="261"/>
      <c r="R4318" s="261"/>
      <c r="S4318" s="261"/>
      <c r="T4318" s="262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63" t="s">
        <v>205</v>
      </c>
      <c r="AU4318" s="263" t="s">
        <v>82</v>
      </c>
      <c r="AV4318" s="14" t="s">
        <v>79</v>
      </c>
      <c r="AW4318" s="14" t="s">
        <v>33</v>
      </c>
      <c r="AX4318" s="14" t="s">
        <v>72</v>
      </c>
      <c r="AY4318" s="263" t="s">
        <v>190</v>
      </c>
    </row>
    <row r="4319" s="13" customFormat="1">
      <c r="A4319" s="13"/>
      <c r="B4319" s="232"/>
      <c r="C4319" s="233"/>
      <c r="D4319" s="234" t="s">
        <v>205</v>
      </c>
      <c r="E4319" s="235" t="s">
        <v>19</v>
      </c>
      <c r="F4319" s="236" t="s">
        <v>4515</v>
      </c>
      <c r="G4319" s="233"/>
      <c r="H4319" s="237">
        <v>25.719999999999999</v>
      </c>
      <c r="I4319" s="238"/>
      <c r="J4319" s="233"/>
      <c r="K4319" s="233"/>
      <c r="L4319" s="239"/>
      <c r="M4319" s="240"/>
      <c r="N4319" s="241"/>
      <c r="O4319" s="241"/>
      <c r="P4319" s="241"/>
      <c r="Q4319" s="241"/>
      <c r="R4319" s="241"/>
      <c r="S4319" s="241"/>
      <c r="T4319" s="242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3" t="s">
        <v>205</v>
      </c>
      <c r="AU4319" s="243" t="s">
        <v>82</v>
      </c>
      <c r="AV4319" s="13" t="s">
        <v>82</v>
      </c>
      <c r="AW4319" s="13" t="s">
        <v>33</v>
      </c>
      <c r="AX4319" s="13" t="s">
        <v>72</v>
      </c>
      <c r="AY4319" s="243" t="s">
        <v>190</v>
      </c>
    </row>
    <row r="4320" s="13" customFormat="1">
      <c r="A4320" s="13"/>
      <c r="B4320" s="232"/>
      <c r="C4320" s="233"/>
      <c r="D4320" s="234" t="s">
        <v>205</v>
      </c>
      <c r="E4320" s="235" t="s">
        <v>19</v>
      </c>
      <c r="F4320" s="236" t="s">
        <v>4196</v>
      </c>
      <c r="G4320" s="233"/>
      <c r="H4320" s="237">
        <v>-0.80000000000000004</v>
      </c>
      <c r="I4320" s="238"/>
      <c r="J4320" s="233"/>
      <c r="K4320" s="233"/>
      <c r="L4320" s="239"/>
      <c r="M4320" s="240"/>
      <c r="N4320" s="241"/>
      <c r="O4320" s="241"/>
      <c r="P4320" s="241"/>
      <c r="Q4320" s="241"/>
      <c r="R4320" s="241"/>
      <c r="S4320" s="241"/>
      <c r="T4320" s="242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3" t="s">
        <v>205</v>
      </c>
      <c r="AU4320" s="243" t="s">
        <v>82</v>
      </c>
      <c r="AV4320" s="13" t="s">
        <v>82</v>
      </c>
      <c r="AW4320" s="13" t="s">
        <v>33</v>
      </c>
      <c r="AX4320" s="13" t="s">
        <v>72</v>
      </c>
      <c r="AY4320" s="243" t="s">
        <v>190</v>
      </c>
    </row>
    <row r="4321" s="13" customFormat="1">
      <c r="A4321" s="13"/>
      <c r="B4321" s="232"/>
      <c r="C4321" s="233"/>
      <c r="D4321" s="234" t="s">
        <v>205</v>
      </c>
      <c r="E4321" s="235" t="s">
        <v>19</v>
      </c>
      <c r="F4321" s="236" t="s">
        <v>4516</v>
      </c>
      <c r="G4321" s="233"/>
      <c r="H4321" s="237">
        <v>-4.2000000000000002</v>
      </c>
      <c r="I4321" s="238"/>
      <c r="J4321" s="233"/>
      <c r="K4321" s="233"/>
      <c r="L4321" s="239"/>
      <c r="M4321" s="240"/>
      <c r="N4321" s="241"/>
      <c r="O4321" s="241"/>
      <c r="P4321" s="241"/>
      <c r="Q4321" s="241"/>
      <c r="R4321" s="241"/>
      <c r="S4321" s="241"/>
      <c r="T4321" s="242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3" t="s">
        <v>205</v>
      </c>
      <c r="AU4321" s="243" t="s">
        <v>82</v>
      </c>
      <c r="AV4321" s="13" t="s">
        <v>82</v>
      </c>
      <c r="AW4321" s="13" t="s">
        <v>33</v>
      </c>
      <c r="AX4321" s="13" t="s">
        <v>72</v>
      </c>
      <c r="AY4321" s="243" t="s">
        <v>190</v>
      </c>
    </row>
    <row r="4322" s="14" customFormat="1">
      <c r="A4322" s="14"/>
      <c r="B4322" s="254"/>
      <c r="C4322" s="255"/>
      <c r="D4322" s="234" t="s">
        <v>205</v>
      </c>
      <c r="E4322" s="256" t="s">
        <v>19</v>
      </c>
      <c r="F4322" s="257" t="s">
        <v>1085</v>
      </c>
      <c r="G4322" s="255"/>
      <c r="H4322" s="256" t="s">
        <v>19</v>
      </c>
      <c r="I4322" s="258"/>
      <c r="J4322" s="255"/>
      <c r="K4322" s="255"/>
      <c r="L4322" s="259"/>
      <c r="M4322" s="260"/>
      <c r="N4322" s="261"/>
      <c r="O4322" s="261"/>
      <c r="P4322" s="261"/>
      <c r="Q4322" s="261"/>
      <c r="R4322" s="261"/>
      <c r="S4322" s="261"/>
      <c r="T4322" s="262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63" t="s">
        <v>205</v>
      </c>
      <c r="AU4322" s="263" t="s">
        <v>82</v>
      </c>
      <c r="AV4322" s="14" t="s">
        <v>79</v>
      </c>
      <c r="AW4322" s="14" t="s">
        <v>33</v>
      </c>
      <c r="AX4322" s="14" t="s">
        <v>72</v>
      </c>
      <c r="AY4322" s="263" t="s">
        <v>190</v>
      </c>
    </row>
    <row r="4323" s="14" customFormat="1">
      <c r="A4323" s="14"/>
      <c r="B4323" s="254"/>
      <c r="C4323" s="255"/>
      <c r="D4323" s="234" t="s">
        <v>205</v>
      </c>
      <c r="E4323" s="256" t="s">
        <v>19</v>
      </c>
      <c r="F4323" s="257" t="s">
        <v>1496</v>
      </c>
      <c r="G4323" s="255"/>
      <c r="H4323" s="256" t="s">
        <v>19</v>
      </c>
      <c r="I4323" s="258"/>
      <c r="J4323" s="255"/>
      <c r="K4323" s="255"/>
      <c r="L4323" s="259"/>
      <c r="M4323" s="260"/>
      <c r="N4323" s="261"/>
      <c r="O4323" s="261"/>
      <c r="P4323" s="261"/>
      <c r="Q4323" s="261"/>
      <c r="R4323" s="261"/>
      <c r="S4323" s="261"/>
      <c r="T4323" s="262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63" t="s">
        <v>205</v>
      </c>
      <c r="AU4323" s="263" t="s">
        <v>82</v>
      </c>
      <c r="AV4323" s="14" t="s">
        <v>79</v>
      </c>
      <c r="AW4323" s="14" t="s">
        <v>33</v>
      </c>
      <c r="AX4323" s="14" t="s">
        <v>72</v>
      </c>
      <c r="AY4323" s="263" t="s">
        <v>190</v>
      </c>
    </row>
    <row r="4324" s="13" customFormat="1">
      <c r="A4324" s="13"/>
      <c r="B4324" s="232"/>
      <c r="C4324" s="233"/>
      <c r="D4324" s="234" t="s">
        <v>205</v>
      </c>
      <c r="E4324" s="235" t="s">
        <v>19</v>
      </c>
      <c r="F4324" s="236" t="s">
        <v>4517</v>
      </c>
      <c r="G4324" s="233"/>
      <c r="H4324" s="237">
        <v>14.32</v>
      </c>
      <c r="I4324" s="238"/>
      <c r="J4324" s="233"/>
      <c r="K4324" s="233"/>
      <c r="L4324" s="239"/>
      <c r="M4324" s="240"/>
      <c r="N4324" s="241"/>
      <c r="O4324" s="241"/>
      <c r="P4324" s="241"/>
      <c r="Q4324" s="241"/>
      <c r="R4324" s="241"/>
      <c r="S4324" s="241"/>
      <c r="T4324" s="242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43" t="s">
        <v>205</v>
      </c>
      <c r="AU4324" s="243" t="s">
        <v>82</v>
      </c>
      <c r="AV4324" s="13" t="s">
        <v>82</v>
      </c>
      <c r="AW4324" s="13" t="s">
        <v>33</v>
      </c>
      <c r="AX4324" s="13" t="s">
        <v>72</v>
      </c>
      <c r="AY4324" s="243" t="s">
        <v>190</v>
      </c>
    </row>
    <row r="4325" s="13" customFormat="1">
      <c r="A4325" s="13"/>
      <c r="B4325" s="232"/>
      <c r="C4325" s="233"/>
      <c r="D4325" s="234" t="s">
        <v>205</v>
      </c>
      <c r="E4325" s="235" t="s">
        <v>19</v>
      </c>
      <c r="F4325" s="236" t="s">
        <v>4196</v>
      </c>
      <c r="G4325" s="233"/>
      <c r="H4325" s="237">
        <v>-0.80000000000000004</v>
      </c>
      <c r="I4325" s="238"/>
      <c r="J4325" s="233"/>
      <c r="K4325" s="233"/>
      <c r="L4325" s="239"/>
      <c r="M4325" s="240"/>
      <c r="N4325" s="241"/>
      <c r="O4325" s="241"/>
      <c r="P4325" s="241"/>
      <c r="Q4325" s="241"/>
      <c r="R4325" s="241"/>
      <c r="S4325" s="241"/>
      <c r="T4325" s="242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3" t="s">
        <v>205</v>
      </c>
      <c r="AU4325" s="243" t="s">
        <v>82</v>
      </c>
      <c r="AV4325" s="13" t="s">
        <v>82</v>
      </c>
      <c r="AW4325" s="13" t="s">
        <v>33</v>
      </c>
      <c r="AX4325" s="13" t="s">
        <v>72</v>
      </c>
      <c r="AY4325" s="243" t="s">
        <v>190</v>
      </c>
    </row>
    <row r="4326" s="13" customFormat="1">
      <c r="A4326" s="13"/>
      <c r="B4326" s="232"/>
      <c r="C4326" s="233"/>
      <c r="D4326" s="234" t="s">
        <v>205</v>
      </c>
      <c r="E4326" s="235" t="s">
        <v>19</v>
      </c>
      <c r="F4326" s="236" t="s">
        <v>4398</v>
      </c>
      <c r="G4326" s="233"/>
      <c r="H4326" s="237">
        <v>-1.3999999999999999</v>
      </c>
      <c r="I4326" s="238"/>
      <c r="J4326" s="233"/>
      <c r="K4326" s="233"/>
      <c r="L4326" s="239"/>
      <c r="M4326" s="240"/>
      <c r="N4326" s="241"/>
      <c r="O4326" s="241"/>
      <c r="P4326" s="241"/>
      <c r="Q4326" s="241"/>
      <c r="R4326" s="241"/>
      <c r="S4326" s="241"/>
      <c r="T4326" s="242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3" t="s">
        <v>205</v>
      </c>
      <c r="AU4326" s="243" t="s">
        <v>82</v>
      </c>
      <c r="AV4326" s="13" t="s">
        <v>82</v>
      </c>
      <c r="AW4326" s="13" t="s">
        <v>33</v>
      </c>
      <c r="AX4326" s="13" t="s">
        <v>72</v>
      </c>
      <c r="AY4326" s="243" t="s">
        <v>190</v>
      </c>
    </row>
    <row r="4327" s="14" customFormat="1">
      <c r="A4327" s="14"/>
      <c r="B4327" s="254"/>
      <c r="C4327" s="255"/>
      <c r="D4327" s="234" t="s">
        <v>205</v>
      </c>
      <c r="E4327" s="256" t="s">
        <v>19</v>
      </c>
      <c r="F4327" s="257" t="s">
        <v>1498</v>
      </c>
      <c r="G4327" s="255"/>
      <c r="H4327" s="256" t="s">
        <v>19</v>
      </c>
      <c r="I4327" s="258"/>
      <c r="J4327" s="255"/>
      <c r="K4327" s="255"/>
      <c r="L4327" s="259"/>
      <c r="M4327" s="260"/>
      <c r="N4327" s="261"/>
      <c r="O4327" s="261"/>
      <c r="P4327" s="261"/>
      <c r="Q4327" s="261"/>
      <c r="R4327" s="261"/>
      <c r="S4327" s="261"/>
      <c r="T4327" s="262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63" t="s">
        <v>205</v>
      </c>
      <c r="AU4327" s="263" t="s">
        <v>82</v>
      </c>
      <c r="AV4327" s="14" t="s">
        <v>79</v>
      </c>
      <c r="AW4327" s="14" t="s">
        <v>33</v>
      </c>
      <c r="AX4327" s="14" t="s">
        <v>72</v>
      </c>
      <c r="AY4327" s="263" t="s">
        <v>190</v>
      </c>
    </row>
    <row r="4328" s="13" customFormat="1">
      <c r="A4328" s="13"/>
      <c r="B4328" s="232"/>
      <c r="C4328" s="233"/>
      <c r="D4328" s="234" t="s">
        <v>205</v>
      </c>
      <c r="E4328" s="235" t="s">
        <v>19</v>
      </c>
      <c r="F4328" s="236" t="s">
        <v>4518</v>
      </c>
      <c r="G4328" s="233"/>
      <c r="H4328" s="237">
        <v>8.9600000000000009</v>
      </c>
      <c r="I4328" s="238"/>
      <c r="J4328" s="233"/>
      <c r="K4328" s="233"/>
      <c r="L4328" s="239"/>
      <c r="M4328" s="240"/>
      <c r="N4328" s="241"/>
      <c r="O4328" s="241"/>
      <c r="P4328" s="241"/>
      <c r="Q4328" s="241"/>
      <c r="R4328" s="241"/>
      <c r="S4328" s="241"/>
      <c r="T4328" s="242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3" t="s">
        <v>205</v>
      </c>
      <c r="AU4328" s="243" t="s">
        <v>82</v>
      </c>
      <c r="AV4328" s="13" t="s">
        <v>82</v>
      </c>
      <c r="AW4328" s="13" t="s">
        <v>33</v>
      </c>
      <c r="AX4328" s="13" t="s">
        <v>72</v>
      </c>
      <c r="AY4328" s="243" t="s">
        <v>190</v>
      </c>
    </row>
    <row r="4329" s="13" customFormat="1">
      <c r="A4329" s="13"/>
      <c r="B4329" s="232"/>
      <c r="C4329" s="233"/>
      <c r="D4329" s="234" t="s">
        <v>205</v>
      </c>
      <c r="E4329" s="235" t="s">
        <v>19</v>
      </c>
      <c r="F4329" s="236" t="s">
        <v>4196</v>
      </c>
      <c r="G4329" s="233"/>
      <c r="H4329" s="237">
        <v>-0.80000000000000004</v>
      </c>
      <c r="I4329" s="238"/>
      <c r="J4329" s="233"/>
      <c r="K4329" s="233"/>
      <c r="L4329" s="239"/>
      <c r="M4329" s="240"/>
      <c r="N4329" s="241"/>
      <c r="O4329" s="241"/>
      <c r="P4329" s="241"/>
      <c r="Q4329" s="241"/>
      <c r="R4329" s="241"/>
      <c r="S4329" s="241"/>
      <c r="T4329" s="242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3" t="s">
        <v>205</v>
      </c>
      <c r="AU4329" s="243" t="s">
        <v>82</v>
      </c>
      <c r="AV4329" s="13" t="s">
        <v>82</v>
      </c>
      <c r="AW4329" s="13" t="s">
        <v>33</v>
      </c>
      <c r="AX4329" s="13" t="s">
        <v>72</v>
      </c>
      <c r="AY4329" s="243" t="s">
        <v>190</v>
      </c>
    </row>
    <row r="4330" s="14" customFormat="1">
      <c r="A4330" s="14"/>
      <c r="B4330" s="254"/>
      <c r="C4330" s="255"/>
      <c r="D4330" s="234" t="s">
        <v>205</v>
      </c>
      <c r="E4330" s="256" t="s">
        <v>19</v>
      </c>
      <c r="F4330" s="257" t="s">
        <v>1500</v>
      </c>
      <c r="G4330" s="255"/>
      <c r="H4330" s="256" t="s">
        <v>19</v>
      </c>
      <c r="I4330" s="258"/>
      <c r="J4330" s="255"/>
      <c r="K4330" s="255"/>
      <c r="L4330" s="259"/>
      <c r="M4330" s="260"/>
      <c r="N4330" s="261"/>
      <c r="O4330" s="261"/>
      <c r="P4330" s="261"/>
      <c r="Q4330" s="261"/>
      <c r="R4330" s="261"/>
      <c r="S4330" s="261"/>
      <c r="T4330" s="262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63" t="s">
        <v>205</v>
      </c>
      <c r="AU4330" s="263" t="s">
        <v>82</v>
      </c>
      <c r="AV4330" s="14" t="s">
        <v>79</v>
      </c>
      <c r="AW4330" s="14" t="s">
        <v>33</v>
      </c>
      <c r="AX4330" s="14" t="s">
        <v>72</v>
      </c>
      <c r="AY4330" s="263" t="s">
        <v>190</v>
      </c>
    </row>
    <row r="4331" s="13" customFormat="1">
      <c r="A4331" s="13"/>
      <c r="B4331" s="232"/>
      <c r="C4331" s="233"/>
      <c r="D4331" s="234" t="s">
        <v>205</v>
      </c>
      <c r="E4331" s="235" t="s">
        <v>19</v>
      </c>
      <c r="F4331" s="236" t="s">
        <v>4519</v>
      </c>
      <c r="G4331" s="233"/>
      <c r="H4331" s="237">
        <v>14.210000000000001</v>
      </c>
      <c r="I4331" s="238"/>
      <c r="J4331" s="233"/>
      <c r="K4331" s="233"/>
      <c r="L4331" s="239"/>
      <c r="M4331" s="240"/>
      <c r="N4331" s="241"/>
      <c r="O4331" s="241"/>
      <c r="P4331" s="241"/>
      <c r="Q4331" s="241"/>
      <c r="R4331" s="241"/>
      <c r="S4331" s="241"/>
      <c r="T4331" s="242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3" t="s">
        <v>205</v>
      </c>
      <c r="AU4331" s="243" t="s">
        <v>82</v>
      </c>
      <c r="AV4331" s="13" t="s">
        <v>82</v>
      </c>
      <c r="AW4331" s="13" t="s">
        <v>33</v>
      </c>
      <c r="AX4331" s="13" t="s">
        <v>72</v>
      </c>
      <c r="AY4331" s="243" t="s">
        <v>190</v>
      </c>
    </row>
    <row r="4332" s="13" customFormat="1">
      <c r="A4332" s="13"/>
      <c r="B4332" s="232"/>
      <c r="C4332" s="233"/>
      <c r="D4332" s="234" t="s">
        <v>205</v>
      </c>
      <c r="E4332" s="235" t="s">
        <v>19</v>
      </c>
      <c r="F4332" s="236" t="s">
        <v>4196</v>
      </c>
      <c r="G4332" s="233"/>
      <c r="H4332" s="237">
        <v>-0.80000000000000004</v>
      </c>
      <c r="I4332" s="238"/>
      <c r="J4332" s="233"/>
      <c r="K4332" s="233"/>
      <c r="L4332" s="239"/>
      <c r="M4332" s="240"/>
      <c r="N4332" s="241"/>
      <c r="O4332" s="241"/>
      <c r="P4332" s="241"/>
      <c r="Q4332" s="241"/>
      <c r="R4332" s="241"/>
      <c r="S4332" s="241"/>
      <c r="T4332" s="242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3" t="s">
        <v>205</v>
      </c>
      <c r="AU4332" s="243" t="s">
        <v>82</v>
      </c>
      <c r="AV4332" s="13" t="s">
        <v>82</v>
      </c>
      <c r="AW4332" s="13" t="s">
        <v>33</v>
      </c>
      <c r="AX4332" s="13" t="s">
        <v>72</v>
      </c>
      <c r="AY4332" s="243" t="s">
        <v>190</v>
      </c>
    </row>
    <row r="4333" s="13" customFormat="1">
      <c r="A4333" s="13"/>
      <c r="B4333" s="232"/>
      <c r="C4333" s="233"/>
      <c r="D4333" s="234" t="s">
        <v>205</v>
      </c>
      <c r="E4333" s="235" t="s">
        <v>19</v>
      </c>
      <c r="F4333" s="236" t="s">
        <v>4398</v>
      </c>
      <c r="G4333" s="233"/>
      <c r="H4333" s="237">
        <v>-1.3999999999999999</v>
      </c>
      <c r="I4333" s="238"/>
      <c r="J4333" s="233"/>
      <c r="K4333" s="233"/>
      <c r="L4333" s="239"/>
      <c r="M4333" s="240"/>
      <c r="N4333" s="241"/>
      <c r="O4333" s="241"/>
      <c r="P4333" s="241"/>
      <c r="Q4333" s="241"/>
      <c r="R4333" s="241"/>
      <c r="S4333" s="241"/>
      <c r="T4333" s="242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3" t="s">
        <v>205</v>
      </c>
      <c r="AU4333" s="243" t="s">
        <v>82</v>
      </c>
      <c r="AV4333" s="13" t="s">
        <v>82</v>
      </c>
      <c r="AW4333" s="13" t="s">
        <v>33</v>
      </c>
      <c r="AX4333" s="13" t="s">
        <v>72</v>
      </c>
      <c r="AY4333" s="243" t="s">
        <v>190</v>
      </c>
    </row>
    <row r="4334" s="16" customFormat="1">
      <c r="A4334" s="16"/>
      <c r="B4334" s="286"/>
      <c r="C4334" s="287"/>
      <c r="D4334" s="234" t="s">
        <v>205</v>
      </c>
      <c r="E4334" s="288" t="s">
        <v>19</v>
      </c>
      <c r="F4334" s="289" t="s">
        <v>914</v>
      </c>
      <c r="G4334" s="287"/>
      <c r="H4334" s="290">
        <v>165.75</v>
      </c>
      <c r="I4334" s="291"/>
      <c r="J4334" s="287"/>
      <c r="K4334" s="287"/>
      <c r="L4334" s="292"/>
      <c r="M4334" s="293"/>
      <c r="N4334" s="294"/>
      <c r="O4334" s="294"/>
      <c r="P4334" s="294"/>
      <c r="Q4334" s="294"/>
      <c r="R4334" s="294"/>
      <c r="S4334" s="294"/>
      <c r="T4334" s="295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T4334" s="296" t="s">
        <v>205</v>
      </c>
      <c r="AU4334" s="296" t="s">
        <v>82</v>
      </c>
      <c r="AV4334" s="16" t="s">
        <v>207</v>
      </c>
      <c r="AW4334" s="16" t="s">
        <v>33</v>
      </c>
      <c r="AX4334" s="16" t="s">
        <v>72</v>
      </c>
      <c r="AY4334" s="296" t="s">
        <v>190</v>
      </c>
    </row>
    <row r="4335" s="14" customFormat="1">
      <c r="A4335" s="14"/>
      <c r="B4335" s="254"/>
      <c r="C4335" s="255"/>
      <c r="D4335" s="234" t="s">
        <v>205</v>
      </c>
      <c r="E4335" s="256" t="s">
        <v>19</v>
      </c>
      <c r="F4335" s="257" t="s">
        <v>4520</v>
      </c>
      <c r="G4335" s="255"/>
      <c r="H4335" s="256" t="s">
        <v>19</v>
      </c>
      <c r="I4335" s="258"/>
      <c r="J4335" s="255"/>
      <c r="K4335" s="255"/>
      <c r="L4335" s="259"/>
      <c r="M4335" s="260"/>
      <c r="N4335" s="261"/>
      <c r="O4335" s="261"/>
      <c r="P4335" s="261"/>
      <c r="Q4335" s="261"/>
      <c r="R4335" s="261"/>
      <c r="S4335" s="261"/>
      <c r="T4335" s="262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63" t="s">
        <v>205</v>
      </c>
      <c r="AU4335" s="263" t="s">
        <v>82</v>
      </c>
      <c r="AV4335" s="14" t="s">
        <v>79</v>
      </c>
      <c r="AW4335" s="14" t="s">
        <v>33</v>
      </c>
      <c r="AX4335" s="14" t="s">
        <v>72</v>
      </c>
      <c r="AY4335" s="263" t="s">
        <v>190</v>
      </c>
    </row>
    <row r="4336" s="13" customFormat="1">
      <c r="A4336" s="13"/>
      <c r="B4336" s="232"/>
      <c r="C4336" s="233"/>
      <c r="D4336" s="234" t="s">
        <v>205</v>
      </c>
      <c r="E4336" s="235" t="s">
        <v>19</v>
      </c>
      <c r="F4336" s="236" t="s">
        <v>4521</v>
      </c>
      <c r="G4336" s="233"/>
      <c r="H4336" s="237">
        <v>162</v>
      </c>
      <c r="I4336" s="238"/>
      <c r="J4336" s="233"/>
      <c r="K4336" s="233"/>
      <c r="L4336" s="239"/>
      <c r="M4336" s="240"/>
      <c r="N4336" s="241"/>
      <c r="O4336" s="241"/>
      <c r="P4336" s="241"/>
      <c r="Q4336" s="241"/>
      <c r="R4336" s="241"/>
      <c r="S4336" s="241"/>
      <c r="T4336" s="242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43" t="s">
        <v>205</v>
      </c>
      <c r="AU4336" s="243" t="s">
        <v>82</v>
      </c>
      <c r="AV4336" s="13" t="s">
        <v>82</v>
      </c>
      <c r="AW4336" s="13" t="s">
        <v>33</v>
      </c>
      <c r="AX4336" s="13" t="s">
        <v>72</v>
      </c>
      <c r="AY4336" s="243" t="s">
        <v>190</v>
      </c>
    </row>
    <row r="4337" s="16" customFormat="1">
      <c r="A4337" s="16"/>
      <c r="B4337" s="286"/>
      <c r="C4337" s="287"/>
      <c r="D4337" s="234" t="s">
        <v>205</v>
      </c>
      <c r="E4337" s="288" t="s">
        <v>19</v>
      </c>
      <c r="F4337" s="289" t="s">
        <v>914</v>
      </c>
      <c r="G4337" s="287"/>
      <c r="H4337" s="290">
        <v>162</v>
      </c>
      <c r="I4337" s="291"/>
      <c r="J4337" s="287"/>
      <c r="K4337" s="287"/>
      <c r="L4337" s="292"/>
      <c r="M4337" s="293"/>
      <c r="N4337" s="294"/>
      <c r="O4337" s="294"/>
      <c r="P4337" s="294"/>
      <c r="Q4337" s="294"/>
      <c r="R4337" s="294"/>
      <c r="S4337" s="294"/>
      <c r="T4337" s="295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T4337" s="296" t="s">
        <v>205</v>
      </c>
      <c r="AU4337" s="296" t="s">
        <v>82</v>
      </c>
      <c r="AV4337" s="16" t="s">
        <v>207</v>
      </c>
      <c r="AW4337" s="16" t="s">
        <v>33</v>
      </c>
      <c r="AX4337" s="16" t="s">
        <v>72</v>
      </c>
      <c r="AY4337" s="296" t="s">
        <v>190</v>
      </c>
    </row>
    <row r="4338" s="14" customFormat="1">
      <c r="A4338" s="14"/>
      <c r="B4338" s="254"/>
      <c r="C4338" s="255"/>
      <c r="D4338" s="234" t="s">
        <v>205</v>
      </c>
      <c r="E4338" s="256" t="s">
        <v>19</v>
      </c>
      <c r="F4338" s="257" t="s">
        <v>4522</v>
      </c>
      <c r="G4338" s="255"/>
      <c r="H4338" s="256" t="s">
        <v>19</v>
      </c>
      <c r="I4338" s="258"/>
      <c r="J4338" s="255"/>
      <c r="K4338" s="255"/>
      <c r="L4338" s="259"/>
      <c r="M4338" s="260"/>
      <c r="N4338" s="261"/>
      <c r="O4338" s="261"/>
      <c r="P4338" s="261"/>
      <c r="Q4338" s="261"/>
      <c r="R4338" s="261"/>
      <c r="S4338" s="261"/>
      <c r="T4338" s="262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63" t="s">
        <v>205</v>
      </c>
      <c r="AU4338" s="263" t="s">
        <v>82</v>
      </c>
      <c r="AV4338" s="14" t="s">
        <v>79</v>
      </c>
      <c r="AW4338" s="14" t="s">
        <v>33</v>
      </c>
      <c r="AX4338" s="14" t="s">
        <v>72</v>
      </c>
      <c r="AY4338" s="263" t="s">
        <v>190</v>
      </c>
    </row>
    <row r="4339" s="13" customFormat="1">
      <c r="A4339" s="13"/>
      <c r="B4339" s="232"/>
      <c r="C4339" s="233"/>
      <c r="D4339" s="234" t="s">
        <v>205</v>
      </c>
      <c r="E4339" s="235" t="s">
        <v>19</v>
      </c>
      <c r="F4339" s="236" t="s">
        <v>4523</v>
      </c>
      <c r="G4339" s="233"/>
      <c r="H4339" s="237">
        <v>2.3999999999999999</v>
      </c>
      <c r="I4339" s="238"/>
      <c r="J4339" s="233"/>
      <c r="K4339" s="233"/>
      <c r="L4339" s="239"/>
      <c r="M4339" s="240"/>
      <c r="N4339" s="241"/>
      <c r="O4339" s="241"/>
      <c r="P4339" s="241"/>
      <c r="Q4339" s="241"/>
      <c r="R4339" s="241"/>
      <c r="S4339" s="241"/>
      <c r="T4339" s="242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3" t="s">
        <v>205</v>
      </c>
      <c r="AU4339" s="243" t="s">
        <v>82</v>
      </c>
      <c r="AV4339" s="13" t="s">
        <v>82</v>
      </c>
      <c r="AW4339" s="13" t="s">
        <v>33</v>
      </c>
      <c r="AX4339" s="13" t="s">
        <v>72</v>
      </c>
      <c r="AY4339" s="243" t="s">
        <v>190</v>
      </c>
    </row>
    <row r="4340" s="15" customFormat="1">
      <c r="A4340" s="15"/>
      <c r="B4340" s="264"/>
      <c r="C4340" s="265"/>
      <c r="D4340" s="234" t="s">
        <v>205</v>
      </c>
      <c r="E4340" s="266" t="s">
        <v>19</v>
      </c>
      <c r="F4340" s="267" t="s">
        <v>243</v>
      </c>
      <c r="G4340" s="265"/>
      <c r="H4340" s="268">
        <v>330.14999999999998</v>
      </c>
      <c r="I4340" s="269"/>
      <c r="J4340" s="265"/>
      <c r="K4340" s="265"/>
      <c r="L4340" s="270"/>
      <c r="M4340" s="271"/>
      <c r="N4340" s="272"/>
      <c r="O4340" s="272"/>
      <c r="P4340" s="272"/>
      <c r="Q4340" s="272"/>
      <c r="R4340" s="272"/>
      <c r="S4340" s="272"/>
      <c r="T4340" s="273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T4340" s="274" t="s">
        <v>205</v>
      </c>
      <c r="AU4340" s="274" t="s">
        <v>82</v>
      </c>
      <c r="AV4340" s="15" t="s">
        <v>197</v>
      </c>
      <c r="AW4340" s="15" t="s">
        <v>33</v>
      </c>
      <c r="AX4340" s="15" t="s">
        <v>79</v>
      </c>
      <c r="AY4340" s="274" t="s">
        <v>190</v>
      </c>
    </row>
    <row r="4341" s="2" customFormat="1" ht="24.15" customHeight="1">
      <c r="A4341" s="40"/>
      <c r="B4341" s="41"/>
      <c r="C4341" s="214" t="s">
        <v>4524</v>
      </c>
      <c r="D4341" s="214" t="s">
        <v>192</v>
      </c>
      <c r="E4341" s="215" t="s">
        <v>4525</v>
      </c>
      <c r="F4341" s="216" t="s">
        <v>4526</v>
      </c>
      <c r="G4341" s="217" t="s">
        <v>214</v>
      </c>
      <c r="H4341" s="218">
        <v>34.451000000000001</v>
      </c>
      <c r="I4341" s="219"/>
      <c r="J4341" s="220">
        <f>ROUND(I4341*H4341,2)</f>
        <v>0</v>
      </c>
      <c r="K4341" s="216" t="s">
        <v>196</v>
      </c>
      <c r="L4341" s="46"/>
      <c r="M4341" s="221" t="s">
        <v>19</v>
      </c>
      <c r="N4341" s="222" t="s">
        <v>43</v>
      </c>
      <c r="O4341" s="86"/>
      <c r="P4341" s="223">
        <f>O4341*H4341</f>
        <v>0</v>
      </c>
      <c r="Q4341" s="223">
        <v>0.0050499999999999998</v>
      </c>
      <c r="R4341" s="223">
        <f>Q4341*H4341</f>
        <v>0.17397755000000001</v>
      </c>
      <c r="S4341" s="223">
        <v>0</v>
      </c>
      <c r="T4341" s="224">
        <f>S4341*H4341</f>
        <v>0</v>
      </c>
      <c r="U4341" s="40"/>
      <c r="V4341" s="40"/>
      <c r="W4341" s="40"/>
      <c r="X4341" s="40"/>
      <c r="Y4341" s="40"/>
      <c r="Z4341" s="40"/>
      <c r="AA4341" s="40"/>
      <c r="AB4341" s="40"/>
      <c r="AC4341" s="40"/>
      <c r="AD4341" s="40"/>
      <c r="AE4341" s="40"/>
      <c r="AR4341" s="225" t="s">
        <v>307</v>
      </c>
      <c r="AT4341" s="225" t="s">
        <v>192</v>
      </c>
      <c r="AU4341" s="225" t="s">
        <v>82</v>
      </c>
      <c r="AY4341" s="19" t="s">
        <v>190</v>
      </c>
      <c r="BE4341" s="226">
        <f>IF(N4341="základní",J4341,0)</f>
        <v>0</v>
      </c>
      <c r="BF4341" s="226">
        <f>IF(N4341="snížená",J4341,0)</f>
        <v>0</v>
      </c>
      <c r="BG4341" s="226">
        <f>IF(N4341="zákl. přenesená",J4341,0)</f>
        <v>0</v>
      </c>
      <c r="BH4341" s="226">
        <f>IF(N4341="sníž. přenesená",J4341,0)</f>
        <v>0</v>
      </c>
      <c r="BI4341" s="226">
        <f>IF(N4341="nulová",J4341,0)</f>
        <v>0</v>
      </c>
      <c r="BJ4341" s="19" t="s">
        <v>79</v>
      </c>
      <c r="BK4341" s="226">
        <f>ROUND(I4341*H4341,2)</f>
        <v>0</v>
      </c>
      <c r="BL4341" s="19" t="s">
        <v>307</v>
      </c>
      <c r="BM4341" s="225" t="s">
        <v>4527</v>
      </c>
    </row>
    <row r="4342" s="2" customFormat="1">
      <c r="A4342" s="40"/>
      <c r="B4342" s="41"/>
      <c r="C4342" s="42"/>
      <c r="D4342" s="227" t="s">
        <v>199</v>
      </c>
      <c r="E4342" s="42"/>
      <c r="F4342" s="228" t="s">
        <v>4528</v>
      </c>
      <c r="G4342" s="42"/>
      <c r="H4342" s="42"/>
      <c r="I4342" s="229"/>
      <c r="J4342" s="42"/>
      <c r="K4342" s="42"/>
      <c r="L4342" s="46"/>
      <c r="M4342" s="230"/>
      <c r="N4342" s="231"/>
      <c r="O4342" s="86"/>
      <c r="P4342" s="86"/>
      <c r="Q4342" s="86"/>
      <c r="R4342" s="86"/>
      <c r="S4342" s="86"/>
      <c r="T4342" s="87"/>
      <c r="U4342" s="40"/>
      <c r="V4342" s="40"/>
      <c r="W4342" s="40"/>
      <c r="X4342" s="40"/>
      <c r="Y4342" s="40"/>
      <c r="Z4342" s="40"/>
      <c r="AA4342" s="40"/>
      <c r="AB4342" s="40"/>
      <c r="AC4342" s="40"/>
      <c r="AD4342" s="40"/>
      <c r="AE4342" s="40"/>
      <c r="AT4342" s="19" t="s">
        <v>199</v>
      </c>
      <c r="AU4342" s="19" t="s">
        <v>82</v>
      </c>
    </row>
    <row r="4343" s="14" customFormat="1">
      <c r="A4343" s="14"/>
      <c r="B4343" s="254"/>
      <c r="C4343" s="255"/>
      <c r="D4343" s="234" t="s">
        <v>205</v>
      </c>
      <c r="E4343" s="256" t="s">
        <v>19</v>
      </c>
      <c r="F4343" s="257" t="s">
        <v>4529</v>
      </c>
      <c r="G4343" s="255"/>
      <c r="H4343" s="256" t="s">
        <v>19</v>
      </c>
      <c r="I4343" s="258"/>
      <c r="J4343" s="255"/>
      <c r="K4343" s="255"/>
      <c r="L4343" s="259"/>
      <c r="M4343" s="260"/>
      <c r="N4343" s="261"/>
      <c r="O4343" s="261"/>
      <c r="P4343" s="261"/>
      <c r="Q4343" s="261"/>
      <c r="R4343" s="261"/>
      <c r="S4343" s="261"/>
      <c r="T4343" s="262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63" t="s">
        <v>205</v>
      </c>
      <c r="AU4343" s="263" t="s">
        <v>82</v>
      </c>
      <c r="AV4343" s="14" t="s">
        <v>79</v>
      </c>
      <c r="AW4343" s="14" t="s">
        <v>33</v>
      </c>
      <c r="AX4343" s="14" t="s">
        <v>72</v>
      </c>
      <c r="AY4343" s="263" t="s">
        <v>190</v>
      </c>
    </row>
    <row r="4344" s="14" customFormat="1">
      <c r="A4344" s="14"/>
      <c r="B4344" s="254"/>
      <c r="C4344" s="255"/>
      <c r="D4344" s="234" t="s">
        <v>205</v>
      </c>
      <c r="E4344" s="256" t="s">
        <v>19</v>
      </c>
      <c r="F4344" s="257" t="s">
        <v>1352</v>
      </c>
      <c r="G4344" s="255"/>
      <c r="H4344" s="256" t="s">
        <v>19</v>
      </c>
      <c r="I4344" s="258"/>
      <c r="J4344" s="255"/>
      <c r="K4344" s="255"/>
      <c r="L4344" s="259"/>
      <c r="M4344" s="260"/>
      <c r="N4344" s="261"/>
      <c r="O4344" s="261"/>
      <c r="P4344" s="261"/>
      <c r="Q4344" s="261"/>
      <c r="R4344" s="261"/>
      <c r="S4344" s="261"/>
      <c r="T4344" s="262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63" t="s">
        <v>205</v>
      </c>
      <c r="AU4344" s="263" t="s">
        <v>82</v>
      </c>
      <c r="AV4344" s="14" t="s">
        <v>79</v>
      </c>
      <c r="AW4344" s="14" t="s">
        <v>33</v>
      </c>
      <c r="AX4344" s="14" t="s">
        <v>72</v>
      </c>
      <c r="AY4344" s="263" t="s">
        <v>190</v>
      </c>
    </row>
    <row r="4345" s="14" customFormat="1">
      <c r="A4345" s="14"/>
      <c r="B4345" s="254"/>
      <c r="C4345" s="255"/>
      <c r="D4345" s="234" t="s">
        <v>205</v>
      </c>
      <c r="E4345" s="256" t="s">
        <v>19</v>
      </c>
      <c r="F4345" s="257" t="s">
        <v>4530</v>
      </c>
      <c r="G4345" s="255"/>
      <c r="H4345" s="256" t="s">
        <v>19</v>
      </c>
      <c r="I4345" s="258"/>
      <c r="J4345" s="255"/>
      <c r="K4345" s="255"/>
      <c r="L4345" s="259"/>
      <c r="M4345" s="260"/>
      <c r="N4345" s="261"/>
      <c r="O4345" s="261"/>
      <c r="P4345" s="261"/>
      <c r="Q4345" s="261"/>
      <c r="R4345" s="261"/>
      <c r="S4345" s="261"/>
      <c r="T4345" s="262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63" t="s">
        <v>205</v>
      </c>
      <c r="AU4345" s="263" t="s">
        <v>82</v>
      </c>
      <c r="AV4345" s="14" t="s">
        <v>79</v>
      </c>
      <c r="AW4345" s="14" t="s">
        <v>33</v>
      </c>
      <c r="AX4345" s="14" t="s">
        <v>72</v>
      </c>
      <c r="AY4345" s="263" t="s">
        <v>190</v>
      </c>
    </row>
    <row r="4346" s="13" customFormat="1">
      <c r="A4346" s="13"/>
      <c r="B4346" s="232"/>
      <c r="C4346" s="233"/>
      <c r="D4346" s="234" t="s">
        <v>205</v>
      </c>
      <c r="E4346" s="235" t="s">
        <v>19</v>
      </c>
      <c r="F4346" s="236" t="s">
        <v>4531</v>
      </c>
      <c r="G4346" s="233"/>
      <c r="H4346" s="237">
        <v>8.8209999999999997</v>
      </c>
      <c r="I4346" s="238"/>
      <c r="J4346" s="233"/>
      <c r="K4346" s="233"/>
      <c r="L4346" s="239"/>
      <c r="M4346" s="240"/>
      <c r="N4346" s="241"/>
      <c r="O4346" s="241"/>
      <c r="P4346" s="241"/>
      <c r="Q4346" s="241"/>
      <c r="R4346" s="241"/>
      <c r="S4346" s="241"/>
      <c r="T4346" s="242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43" t="s">
        <v>205</v>
      </c>
      <c r="AU4346" s="243" t="s">
        <v>82</v>
      </c>
      <c r="AV4346" s="13" t="s">
        <v>82</v>
      </c>
      <c r="AW4346" s="13" t="s">
        <v>33</v>
      </c>
      <c r="AX4346" s="13" t="s">
        <v>72</v>
      </c>
      <c r="AY4346" s="243" t="s">
        <v>190</v>
      </c>
    </row>
    <row r="4347" s="14" customFormat="1">
      <c r="A4347" s="14"/>
      <c r="B4347" s="254"/>
      <c r="C4347" s="255"/>
      <c r="D4347" s="234" t="s">
        <v>205</v>
      </c>
      <c r="E4347" s="256" t="s">
        <v>19</v>
      </c>
      <c r="F4347" s="257" t="s">
        <v>4532</v>
      </c>
      <c r="G4347" s="255"/>
      <c r="H4347" s="256" t="s">
        <v>19</v>
      </c>
      <c r="I4347" s="258"/>
      <c r="J4347" s="255"/>
      <c r="K4347" s="255"/>
      <c r="L4347" s="259"/>
      <c r="M4347" s="260"/>
      <c r="N4347" s="261"/>
      <c r="O4347" s="261"/>
      <c r="P4347" s="261"/>
      <c r="Q4347" s="261"/>
      <c r="R4347" s="261"/>
      <c r="S4347" s="261"/>
      <c r="T4347" s="262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63" t="s">
        <v>205</v>
      </c>
      <c r="AU4347" s="263" t="s">
        <v>82</v>
      </c>
      <c r="AV4347" s="14" t="s">
        <v>79</v>
      </c>
      <c r="AW4347" s="14" t="s">
        <v>33</v>
      </c>
      <c r="AX4347" s="14" t="s">
        <v>72</v>
      </c>
      <c r="AY4347" s="263" t="s">
        <v>190</v>
      </c>
    </row>
    <row r="4348" s="13" customFormat="1">
      <c r="A4348" s="13"/>
      <c r="B4348" s="232"/>
      <c r="C4348" s="233"/>
      <c r="D4348" s="234" t="s">
        <v>205</v>
      </c>
      <c r="E4348" s="235" t="s">
        <v>19</v>
      </c>
      <c r="F4348" s="236" t="s">
        <v>4533</v>
      </c>
      <c r="G4348" s="233"/>
      <c r="H4348" s="237">
        <v>4.9950000000000001</v>
      </c>
      <c r="I4348" s="238"/>
      <c r="J4348" s="233"/>
      <c r="K4348" s="233"/>
      <c r="L4348" s="239"/>
      <c r="M4348" s="240"/>
      <c r="N4348" s="241"/>
      <c r="O4348" s="241"/>
      <c r="P4348" s="241"/>
      <c r="Q4348" s="241"/>
      <c r="R4348" s="241"/>
      <c r="S4348" s="241"/>
      <c r="T4348" s="242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3" t="s">
        <v>205</v>
      </c>
      <c r="AU4348" s="243" t="s">
        <v>82</v>
      </c>
      <c r="AV4348" s="13" t="s">
        <v>82</v>
      </c>
      <c r="AW4348" s="13" t="s">
        <v>33</v>
      </c>
      <c r="AX4348" s="13" t="s">
        <v>72</v>
      </c>
      <c r="AY4348" s="243" t="s">
        <v>190</v>
      </c>
    </row>
    <row r="4349" s="14" customFormat="1">
      <c r="A4349" s="14"/>
      <c r="B4349" s="254"/>
      <c r="C4349" s="255"/>
      <c r="D4349" s="234" t="s">
        <v>205</v>
      </c>
      <c r="E4349" s="256" t="s">
        <v>19</v>
      </c>
      <c r="F4349" s="257" t="s">
        <v>4534</v>
      </c>
      <c r="G4349" s="255"/>
      <c r="H4349" s="256" t="s">
        <v>19</v>
      </c>
      <c r="I4349" s="258"/>
      <c r="J4349" s="255"/>
      <c r="K4349" s="255"/>
      <c r="L4349" s="259"/>
      <c r="M4349" s="260"/>
      <c r="N4349" s="261"/>
      <c r="O4349" s="261"/>
      <c r="P4349" s="261"/>
      <c r="Q4349" s="261"/>
      <c r="R4349" s="261"/>
      <c r="S4349" s="261"/>
      <c r="T4349" s="262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63" t="s">
        <v>205</v>
      </c>
      <c r="AU4349" s="263" t="s">
        <v>82</v>
      </c>
      <c r="AV4349" s="14" t="s">
        <v>79</v>
      </c>
      <c r="AW4349" s="14" t="s">
        <v>33</v>
      </c>
      <c r="AX4349" s="14" t="s">
        <v>72</v>
      </c>
      <c r="AY4349" s="263" t="s">
        <v>190</v>
      </c>
    </row>
    <row r="4350" s="13" customFormat="1">
      <c r="A4350" s="13"/>
      <c r="B4350" s="232"/>
      <c r="C4350" s="233"/>
      <c r="D4350" s="234" t="s">
        <v>205</v>
      </c>
      <c r="E4350" s="235" t="s">
        <v>19</v>
      </c>
      <c r="F4350" s="236" t="s">
        <v>4533</v>
      </c>
      <c r="G4350" s="233"/>
      <c r="H4350" s="237">
        <v>4.9950000000000001</v>
      </c>
      <c r="I4350" s="238"/>
      <c r="J4350" s="233"/>
      <c r="K4350" s="233"/>
      <c r="L4350" s="239"/>
      <c r="M4350" s="240"/>
      <c r="N4350" s="241"/>
      <c r="O4350" s="241"/>
      <c r="P4350" s="241"/>
      <c r="Q4350" s="241"/>
      <c r="R4350" s="241"/>
      <c r="S4350" s="241"/>
      <c r="T4350" s="242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3" t="s">
        <v>205</v>
      </c>
      <c r="AU4350" s="243" t="s">
        <v>82</v>
      </c>
      <c r="AV4350" s="13" t="s">
        <v>82</v>
      </c>
      <c r="AW4350" s="13" t="s">
        <v>33</v>
      </c>
      <c r="AX4350" s="13" t="s">
        <v>72</v>
      </c>
      <c r="AY4350" s="243" t="s">
        <v>190</v>
      </c>
    </row>
    <row r="4351" s="14" customFormat="1">
      <c r="A4351" s="14"/>
      <c r="B4351" s="254"/>
      <c r="C4351" s="255"/>
      <c r="D4351" s="234" t="s">
        <v>205</v>
      </c>
      <c r="E4351" s="256" t="s">
        <v>19</v>
      </c>
      <c r="F4351" s="257" t="s">
        <v>4535</v>
      </c>
      <c r="G4351" s="255"/>
      <c r="H4351" s="256" t="s">
        <v>19</v>
      </c>
      <c r="I4351" s="258"/>
      <c r="J4351" s="255"/>
      <c r="K4351" s="255"/>
      <c r="L4351" s="259"/>
      <c r="M4351" s="260"/>
      <c r="N4351" s="261"/>
      <c r="O4351" s="261"/>
      <c r="P4351" s="261"/>
      <c r="Q4351" s="261"/>
      <c r="R4351" s="261"/>
      <c r="S4351" s="261"/>
      <c r="T4351" s="262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63" t="s">
        <v>205</v>
      </c>
      <c r="AU4351" s="263" t="s">
        <v>82</v>
      </c>
      <c r="AV4351" s="14" t="s">
        <v>79</v>
      </c>
      <c r="AW4351" s="14" t="s">
        <v>33</v>
      </c>
      <c r="AX4351" s="14" t="s">
        <v>72</v>
      </c>
      <c r="AY4351" s="263" t="s">
        <v>190</v>
      </c>
    </row>
    <row r="4352" s="13" customFormat="1">
      <c r="A4352" s="13"/>
      <c r="B4352" s="232"/>
      <c r="C4352" s="233"/>
      <c r="D4352" s="234" t="s">
        <v>205</v>
      </c>
      <c r="E4352" s="235" t="s">
        <v>19</v>
      </c>
      <c r="F4352" s="236" t="s">
        <v>4536</v>
      </c>
      <c r="G4352" s="233"/>
      <c r="H4352" s="237">
        <v>4.1500000000000004</v>
      </c>
      <c r="I4352" s="238"/>
      <c r="J4352" s="233"/>
      <c r="K4352" s="233"/>
      <c r="L4352" s="239"/>
      <c r="M4352" s="240"/>
      <c r="N4352" s="241"/>
      <c r="O4352" s="241"/>
      <c r="P4352" s="241"/>
      <c r="Q4352" s="241"/>
      <c r="R4352" s="241"/>
      <c r="S4352" s="241"/>
      <c r="T4352" s="242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3" t="s">
        <v>205</v>
      </c>
      <c r="AU4352" s="243" t="s">
        <v>82</v>
      </c>
      <c r="AV4352" s="13" t="s">
        <v>82</v>
      </c>
      <c r="AW4352" s="13" t="s">
        <v>33</v>
      </c>
      <c r="AX4352" s="13" t="s">
        <v>72</v>
      </c>
      <c r="AY4352" s="243" t="s">
        <v>190</v>
      </c>
    </row>
    <row r="4353" s="14" customFormat="1">
      <c r="A4353" s="14"/>
      <c r="B4353" s="254"/>
      <c r="C4353" s="255"/>
      <c r="D4353" s="234" t="s">
        <v>205</v>
      </c>
      <c r="E4353" s="256" t="s">
        <v>19</v>
      </c>
      <c r="F4353" s="257" t="s">
        <v>1514</v>
      </c>
      <c r="G4353" s="255"/>
      <c r="H4353" s="256" t="s">
        <v>19</v>
      </c>
      <c r="I4353" s="258"/>
      <c r="J4353" s="255"/>
      <c r="K4353" s="255"/>
      <c r="L4353" s="259"/>
      <c r="M4353" s="260"/>
      <c r="N4353" s="261"/>
      <c r="O4353" s="261"/>
      <c r="P4353" s="261"/>
      <c r="Q4353" s="261"/>
      <c r="R4353" s="261"/>
      <c r="S4353" s="261"/>
      <c r="T4353" s="262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63" t="s">
        <v>205</v>
      </c>
      <c r="AU4353" s="263" t="s">
        <v>82</v>
      </c>
      <c r="AV4353" s="14" t="s">
        <v>79</v>
      </c>
      <c r="AW4353" s="14" t="s">
        <v>33</v>
      </c>
      <c r="AX4353" s="14" t="s">
        <v>72</v>
      </c>
      <c r="AY4353" s="263" t="s">
        <v>190</v>
      </c>
    </row>
    <row r="4354" s="14" customFormat="1">
      <c r="A4354" s="14"/>
      <c r="B4354" s="254"/>
      <c r="C4354" s="255"/>
      <c r="D4354" s="234" t="s">
        <v>205</v>
      </c>
      <c r="E4354" s="256" t="s">
        <v>19</v>
      </c>
      <c r="F4354" s="257" t="s">
        <v>4537</v>
      </c>
      <c r="G4354" s="255"/>
      <c r="H4354" s="256" t="s">
        <v>19</v>
      </c>
      <c r="I4354" s="258"/>
      <c r="J4354" s="255"/>
      <c r="K4354" s="255"/>
      <c r="L4354" s="259"/>
      <c r="M4354" s="260"/>
      <c r="N4354" s="261"/>
      <c r="O4354" s="261"/>
      <c r="P4354" s="261"/>
      <c r="Q4354" s="261"/>
      <c r="R4354" s="261"/>
      <c r="S4354" s="261"/>
      <c r="T4354" s="262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63" t="s">
        <v>205</v>
      </c>
      <c r="AU4354" s="263" t="s">
        <v>82</v>
      </c>
      <c r="AV4354" s="14" t="s">
        <v>79</v>
      </c>
      <c r="AW4354" s="14" t="s">
        <v>33</v>
      </c>
      <c r="AX4354" s="14" t="s">
        <v>72</v>
      </c>
      <c r="AY4354" s="263" t="s">
        <v>190</v>
      </c>
    </row>
    <row r="4355" s="13" customFormat="1">
      <c r="A4355" s="13"/>
      <c r="B4355" s="232"/>
      <c r="C4355" s="233"/>
      <c r="D4355" s="234" t="s">
        <v>205</v>
      </c>
      <c r="E4355" s="235" t="s">
        <v>19</v>
      </c>
      <c r="F4355" s="236" t="s">
        <v>4538</v>
      </c>
      <c r="G4355" s="233"/>
      <c r="H4355" s="237">
        <v>7.1100000000000003</v>
      </c>
      <c r="I4355" s="238"/>
      <c r="J4355" s="233"/>
      <c r="K4355" s="233"/>
      <c r="L4355" s="239"/>
      <c r="M4355" s="240"/>
      <c r="N4355" s="241"/>
      <c r="O4355" s="241"/>
      <c r="P4355" s="241"/>
      <c r="Q4355" s="241"/>
      <c r="R4355" s="241"/>
      <c r="S4355" s="241"/>
      <c r="T4355" s="242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43" t="s">
        <v>205</v>
      </c>
      <c r="AU4355" s="243" t="s">
        <v>82</v>
      </c>
      <c r="AV4355" s="13" t="s">
        <v>82</v>
      </c>
      <c r="AW4355" s="13" t="s">
        <v>33</v>
      </c>
      <c r="AX4355" s="13" t="s">
        <v>72</v>
      </c>
      <c r="AY4355" s="243" t="s">
        <v>190</v>
      </c>
    </row>
    <row r="4356" s="14" customFormat="1">
      <c r="A4356" s="14"/>
      <c r="B4356" s="254"/>
      <c r="C4356" s="255"/>
      <c r="D4356" s="234" t="s">
        <v>205</v>
      </c>
      <c r="E4356" s="256" t="s">
        <v>19</v>
      </c>
      <c r="F4356" s="257" t="s">
        <v>4539</v>
      </c>
      <c r="G4356" s="255"/>
      <c r="H4356" s="256" t="s">
        <v>19</v>
      </c>
      <c r="I4356" s="258"/>
      <c r="J4356" s="255"/>
      <c r="K4356" s="255"/>
      <c r="L4356" s="259"/>
      <c r="M4356" s="260"/>
      <c r="N4356" s="261"/>
      <c r="O4356" s="261"/>
      <c r="P4356" s="261"/>
      <c r="Q4356" s="261"/>
      <c r="R4356" s="261"/>
      <c r="S4356" s="261"/>
      <c r="T4356" s="262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63" t="s">
        <v>205</v>
      </c>
      <c r="AU4356" s="263" t="s">
        <v>82</v>
      </c>
      <c r="AV4356" s="14" t="s">
        <v>79</v>
      </c>
      <c r="AW4356" s="14" t="s">
        <v>33</v>
      </c>
      <c r="AX4356" s="14" t="s">
        <v>72</v>
      </c>
      <c r="AY4356" s="263" t="s">
        <v>190</v>
      </c>
    </row>
    <row r="4357" s="13" customFormat="1">
      <c r="A4357" s="13"/>
      <c r="B4357" s="232"/>
      <c r="C4357" s="233"/>
      <c r="D4357" s="234" t="s">
        <v>205</v>
      </c>
      <c r="E4357" s="235" t="s">
        <v>19</v>
      </c>
      <c r="F4357" s="236" t="s">
        <v>4540</v>
      </c>
      <c r="G4357" s="233"/>
      <c r="H4357" s="237">
        <v>4.3799999999999999</v>
      </c>
      <c r="I4357" s="238"/>
      <c r="J4357" s="233"/>
      <c r="K4357" s="233"/>
      <c r="L4357" s="239"/>
      <c r="M4357" s="240"/>
      <c r="N4357" s="241"/>
      <c r="O4357" s="241"/>
      <c r="P4357" s="241"/>
      <c r="Q4357" s="241"/>
      <c r="R4357" s="241"/>
      <c r="S4357" s="241"/>
      <c r="T4357" s="242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43" t="s">
        <v>205</v>
      </c>
      <c r="AU4357" s="243" t="s">
        <v>82</v>
      </c>
      <c r="AV4357" s="13" t="s">
        <v>82</v>
      </c>
      <c r="AW4357" s="13" t="s">
        <v>33</v>
      </c>
      <c r="AX4357" s="13" t="s">
        <v>72</v>
      </c>
      <c r="AY4357" s="243" t="s">
        <v>190</v>
      </c>
    </row>
    <row r="4358" s="15" customFormat="1">
      <c r="A4358" s="15"/>
      <c r="B4358" s="264"/>
      <c r="C4358" s="265"/>
      <c r="D4358" s="234" t="s">
        <v>205</v>
      </c>
      <c r="E4358" s="266" t="s">
        <v>19</v>
      </c>
      <c r="F4358" s="267" t="s">
        <v>243</v>
      </c>
      <c r="G4358" s="265"/>
      <c r="H4358" s="268">
        <v>34.451000000000001</v>
      </c>
      <c r="I4358" s="269"/>
      <c r="J4358" s="265"/>
      <c r="K4358" s="265"/>
      <c r="L4358" s="270"/>
      <c r="M4358" s="271"/>
      <c r="N4358" s="272"/>
      <c r="O4358" s="272"/>
      <c r="P4358" s="272"/>
      <c r="Q4358" s="272"/>
      <c r="R4358" s="272"/>
      <c r="S4358" s="272"/>
      <c r="T4358" s="273"/>
      <c r="U4358" s="15"/>
      <c r="V4358" s="15"/>
      <c r="W4358" s="15"/>
      <c r="X4358" s="15"/>
      <c r="Y4358" s="15"/>
      <c r="Z4358" s="15"/>
      <c r="AA4358" s="15"/>
      <c r="AB4358" s="15"/>
      <c r="AC4358" s="15"/>
      <c r="AD4358" s="15"/>
      <c r="AE4358" s="15"/>
      <c r="AT4358" s="274" t="s">
        <v>205</v>
      </c>
      <c r="AU4358" s="274" t="s">
        <v>82</v>
      </c>
      <c r="AV4358" s="15" t="s">
        <v>197</v>
      </c>
      <c r="AW4358" s="15" t="s">
        <v>33</v>
      </c>
      <c r="AX4358" s="15" t="s">
        <v>79</v>
      </c>
      <c r="AY4358" s="274" t="s">
        <v>190</v>
      </c>
    </row>
    <row r="4359" s="2" customFormat="1" ht="16.5" customHeight="1">
      <c r="A4359" s="40"/>
      <c r="B4359" s="41"/>
      <c r="C4359" s="244" t="s">
        <v>4541</v>
      </c>
      <c r="D4359" s="244" t="s">
        <v>219</v>
      </c>
      <c r="E4359" s="245" t="s">
        <v>4542</v>
      </c>
      <c r="F4359" s="246" t="s">
        <v>4543</v>
      </c>
      <c r="G4359" s="247" t="s">
        <v>214</v>
      </c>
      <c r="H4359" s="248">
        <v>36.173999999999999</v>
      </c>
      <c r="I4359" s="249"/>
      <c r="J4359" s="250">
        <f>ROUND(I4359*H4359,2)</f>
        <v>0</v>
      </c>
      <c r="K4359" s="246" t="s">
        <v>196</v>
      </c>
      <c r="L4359" s="251"/>
      <c r="M4359" s="252" t="s">
        <v>19</v>
      </c>
      <c r="N4359" s="253" t="s">
        <v>43</v>
      </c>
      <c r="O4359" s="86"/>
      <c r="P4359" s="223">
        <f>O4359*H4359</f>
        <v>0</v>
      </c>
      <c r="Q4359" s="223">
        <v>0.01</v>
      </c>
      <c r="R4359" s="223">
        <f>Q4359*H4359</f>
        <v>0.36174000000000001</v>
      </c>
      <c r="S4359" s="223">
        <v>0</v>
      </c>
      <c r="T4359" s="224">
        <f>S4359*H4359</f>
        <v>0</v>
      </c>
      <c r="U4359" s="40"/>
      <c r="V4359" s="40"/>
      <c r="W4359" s="40"/>
      <c r="X4359" s="40"/>
      <c r="Y4359" s="40"/>
      <c r="Z4359" s="40"/>
      <c r="AA4359" s="40"/>
      <c r="AB4359" s="40"/>
      <c r="AC4359" s="40"/>
      <c r="AD4359" s="40"/>
      <c r="AE4359" s="40"/>
      <c r="AR4359" s="225" t="s">
        <v>419</v>
      </c>
      <c r="AT4359" s="225" t="s">
        <v>219</v>
      </c>
      <c r="AU4359" s="225" t="s">
        <v>82</v>
      </c>
      <c r="AY4359" s="19" t="s">
        <v>190</v>
      </c>
      <c r="BE4359" s="226">
        <f>IF(N4359="základní",J4359,0)</f>
        <v>0</v>
      </c>
      <c r="BF4359" s="226">
        <f>IF(N4359="snížená",J4359,0)</f>
        <v>0</v>
      </c>
      <c r="BG4359" s="226">
        <f>IF(N4359="zákl. přenesená",J4359,0)</f>
        <v>0</v>
      </c>
      <c r="BH4359" s="226">
        <f>IF(N4359="sníž. přenesená",J4359,0)</f>
        <v>0</v>
      </c>
      <c r="BI4359" s="226">
        <f>IF(N4359="nulová",J4359,0)</f>
        <v>0</v>
      </c>
      <c r="BJ4359" s="19" t="s">
        <v>79</v>
      </c>
      <c r="BK4359" s="226">
        <f>ROUND(I4359*H4359,2)</f>
        <v>0</v>
      </c>
      <c r="BL4359" s="19" t="s">
        <v>307</v>
      </c>
      <c r="BM4359" s="225" t="s">
        <v>4544</v>
      </c>
    </row>
    <row r="4360" s="13" customFormat="1">
      <c r="A4360" s="13"/>
      <c r="B4360" s="232"/>
      <c r="C4360" s="233"/>
      <c r="D4360" s="234" t="s">
        <v>205</v>
      </c>
      <c r="E4360" s="235" t="s">
        <v>19</v>
      </c>
      <c r="F4360" s="236" t="s">
        <v>4545</v>
      </c>
      <c r="G4360" s="233"/>
      <c r="H4360" s="237">
        <v>36.173999999999999</v>
      </c>
      <c r="I4360" s="238"/>
      <c r="J4360" s="233"/>
      <c r="K4360" s="233"/>
      <c r="L4360" s="239"/>
      <c r="M4360" s="240"/>
      <c r="N4360" s="241"/>
      <c r="O4360" s="241"/>
      <c r="P4360" s="241"/>
      <c r="Q4360" s="241"/>
      <c r="R4360" s="241"/>
      <c r="S4360" s="241"/>
      <c r="T4360" s="242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3" t="s">
        <v>205</v>
      </c>
      <c r="AU4360" s="243" t="s">
        <v>82</v>
      </c>
      <c r="AV4360" s="13" t="s">
        <v>82</v>
      </c>
      <c r="AW4360" s="13" t="s">
        <v>33</v>
      </c>
      <c r="AX4360" s="13" t="s">
        <v>79</v>
      </c>
      <c r="AY4360" s="243" t="s">
        <v>190</v>
      </c>
    </row>
    <row r="4361" s="2" customFormat="1" ht="24.15" customHeight="1">
      <c r="A4361" s="40"/>
      <c r="B4361" s="41"/>
      <c r="C4361" s="214" t="s">
        <v>4546</v>
      </c>
      <c r="D4361" s="214" t="s">
        <v>192</v>
      </c>
      <c r="E4361" s="215" t="s">
        <v>4547</v>
      </c>
      <c r="F4361" s="216" t="s">
        <v>4548</v>
      </c>
      <c r="G4361" s="217" t="s">
        <v>214</v>
      </c>
      <c r="H4361" s="218">
        <v>522.09000000000003</v>
      </c>
      <c r="I4361" s="219"/>
      <c r="J4361" s="220">
        <f>ROUND(I4361*H4361,2)</f>
        <v>0</v>
      </c>
      <c r="K4361" s="216" t="s">
        <v>196</v>
      </c>
      <c r="L4361" s="46"/>
      <c r="M4361" s="221" t="s">
        <v>19</v>
      </c>
      <c r="N4361" s="222" t="s">
        <v>43</v>
      </c>
      <c r="O4361" s="86"/>
      <c r="P4361" s="223">
        <f>O4361*H4361</f>
        <v>0</v>
      </c>
      <c r="Q4361" s="223">
        <v>0.0089999999999999993</v>
      </c>
      <c r="R4361" s="223">
        <f>Q4361*H4361</f>
        <v>4.6988099999999999</v>
      </c>
      <c r="S4361" s="223">
        <v>0</v>
      </c>
      <c r="T4361" s="224">
        <f>S4361*H4361</f>
        <v>0</v>
      </c>
      <c r="U4361" s="40"/>
      <c r="V4361" s="40"/>
      <c r="W4361" s="40"/>
      <c r="X4361" s="40"/>
      <c r="Y4361" s="40"/>
      <c r="Z4361" s="40"/>
      <c r="AA4361" s="40"/>
      <c r="AB4361" s="40"/>
      <c r="AC4361" s="40"/>
      <c r="AD4361" s="40"/>
      <c r="AE4361" s="40"/>
      <c r="AR4361" s="225" t="s">
        <v>307</v>
      </c>
      <c r="AT4361" s="225" t="s">
        <v>192</v>
      </c>
      <c r="AU4361" s="225" t="s">
        <v>82</v>
      </c>
      <c r="AY4361" s="19" t="s">
        <v>190</v>
      </c>
      <c r="BE4361" s="226">
        <f>IF(N4361="základní",J4361,0)</f>
        <v>0</v>
      </c>
      <c r="BF4361" s="226">
        <f>IF(N4361="snížená",J4361,0)</f>
        <v>0</v>
      </c>
      <c r="BG4361" s="226">
        <f>IF(N4361="zákl. přenesená",J4361,0)</f>
        <v>0</v>
      </c>
      <c r="BH4361" s="226">
        <f>IF(N4361="sníž. přenesená",J4361,0)</f>
        <v>0</v>
      </c>
      <c r="BI4361" s="226">
        <f>IF(N4361="nulová",J4361,0)</f>
        <v>0</v>
      </c>
      <c r="BJ4361" s="19" t="s">
        <v>79</v>
      </c>
      <c r="BK4361" s="226">
        <f>ROUND(I4361*H4361,2)</f>
        <v>0</v>
      </c>
      <c r="BL4361" s="19" t="s">
        <v>307</v>
      </c>
      <c r="BM4361" s="225" t="s">
        <v>4549</v>
      </c>
    </row>
    <row r="4362" s="2" customFormat="1">
      <c r="A4362" s="40"/>
      <c r="B4362" s="41"/>
      <c r="C4362" s="42"/>
      <c r="D4362" s="227" t="s">
        <v>199</v>
      </c>
      <c r="E4362" s="42"/>
      <c r="F4362" s="228" t="s">
        <v>4550</v>
      </c>
      <c r="G4362" s="42"/>
      <c r="H4362" s="42"/>
      <c r="I4362" s="229"/>
      <c r="J4362" s="42"/>
      <c r="K4362" s="42"/>
      <c r="L4362" s="46"/>
      <c r="M4362" s="230"/>
      <c r="N4362" s="231"/>
      <c r="O4362" s="86"/>
      <c r="P4362" s="86"/>
      <c r="Q4362" s="86"/>
      <c r="R4362" s="86"/>
      <c r="S4362" s="86"/>
      <c r="T4362" s="87"/>
      <c r="U4362" s="40"/>
      <c r="V4362" s="40"/>
      <c r="W4362" s="40"/>
      <c r="X4362" s="40"/>
      <c r="Y4362" s="40"/>
      <c r="Z4362" s="40"/>
      <c r="AA4362" s="40"/>
      <c r="AB4362" s="40"/>
      <c r="AC4362" s="40"/>
      <c r="AD4362" s="40"/>
      <c r="AE4362" s="40"/>
      <c r="AT4362" s="19" t="s">
        <v>199</v>
      </c>
      <c r="AU4362" s="19" t="s">
        <v>82</v>
      </c>
    </row>
    <row r="4363" s="14" customFormat="1">
      <c r="A4363" s="14"/>
      <c r="B4363" s="254"/>
      <c r="C4363" s="255"/>
      <c r="D4363" s="234" t="s">
        <v>205</v>
      </c>
      <c r="E4363" s="256" t="s">
        <v>19</v>
      </c>
      <c r="F4363" s="257" t="s">
        <v>4551</v>
      </c>
      <c r="G4363" s="255"/>
      <c r="H4363" s="256" t="s">
        <v>19</v>
      </c>
      <c r="I4363" s="258"/>
      <c r="J4363" s="255"/>
      <c r="K4363" s="255"/>
      <c r="L4363" s="259"/>
      <c r="M4363" s="260"/>
      <c r="N4363" s="261"/>
      <c r="O4363" s="261"/>
      <c r="P4363" s="261"/>
      <c r="Q4363" s="261"/>
      <c r="R4363" s="261"/>
      <c r="S4363" s="261"/>
      <c r="T4363" s="262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63" t="s">
        <v>205</v>
      </c>
      <c r="AU4363" s="263" t="s">
        <v>82</v>
      </c>
      <c r="AV4363" s="14" t="s">
        <v>79</v>
      </c>
      <c r="AW4363" s="14" t="s">
        <v>33</v>
      </c>
      <c r="AX4363" s="14" t="s">
        <v>72</v>
      </c>
      <c r="AY4363" s="263" t="s">
        <v>190</v>
      </c>
    </row>
    <row r="4364" s="14" customFormat="1">
      <c r="A4364" s="14"/>
      <c r="B4364" s="254"/>
      <c r="C4364" s="255"/>
      <c r="D4364" s="234" t="s">
        <v>205</v>
      </c>
      <c r="E4364" s="256" t="s">
        <v>19</v>
      </c>
      <c r="F4364" s="257" t="s">
        <v>4463</v>
      </c>
      <c r="G4364" s="255"/>
      <c r="H4364" s="256" t="s">
        <v>19</v>
      </c>
      <c r="I4364" s="258"/>
      <c r="J4364" s="255"/>
      <c r="K4364" s="255"/>
      <c r="L4364" s="259"/>
      <c r="M4364" s="260"/>
      <c r="N4364" s="261"/>
      <c r="O4364" s="261"/>
      <c r="P4364" s="261"/>
      <c r="Q4364" s="261"/>
      <c r="R4364" s="261"/>
      <c r="S4364" s="261"/>
      <c r="T4364" s="262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63" t="s">
        <v>205</v>
      </c>
      <c r="AU4364" s="263" t="s">
        <v>82</v>
      </c>
      <c r="AV4364" s="14" t="s">
        <v>79</v>
      </c>
      <c r="AW4364" s="14" t="s">
        <v>33</v>
      </c>
      <c r="AX4364" s="14" t="s">
        <v>72</v>
      </c>
      <c r="AY4364" s="263" t="s">
        <v>190</v>
      </c>
    </row>
    <row r="4365" s="14" customFormat="1">
      <c r="A4365" s="14"/>
      <c r="B4365" s="254"/>
      <c r="C4365" s="255"/>
      <c r="D4365" s="234" t="s">
        <v>205</v>
      </c>
      <c r="E4365" s="256" t="s">
        <v>19</v>
      </c>
      <c r="F4365" s="257" t="s">
        <v>1066</v>
      </c>
      <c r="G4365" s="255"/>
      <c r="H4365" s="256" t="s">
        <v>19</v>
      </c>
      <c r="I4365" s="258"/>
      <c r="J4365" s="255"/>
      <c r="K4365" s="255"/>
      <c r="L4365" s="259"/>
      <c r="M4365" s="260"/>
      <c r="N4365" s="261"/>
      <c r="O4365" s="261"/>
      <c r="P4365" s="261"/>
      <c r="Q4365" s="261"/>
      <c r="R4365" s="261"/>
      <c r="S4365" s="261"/>
      <c r="T4365" s="262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63" t="s">
        <v>205</v>
      </c>
      <c r="AU4365" s="263" t="s">
        <v>82</v>
      </c>
      <c r="AV4365" s="14" t="s">
        <v>79</v>
      </c>
      <c r="AW4365" s="14" t="s">
        <v>33</v>
      </c>
      <c r="AX4365" s="14" t="s">
        <v>72</v>
      </c>
      <c r="AY4365" s="263" t="s">
        <v>190</v>
      </c>
    </row>
    <row r="4366" s="14" customFormat="1">
      <c r="A4366" s="14"/>
      <c r="B4366" s="254"/>
      <c r="C4366" s="255"/>
      <c r="D4366" s="234" t="s">
        <v>205</v>
      </c>
      <c r="E4366" s="256" t="s">
        <v>19</v>
      </c>
      <c r="F4366" s="257" t="s">
        <v>3079</v>
      </c>
      <c r="G4366" s="255"/>
      <c r="H4366" s="256" t="s">
        <v>19</v>
      </c>
      <c r="I4366" s="258"/>
      <c r="J4366" s="255"/>
      <c r="K4366" s="255"/>
      <c r="L4366" s="259"/>
      <c r="M4366" s="260"/>
      <c r="N4366" s="261"/>
      <c r="O4366" s="261"/>
      <c r="P4366" s="261"/>
      <c r="Q4366" s="261"/>
      <c r="R4366" s="261"/>
      <c r="S4366" s="261"/>
      <c r="T4366" s="262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63" t="s">
        <v>205</v>
      </c>
      <c r="AU4366" s="263" t="s">
        <v>82</v>
      </c>
      <c r="AV4366" s="14" t="s">
        <v>79</v>
      </c>
      <c r="AW4366" s="14" t="s">
        <v>33</v>
      </c>
      <c r="AX4366" s="14" t="s">
        <v>72</v>
      </c>
      <c r="AY4366" s="263" t="s">
        <v>190</v>
      </c>
    </row>
    <row r="4367" s="13" customFormat="1">
      <c r="A4367" s="13"/>
      <c r="B4367" s="232"/>
      <c r="C4367" s="233"/>
      <c r="D4367" s="234" t="s">
        <v>205</v>
      </c>
      <c r="E4367" s="235" t="s">
        <v>19</v>
      </c>
      <c r="F4367" s="236" t="s">
        <v>4552</v>
      </c>
      <c r="G4367" s="233"/>
      <c r="H4367" s="237">
        <v>22.004999999999999</v>
      </c>
      <c r="I4367" s="238"/>
      <c r="J4367" s="233"/>
      <c r="K4367" s="233"/>
      <c r="L4367" s="239"/>
      <c r="M4367" s="240"/>
      <c r="N4367" s="241"/>
      <c r="O4367" s="241"/>
      <c r="P4367" s="241"/>
      <c r="Q4367" s="241"/>
      <c r="R4367" s="241"/>
      <c r="S4367" s="241"/>
      <c r="T4367" s="242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3" t="s">
        <v>205</v>
      </c>
      <c r="AU4367" s="243" t="s">
        <v>82</v>
      </c>
      <c r="AV4367" s="13" t="s">
        <v>82</v>
      </c>
      <c r="AW4367" s="13" t="s">
        <v>33</v>
      </c>
      <c r="AX4367" s="13" t="s">
        <v>72</v>
      </c>
      <c r="AY4367" s="243" t="s">
        <v>190</v>
      </c>
    </row>
    <row r="4368" s="13" customFormat="1">
      <c r="A4368" s="13"/>
      <c r="B4368" s="232"/>
      <c r="C4368" s="233"/>
      <c r="D4368" s="234" t="s">
        <v>205</v>
      </c>
      <c r="E4368" s="235" t="s">
        <v>19</v>
      </c>
      <c r="F4368" s="236" t="s">
        <v>4553</v>
      </c>
      <c r="G4368" s="233"/>
      <c r="H4368" s="237">
        <v>-1.379</v>
      </c>
      <c r="I4368" s="238"/>
      <c r="J4368" s="233"/>
      <c r="K4368" s="233"/>
      <c r="L4368" s="239"/>
      <c r="M4368" s="240"/>
      <c r="N4368" s="241"/>
      <c r="O4368" s="241"/>
      <c r="P4368" s="241"/>
      <c r="Q4368" s="241"/>
      <c r="R4368" s="241"/>
      <c r="S4368" s="241"/>
      <c r="T4368" s="242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3" t="s">
        <v>205</v>
      </c>
      <c r="AU4368" s="243" t="s">
        <v>82</v>
      </c>
      <c r="AV4368" s="13" t="s">
        <v>82</v>
      </c>
      <c r="AW4368" s="13" t="s">
        <v>33</v>
      </c>
      <c r="AX4368" s="13" t="s">
        <v>72</v>
      </c>
      <c r="AY4368" s="243" t="s">
        <v>190</v>
      </c>
    </row>
    <row r="4369" s="14" customFormat="1">
      <c r="A4369" s="14"/>
      <c r="B4369" s="254"/>
      <c r="C4369" s="255"/>
      <c r="D4369" s="234" t="s">
        <v>205</v>
      </c>
      <c r="E4369" s="256" t="s">
        <v>19</v>
      </c>
      <c r="F4369" s="257" t="s">
        <v>1465</v>
      </c>
      <c r="G4369" s="255"/>
      <c r="H4369" s="256" t="s">
        <v>19</v>
      </c>
      <c r="I4369" s="258"/>
      <c r="J4369" s="255"/>
      <c r="K4369" s="255"/>
      <c r="L4369" s="259"/>
      <c r="M4369" s="260"/>
      <c r="N4369" s="261"/>
      <c r="O4369" s="261"/>
      <c r="P4369" s="261"/>
      <c r="Q4369" s="261"/>
      <c r="R4369" s="261"/>
      <c r="S4369" s="261"/>
      <c r="T4369" s="262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63" t="s">
        <v>205</v>
      </c>
      <c r="AU4369" s="263" t="s">
        <v>82</v>
      </c>
      <c r="AV4369" s="14" t="s">
        <v>79</v>
      </c>
      <c r="AW4369" s="14" t="s">
        <v>33</v>
      </c>
      <c r="AX4369" s="14" t="s">
        <v>72</v>
      </c>
      <c r="AY4369" s="263" t="s">
        <v>190</v>
      </c>
    </row>
    <row r="4370" s="13" customFormat="1">
      <c r="A4370" s="13"/>
      <c r="B4370" s="232"/>
      <c r="C4370" s="233"/>
      <c r="D4370" s="234" t="s">
        <v>205</v>
      </c>
      <c r="E4370" s="235" t="s">
        <v>19</v>
      </c>
      <c r="F4370" s="236" t="s">
        <v>4554</v>
      </c>
      <c r="G4370" s="233"/>
      <c r="H4370" s="237">
        <v>25.218</v>
      </c>
      <c r="I4370" s="238"/>
      <c r="J4370" s="233"/>
      <c r="K4370" s="233"/>
      <c r="L4370" s="239"/>
      <c r="M4370" s="240"/>
      <c r="N4370" s="241"/>
      <c r="O4370" s="241"/>
      <c r="P4370" s="241"/>
      <c r="Q4370" s="241"/>
      <c r="R4370" s="241"/>
      <c r="S4370" s="241"/>
      <c r="T4370" s="242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3" t="s">
        <v>205</v>
      </c>
      <c r="AU4370" s="243" t="s">
        <v>82</v>
      </c>
      <c r="AV4370" s="13" t="s">
        <v>82</v>
      </c>
      <c r="AW4370" s="13" t="s">
        <v>33</v>
      </c>
      <c r="AX4370" s="13" t="s">
        <v>72</v>
      </c>
      <c r="AY4370" s="243" t="s">
        <v>190</v>
      </c>
    </row>
    <row r="4371" s="13" customFormat="1">
      <c r="A4371" s="13"/>
      <c r="B4371" s="232"/>
      <c r="C4371" s="233"/>
      <c r="D4371" s="234" t="s">
        <v>205</v>
      </c>
      <c r="E4371" s="235" t="s">
        <v>19</v>
      </c>
      <c r="F4371" s="236" t="s">
        <v>1867</v>
      </c>
      <c r="G4371" s="233"/>
      <c r="H4371" s="237">
        <v>-1.7729999999999999</v>
      </c>
      <c r="I4371" s="238"/>
      <c r="J4371" s="233"/>
      <c r="K4371" s="233"/>
      <c r="L4371" s="239"/>
      <c r="M4371" s="240"/>
      <c r="N4371" s="241"/>
      <c r="O4371" s="241"/>
      <c r="P4371" s="241"/>
      <c r="Q4371" s="241"/>
      <c r="R4371" s="241"/>
      <c r="S4371" s="241"/>
      <c r="T4371" s="242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3" t="s">
        <v>205</v>
      </c>
      <c r="AU4371" s="243" t="s">
        <v>82</v>
      </c>
      <c r="AV4371" s="13" t="s">
        <v>82</v>
      </c>
      <c r="AW4371" s="13" t="s">
        <v>33</v>
      </c>
      <c r="AX4371" s="13" t="s">
        <v>72</v>
      </c>
      <c r="AY4371" s="243" t="s">
        <v>190</v>
      </c>
    </row>
    <row r="4372" s="14" customFormat="1">
      <c r="A4372" s="14"/>
      <c r="B4372" s="254"/>
      <c r="C4372" s="255"/>
      <c r="D4372" s="234" t="s">
        <v>205</v>
      </c>
      <c r="E4372" s="256" t="s">
        <v>19</v>
      </c>
      <c r="F4372" s="257" t="s">
        <v>1467</v>
      </c>
      <c r="G4372" s="255"/>
      <c r="H4372" s="256" t="s">
        <v>19</v>
      </c>
      <c r="I4372" s="258"/>
      <c r="J4372" s="255"/>
      <c r="K4372" s="255"/>
      <c r="L4372" s="259"/>
      <c r="M4372" s="260"/>
      <c r="N4372" s="261"/>
      <c r="O4372" s="261"/>
      <c r="P4372" s="261"/>
      <c r="Q4372" s="261"/>
      <c r="R4372" s="261"/>
      <c r="S4372" s="261"/>
      <c r="T4372" s="262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63" t="s">
        <v>205</v>
      </c>
      <c r="AU4372" s="263" t="s">
        <v>82</v>
      </c>
      <c r="AV4372" s="14" t="s">
        <v>79</v>
      </c>
      <c r="AW4372" s="14" t="s">
        <v>33</v>
      </c>
      <c r="AX4372" s="14" t="s">
        <v>72</v>
      </c>
      <c r="AY4372" s="263" t="s">
        <v>190</v>
      </c>
    </row>
    <row r="4373" s="13" customFormat="1">
      <c r="A4373" s="13"/>
      <c r="B4373" s="232"/>
      <c r="C4373" s="233"/>
      <c r="D4373" s="234" t="s">
        <v>205</v>
      </c>
      <c r="E4373" s="235" t="s">
        <v>19</v>
      </c>
      <c r="F4373" s="236" t="s">
        <v>4555</v>
      </c>
      <c r="G4373" s="233"/>
      <c r="H4373" s="237">
        <v>20.25</v>
      </c>
      <c r="I4373" s="238"/>
      <c r="J4373" s="233"/>
      <c r="K4373" s="233"/>
      <c r="L4373" s="239"/>
      <c r="M4373" s="240"/>
      <c r="N4373" s="241"/>
      <c r="O4373" s="241"/>
      <c r="P4373" s="241"/>
      <c r="Q4373" s="241"/>
      <c r="R4373" s="241"/>
      <c r="S4373" s="241"/>
      <c r="T4373" s="242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3" t="s">
        <v>205</v>
      </c>
      <c r="AU4373" s="243" t="s">
        <v>82</v>
      </c>
      <c r="AV4373" s="13" t="s">
        <v>82</v>
      </c>
      <c r="AW4373" s="13" t="s">
        <v>33</v>
      </c>
      <c r="AX4373" s="13" t="s">
        <v>72</v>
      </c>
      <c r="AY4373" s="243" t="s">
        <v>190</v>
      </c>
    </row>
    <row r="4374" s="13" customFormat="1">
      <c r="A4374" s="13"/>
      <c r="B4374" s="232"/>
      <c r="C4374" s="233"/>
      <c r="D4374" s="234" t="s">
        <v>205</v>
      </c>
      <c r="E4374" s="235" t="s">
        <v>19</v>
      </c>
      <c r="F4374" s="236" t="s">
        <v>1867</v>
      </c>
      <c r="G4374" s="233"/>
      <c r="H4374" s="237">
        <v>-1.7729999999999999</v>
      </c>
      <c r="I4374" s="238"/>
      <c r="J4374" s="233"/>
      <c r="K4374" s="233"/>
      <c r="L4374" s="239"/>
      <c r="M4374" s="240"/>
      <c r="N4374" s="241"/>
      <c r="O4374" s="241"/>
      <c r="P4374" s="241"/>
      <c r="Q4374" s="241"/>
      <c r="R4374" s="241"/>
      <c r="S4374" s="241"/>
      <c r="T4374" s="242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3" t="s">
        <v>205</v>
      </c>
      <c r="AU4374" s="243" t="s">
        <v>82</v>
      </c>
      <c r="AV4374" s="13" t="s">
        <v>82</v>
      </c>
      <c r="AW4374" s="13" t="s">
        <v>33</v>
      </c>
      <c r="AX4374" s="13" t="s">
        <v>72</v>
      </c>
      <c r="AY4374" s="243" t="s">
        <v>190</v>
      </c>
    </row>
    <row r="4375" s="14" customFormat="1">
      <c r="A4375" s="14"/>
      <c r="B4375" s="254"/>
      <c r="C4375" s="255"/>
      <c r="D4375" s="234" t="s">
        <v>205</v>
      </c>
      <c r="E4375" s="256" t="s">
        <v>19</v>
      </c>
      <c r="F4375" s="257" t="s">
        <v>3083</v>
      </c>
      <c r="G4375" s="255"/>
      <c r="H4375" s="256" t="s">
        <v>19</v>
      </c>
      <c r="I4375" s="258"/>
      <c r="J4375" s="255"/>
      <c r="K4375" s="255"/>
      <c r="L4375" s="259"/>
      <c r="M4375" s="260"/>
      <c r="N4375" s="261"/>
      <c r="O4375" s="261"/>
      <c r="P4375" s="261"/>
      <c r="Q4375" s="261"/>
      <c r="R4375" s="261"/>
      <c r="S4375" s="261"/>
      <c r="T4375" s="262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63" t="s">
        <v>205</v>
      </c>
      <c r="AU4375" s="263" t="s">
        <v>82</v>
      </c>
      <c r="AV4375" s="14" t="s">
        <v>79</v>
      </c>
      <c r="AW4375" s="14" t="s">
        <v>33</v>
      </c>
      <c r="AX4375" s="14" t="s">
        <v>72</v>
      </c>
      <c r="AY4375" s="263" t="s">
        <v>190</v>
      </c>
    </row>
    <row r="4376" s="13" customFormat="1">
      <c r="A4376" s="13"/>
      <c r="B4376" s="232"/>
      <c r="C4376" s="233"/>
      <c r="D4376" s="234" t="s">
        <v>205</v>
      </c>
      <c r="E4376" s="235" t="s">
        <v>19</v>
      </c>
      <c r="F4376" s="236" t="s">
        <v>4556</v>
      </c>
      <c r="G4376" s="233"/>
      <c r="H4376" s="237">
        <v>21.518999999999998</v>
      </c>
      <c r="I4376" s="238"/>
      <c r="J4376" s="233"/>
      <c r="K4376" s="233"/>
      <c r="L4376" s="239"/>
      <c r="M4376" s="240"/>
      <c r="N4376" s="241"/>
      <c r="O4376" s="241"/>
      <c r="P4376" s="241"/>
      <c r="Q4376" s="241"/>
      <c r="R4376" s="241"/>
      <c r="S4376" s="241"/>
      <c r="T4376" s="242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3" t="s">
        <v>205</v>
      </c>
      <c r="AU4376" s="243" t="s">
        <v>82</v>
      </c>
      <c r="AV4376" s="13" t="s">
        <v>82</v>
      </c>
      <c r="AW4376" s="13" t="s">
        <v>33</v>
      </c>
      <c r="AX4376" s="13" t="s">
        <v>72</v>
      </c>
      <c r="AY4376" s="243" t="s">
        <v>190</v>
      </c>
    </row>
    <row r="4377" s="13" customFormat="1">
      <c r="A4377" s="13"/>
      <c r="B4377" s="232"/>
      <c r="C4377" s="233"/>
      <c r="D4377" s="234" t="s">
        <v>205</v>
      </c>
      <c r="E4377" s="235" t="s">
        <v>19</v>
      </c>
      <c r="F4377" s="236" t="s">
        <v>4553</v>
      </c>
      <c r="G4377" s="233"/>
      <c r="H4377" s="237">
        <v>-1.379</v>
      </c>
      <c r="I4377" s="238"/>
      <c r="J4377" s="233"/>
      <c r="K4377" s="233"/>
      <c r="L4377" s="239"/>
      <c r="M4377" s="240"/>
      <c r="N4377" s="241"/>
      <c r="O4377" s="241"/>
      <c r="P4377" s="241"/>
      <c r="Q4377" s="241"/>
      <c r="R4377" s="241"/>
      <c r="S4377" s="241"/>
      <c r="T4377" s="242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3" t="s">
        <v>205</v>
      </c>
      <c r="AU4377" s="243" t="s">
        <v>82</v>
      </c>
      <c r="AV4377" s="13" t="s">
        <v>82</v>
      </c>
      <c r="AW4377" s="13" t="s">
        <v>33</v>
      </c>
      <c r="AX4377" s="13" t="s">
        <v>72</v>
      </c>
      <c r="AY4377" s="243" t="s">
        <v>190</v>
      </c>
    </row>
    <row r="4378" s="14" customFormat="1">
      <c r="A4378" s="14"/>
      <c r="B4378" s="254"/>
      <c r="C4378" s="255"/>
      <c r="D4378" s="234" t="s">
        <v>205</v>
      </c>
      <c r="E4378" s="256" t="s">
        <v>19</v>
      </c>
      <c r="F4378" s="257" t="s">
        <v>1425</v>
      </c>
      <c r="G4378" s="255"/>
      <c r="H4378" s="256" t="s">
        <v>19</v>
      </c>
      <c r="I4378" s="258"/>
      <c r="J4378" s="255"/>
      <c r="K4378" s="255"/>
      <c r="L4378" s="259"/>
      <c r="M4378" s="260"/>
      <c r="N4378" s="261"/>
      <c r="O4378" s="261"/>
      <c r="P4378" s="261"/>
      <c r="Q4378" s="261"/>
      <c r="R4378" s="261"/>
      <c r="S4378" s="261"/>
      <c r="T4378" s="262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63" t="s">
        <v>205</v>
      </c>
      <c r="AU4378" s="263" t="s">
        <v>82</v>
      </c>
      <c r="AV4378" s="14" t="s">
        <v>79</v>
      </c>
      <c r="AW4378" s="14" t="s">
        <v>33</v>
      </c>
      <c r="AX4378" s="14" t="s">
        <v>72</v>
      </c>
      <c r="AY4378" s="263" t="s">
        <v>190</v>
      </c>
    </row>
    <row r="4379" s="13" customFormat="1">
      <c r="A4379" s="13"/>
      <c r="B4379" s="232"/>
      <c r="C4379" s="233"/>
      <c r="D4379" s="234" t="s">
        <v>205</v>
      </c>
      <c r="E4379" s="235" t="s">
        <v>19</v>
      </c>
      <c r="F4379" s="236" t="s">
        <v>4557</v>
      </c>
      <c r="G4379" s="233"/>
      <c r="H4379" s="237">
        <v>58.158000000000001</v>
      </c>
      <c r="I4379" s="238"/>
      <c r="J4379" s="233"/>
      <c r="K4379" s="233"/>
      <c r="L4379" s="239"/>
      <c r="M4379" s="240"/>
      <c r="N4379" s="241"/>
      <c r="O4379" s="241"/>
      <c r="P4379" s="241"/>
      <c r="Q4379" s="241"/>
      <c r="R4379" s="241"/>
      <c r="S4379" s="241"/>
      <c r="T4379" s="242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3" t="s">
        <v>205</v>
      </c>
      <c r="AU4379" s="243" t="s">
        <v>82</v>
      </c>
      <c r="AV4379" s="13" t="s">
        <v>82</v>
      </c>
      <c r="AW4379" s="13" t="s">
        <v>33</v>
      </c>
      <c r="AX4379" s="13" t="s">
        <v>72</v>
      </c>
      <c r="AY4379" s="243" t="s">
        <v>190</v>
      </c>
    </row>
    <row r="4380" s="13" customFormat="1">
      <c r="A4380" s="13"/>
      <c r="B4380" s="232"/>
      <c r="C4380" s="233"/>
      <c r="D4380" s="234" t="s">
        <v>205</v>
      </c>
      <c r="E4380" s="235" t="s">
        <v>19</v>
      </c>
      <c r="F4380" s="236" t="s">
        <v>1860</v>
      </c>
      <c r="G4380" s="233"/>
      <c r="H4380" s="237">
        <v>-1.5760000000000001</v>
      </c>
      <c r="I4380" s="238"/>
      <c r="J4380" s="233"/>
      <c r="K4380" s="233"/>
      <c r="L4380" s="239"/>
      <c r="M4380" s="240"/>
      <c r="N4380" s="241"/>
      <c r="O4380" s="241"/>
      <c r="P4380" s="241"/>
      <c r="Q4380" s="241"/>
      <c r="R4380" s="241"/>
      <c r="S4380" s="241"/>
      <c r="T4380" s="242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3" t="s">
        <v>205</v>
      </c>
      <c r="AU4380" s="243" t="s">
        <v>82</v>
      </c>
      <c r="AV4380" s="13" t="s">
        <v>82</v>
      </c>
      <c r="AW4380" s="13" t="s">
        <v>33</v>
      </c>
      <c r="AX4380" s="13" t="s">
        <v>72</v>
      </c>
      <c r="AY4380" s="243" t="s">
        <v>190</v>
      </c>
    </row>
    <row r="4381" s="13" customFormat="1">
      <c r="A4381" s="13"/>
      <c r="B4381" s="232"/>
      <c r="C4381" s="233"/>
      <c r="D4381" s="234" t="s">
        <v>205</v>
      </c>
      <c r="E4381" s="235" t="s">
        <v>19</v>
      </c>
      <c r="F4381" s="236" t="s">
        <v>4558</v>
      </c>
      <c r="G4381" s="233"/>
      <c r="H4381" s="237">
        <v>-5.516</v>
      </c>
      <c r="I4381" s="238"/>
      <c r="J4381" s="233"/>
      <c r="K4381" s="233"/>
      <c r="L4381" s="239"/>
      <c r="M4381" s="240"/>
      <c r="N4381" s="241"/>
      <c r="O4381" s="241"/>
      <c r="P4381" s="241"/>
      <c r="Q4381" s="241"/>
      <c r="R4381" s="241"/>
      <c r="S4381" s="241"/>
      <c r="T4381" s="242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3" t="s">
        <v>205</v>
      </c>
      <c r="AU4381" s="243" t="s">
        <v>82</v>
      </c>
      <c r="AV4381" s="13" t="s">
        <v>82</v>
      </c>
      <c r="AW4381" s="13" t="s">
        <v>33</v>
      </c>
      <c r="AX4381" s="13" t="s">
        <v>72</v>
      </c>
      <c r="AY4381" s="243" t="s">
        <v>190</v>
      </c>
    </row>
    <row r="4382" s="14" customFormat="1">
      <c r="A4382" s="14"/>
      <c r="B4382" s="254"/>
      <c r="C4382" s="255"/>
      <c r="D4382" s="234" t="s">
        <v>205</v>
      </c>
      <c r="E4382" s="256" t="s">
        <v>19</v>
      </c>
      <c r="F4382" s="257" t="s">
        <v>1428</v>
      </c>
      <c r="G4382" s="255"/>
      <c r="H4382" s="256" t="s">
        <v>19</v>
      </c>
      <c r="I4382" s="258"/>
      <c r="J4382" s="255"/>
      <c r="K4382" s="255"/>
      <c r="L4382" s="259"/>
      <c r="M4382" s="260"/>
      <c r="N4382" s="261"/>
      <c r="O4382" s="261"/>
      <c r="P4382" s="261"/>
      <c r="Q4382" s="261"/>
      <c r="R4382" s="261"/>
      <c r="S4382" s="261"/>
      <c r="T4382" s="262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63" t="s">
        <v>205</v>
      </c>
      <c r="AU4382" s="263" t="s">
        <v>82</v>
      </c>
      <c r="AV4382" s="14" t="s">
        <v>79</v>
      </c>
      <c r="AW4382" s="14" t="s">
        <v>33</v>
      </c>
      <c r="AX4382" s="14" t="s">
        <v>72</v>
      </c>
      <c r="AY4382" s="263" t="s">
        <v>190</v>
      </c>
    </row>
    <row r="4383" s="13" customFormat="1">
      <c r="A4383" s="13"/>
      <c r="B4383" s="232"/>
      <c r="C4383" s="233"/>
      <c r="D4383" s="234" t="s">
        <v>205</v>
      </c>
      <c r="E4383" s="235" t="s">
        <v>19</v>
      </c>
      <c r="F4383" s="236" t="s">
        <v>4559</v>
      </c>
      <c r="G4383" s="233"/>
      <c r="H4383" s="237">
        <v>59.130000000000003</v>
      </c>
      <c r="I4383" s="238"/>
      <c r="J4383" s="233"/>
      <c r="K4383" s="233"/>
      <c r="L4383" s="239"/>
      <c r="M4383" s="240"/>
      <c r="N4383" s="241"/>
      <c r="O4383" s="241"/>
      <c r="P4383" s="241"/>
      <c r="Q4383" s="241"/>
      <c r="R4383" s="241"/>
      <c r="S4383" s="241"/>
      <c r="T4383" s="242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3" t="s">
        <v>205</v>
      </c>
      <c r="AU4383" s="243" t="s">
        <v>82</v>
      </c>
      <c r="AV4383" s="13" t="s">
        <v>82</v>
      </c>
      <c r="AW4383" s="13" t="s">
        <v>33</v>
      </c>
      <c r="AX4383" s="13" t="s">
        <v>72</v>
      </c>
      <c r="AY4383" s="243" t="s">
        <v>190</v>
      </c>
    </row>
    <row r="4384" s="13" customFormat="1">
      <c r="A4384" s="13"/>
      <c r="B4384" s="232"/>
      <c r="C4384" s="233"/>
      <c r="D4384" s="234" t="s">
        <v>205</v>
      </c>
      <c r="E4384" s="235" t="s">
        <v>19</v>
      </c>
      <c r="F4384" s="236" t="s">
        <v>1860</v>
      </c>
      <c r="G4384" s="233"/>
      <c r="H4384" s="237">
        <v>-1.5760000000000001</v>
      </c>
      <c r="I4384" s="238"/>
      <c r="J4384" s="233"/>
      <c r="K4384" s="233"/>
      <c r="L4384" s="239"/>
      <c r="M4384" s="240"/>
      <c r="N4384" s="241"/>
      <c r="O4384" s="241"/>
      <c r="P4384" s="241"/>
      <c r="Q4384" s="241"/>
      <c r="R4384" s="241"/>
      <c r="S4384" s="241"/>
      <c r="T4384" s="242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3" t="s">
        <v>205</v>
      </c>
      <c r="AU4384" s="243" t="s">
        <v>82</v>
      </c>
      <c r="AV4384" s="13" t="s">
        <v>82</v>
      </c>
      <c r="AW4384" s="13" t="s">
        <v>33</v>
      </c>
      <c r="AX4384" s="13" t="s">
        <v>72</v>
      </c>
      <c r="AY4384" s="243" t="s">
        <v>190</v>
      </c>
    </row>
    <row r="4385" s="13" customFormat="1">
      <c r="A4385" s="13"/>
      <c r="B4385" s="232"/>
      <c r="C4385" s="233"/>
      <c r="D4385" s="234" t="s">
        <v>205</v>
      </c>
      <c r="E4385" s="235" t="s">
        <v>19</v>
      </c>
      <c r="F4385" s="236" t="s">
        <v>4558</v>
      </c>
      <c r="G4385" s="233"/>
      <c r="H4385" s="237">
        <v>-5.516</v>
      </c>
      <c r="I4385" s="238"/>
      <c r="J4385" s="233"/>
      <c r="K4385" s="233"/>
      <c r="L4385" s="239"/>
      <c r="M4385" s="240"/>
      <c r="N4385" s="241"/>
      <c r="O4385" s="241"/>
      <c r="P4385" s="241"/>
      <c r="Q4385" s="241"/>
      <c r="R4385" s="241"/>
      <c r="S4385" s="241"/>
      <c r="T4385" s="242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3" t="s">
        <v>205</v>
      </c>
      <c r="AU4385" s="243" t="s">
        <v>82</v>
      </c>
      <c r="AV4385" s="13" t="s">
        <v>82</v>
      </c>
      <c r="AW4385" s="13" t="s">
        <v>33</v>
      </c>
      <c r="AX4385" s="13" t="s">
        <v>72</v>
      </c>
      <c r="AY4385" s="243" t="s">
        <v>190</v>
      </c>
    </row>
    <row r="4386" s="14" customFormat="1">
      <c r="A4386" s="14"/>
      <c r="B4386" s="254"/>
      <c r="C4386" s="255"/>
      <c r="D4386" s="234" t="s">
        <v>205</v>
      </c>
      <c r="E4386" s="256" t="s">
        <v>19</v>
      </c>
      <c r="F4386" s="257" t="s">
        <v>3087</v>
      </c>
      <c r="G4386" s="255"/>
      <c r="H4386" s="256" t="s">
        <v>19</v>
      </c>
      <c r="I4386" s="258"/>
      <c r="J4386" s="255"/>
      <c r="K4386" s="255"/>
      <c r="L4386" s="259"/>
      <c r="M4386" s="260"/>
      <c r="N4386" s="261"/>
      <c r="O4386" s="261"/>
      <c r="P4386" s="261"/>
      <c r="Q4386" s="261"/>
      <c r="R4386" s="261"/>
      <c r="S4386" s="261"/>
      <c r="T4386" s="262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63" t="s">
        <v>205</v>
      </c>
      <c r="AU4386" s="263" t="s">
        <v>82</v>
      </c>
      <c r="AV4386" s="14" t="s">
        <v>79</v>
      </c>
      <c r="AW4386" s="14" t="s">
        <v>33</v>
      </c>
      <c r="AX4386" s="14" t="s">
        <v>72</v>
      </c>
      <c r="AY4386" s="263" t="s">
        <v>190</v>
      </c>
    </row>
    <row r="4387" s="13" customFormat="1">
      <c r="A4387" s="13"/>
      <c r="B4387" s="232"/>
      <c r="C4387" s="233"/>
      <c r="D4387" s="234" t="s">
        <v>205</v>
      </c>
      <c r="E4387" s="235" t="s">
        <v>19</v>
      </c>
      <c r="F4387" s="236" t="s">
        <v>4560</v>
      </c>
      <c r="G4387" s="233"/>
      <c r="H4387" s="237">
        <v>20.574000000000002</v>
      </c>
      <c r="I4387" s="238"/>
      <c r="J4387" s="233"/>
      <c r="K4387" s="233"/>
      <c r="L4387" s="239"/>
      <c r="M4387" s="240"/>
      <c r="N4387" s="241"/>
      <c r="O4387" s="241"/>
      <c r="P4387" s="241"/>
      <c r="Q4387" s="241"/>
      <c r="R4387" s="241"/>
      <c r="S4387" s="241"/>
      <c r="T4387" s="242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3" t="s">
        <v>205</v>
      </c>
      <c r="AU4387" s="243" t="s">
        <v>82</v>
      </c>
      <c r="AV4387" s="13" t="s">
        <v>82</v>
      </c>
      <c r="AW4387" s="13" t="s">
        <v>33</v>
      </c>
      <c r="AX4387" s="13" t="s">
        <v>72</v>
      </c>
      <c r="AY4387" s="243" t="s">
        <v>190</v>
      </c>
    </row>
    <row r="4388" s="13" customFormat="1">
      <c r="A4388" s="13"/>
      <c r="B4388" s="232"/>
      <c r="C4388" s="233"/>
      <c r="D4388" s="234" t="s">
        <v>205</v>
      </c>
      <c r="E4388" s="235" t="s">
        <v>19</v>
      </c>
      <c r="F4388" s="236" t="s">
        <v>1867</v>
      </c>
      <c r="G4388" s="233"/>
      <c r="H4388" s="237">
        <v>-1.7729999999999999</v>
      </c>
      <c r="I4388" s="238"/>
      <c r="J4388" s="233"/>
      <c r="K4388" s="233"/>
      <c r="L4388" s="239"/>
      <c r="M4388" s="240"/>
      <c r="N4388" s="241"/>
      <c r="O4388" s="241"/>
      <c r="P4388" s="241"/>
      <c r="Q4388" s="241"/>
      <c r="R4388" s="241"/>
      <c r="S4388" s="241"/>
      <c r="T4388" s="242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3" t="s">
        <v>205</v>
      </c>
      <c r="AU4388" s="243" t="s">
        <v>82</v>
      </c>
      <c r="AV4388" s="13" t="s">
        <v>82</v>
      </c>
      <c r="AW4388" s="13" t="s">
        <v>33</v>
      </c>
      <c r="AX4388" s="13" t="s">
        <v>72</v>
      </c>
      <c r="AY4388" s="243" t="s">
        <v>190</v>
      </c>
    </row>
    <row r="4389" s="14" customFormat="1">
      <c r="A4389" s="14"/>
      <c r="B4389" s="254"/>
      <c r="C4389" s="255"/>
      <c r="D4389" s="234" t="s">
        <v>205</v>
      </c>
      <c r="E4389" s="256" t="s">
        <v>19</v>
      </c>
      <c r="F4389" s="257" t="s">
        <v>1078</v>
      </c>
      <c r="G4389" s="255"/>
      <c r="H4389" s="256" t="s">
        <v>19</v>
      </c>
      <c r="I4389" s="258"/>
      <c r="J4389" s="255"/>
      <c r="K4389" s="255"/>
      <c r="L4389" s="259"/>
      <c r="M4389" s="260"/>
      <c r="N4389" s="261"/>
      <c r="O4389" s="261"/>
      <c r="P4389" s="261"/>
      <c r="Q4389" s="261"/>
      <c r="R4389" s="261"/>
      <c r="S4389" s="261"/>
      <c r="T4389" s="262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63" t="s">
        <v>205</v>
      </c>
      <c r="AU4389" s="263" t="s">
        <v>82</v>
      </c>
      <c r="AV4389" s="14" t="s">
        <v>79</v>
      </c>
      <c r="AW4389" s="14" t="s">
        <v>33</v>
      </c>
      <c r="AX4389" s="14" t="s">
        <v>72</v>
      </c>
      <c r="AY4389" s="263" t="s">
        <v>190</v>
      </c>
    </row>
    <row r="4390" s="14" customFormat="1">
      <c r="A4390" s="14"/>
      <c r="B4390" s="254"/>
      <c r="C4390" s="255"/>
      <c r="D4390" s="234" t="s">
        <v>205</v>
      </c>
      <c r="E4390" s="256" t="s">
        <v>19</v>
      </c>
      <c r="F4390" s="257" t="s">
        <v>1479</v>
      </c>
      <c r="G4390" s="255"/>
      <c r="H4390" s="256" t="s">
        <v>19</v>
      </c>
      <c r="I4390" s="258"/>
      <c r="J4390" s="255"/>
      <c r="K4390" s="255"/>
      <c r="L4390" s="259"/>
      <c r="M4390" s="260"/>
      <c r="N4390" s="261"/>
      <c r="O4390" s="261"/>
      <c r="P4390" s="261"/>
      <c r="Q4390" s="261"/>
      <c r="R4390" s="261"/>
      <c r="S4390" s="261"/>
      <c r="T4390" s="262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63" t="s">
        <v>205</v>
      </c>
      <c r="AU4390" s="263" t="s">
        <v>82</v>
      </c>
      <c r="AV4390" s="14" t="s">
        <v>79</v>
      </c>
      <c r="AW4390" s="14" t="s">
        <v>33</v>
      </c>
      <c r="AX4390" s="14" t="s">
        <v>72</v>
      </c>
      <c r="AY4390" s="263" t="s">
        <v>190</v>
      </c>
    </row>
    <row r="4391" s="13" customFormat="1">
      <c r="A4391" s="13"/>
      <c r="B4391" s="232"/>
      <c r="C4391" s="233"/>
      <c r="D4391" s="234" t="s">
        <v>205</v>
      </c>
      <c r="E4391" s="235" t="s">
        <v>19</v>
      </c>
      <c r="F4391" s="236" t="s">
        <v>4561</v>
      </c>
      <c r="G4391" s="233"/>
      <c r="H4391" s="237">
        <v>64.745999999999995</v>
      </c>
      <c r="I4391" s="238"/>
      <c r="J4391" s="233"/>
      <c r="K4391" s="233"/>
      <c r="L4391" s="239"/>
      <c r="M4391" s="240"/>
      <c r="N4391" s="241"/>
      <c r="O4391" s="241"/>
      <c r="P4391" s="241"/>
      <c r="Q4391" s="241"/>
      <c r="R4391" s="241"/>
      <c r="S4391" s="241"/>
      <c r="T4391" s="242"/>
      <c r="U4391" s="13"/>
      <c r="V4391" s="13"/>
      <c r="W4391" s="13"/>
      <c r="X4391" s="13"/>
      <c r="Y4391" s="13"/>
      <c r="Z4391" s="13"/>
      <c r="AA4391" s="13"/>
      <c r="AB4391" s="13"/>
      <c r="AC4391" s="13"/>
      <c r="AD4391" s="13"/>
      <c r="AE4391" s="13"/>
      <c r="AT4391" s="243" t="s">
        <v>205</v>
      </c>
      <c r="AU4391" s="243" t="s">
        <v>82</v>
      </c>
      <c r="AV4391" s="13" t="s">
        <v>82</v>
      </c>
      <c r="AW4391" s="13" t="s">
        <v>33</v>
      </c>
      <c r="AX4391" s="13" t="s">
        <v>72</v>
      </c>
      <c r="AY4391" s="243" t="s">
        <v>190</v>
      </c>
    </row>
    <row r="4392" s="13" customFormat="1">
      <c r="A4392" s="13"/>
      <c r="B4392" s="232"/>
      <c r="C4392" s="233"/>
      <c r="D4392" s="234" t="s">
        <v>205</v>
      </c>
      <c r="E4392" s="235" t="s">
        <v>19</v>
      </c>
      <c r="F4392" s="236" t="s">
        <v>1860</v>
      </c>
      <c r="G4392" s="233"/>
      <c r="H4392" s="237">
        <v>-1.5760000000000001</v>
      </c>
      <c r="I4392" s="238"/>
      <c r="J4392" s="233"/>
      <c r="K4392" s="233"/>
      <c r="L4392" s="239"/>
      <c r="M4392" s="240"/>
      <c r="N4392" s="241"/>
      <c r="O4392" s="241"/>
      <c r="P4392" s="241"/>
      <c r="Q4392" s="241"/>
      <c r="R4392" s="241"/>
      <c r="S4392" s="241"/>
      <c r="T4392" s="242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3" t="s">
        <v>205</v>
      </c>
      <c r="AU4392" s="243" t="s">
        <v>82</v>
      </c>
      <c r="AV4392" s="13" t="s">
        <v>82</v>
      </c>
      <c r="AW4392" s="13" t="s">
        <v>33</v>
      </c>
      <c r="AX4392" s="13" t="s">
        <v>72</v>
      </c>
      <c r="AY4392" s="243" t="s">
        <v>190</v>
      </c>
    </row>
    <row r="4393" s="13" customFormat="1">
      <c r="A4393" s="13"/>
      <c r="B4393" s="232"/>
      <c r="C4393" s="233"/>
      <c r="D4393" s="234" t="s">
        <v>205</v>
      </c>
      <c r="E4393" s="235" t="s">
        <v>19</v>
      </c>
      <c r="F4393" s="236" t="s">
        <v>4558</v>
      </c>
      <c r="G4393" s="233"/>
      <c r="H4393" s="237">
        <v>-5.516</v>
      </c>
      <c r="I4393" s="238"/>
      <c r="J4393" s="233"/>
      <c r="K4393" s="233"/>
      <c r="L4393" s="239"/>
      <c r="M4393" s="240"/>
      <c r="N4393" s="241"/>
      <c r="O4393" s="241"/>
      <c r="P4393" s="241"/>
      <c r="Q4393" s="241"/>
      <c r="R4393" s="241"/>
      <c r="S4393" s="241"/>
      <c r="T4393" s="242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3" t="s">
        <v>205</v>
      </c>
      <c r="AU4393" s="243" t="s">
        <v>82</v>
      </c>
      <c r="AV4393" s="13" t="s">
        <v>82</v>
      </c>
      <c r="AW4393" s="13" t="s">
        <v>33</v>
      </c>
      <c r="AX4393" s="13" t="s">
        <v>72</v>
      </c>
      <c r="AY4393" s="243" t="s">
        <v>190</v>
      </c>
    </row>
    <row r="4394" s="13" customFormat="1">
      <c r="A4394" s="13"/>
      <c r="B4394" s="232"/>
      <c r="C4394" s="233"/>
      <c r="D4394" s="234" t="s">
        <v>205</v>
      </c>
      <c r="E4394" s="235" t="s">
        <v>19</v>
      </c>
      <c r="F4394" s="236" t="s">
        <v>2003</v>
      </c>
      <c r="G4394" s="233"/>
      <c r="H4394" s="237">
        <v>-4</v>
      </c>
      <c r="I4394" s="238"/>
      <c r="J4394" s="233"/>
      <c r="K4394" s="233"/>
      <c r="L4394" s="239"/>
      <c r="M4394" s="240"/>
      <c r="N4394" s="241"/>
      <c r="O4394" s="241"/>
      <c r="P4394" s="241"/>
      <c r="Q4394" s="241"/>
      <c r="R4394" s="241"/>
      <c r="S4394" s="241"/>
      <c r="T4394" s="242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3" t="s">
        <v>205</v>
      </c>
      <c r="AU4394" s="243" t="s">
        <v>82</v>
      </c>
      <c r="AV4394" s="13" t="s">
        <v>82</v>
      </c>
      <c r="AW4394" s="13" t="s">
        <v>33</v>
      </c>
      <c r="AX4394" s="13" t="s">
        <v>72</v>
      </c>
      <c r="AY4394" s="243" t="s">
        <v>190</v>
      </c>
    </row>
    <row r="4395" s="13" customFormat="1">
      <c r="A4395" s="13"/>
      <c r="B4395" s="232"/>
      <c r="C4395" s="233"/>
      <c r="D4395" s="234" t="s">
        <v>205</v>
      </c>
      <c r="E4395" s="235" t="s">
        <v>19</v>
      </c>
      <c r="F4395" s="236" t="s">
        <v>1502</v>
      </c>
      <c r="G4395" s="233"/>
      <c r="H4395" s="237">
        <v>-0.35999999999999999</v>
      </c>
      <c r="I4395" s="238"/>
      <c r="J4395" s="233"/>
      <c r="K4395" s="233"/>
      <c r="L4395" s="239"/>
      <c r="M4395" s="240"/>
      <c r="N4395" s="241"/>
      <c r="O4395" s="241"/>
      <c r="P4395" s="241"/>
      <c r="Q4395" s="241"/>
      <c r="R4395" s="241"/>
      <c r="S4395" s="241"/>
      <c r="T4395" s="242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3" t="s">
        <v>205</v>
      </c>
      <c r="AU4395" s="243" t="s">
        <v>82</v>
      </c>
      <c r="AV4395" s="13" t="s">
        <v>82</v>
      </c>
      <c r="AW4395" s="13" t="s">
        <v>33</v>
      </c>
      <c r="AX4395" s="13" t="s">
        <v>72</v>
      </c>
      <c r="AY4395" s="243" t="s">
        <v>190</v>
      </c>
    </row>
    <row r="4396" s="14" customFormat="1">
      <c r="A4396" s="14"/>
      <c r="B4396" s="254"/>
      <c r="C4396" s="255"/>
      <c r="D4396" s="234" t="s">
        <v>205</v>
      </c>
      <c r="E4396" s="256" t="s">
        <v>19</v>
      </c>
      <c r="F4396" s="257" t="s">
        <v>3090</v>
      </c>
      <c r="G4396" s="255"/>
      <c r="H4396" s="256" t="s">
        <v>19</v>
      </c>
      <c r="I4396" s="258"/>
      <c r="J4396" s="255"/>
      <c r="K4396" s="255"/>
      <c r="L4396" s="259"/>
      <c r="M4396" s="260"/>
      <c r="N4396" s="261"/>
      <c r="O4396" s="261"/>
      <c r="P4396" s="261"/>
      <c r="Q4396" s="261"/>
      <c r="R4396" s="261"/>
      <c r="S4396" s="261"/>
      <c r="T4396" s="262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63" t="s">
        <v>205</v>
      </c>
      <c r="AU4396" s="263" t="s">
        <v>82</v>
      </c>
      <c r="AV4396" s="14" t="s">
        <v>79</v>
      </c>
      <c r="AW4396" s="14" t="s">
        <v>33</v>
      </c>
      <c r="AX4396" s="14" t="s">
        <v>72</v>
      </c>
      <c r="AY4396" s="263" t="s">
        <v>190</v>
      </c>
    </row>
    <row r="4397" s="13" customFormat="1">
      <c r="A4397" s="13"/>
      <c r="B4397" s="232"/>
      <c r="C4397" s="233"/>
      <c r="D4397" s="234" t="s">
        <v>205</v>
      </c>
      <c r="E4397" s="235" t="s">
        <v>19</v>
      </c>
      <c r="F4397" s="236" t="s">
        <v>4562</v>
      </c>
      <c r="G4397" s="233"/>
      <c r="H4397" s="237">
        <v>15.66</v>
      </c>
      <c r="I4397" s="238"/>
      <c r="J4397" s="233"/>
      <c r="K4397" s="233"/>
      <c r="L4397" s="239"/>
      <c r="M4397" s="240"/>
      <c r="N4397" s="241"/>
      <c r="O4397" s="241"/>
      <c r="P4397" s="241"/>
      <c r="Q4397" s="241"/>
      <c r="R4397" s="241"/>
      <c r="S4397" s="241"/>
      <c r="T4397" s="242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3" t="s">
        <v>205</v>
      </c>
      <c r="AU4397" s="243" t="s">
        <v>82</v>
      </c>
      <c r="AV4397" s="13" t="s">
        <v>82</v>
      </c>
      <c r="AW4397" s="13" t="s">
        <v>33</v>
      </c>
      <c r="AX4397" s="13" t="s">
        <v>72</v>
      </c>
      <c r="AY4397" s="243" t="s">
        <v>190</v>
      </c>
    </row>
    <row r="4398" s="13" customFormat="1">
      <c r="A4398" s="13"/>
      <c r="B4398" s="232"/>
      <c r="C4398" s="233"/>
      <c r="D4398" s="234" t="s">
        <v>205</v>
      </c>
      <c r="E4398" s="235" t="s">
        <v>19</v>
      </c>
      <c r="F4398" s="236" t="s">
        <v>1860</v>
      </c>
      <c r="G4398" s="233"/>
      <c r="H4398" s="237">
        <v>-1.5760000000000001</v>
      </c>
      <c r="I4398" s="238"/>
      <c r="J4398" s="233"/>
      <c r="K4398" s="233"/>
      <c r="L4398" s="239"/>
      <c r="M4398" s="240"/>
      <c r="N4398" s="241"/>
      <c r="O4398" s="241"/>
      <c r="P4398" s="241"/>
      <c r="Q4398" s="241"/>
      <c r="R4398" s="241"/>
      <c r="S4398" s="241"/>
      <c r="T4398" s="242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3" t="s">
        <v>205</v>
      </c>
      <c r="AU4398" s="243" t="s">
        <v>82</v>
      </c>
      <c r="AV4398" s="13" t="s">
        <v>82</v>
      </c>
      <c r="AW4398" s="13" t="s">
        <v>33</v>
      </c>
      <c r="AX4398" s="13" t="s">
        <v>72</v>
      </c>
      <c r="AY4398" s="243" t="s">
        <v>190</v>
      </c>
    </row>
    <row r="4399" s="14" customFormat="1">
      <c r="A4399" s="14"/>
      <c r="B4399" s="254"/>
      <c r="C4399" s="255"/>
      <c r="D4399" s="234" t="s">
        <v>205</v>
      </c>
      <c r="E4399" s="256" t="s">
        <v>19</v>
      </c>
      <c r="F4399" s="257" t="s">
        <v>3092</v>
      </c>
      <c r="G4399" s="255"/>
      <c r="H4399" s="256" t="s">
        <v>19</v>
      </c>
      <c r="I4399" s="258"/>
      <c r="J4399" s="255"/>
      <c r="K4399" s="255"/>
      <c r="L4399" s="259"/>
      <c r="M4399" s="260"/>
      <c r="N4399" s="261"/>
      <c r="O4399" s="261"/>
      <c r="P4399" s="261"/>
      <c r="Q4399" s="261"/>
      <c r="R4399" s="261"/>
      <c r="S4399" s="261"/>
      <c r="T4399" s="262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63" t="s">
        <v>205</v>
      </c>
      <c r="AU4399" s="263" t="s">
        <v>82</v>
      </c>
      <c r="AV4399" s="14" t="s">
        <v>79</v>
      </c>
      <c r="AW4399" s="14" t="s">
        <v>33</v>
      </c>
      <c r="AX4399" s="14" t="s">
        <v>72</v>
      </c>
      <c r="AY4399" s="263" t="s">
        <v>190</v>
      </c>
    </row>
    <row r="4400" s="13" customFormat="1">
      <c r="A4400" s="13"/>
      <c r="B4400" s="232"/>
      <c r="C4400" s="233"/>
      <c r="D4400" s="234" t="s">
        <v>205</v>
      </c>
      <c r="E4400" s="235" t="s">
        <v>19</v>
      </c>
      <c r="F4400" s="236" t="s">
        <v>4563</v>
      </c>
      <c r="G4400" s="233"/>
      <c r="H4400" s="237">
        <v>21.923999999999999</v>
      </c>
      <c r="I4400" s="238"/>
      <c r="J4400" s="233"/>
      <c r="K4400" s="233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205</v>
      </c>
      <c r="AU4400" s="243" t="s">
        <v>82</v>
      </c>
      <c r="AV4400" s="13" t="s">
        <v>82</v>
      </c>
      <c r="AW4400" s="13" t="s">
        <v>33</v>
      </c>
      <c r="AX4400" s="13" t="s">
        <v>72</v>
      </c>
      <c r="AY4400" s="243" t="s">
        <v>190</v>
      </c>
    </row>
    <row r="4401" s="13" customFormat="1">
      <c r="A4401" s="13"/>
      <c r="B4401" s="232"/>
      <c r="C4401" s="233"/>
      <c r="D4401" s="234" t="s">
        <v>205</v>
      </c>
      <c r="E4401" s="235" t="s">
        <v>19</v>
      </c>
      <c r="F4401" s="236" t="s">
        <v>1860</v>
      </c>
      <c r="G4401" s="233"/>
      <c r="H4401" s="237">
        <v>-1.5760000000000001</v>
      </c>
      <c r="I4401" s="238"/>
      <c r="J4401" s="233"/>
      <c r="K4401" s="233"/>
      <c r="L4401" s="239"/>
      <c r="M4401" s="240"/>
      <c r="N4401" s="241"/>
      <c r="O4401" s="241"/>
      <c r="P4401" s="241"/>
      <c r="Q4401" s="241"/>
      <c r="R4401" s="241"/>
      <c r="S4401" s="241"/>
      <c r="T4401" s="242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3" t="s">
        <v>205</v>
      </c>
      <c r="AU4401" s="243" t="s">
        <v>82</v>
      </c>
      <c r="AV4401" s="13" t="s">
        <v>82</v>
      </c>
      <c r="AW4401" s="13" t="s">
        <v>33</v>
      </c>
      <c r="AX4401" s="13" t="s">
        <v>72</v>
      </c>
      <c r="AY4401" s="243" t="s">
        <v>190</v>
      </c>
    </row>
    <row r="4402" s="14" customFormat="1">
      <c r="A4402" s="14"/>
      <c r="B4402" s="254"/>
      <c r="C4402" s="255"/>
      <c r="D4402" s="234" t="s">
        <v>205</v>
      </c>
      <c r="E4402" s="256" t="s">
        <v>19</v>
      </c>
      <c r="F4402" s="257" t="s">
        <v>3094</v>
      </c>
      <c r="G4402" s="255"/>
      <c r="H4402" s="256" t="s">
        <v>19</v>
      </c>
      <c r="I4402" s="258"/>
      <c r="J4402" s="255"/>
      <c r="K4402" s="255"/>
      <c r="L4402" s="259"/>
      <c r="M4402" s="260"/>
      <c r="N4402" s="261"/>
      <c r="O4402" s="261"/>
      <c r="P4402" s="261"/>
      <c r="Q4402" s="261"/>
      <c r="R4402" s="261"/>
      <c r="S4402" s="261"/>
      <c r="T4402" s="262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63" t="s">
        <v>205</v>
      </c>
      <c r="AU4402" s="263" t="s">
        <v>82</v>
      </c>
      <c r="AV4402" s="14" t="s">
        <v>79</v>
      </c>
      <c r="AW4402" s="14" t="s">
        <v>33</v>
      </c>
      <c r="AX4402" s="14" t="s">
        <v>72</v>
      </c>
      <c r="AY4402" s="263" t="s">
        <v>190</v>
      </c>
    </row>
    <row r="4403" s="13" customFormat="1">
      <c r="A4403" s="13"/>
      <c r="B4403" s="232"/>
      <c r="C4403" s="233"/>
      <c r="D4403" s="234" t="s">
        <v>205</v>
      </c>
      <c r="E4403" s="235" t="s">
        <v>19</v>
      </c>
      <c r="F4403" s="236" t="s">
        <v>4563</v>
      </c>
      <c r="G4403" s="233"/>
      <c r="H4403" s="237">
        <v>21.923999999999999</v>
      </c>
      <c r="I4403" s="238"/>
      <c r="J4403" s="233"/>
      <c r="K4403" s="233"/>
      <c r="L4403" s="239"/>
      <c r="M4403" s="240"/>
      <c r="N4403" s="241"/>
      <c r="O4403" s="241"/>
      <c r="P4403" s="241"/>
      <c r="Q4403" s="241"/>
      <c r="R4403" s="241"/>
      <c r="S4403" s="241"/>
      <c r="T4403" s="242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3" t="s">
        <v>205</v>
      </c>
      <c r="AU4403" s="243" t="s">
        <v>82</v>
      </c>
      <c r="AV4403" s="13" t="s">
        <v>82</v>
      </c>
      <c r="AW4403" s="13" t="s">
        <v>33</v>
      </c>
      <c r="AX4403" s="13" t="s">
        <v>72</v>
      </c>
      <c r="AY4403" s="243" t="s">
        <v>190</v>
      </c>
    </row>
    <row r="4404" s="13" customFormat="1">
      <c r="A4404" s="13"/>
      <c r="B4404" s="232"/>
      <c r="C4404" s="233"/>
      <c r="D4404" s="234" t="s">
        <v>205</v>
      </c>
      <c r="E4404" s="235" t="s">
        <v>19</v>
      </c>
      <c r="F4404" s="236" t="s">
        <v>1860</v>
      </c>
      <c r="G4404" s="233"/>
      <c r="H4404" s="237">
        <v>-1.5760000000000001</v>
      </c>
      <c r="I4404" s="238"/>
      <c r="J4404" s="233"/>
      <c r="K4404" s="233"/>
      <c r="L4404" s="239"/>
      <c r="M4404" s="240"/>
      <c r="N4404" s="241"/>
      <c r="O4404" s="241"/>
      <c r="P4404" s="241"/>
      <c r="Q4404" s="241"/>
      <c r="R4404" s="241"/>
      <c r="S4404" s="241"/>
      <c r="T4404" s="242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3" t="s">
        <v>205</v>
      </c>
      <c r="AU4404" s="243" t="s">
        <v>82</v>
      </c>
      <c r="AV4404" s="13" t="s">
        <v>82</v>
      </c>
      <c r="AW4404" s="13" t="s">
        <v>33</v>
      </c>
      <c r="AX4404" s="13" t="s">
        <v>72</v>
      </c>
      <c r="AY4404" s="243" t="s">
        <v>190</v>
      </c>
    </row>
    <row r="4405" s="14" customFormat="1">
      <c r="A4405" s="14"/>
      <c r="B4405" s="254"/>
      <c r="C4405" s="255"/>
      <c r="D4405" s="234" t="s">
        <v>205</v>
      </c>
      <c r="E4405" s="256" t="s">
        <v>19</v>
      </c>
      <c r="F4405" s="257" t="s">
        <v>1486</v>
      </c>
      <c r="G4405" s="255"/>
      <c r="H4405" s="256" t="s">
        <v>19</v>
      </c>
      <c r="I4405" s="258"/>
      <c r="J4405" s="255"/>
      <c r="K4405" s="255"/>
      <c r="L4405" s="259"/>
      <c r="M4405" s="260"/>
      <c r="N4405" s="261"/>
      <c r="O4405" s="261"/>
      <c r="P4405" s="261"/>
      <c r="Q4405" s="261"/>
      <c r="R4405" s="261"/>
      <c r="S4405" s="261"/>
      <c r="T4405" s="262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63" t="s">
        <v>205</v>
      </c>
      <c r="AU4405" s="263" t="s">
        <v>82</v>
      </c>
      <c r="AV4405" s="14" t="s">
        <v>79</v>
      </c>
      <c r="AW4405" s="14" t="s">
        <v>33</v>
      </c>
      <c r="AX4405" s="14" t="s">
        <v>72</v>
      </c>
      <c r="AY4405" s="263" t="s">
        <v>190</v>
      </c>
    </row>
    <row r="4406" s="13" customFormat="1">
      <c r="A4406" s="13"/>
      <c r="B4406" s="232"/>
      <c r="C4406" s="233"/>
      <c r="D4406" s="234" t="s">
        <v>205</v>
      </c>
      <c r="E4406" s="235" t="s">
        <v>19</v>
      </c>
      <c r="F4406" s="236" t="s">
        <v>4564</v>
      </c>
      <c r="G4406" s="233"/>
      <c r="H4406" s="237">
        <v>69.444000000000003</v>
      </c>
      <c r="I4406" s="238"/>
      <c r="J4406" s="233"/>
      <c r="K4406" s="233"/>
      <c r="L4406" s="239"/>
      <c r="M4406" s="240"/>
      <c r="N4406" s="241"/>
      <c r="O4406" s="241"/>
      <c r="P4406" s="241"/>
      <c r="Q4406" s="241"/>
      <c r="R4406" s="241"/>
      <c r="S4406" s="241"/>
      <c r="T4406" s="242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3" t="s">
        <v>205</v>
      </c>
      <c r="AU4406" s="243" t="s">
        <v>82</v>
      </c>
      <c r="AV4406" s="13" t="s">
        <v>82</v>
      </c>
      <c r="AW4406" s="13" t="s">
        <v>33</v>
      </c>
      <c r="AX4406" s="13" t="s">
        <v>72</v>
      </c>
      <c r="AY4406" s="243" t="s">
        <v>190</v>
      </c>
    </row>
    <row r="4407" s="13" customFormat="1">
      <c r="A4407" s="13"/>
      <c r="B4407" s="232"/>
      <c r="C4407" s="233"/>
      <c r="D4407" s="234" t="s">
        <v>205</v>
      </c>
      <c r="E4407" s="235" t="s">
        <v>19</v>
      </c>
      <c r="F4407" s="236" t="s">
        <v>1860</v>
      </c>
      <c r="G4407" s="233"/>
      <c r="H4407" s="237">
        <v>-1.5760000000000001</v>
      </c>
      <c r="I4407" s="238"/>
      <c r="J4407" s="233"/>
      <c r="K4407" s="233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205</v>
      </c>
      <c r="AU4407" s="243" t="s">
        <v>82</v>
      </c>
      <c r="AV4407" s="13" t="s">
        <v>82</v>
      </c>
      <c r="AW4407" s="13" t="s">
        <v>33</v>
      </c>
      <c r="AX4407" s="13" t="s">
        <v>72</v>
      </c>
      <c r="AY4407" s="243" t="s">
        <v>190</v>
      </c>
    </row>
    <row r="4408" s="13" customFormat="1">
      <c r="A4408" s="13"/>
      <c r="B4408" s="232"/>
      <c r="C4408" s="233"/>
      <c r="D4408" s="234" t="s">
        <v>205</v>
      </c>
      <c r="E4408" s="235" t="s">
        <v>19</v>
      </c>
      <c r="F4408" s="236" t="s">
        <v>4565</v>
      </c>
      <c r="G4408" s="233"/>
      <c r="H4408" s="237">
        <v>-8.2739999999999991</v>
      </c>
      <c r="I4408" s="238"/>
      <c r="J4408" s="233"/>
      <c r="K4408" s="233"/>
      <c r="L4408" s="239"/>
      <c r="M4408" s="240"/>
      <c r="N4408" s="241"/>
      <c r="O4408" s="241"/>
      <c r="P4408" s="241"/>
      <c r="Q4408" s="241"/>
      <c r="R4408" s="241"/>
      <c r="S4408" s="241"/>
      <c r="T4408" s="242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3" t="s">
        <v>205</v>
      </c>
      <c r="AU4408" s="243" t="s">
        <v>82</v>
      </c>
      <c r="AV4408" s="13" t="s">
        <v>82</v>
      </c>
      <c r="AW4408" s="13" t="s">
        <v>33</v>
      </c>
      <c r="AX4408" s="13" t="s">
        <v>72</v>
      </c>
      <c r="AY4408" s="243" t="s">
        <v>190</v>
      </c>
    </row>
    <row r="4409" s="13" customFormat="1">
      <c r="A4409" s="13"/>
      <c r="B4409" s="232"/>
      <c r="C4409" s="233"/>
      <c r="D4409" s="234" t="s">
        <v>205</v>
      </c>
      <c r="E4409" s="235" t="s">
        <v>19</v>
      </c>
      <c r="F4409" s="236" t="s">
        <v>2003</v>
      </c>
      <c r="G4409" s="233"/>
      <c r="H4409" s="237">
        <v>-4</v>
      </c>
      <c r="I4409" s="238"/>
      <c r="J4409" s="233"/>
      <c r="K4409" s="233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205</v>
      </c>
      <c r="AU4409" s="243" t="s">
        <v>82</v>
      </c>
      <c r="AV4409" s="13" t="s">
        <v>82</v>
      </c>
      <c r="AW4409" s="13" t="s">
        <v>33</v>
      </c>
      <c r="AX4409" s="13" t="s">
        <v>72</v>
      </c>
      <c r="AY4409" s="243" t="s">
        <v>190</v>
      </c>
    </row>
    <row r="4410" s="14" customFormat="1">
      <c r="A4410" s="14"/>
      <c r="B4410" s="254"/>
      <c r="C4410" s="255"/>
      <c r="D4410" s="234" t="s">
        <v>205</v>
      </c>
      <c r="E4410" s="256" t="s">
        <v>19</v>
      </c>
      <c r="F4410" s="257" t="s">
        <v>1085</v>
      </c>
      <c r="G4410" s="255"/>
      <c r="H4410" s="256" t="s">
        <v>19</v>
      </c>
      <c r="I4410" s="258"/>
      <c r="J4410" s="255"/>
      <c r="K4410" s="255"/>
      <c r="L4410" s="259"/>
      <c r="M4410" s="260"/>
      <c r="N4410" s="261"/>
      <c r="O4410" s="261"/>
      <c r="P4410" s="261"/>
      <c r="Q4410" s="261"/>
      <c r="R4410" s="261"/>
      <c r="S4410" s="261"/>
      <c r="T4410" s="262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63" t="s">
        <v>205</v>
      </c>
      <c r="AU4410" s="263" t="s">
        <v>82</v>
      </c>
      <c r="AV4410" s="14" t="s">
        <v>79</v>
      </c>
      <c r="AW4410" s="14" t="s">
        <v>33</v>
      </c>
      <c r="AX4410" s="14" t="s">
        <v>72</v>
      </c>
      <c r="AY4410" s="263" t="s">
        <v>190</v>
      </c>
    </row>
    <row r="4411" s="14" customFormat="1">
      <c r="A4411" s="14"/>
      <c r="B4411" s="254"/>
      <c r="C4411" s="255"/>
      <c r="D4411" s="234" t="s">
        <v>205</v>
      </c>
      <c r="E4411" s="256" t="s">
        <v>19</v>
      </c>
      <c r="F4411" s="257" t="s">
        <v>1496</v>
      </c>
      <c r="G4411" s="255"/>
      <c r="H4411" s="256" t="s">
        <v>19</v>
      </c>
      <c r="I4411" s="258"/>
      <c r="J4411" s="255"/>
      <c r="K4411" s="255"/>
      <c r="L4411" s="259"/>
      <c r="M4411" s="260"/>
      <c r="N4411" s="261"/>
      <c r="O4411" s="261"/>
      <c r="P4411" s="261"/>
      <c r="Q4411" s="261"/>
      <c r="R4411" s="261"/>
      <c r="S4411" s="261"/>
      <c r="T4411" s="262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63" t="s">
        <v>205</v>
      </c>
      <c r="AU4411" s="263" t="s">
        <v>82</v>
      </c>
      <c r="AV4411" s="14" t="s">
        <v>79</v>
      </c>
      <c r="AW4411" s="14" t="s">
        <v>33</v>
      </c>
      <c r="AX4411" s="14" t="s">
        <v>72</v>
      </c>
      <c r="AY4411" s="263" t="s">
        <v>190</v>
      </c>
    </row>
    <row r="4412" s="13" customFormat="1">
      <c r="A4412" s="13"/>
      <c r="B4412" s="232"/>
      <c r="C4412" s="233"/>
      <c r="D4412" s="234" t="s">
        <v>205</v>
      </c>
      <c r="E4412" s="235" t="s">
        <v>19</v>
      </c>
      <c r="F4412" s="236" t="s">
        <v>4566</v>
      </c>
      <c r="G4412" s="233"/>
      <c r="H4412" s="237">
        <v>42.960000000000001</v>
      </c>
      <c r="I4412" s="238"/>
      <c r="J4412" s="233"/>
      <c r="K4412" s="233"/>
      <c r="L4412" s="239"/>
      <c r="M4412" s="240"/>
      <c r="N4412" s="241"/>
      <c r="O4412" s="241"/>
      <c r="P4412" s="241"/>
      <c r="Q4412" s="241"/>
      <c r="R4412" s="241"/>
      <c r="S4412" s="241"/>
      <c r="T4412" s="242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3" t="s">
        <v>205</v>
      </c>
      <c r="AU4412" s="243" t="s">
        <v>82</v>
      </c>
      <c r="AV4412" s="13" t="s">
        <v>82</v>
      </c>
      <c r="AW4412" s="13" t="s">
        <v>33</v>
      </c>
      <c r="AX4412" s="13" t="s">
        <v>72</v>
      </c>
      <c r="AY4412" s="243" t="s">
        <v>190</v>
      </c>
    </row>
    <row r="4413" s="13" customFormat="1">
      <c r="A4413" s="13"/>
      <c r="B4413" s="232"/>
      <c r="C4413" s="233"/>
      <c r="D4413" s="234" t="s">
        <v>205</v>
      </c>
      <c r="E4413" s="235" t="s">
        <v>19</v>
      </c>
      <c r="F4413" s="236" t="s">
        <v>1860</v>
      </c>
      <c r="G4413" s="233"/>
      <c r="H4413" s="237">
        <v>-1.5760000000000001</v>
      </c>
      <c r="I4413" s="238"/>
      <c r="J4413" s="233"/>
      <c r="K4413" s="233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205</v>
      </c>
      <c r="AU4413" s="243" t="s">
        <v>82</v>
      </c>
      <c r="AV4413" s="13" t="s">
        <v>82</v>
      </c>
      <c r="AW4413" s="13" t="s">
        <v>33</v>
      </c>
      <c r="AX4413" s="13" t="s">
        <v>72</v>
      </c>
      <c r="AY4413" s="243" t="s">
        <v>190</v>
      </c>
    </row>
    <row r="4414" s="13" customFormat="1">
      <c r="A4414" s="13"/>
      <c r="B4414" s="232"/>
      <c r="C4414" s="233"/>
      <c r="D4414" s="234" t="s">
        <v>205</v>
      </c>
      <c r="E4414" s="235" t="s">
        <v>19</v>
      </c>
      <c r="F4414" s="236" t="s">
        <v>1871</v>
      </c>
      <c r="G4414" s="233"/>
      <c r="H4414" s="237">
        <v>-2.758</v>
      </c>
      <c r="I4414" s="238"/>
      <c r="J4414" s="233"/>
      <c r="K4414" s="233"/>
      <c r="L4414" s="239"/>
      <c r="M4414" s="240"/>
      <c r="N4414" s="241"/>
      <c r="O4414" s="241"/>
      <c r="P4414" s="241"/>
      <c r="Q4414" s="241"/>
      <c r="R4414" s="241"/>
      <c r="S4414" s="241"/>
      <c r="T4414" s="242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3" t="s">
        <v>205</v>
      </c>
      <c r="AU4414" s="243" t="s">
        <v>82</v>
      </c>
      <c r="AV4414" s="13" t="s">
        <v>82</v>
      </c>
      <c r="AW4414" s="13" t="s">
        <v>33</v>
      </c>
      <c r="AX4414" s="13" t="s">
        <v>72</v>
      </c>
      <c r="AY4414" s="243" t="s">
        <v>190</v>
      </c>
    </row>
    <row r="4415" s="13" customFormat="1">
      <c r="A4415" s="13"/>
      <c r="B4415" s="232"/>
      <c r="C4415" s="233"/>
      <c r="D4415" s="234" t="s">
        <v>205</v>
      </c>
      <c r="E4415" s="235" t="s">
        <v>19</v>
      </c>
      <c r="F4415" s="236" t="s">
        <v>1892</v>
      </c>
      <c r="G4415" s="233"/>
      <c r="H4415" s="237">
        <v>-2</v>
      </c>
      <c r="I4415" s="238"/>
      <c r="J4415" s="233"/>
      <c r="K4415" s="233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205</v>
      </c>
      <c r="AU4415" s="243" t="s">
        <v>82</v>
      </c>
      <c r="AV4415" s="13" t="s">
        <v>82</v>
      </c>
      <c r="AW4415" s="13" t="s">
        <v>33</v>
      </c>
      <c r="AX4415" s="13" t="s">
        <v>72</v>
      </c>
      <c r="AY4415" s="243" t="s">
        <v>190</v>
      </c>
    </row>
    <row r="4416" s="14" customFormat="1">
      <c r="A4416" s="14"/>
      <c r="B4416" s="254"/>
      <c r="C4416" s="255"/>
      <c r="D4416" s="234" t="s">
        <v>205</v>
      </c>
      <c r="E4416" s="256" t="s">
        <v>19</v>
      </c>
      <c r="F4416" s="257" t="s">
        <v>1498</v>
      </c>
      <c r="G4416" s="255"/>
      <c r="H4416" s="256" t="s">
        <v>19</v>
      </c>
      <c r="I4416" s="258"/>
      <c r="J4416" s="255"/>
      <c r="K4416" s="255"/>
      <c r="L4416" s="259"/>
      <c r="M4416" s="260"/>
      <c r="N4416" s="261"/>
      <c r="O4416" s="261"/>
      <c r="P4416" s="261"/>
      <c r="Q4416" s="261"/>
      <c r="R4416" s="261"/>
      <c r="S4416" s="261"/>
      <c r="T4416" s="262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63" t="s">
        <v>205</v>
      </c>
      <c r="AU4416" s="263" t="s">
        <v>82</v>
      </c>
      <c r="AV4416" s="14" t="s">
        <v>79</v>
      </c>
      <c r="AW4416" s="14" t="s">
        <v>33</v>
      </c>
      <c r="AX4416" s="14" t="s">
        <v>72</v>
      </c>
      <c r="AY4416" s="263" t="s">
        <v>190</v>
      </c>
    </row>
    <row r="4417" s="13" customFormat="1">
      <c r="A4417" s="13"/>
      <c r="B4417" s="232"/>
      <c r="C4417" s="233"/>
      <c r="D4417" s="234" t="s">
        <v>205</v>
      </c>
      <c r="E4417" s="235" t="s">
        <v>19</v>
      </c>
      <c r="F4417" s="236" t="s">
        <v>4567</v>
      </c>
      <c r="G4417" s="233"/>
      <c r="H4417" s="237">
        <v>26.879999999999999</v>
      </c>
      <c r="I4417" s="238"/>
      <c r="J4417" s="233"/>
      <c r="K4417" s="233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205</v>
      </c>
      <c r="AU4417" s="243" t="s">
        <v>82</v>
      </c>
      <c r="AV4417" s="13" t="s">
        <v>82</v>
      </c>
      <c r="AW4417" s="13" t="s">
        <v>33</v>
      </c>
      <c r="AX4417" s="13" t="s">
        <v>72</v>
      </c>
      <c r="AY4417" s="243" t="s">
        <v>190</v>
      </c>
    </row>
    <row r="4418" s="13" customFormat="1">
      <c r="A4418" s="13"/>
      <c r="B4418" s="232"/>
      <c r="C4418" s="233"/>
      <c r="D4418" s="234" t="s">
        <v>205</v>
      </c>
      <c r="E4418" s="235" t="s">
        <v>19</v>
      </c>
      <c r="F4418" s="236" t="s">
        <v>1860</v>
      </c>
      <c r="G4418" s="233"/>
      <c r="H4418" s="237">
        <v>-1.5760000000000001</v>
      </c>
      <c r="I4418" s="238"/>
      <c r="J4418" s="233"/>
      <c r="K4418" s="233"/>
      <c r="L4418" s="239"/>
      <c r="M4418" s="240"/>
      <c r="N4418" s="241"/>
      <c r="O4418" s="241"/>
      <c r="P4418" s="241"/>
      <c r="Q4418" s="241"/>
      <c r="R4418" s="241"/>
      <c r="S4418" s="241"/>
      <c r="T4418" s="242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3" t="s">
        <v>205</v>
      </c>
      <c r="AU4418" s="243" t="s">
        <v>82</v>
      </c>
      <c r="AV4418" s="13" t="s">
        <v>82</v>
      </c>
      <c r="AW4418" s="13" t="s">
        <v>33</v>
      </c>
      <c r="AX4418" s="13" t="s">
        <v>72</v>
      </c>
      <c r="AY4418" s="243" t="s">
        <v>190</v>
      </c>
    </row>
    <row r="4419" s="14" customFormat="1">
      <c r="A4419" s="14"/>
      <c r="B4419" s="254"/>
      <c r="C4419" s="255"/>
      <c r="D4419" s="234" t="s">
        <v>205</v>
      </c>
      <c r="E4419" s="256" t="s">
        <v>19</v>
      </c>
      <c r="F4419" s="257" t="s">
        <v>1500</v>
      </c>
      <c r="G4419" s="255"/>
      <c r="H4419" s="256" t="s">
        <v>19</v>
      </c>
      <c r="I4419" s="258"/>
      <c r="J4419" s="255"/>
      <c r="K4419" s="255"/>
      <c r="L4419" s="259"/>
      <c r="M4419" s="260"/>
      <c r="N4419" s="261"/>
      <c r="O4419" s="261"/>
      <c r="P4419" s="261"/>
      <c r="Q4419" s="261"/>
      <c r="R4419" s="261"/>
      <c r="S4419" s="261"/>
      <c r="T4419" s="262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63" t="s">
        <v>205</v>
      </c>
      <c r="AU4419" s="263" t="s">
        <v>82</v>
      </c>
      <c r="AV4419" s="14" t="s">
        <v>79</v>
      </c>
      <c r="AW4419" s="14" t="s">
        <v>33</v>
      </c>
      <c r="AX4419" s="14" t="s">
        <v>72</v>
      </c>
      <c r="AY4419" s="263" t="s">
        <v>190</v>
      </c>
    </row>
    <row r="4420" s="13" customFormat="1">
      <c r="A4420" s="13"/>
      <c r="B4420" s="232"/>
      <c r="C4420" s="233"/>
      <c r="D4420" s="234" t="s">
        <v>205</v>
      </c>
      <c r="E4420" s="235" t="s">
        <v>19</v>
      </c>
      <c r="F4420" s="236" t="s">
        <v>4568</v>
      </c>
      <c r="G4420" s="233"/>
      <c r="H4420" s="237">
        <v>42.630000000000003</v>
      </c>
      <c r="I4420" s="238"/>
      <c r="J4420" s="233"/>
      <c r="K4420" s="233"/>
      <c r="L4420" s="239"/>
      <c r="M4420" s="240"/>
      <c r="N4420" s="241"/>
      <c r="O4420" s="241"/>
      <c r="P4420" s="241"/>
      <c r="Q4420" s="241"/>
      <c r="R4420" s="241"/>
      <c r="S4420" s="241"/>
      <c r="T4420" s="242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3" t="s">
        <v>205</v>
      </c>
      <c r="AU4420" s="243" t="s">
        <v>82</v>
      </c>
      <c r="AV4420" s="13" t="s">
        <v>82</v>
      </c>
      <c r="AW4420" s="13" t="s">
        <v>33</v>
      </c>
      <c r="AX4420" s="13" t="s">
        <v>72</v>
      </c>
      <c r="AY4420" s="243" t="s">
        <v>190</v>
      </c>
    </row>
    <row r="4421" s="13" customFormat="1">
      <c r="A4421" s="13"/>
      <c r="B4421" s="232"/>
      <c r="C4421" s="233"/>
      <c r="D4421" s="234" t="s">
        <v>205</v>
      </c>
      <c r="E4421" s="235" t="s">
        <v>19</v>
      </c>
      <c r="F4421" s="236" t="s">
        <v>1860</v>
      </c>
      <c r="G4421" s="233"/>
      <c r="H4421" s="237">
        <v>-1.5760000000000001</v>
      </c>
      <c r="I4421" s="238"/>
      <c r="J4421" s="233"/>
      <c r="K4421" s="233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205</v>
      </c>
      <c r="AU4421" s="243" t="s">
        <v>82</v>
      </c>
      <c r="AV4421" s="13" t="s">
        <v>82</v>
      </c>
      <c r="AW4421" s="13" t="s">
        <v>33</v>
      </c>
      <c r="AX4421" s="13" t="s">
        <v>72</v>
      </c>
      <c r="AY4421" s="243" t="s">
        <v>190</v>
      </c>
    </row>
    <row r="4422" s="13" customFormat="1">
      <c r="A4422" s="13"/>
      <c r="B4422" s="232"/>
      <c r="C4422" s="233"/>
      <c r="D4422" s="234" t="s">
        <v>205</v>
      </c>
      <c r="E4422" s="235" t="s">
        <v>19</v>
      </c>
      <c r="F4422" s="236" t="s">
        <v>1871</v>
      </c>
      <c r="G4422" s="233"/>
      <c r="H4422" s="237">
        <v>-2.758</v>
      </c>
      <c r="I4422" s="238"/>
      <c r="J4422" s="233"/>
      <c r="K4422" s="233"/>
      <c r="L4422" s="239"/>
      <c r="M4422" s="240"/>
      <c r="N4422" s="241"/>
      <c r="O4422" s="241"/>
      <c r="P4422" s="241"/>
      <c r="Q4422" s="241"/>
      <c r="R4422" s="241"/>
      <c r="S4422" s="241"/>
      <c r="T4422" s="242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3" t="s">
        <v>205</v>
      </c>
      <c r="AU4422" s="243" t="s">
        <v>82</v>
      </c>
      <c r="AV4422" s="13" t="s">
        <v>82</v>
      </c>
      <c r="AW4422" s="13" t="s">
        <v>33</v>
      </c>
      <c r="AX4422" s="13" t="s">
        <v>72</v>
      </c>
      <c r="AY4422" s="243" t="s">
        <v>190</v>
      </c>
    </row>
    <row r="4423" s="13" customFormat="1">
      <c r="A4423" s="13"/>
      <c r="B4423" s="232"/>
      <c r="C4423" s="233"/>
      <c r="D4423" s="234" t="s">
        <v>205</v>
      </c>
      <c r="E4423" s="235" t="s">
        <v>19</v>
      </c>
      <c r="F4423" s="236" t="s">
        <v>1502</v>
      </c>
      <c r="G4423" s="233"/>
      <c r="H4423" s="237">
        <v>-0.35999999999999999</v>
      </c>
      <c r="I4423" s="238"/>
      <c r="J4423" s="233"/>
      <c r="K4423" s="233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205</v>
      </c>
      <c r="AU4423" s="243" t="s">
        <v>82</v>
      </c>
      <c r="AV4423" s="13" t="s">
        <v>82</v>
      </c>
      <c r="AW4423" s="13" t="s">
        <v>33</v>
      </c>
      <c r="AX4423" s="13" t="s">
        <v>72</v>
      </c>
      <c r="AY4423" s="243" t="s">
        <v>190</v>
      </c>
    </row>
    <row r="4424" s="13" customFormat="1">
      <c r="A4424" s="13"/>
      <c r="B4424" s="232"/>
      <c r="C4424" s="233"/>
      <c r="D4424" s="234" t="s">
        <v>205</v>
      </c>
      <c r="E4424" s="235" t="s">
        <v>19</v>
      </c>
      <c r="F4424" s="236" t="s">
        <v>1892</v>
      </c>
      <c r="G4424" s="233"/>
      <c r="H4424" s="237">
        <v>-2</v>
      </c>
      <c r="I4424" s="238"/>
      <c r="J4424" s="233"/>
      <c r="K4424" s="233"/>
      <c r="L4424" s="239"/>
      <c r="M4424" s="240"/>
      <c r="N4424" s="241"/>
      <c r="O4424" s="241"/>
      <c r="P4424" s="241"/>
      <c r="Q4424" s="241"/>
      <c r="R4424" s="241"/>
      <c r="S4424" s="241"/>
      <c r="T4424" s="242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3" t="s">
        <v>205</v>
      </c>
      <c r="AU4424" s="243" t="s">
        <v>82</v>
      </c>
      <c r="AV4424" s="13" t="s">
        <v>82</v>
      </c>
      <c r="AW4424" s="13" t="s">
        <v>33</v>
      </c>
      <c r="AX4424" s="13" t="s">
        <v>72</v>
      </c>
      <c r="AY4424" s="243" t="s">
        <v>190</v>
      </c>
    </row>
    <row r="4425" s="16" customFormat="1">
      <c r="A4425" s="16"/>
      <c r="B4425" s="286"/>
      <c r="C4425" s="287"/>
      <c r="D4425" s="234" t="s">
        <v>205</v>
      </c>
      <c r="E4425" s="288" t="s">
        <v>19</v>
      </c>
      <c r="F4425" s="289" t="s">
        <v>914</v>
      </c>
      <c r="G4425" s="287"/>
      <c r="H4425" s="290">
        <v>466.12700000000001</v>
      </c>
      <c r="I4425" s="291"/>
      <c r="J4425" s="287"/>
      <c r="K4425" s="287"/>
      <c r="L4425" s="292"/>
      <c r="M4425" s="293"/>
      <c r="N4425" s="294"/>
      <c r="O4425" s="294"/>
      <c r="P4425" s="294"/>
      <c r="Q4425" s="294"/>
      <c r="R4425" s="294"/>
      <c r="S4425" s="294"/>
      <c r="T4425" s="295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T4425" s="296" t="s">
        <v>205</v>
      </c>
      <c r="AU4425" s="296" t="s">
        <v>82</v>
      </c>
      <c r="AV4425" s="16" t="s">
        <v>207</v>
      </c>
      <c r="AW4425" s="16" t="s">
        <v>33</v>
      </c>
      <c r="AX4425" s="16" t="s">
        <v>72</v>
      </c>
      <c r="AY4425" s="296" t="s">
        <v>190</v>
      </c>
    </row>
    <row r="4426" s="14" customFormat="1">
      <c r="A4426" s="14"/>
      <c r="B4426" s="254"/>
      <c r="C4426" s="255"/>
      <c r="D4426" s="234" t="s">
        <v>205</v>
      </c>
      <c r="E4426" s="256" t="s">
        <v>19</v>
      </c>
      <c r="F4426" s="257" t="s">
        <v>4569</v>
      </c>
      <c r="G4426" s="255"/>
      <c r="H4426" s="256" t="s">
        <v>19</v>
      </c>
      <c r="I4426" s="258"/>
      <c r="J4426" s="255"/>
      <c r="K4426" s="255"/>
      <c r="L4426" s="259"/>
      <c r="M4426" s="260"/>
      <c r="N4426" s="261"/>
      <c r="O4426" s="261"/>
      <c r="P4426" s="261"/>
      <c r="Q4426" s="261"/>
      <c r="R4426" s="261"/>
      <c r="S4426" s="261"/>
      <c r="T4426" s="262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63" t="s">
        <v>205</v>
      </c>
      <c r="AU4426" s="263" t="s">
        <v>82</v>
      </c>
      <c r="AV4426" s="14" t="s">
        <v>79</v>
      </c>
      <c r="AW4426" s="14" t="s">
        <v>33</v>
      </c>
      <c r="AX4426" s="14" t="s">
        <v>72</v>
      </c>
      <c r="AY4426" s="263" t="s">
        <v>190</v>
      </c>
    </row>
    <row r="4427" s="14" customFormat="1">
      <c r="A4427" s="14"/>
      <c r="B4427" s="254"/>
      <c r="C4427" s="255"/>
      <c r="D4427" s="234" t="s">
        <v>205</v>
      </c>
      <c r="E4427" s="256" t="s">
        <v>19</v>
      </c>
      <c r="F4427" s="257" t="s">
        <v>1066</v>
      </c>
      <c r="G4427" s="255"/>
      <c r="H4427" s="256" t="s">
        <v>19</v>
      </c>
      <c r="I4427" s="258"/>
      <c r="J4427" s="255"/>
      <c r="K4427" s="255"/>
      <c r="L4427" s="259"/>
      <c r="M4427" s="260"/>
      <c r="N4427" s="261"/>
      <c r="O4427" s="261"/>
      <c r="P4427" s="261"/>
      <c r="Q4427" s="261"/>
      <c r="R4427" s="261"/>
      <c r="S4427" s="261"/>
      <c r="T4427" s="262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63" t="s">
        <v>205</v>
      </c>
      <c r="AU4427" s="263" t="s">
        <v>82</v>
      </c>
      <c r="AV4427" s="14" t="s">
        <v>79</v>
      </c>
      <c r="AW4427" s="14" t="s">
        <v>33</v>
      </c>
      <c r="AX4427" s="14" t="s">
        <v>72</v>
      </c>
      <c r="AY4427" s="263" t="s">
        <v>190</v>
      </c>
    </row>
    <row r="4428" s="14" customFormat="1">
      <c r="A4428" s="14"/>
      <c r="B4428" s="254"/>
      <c r="C4428" s="255"/>
      <c r="D4428" s="234" t="s">
        <v>205</v>
      </c>
      <c r="E4428" s="256" t="s">
        <v>19</v>
      </c>
      <c r="F4428" s="257" t="s">
        <v>1416</v>
      </c>
      <c r="G4428" s="255"/>
      <c r="H4428" s="256" t="s">
        <v>19</v>
      </c>
      <c r="I4428" s="258"/>
      <c r="J4428" s="255"/>
      <c r="K4428" s="255"/>
      <c r="L4428" s="259"/>
      <c r="M4428" s="260"/>
      <c r="N4428" s="261"/>
      <c r="O4428" s="261"/>
      <c r="P4428" s="261"/>
      <c r="Q4428" s="261"/>
      <c r="R4428" s="261"/>
      <c r="S4428" s="261"/>
      <c r="T4428" s="262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63" t="s">
        <v>205</v>
      </c>
      <c r="AU4428" s="263" t="s">
        <v>82</v>
      </c>
      <c r="AV4428" s="14" t="s">
        <v>79</v>
      </c>
      <c r="AW4428" s="14" t="s">
        <v>33</v>
      </c>
      <c r="AX4428" s="14" t="s">
        <v>72</v>
      </c>
      <c r="AY4428" s="263" t="s">
        <v>190</v>
      </c>
    </row>
    <row r="4429" s="13" customFormat="1">
      <c r="A4429" s="13"/>
      <c r="B4429" s="232"/>
      <c r="C4429" s="233"/>
      <c r="D4429" s="234" t="s">
        <v>205</v>
      </c>
      <c r="E4429" s="235" t="s">
        <v>19</v>
      </c>
      <c r="F4429" s="236" t="s">
        <v>4570</v>
      </c>
      <c r="G4429" s="233"/>
      <c r="H4429" s="237">
        <v>2.7000000000000002</v>
      </c>
      <c r="I4429" s="238"/>
      <c r="J4429" s="233"/>
      <c r="K4429" s="233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205</v>
      </c>
      <c r="AU4429" s="243" t="s">
        <v>82</v>
      </c>
      <c r="AV4429" s="13" t="s">
        <v>82</v>
      </c>
      <c r="AW4429" s="13" t="s">
        <v>33</v>
      </c>
      <c r="AX4429" s="13" t="s">
        <v>72</v>
      </c>
      <c r="AY4429" s="243" t="s">
        <v>190</v>
      </c>
    </row>
    <row r="4430" s="14" customFormat="1">
      <c r="A4430" s="14"/>
      <c r="B4430" s="254"/>
      <c r="C4430" s="255"/>
      <c r="D4430" s="234" t="s">
        <v>205</v>
      </c>
      <c r="E4430" s="256" t="s">
        <v>19</v>
      </c>
      <c r="F4430" s="257" t="s">
        <v>4187</v>
      </c>
      <c r="G4430" s="255"/>
      <c r="H4430" s="256" t="s">
        <v>19</v>
      </c>
      <c r="I4430" s="258"/>
      <c r="J4430" s="255"/>
      <c r="K4430" s="255"/>
      <c r="L4430" s="259"/>
      <c r="M4430" s="260"/>
      <c r="N4430" s="261"/>
      <c r="O4430" s="261"/>
      <c r="P4430" s="261"/>
      <c r="Q4430" s="261"/>
      <c r="R4430" s="261"/>
      <c r="S4430" s="261"/>
      <c r="T4430" s="262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63" t="s">
        <v>205</v>
      </c>
      <c r="AU4430" s="263" t="s">
        <v>82</v>
      </c>
      <c r="AV4430" s="14" t="s">
        <v>79</v>
      </c>
      <c r="AW4430" s="14" t="s">
        <v>33</v>
      </c>
      <c r="AX4430" s="14" t="s">
        <v>72</v>
      </c>
      <c r="AY4430" s="263" t="s">
        <v>190</v>
      </c>
    </row>
    <row r="4431" s="13" customFormat="1">
      <c r="A4431" s="13"/>
      <c r="B4431" s="232"/>
      <c r="C4431" s="233"/>
      <c r="D4431" s="234" t="s">
        <v>205</v>
      </c>
      <c r="E4431" s="235" t="s">
        <v>19</v>
      </c>
      <c r="F4431" s="236" t="s">
        <v>4571</v>
      </c>
      <c r="G4431" s="233"/>
      <c r="H4431" s="237">
        <v>1.8</v>
      </c>
      <c r="I4431" s="238"/>
      <c r="J4431" s="233"/>
      <c r="K4431" s="233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205</v>
      </c>
      <c r="AU4431" s="243" t="s">
        <v>82</v>
      </c>
      <c r="AV4431" s="13" t="s">
        <v>82</v>
      </c>
      <c r="AW4431" s="13" t="s">
        <v>33</v>
      </c>
      <c r="AX4431" s="13" t="s">
        <v>72</v>
      </c>
      <c r="AY4431" s="243" t="s">
        <v>190</v>
      </c>
    </row>
    <row r="4432" s="14" customFormat="1">
      <c r="A4432" s="14"/>
      <c r="B4432" s="254"/>
      <c r="C4432" s="255"/>
      <c r="D4432" s="234" t="s">
        <v>205</v>
      </c>
      <c r="E4432" s="256" t="s">
        <v>19</v>
      </c>
      <c r="F4432" s="257" t="s">
        <v>1420</v>
      </c>
      <c r="G4432" s="255"/>
      <c r="H4432" s="256" t="s">
        <v>19</v>
      </c>
      <c r="I4432" s="258"/>
      <c r="J4432" s="255"/>
      <c r="K4432" s="255"/>
      <c r="L4432" s="259"/>
      <c r="M4432" s="260"/>
      <c r="N4432" s="261"/>
      <c r="O4432" s="261"/>
      <c r="P4432" s="261"/>
      <c r="Q4432" s="261"/>
      <c r="R4432" s="261"/>
      <c r="S4432" s="261"/>
      <c r="T4432" s="262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63" t="s">
        <v>205</v>
      </c>
      <c r="AU4432" s="263" t="s">
        <v>82</v>
      </c>
      <c r="AV4432" s="14" t="s">
        <v>79</v>
      </c>
      <c r="AW4432" s="14" t="s">
        <v>33</v>
      </c>
      <c r="AX4432" s="14" t="s">
        <v>72</v>
      </c>
      <c r="AY4432" s="263" t="s">
        <v>190</v>
      </c>
    </row>
    <row r="4433" s="13" customFormat="1">
      <c r="A4433" s="13"/>
      <c r="B4433" s="232"/>
      <c r="C4433" s="233"/>
      <c r="D4433" s="234" t="s">
        <v>205</v>
      </c>
      <c r="E4433" s="235" t="s">
        <v>19</v>
      </c>
      <c r="F4433" s="236" t="s">
        <v>4570</v>
      </c>
      <c r="G4433" s="233"/>
      <c r="H4433" s="237">
        <v>2.7000000000000002</v>
      </c>
      <c r="I4433" s="238"/>
      <c r="J4433" s="233"/>
      <c r="K4433" s="233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205</v>
      </c>
      <c r="AU4433" s="243" t="s">
        <v>82</v>
      </c>
      <c r="AV4433" s="13" t="s">
        <v>82</v>
      </c>
      <c r="AW4433" s="13" t="s">
        <v>33</v>
      </c>
      <c r="AX4433" s="13" t="s">
        <v>72</v>
      </c>
      <c r="AY4433" s="243" t="s">
        <v>190</v>
      </c>
    </row>
    <row r="4434" s="14" customFormat="1">
      <c r="A4434" s="14"/>
      <c r="B4434" s="254"/>
      <c r="C4434" s="255"/>
      <c r="D4434" s="234" t="s">
        <v>205</v>
      </c>
      <c r="E4434" s="256" t="s">
        <v>19</v>
      </c>
      <c r="F4434" s="257" t="s">
        <v>1913</v>
      </c>
      <c r="G4434" s="255"/>
      <c r="H4434" s="256" t="s">
        <v>19</v>
      </c>
      <c r="I4434" s="258"/>
      <c r="J4434" s="255"/>
      <c r="K4434" s="255"/>
      <c r="L4434" s="259"/>
      <c r="M4434" s="260"/>
      <c r="N4434" s="261"/>
      <c r="O4434" s="261"/>
      <c r="P4434" s="261"/>
      <c r="Q4434" s="261"/>
      <c r="R4434" s="261"/>
      <c r="S4434" s="261"/>
      <c r="T4434" s="262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63" t="s">
        <v>205</v>
      </c>
      <c r="AU4434" s="263" t="s">
        <v>82</v>
      </c>
      <c r="AV4434" s="14" t="s">
        <v>79</v>
      </c>
      <c r="AW4434" s="14" t="s">
        <v>33</v>
      </c>
      <c r="AX4434" s="14" t="s">
        <v>72</v>
      </c>
      <c r="AY4434" s="263" t="s">
        <v>190</v>
      </c>
    </row>
    <row r="4435" s="13" customFormat="1">
      <c r="A4435" s="13"/>
      <c r="B4435" s="232"/>
      <c r="C4435" s="233"/>
      <c r="D4435" s="234" t="s">
        <v>205</v>
      </c>
      <c r="E4435" s="235" t="s">
        <v>19</v>
      </c>
      <c r="F4435" s="236" t="s">
        <v>4572</v>
      </c>
      <c r="G4435" s="233"/>
      <c r="H4435" s="237">
        <v>4</v>
      </c>
      <c r="I4435" s="238"/>
      <c r="J4435" s="233"/>
      <c r="K4435" s="233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205</v>
      </c>
      <c r="AU4435" s="243" t="s">
        <v>82</v>
      </c>
      <c r="AV4435" s="13" t="s">
        <v>82</v>
      </c>
      <c r="AW4435" s="13" t="s">
        <v>33</v>
      </c>
      <c r="AX4435" s="13" t="s">
        <v>72</v>
      </c>
      <c r="AY4435" s="243" t="s">
        <v>190</v>
      </c>
    </row>
    <row r="4436" s="14" customFormat="1">
      <c r="A4436" s="14"/>
      <c r="B4436" s="254"/>
      <c r="C4436" s="255"/>
      <c r="D4436" s="234" t="s">
        <v>205</v>
      </c>
      <c r="E4436" s="256" t="s">
        <v>19</v>
      </c>
      <c r="F4436" s="257" t="s">
        <v>1422</v>
      </c>
      <c r="G4436" s="255"/>
      <c r="H4436" s="256" t="s">
        <v>19</v>
      </c>
      <c r="I4436" s="258"/>
      <c r="J4436" s="255"/>
      <c r="K4436" s="255"/>
      <c r="L4436" s="259"/>
      <c r="M4436" s="260"/>
      <c r="N4436" s="261"/>
      <c r="O4436" s="261"/>
      <c r="P4436" s="261"/>
      <c r="Q4436" s="261"/>
      <c r="R4436" s="261"/>
      <c r="S4436" s="261"/>
      <c r="T4436" s="262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63" t="s">
        <v>205</v>
      </c>
      <c r="AU4436" s="263" t="s">
        <v>82</v>
      </c>
      <c r="AV4436" s="14" t="s">
        <v>79</v>
      </c>
      <c r="AW4436" s="14" t="s">
        <v>33</v>
      </c>
      <c r="AX4436" s="14" t="s">
        <v>72</v>
      </c>
      <c r="AY4436" s="263" t="s">
        <v>190</v>
      </c>
    </row>
    <row r="4437" s="13" customFormat="1">
      <c r="A4437" s="13"/>
      <c r="B4437" s="232"/>
      <c r="C4437" s="233"/>
      <c r="D4437" s="234" t="s">
        <v>205</v>
      </c>
      <c r="E4437" s="235" t="s">
        <v>19</v>
      </c>
      <c r="F4437" s="236" t="s">
        <v>4573</v>
      </c>
      <c r="G4437" s="233"/>
      <c r="H4437" s="237">
        <v>6.1950000000000003</v>
      </c>
      <c r="I4437" s="238"/>
      <c r="J4437" s="233"/>
      <c r="K4437" s="233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205</v>
      </c>
      <c r="AU4437" s="243" t="s">
        <v>82</v>
      </c>
      <c r="AV4437" s="13" t="s">
        <v>82</v>
      </c>
      <c r="AW4437" s="13" t="s">
        <v>33</v>
      </c>
      <c r="AX4437" s="13" t="s">
        <v>72</v>
      </c>
      <c r="AY4437" s="243" t="s">
        <v>190</v>
      </c>
    </row>
    <row r="4438" s="14" customFormat="1">
      <c r="A4438" s="14"/>
      <c r="B4438" s="254"/>
      <c r="C4438" s="255"/>
      <c r="D4438" s="234" t="s">
        <v>205</v>
      </c>
      <c r="E4438" s="256" t="s">
        <v>19</v>
      </c>
      <c r="F4438" s="257" t="s">
        <v>4190</v>
      </c>
      <c r="G4438" s="255"/>
      <c r="H4438" s="256" t="s">
        <v>19</v>
      </c>
      <c r="I4438" s="258"/>
      <c r="J4438" s="255"/>
      <c r="K4438" s="255"/>
      <c r="L4438" s="259"/>
      <c r="M4438" s="260"/>
      <c r="N4438" s="261"/>
      <c r="O4438" s="261"/>
      <c r="P4438" s="261"/>
      <c r="Q4438" s="261"/>
      <c r="R4438" s="261"/>
      <c r="S4438" s="261"/>
      <c r="T4438" s="262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63" t="s">
        <v>205</v>
      </c>
      <c r="AU4438" s="263" t="s">
        <v>82</v>
      </c>
      <c r="AV4438" s="14" t="s">
        <v>79</v>
      </c>
      <c r="AW4438" s="14" t="s">
        <v>33</v>
      </c>
      <c r="AX4438" s="14" t="s">
        <v>72</v>
      </c>
      <c r="AY4438" s="263" t="s">
        <v>190</v>
      </c>
    </row>
    <row r="4439" s="13" customFormat="1">
      <c r="A4439" s="13"/>
      <c r="B4439" s="232"/>
      <c r="C4439" s="233"/>
      <c r="D4439" s="234" t="s">
        <v>205</v>
      </c>
      <c r="E4439" s="235" t="s">
        <v>19</v>
      </c>
      <c r="F4439" s="236" t="s">
        <v>4574</v>
      </c>
      <c r="G4439" s="233"/>
      <c r="H4439" s="237">
        <v>25.379999999999999</v>
      </c>
      <c r="I4439" s="238"/>
      <c r="J4439" s="233"/>
      <c r="K4439" s="233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205</v>
      </c>
      <c r="AU4439" s="243" t="s">
        <v>82</v>
      </c>
      <c r="AV4439" s="13" t="s">
        <v>82</v>
      </c>
      <c r="AW4439" s="13" t="s">
        <v>33</v>
      </c>
      <c r="AX4439" s="13" t="s">
        <v>72</v>
      </c>
      <c r="AY4439" s="243" t="s">
        <v>190</v>
      </c>
    </row>
    <row r="4440" s="13" customFormat="1">
      <c r="A4440" s="13"/>
      <c r="B4440" s="232"/>
      <c r="C4440" s="233"/>
      <c r="D4440" s="234" t="s">
        <v>205</v>
      </c>
      <c r="E4440" s="235" t="s">
        <v>19</v>
      </c>
      <c r="F4440" s="236" t="s">
        <v>1867</v>
      </c>
      <c r="G4440" s="233"/>
      <c r="H4440" s="237">
        <v>-1.7729999999999999</v>
      </c>
      <c r="I4440" s="238"/>
      <c r="J4440" s="233"/>
      <c r="K4440" s="233"/>
      <c r="L4440" s="239"/>
      <c r="M4440" s="240"/>
      <c r="N4440" s="241"/>
      <c r="O4440" s="241"/>
      <c r="P4440" s="241"/>
      <c r="Q4440" s="241"/>
      <c r="R4440" s="241"/>
      <c r="S4440" s="241"/>
      <c r="T4440" s="242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3" t="s">
        <v>205</v>
      </c>
      <c r="AU4440" s="243" t="s">
        <v>82</v>
      </c>
      <c r="AV4440" s="13" t="s">
        <v>82</v>
      </c>
      <c r="AW4440" s="13" t="s">
        <v>33</v>
      </c>
      <c r="AX4440" s="13" t="s">
        <v>72</v>
      </c>
      <c r="AY4440" s="243" t="s">
        <v>190</v>
      </c>
    </row>
    <row r="4441" s="14" customFormat="1">
      <c r="A4441" s="14"/>
      <c r="B4441" s="254"/>
      <c r="C4441" s="255"/>
      <c r="D4441" s="234" t="s">
        <v>205</v>
      </c>
      <c r="E4441" s="256" t="s">
        <v>19</v>
      </c>
      <c r="F4441" s="257" t="s">
        <v>1921</v>
      </c>
      <c r="G4441" s="255"/>
      <c r="H4441" s="256" t="s">
        <v>19</v>
      </c>
      <c r="I4441" s="258"/>
      <c r="J4441" s="255"/>
      <c r="K4441" s="255"/>
      <c r="L4441" s="259"/>
      <c r="M4441" s="260"/>
      <c r="N4441" s="261"/>
      <c r="O4441" s="261"/>
      <c r="P4441" s="261"/>
      <c r="Q4441" s="261"/>
      <c r="R4441" s="261"/>
      <c r="S4441" s="261"/>
      <c r="T4441" s="262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63" t="s">
        <v>205</v>
      </c>
      <c r="AU4441" s="263" t="s">
        <v>82</v>
      </c>
      <c r="AV4441" s="14" t="s">
        <v>79</v>
      </c>
      <c r="AW4441" s="14" t="s">
        <v>33</v>
      </c>
      <c r="AX4441" s="14" t="s">
        <v>72</v>
      </c>
      <c r="AY4441" s="263" t="s">
        <v>190</v>
      </c>
    </row>
    <row r="4442" s="13" customFormat="1">
      <c r="A4442" s="13"/>
      <c r="B4442" s="232"/>
      <c r="C4442" s="233"/>
      <c r="D4442" s="234" t="s">
        <v>205</v>
      </c>
      <c r="E4442" s="235" t="s">
        <v>19</v>
      </c>
      <c r="F4442" s="236" t="s">
        <v>4575</v>
      </c>
      <c r="G4442" s="233"/>
      <c r="H4442" s="237">
        <v>10.800000000000001</v>
      </c>
      <c r="I4442" s="238"/>
      <c r="J4442" s="233"/>
      <c r="K4442" s="233"/>
      <c r="L4442" s="239"/>
      <c r="M4442" s="240"/>
      <c r="N4442" s="241"/>
      <c r="O4442" s="241"/>
      <c r="P4442" s="241"/>
      <c r="Q4442" s="241"/>
      <c r="R4442" s="241"/>
      <c r="S4442" s="241"/>
      <c r="T4442" s="242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3" t="s">
        <v>205</v>
      </c>
      <c r="AU4442" s="243" t="s">
        <v>82</v>
      </c>
      <c r="AV4442" s="13" t="s">
        <v>82</v>
      </c>
      <c r="AW4442" s="13" t="s">
        <v>33</v>
      </c>
      <c r="AX4442" s="13" t="s">
        <v>72</v>
      </c>
      <c r="AY4442" s="243" t="s">
        <v>190</v>
      </c>
    </row>
    <row r="4443" s="14" customFormat="1">
      <c r="A4443" s="14"/>
      <c r="B4443" s="254"/>
      <c r="C4443" s="255"/>
      <c r="D4443" s="234" t="s">
        <v>205</v>
      </c>
      <c r="E4443" s="256" t="s">
        <v>19</v>
      </c>
      <c r="F4443" s="257" t="s">
        <v>1463</v>
      </c>
      <c r="G4443" s="255"/>
      <c r="H4443" s="256" t="s">
        <v>19</v>
      </c>
      <c r="I4443" s="258"/>
      <c r="J4443" s="255"/>
      <c r="K4443" s="255"/>
      <c r="L4443" s="259"/>
      <c r="M4443" s="260"/>
      <c r="N4443" s="261"/>
      <c r="O4443" s="261"/>
      <c r="P4443" s="261"/>
      <c r="Q4443" s="261"/>
      <c r="R4443" s="261"/>
      <c r="S4443" s="261"/>
      <c r="T4443" s="262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63" t="s">
        <v>205</v>
      </c>
      <c r="AU4443" s="263" t="s">
        <v>82</v>
      </c>
      <c r="AV4443" s="14" t="s">
        <v>79</v>
      </c>
      <c r="AW4443" s="14" t="s">
        <v>33</v>
      </c>
      <c r="AX4443" s="14" t="s">
        <v>72</v>
      </c>
      <c r="AY4443" s="263" t="s">
        <v>190</v>
      </c>
    </row>
    <row r="4444" s="13" customFormat="1">
      <c r="A4444" s="13"/>
      <c r="B4444" s="232"/>
      <c r="C4444" s="233"/>
      <c r="D4444" s="234" t="s">
        <v>205</v>
      </c>
      <c r="E4444" s="235" t="s">
        <v>19</v>
      </c>
      <c r="F4444" s="236" t="s">
        <v>4576</v>
      </c>
      <c r="G4444" s="233"/>
      <c r="H4444" s="237">
        <v>0.95999999999999996</v>
      </c>
      <c r="I4444" s="238"/>
      <c r="J4444" s="233"/>
      <c r="K4444" s="233"/>
      <c r="L4444" s="239"/>
      <c r="M4444" s="240"/>
      <c r="N4444" s="241"/>
      <c r="O4444" s="241"/>
      <c r="P4444" s="241"/>
      <c r="Q4444" s="241"/>
      <c r="R4444" s="241"/>
      <c r="S4444" s="241"/>
      <c r="T4444" s="242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3" t="s">
        <v>205</v>
      </c>
      <c r="AU4444" s="243" t="s">
        <v>82</v>
      </c>
      <c r="AV4444" s="13" t="s">
        <v>82</v>
      </c>
      <c r="AW4444" s="13" t="s">
        <v>33</v>
      </c>
      <c r="AX4444" s="13" t="s">
        <v>72</v>
      </c>
      <c r="AY4444" s="243" t="s">
        <v>190</v>
      </c>
    </row>
    <row r="4445" s="14" customFormat="1">
      <c r="A4445" s="14"/>
      <c r="B4445" s="254"/>
      <c r="C4445" s="255"/>
      <c r="D4445" s="234" t="s">
        <v>205</v>
      </c>
      <c r="E4445" s="256" t="s">
        <v>19</v>
      </c>
      <c r="F4445" s="257" t="s">
        <v>4194</v>
      </c>
      <c r="G4445" s="255"/>
      <c r="H4445" s="256" t="s">
        <v>19</v>
      </c>
      <c r="I4445" s="258"/>
      <c r="J4445" s="255"/>
      <c r="K4445" s="255"/>
      <c r="L4445" s="259"/>
      <c r="M4445" s="260"/>
      <c r="N4445" s="261"/>
      <c r="O4445" s="261"/>
      <c r="P4445" s="261"/>
      <c r="Q4445" s="261"/>
      <c r="R4445" s="261"/>
      <c r="S4445" s="261"/>
      <c r="T4445" s="262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63" t="s">
        <v>205</v>
      </c>
      <c r="AU4445" s="263" t="s">
        <v>82</v>
      </c>
      <c r="AV4445" s="14" t="s">
        <v>79</v>
      </c>
      <c r="AW4445" s="14" t="s">
        <v>33</v>
      </c>
      <c r="AX4445" s="14" t="s">
        <v>72</v>
      </c>
      <c r="AY4445" s="263" t="s">
        <v>190</v>
      </c>
    </row>
    <row r="4446" s="13" customFormat="1">
      <c r="A4446" s="13"/>
      <c r="B4446" s="232"/>
      <c r="C4446" s="233"/>
      <c r="D4446" s="234" t="s">
        <v>205</v>
      </c>
      <c r="E4446" s="235" t="s">
        <v>19</v>
      </c>
      <c r="F4446" s="236" t="s">
        <v>4577</v>
      </c>
      <c r="G4446" s="233"/>
      <c r="H4446" s="237">
        <v>25.488</v>
      </c>
      <c r="I4446" s="238"/>
      <c r="J4446" s="233"/>
      <c r="K4446" s="233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205</v>
      </c>
      <c r="AU4446" s="243" t="s">
        <v>82</v>
      </c>
      <c r="AV4446" s="13" t="s">
        <v>82</v>
      </c>
      <c r="AW4446" s="13" t="s">
        <v>33</v>
      </c>
      <c r="AX4446" s="13" t="s">
        <v>72</v>
      </c>
      <c r="AY4446" s="243" t="s">
        <v>190</v>
      </c>
    </row>
    <row r="4447" s="13" customFormat="1">
      <c r="A4447" s="13"/>
      <c r="B4447" s="232"/>
      <c r="C4447" s="233"/>
      <c r="D4447" s="234" t="s">
        <v>205</v>
      </c>
      <c r="E4447" s="235" t="s">
        <v>19</v>
      </c>
      <c r="F4447" s="236" t="s">
        <v>1860</v>
      </c>
      <c r="G4447" s="233"/>
      <c r="H4447" s="237">
        <v>-1.5760000000000001</v>
      </c>
      <c r="I4447" s="238"/>
      <c r="J4447" s="233"/>
      <c r="K4447" s="233"/>
      <c r="L4447" s="239"/>
      <c r="M4447" s="240"/>
      <c r="N4447" s="241"/>
      <c r="O4447" s="241"/>
      <c r="P4447" s="241"/>
      <c r="Q4447" s="241"/>
      <c r="R4447" s="241"/>
      <c r="S4447" s="241"/>
      <c r="T4447" s="242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3" t="s">
        <v>205</v>
      </c>
      <c r="AU4447" s="243" t="s">
        <v>82</v>
      </c>
      <c r="AV4447" s="13" t="s">
        <v>82</v>
      </c>
      <c r="AW4447" s="13" t="s">
        <v>33</v>
      </c>
      <c r="AX4447" s="13" t="s">
        <v>72</v>
      </c>
      <c r="AY4447" s="243" t="s">
        <v>190</v>
      </c>
    </row>
    <row r="4448" s="14" customFormat="1">
      <c r="A4448" s="14"/>
      <c r="B4448" s="254"/>
      <c r="C4448" s="255"/>
      <c r="D4448" s="234" t="s">
        <v>205</v>
      </c>
      <c r="E4448" s="256" t="s">
        <v>19</v>
      </c>
      <c r="F4448" s="257" t="s">
        <v>1078</v>
      </c>
      <c r="G4448" s="255"/>
      <c r="H4448" s="256" t="s">
        <v>19</v>
      </c>
      <c r="I4448" s="258"/>
      <c r="J4448" s="255"/>
      <c r="K4448" s="255"/>
      <c r="L4448" s="259"/>
      <c r="M4448" s="260"/>
      <c r="N4448" s="261"/>
      <c r="O4448" s="261"/>
      <c r="P4448" s="261"/>
      <c r="Q4448" s="261"/>
      <c r="R4448" s="261"/>
      <c r="S4448" s="261"/>
      <c r="T4448" s="262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63" t="s">
        <v>205</v>
      </c>
      <c r="AU4448" s="263" t="s">
        <v>82</v>
      </c>
      <c r="AV4448" s="14" t="s">
        <v>79</v>
      </c>
      <c r="AW4448" s="14" t="s">
        <v>33</v>
      </c>
      <c r="AX4448" s="14" t="s">
        <v>72</v>
      </c>
      <c r="AY4448" s="263" t="s">
        <v>190</v>
      </c>
    </row>
    <row r="4449" s="14" customFormat="1">
      <c r="A4449" s="14"/>
      <c r="B4449" s="254"/>
      <c r="C4449" s="255"/>
      <c r="D4449" s="234" t="s">
        <v>205</v>
      </c>
      <c r="E4449" s="256" t="s">
        <v>19</v>
      </c>
      <c r="F4449" s="257" t="s">
        <v>1960</v>
      </c>
      <c r="G4449" s="255"/>
      <c r="H4449" s="256" t="s">
        <v>19</v>
      </c>
      <c r="I4449" s="258"/>
      <c r="J4449" s="255"/>
      <c r="K4449" s="255"/>
      <c r="L4449" s="259"/>
      <c r="M4449" s="260"/>
      <c r="N4449" s="261"/>
      <c r="O4449" s="261"/>
      <c r="P4449" s="261"/>
      <c r="Q4449" s="261"/>
      <c r="R4449" s="261"/>
      <c r="S4449" s="261"/>
      <c r="T4449" s="262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63" t="s">
        <v>205</v>
      </c>
      <c r="AU4449" s="263" t="s">
        <v>82</v>
      </c>
      <c r="AV4449" s="14" t="s">
        <v>79</v>
      </c>
      <c r="AW4449" s="14" t="s">
        <v>33</v>
      </c>
      <c r="AX4449" s="14" t="s">
        <v>72</v>
      </c>
      <c r="AY4449" s="263" t="s">
        <v>190</v>
      </c>
    </row>
    <row r="4450" s="13" customFormat="1">
      <c r="A4450" s="13"/>
      <c r="B4450" s="232"/>
      <c r="C4450" s="233"/>
      <c r="D4450" s="234" t="s">
        <v>205</v>
      </c>
      <c r="E4450" s="235" t="s">
        <v>19</v>
      </c>
      <c r="F4450" s="236" t="s">
        <v>4578</v>
      </c>
      <c r="G4450" s="233"/>
      <c r="H4450" s="237">
        <v>0.90000000000000002</v>
      </c>
      <c r="I4450" s="238"/>
      <c r="J4450" s="233"/>
      <c r="K4450" s="233"/>
      <c r="L4450" s="239"/>
      <c r="M4450" s="240"/>
      <c r="N4450" s="241"/>
      <c r="O4450" s="241"/>
      <c r="P4450" s="241"/>
      <c r="Q4450" s="241"/>
      <c r="R4450" s="241"/>
      <c r="S4450" s="241"/>
      <c r="T4450" s="242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3" t="s">
        <v>205</v>
      </c>
      <c r="AU4450" s="243" t="s">
        <v>82</v>
      </c>
      <c r="AV4450" s="13" t="s">
        <v>82</v>
      </c>
      <c r="AW4450" s="13" t="s">
        <v>33</v>
      </c>
      <c r="AX4450" s="13" t="s">
        <v>72</v>
      </c>
      <c r="AY4450" s="243" t="s">
        <v>190</v>
      </c>
    </row>
    <row r="4451" s="14" customFormat="1">
      <c r="A4451" s="14"/>
      <c r="B4451" s="254"/>
      <c r="C4451" s="255"/>
      <c r="D4451" s="234" t="s">
        <v>205</v>
      </c>
      <c r="E4451" s="256" t="s">
        <v>19</v>
      </c>
      <c r="F4451" s="257" t="s">
        <v>1974</v>
      </c>
      <c r="G4451" s="255"/>
      <c r="H4451" s="256" t="s">
        <v>19</v>
      </c>
      <c r="I4451" s="258"/>
      <c r="J4451" s="255"/>
      <c r="K4451" s="255"/>
      <c r="L4451" s="259"/>
      <c r="M4451" s="260"/>
      <c r="N4451" s="261"/>
      <c r="O4451" s="261"/>
      <c r="P4451" s="261"/>
      <c r="Q4451" s="261"/>
      <c r="R4451" s="261"/>
      <c r="S4451" s="261"/>
      <c r="T4451" s="262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63" t="s">
        <v>205</v>
      </c>
      <c r="AU4451" s="263" t="s">
        <v>82</v>
      </c>
      <c r="AV4451" s="14" t="s">
        <v>79</v>
      </c>
      <c r="AW4451" s="14" t="s">
        <v>33</v>
      </c>
      <c r="AX4451" s="14" t="s">
        <v>72</v>
      </c>
      <c r="AY4451" s="263" t="s">
        <v>190</v>
      </c>
    </row>
    <row r="4452" s="13" customFormat="1">
      <c r="A4452" s="13"/>
      <c r="B4452" s="232"/>
      <c r="C4452" s="233"/>
      <c r="D4452" s="234" t="s">
        <v>205</v>
      </c>
      <c r="E4452" s="235" t="s">
        <v>19</v>
      </c>
      <c r="F4452" s="236" t="s">
        <v>4571</v>
      </c>
      <c r="G4452" s="233"/>
      <c r="H4452" s="237">
        <v>1.8</v>
      </c>
      <c r="I4452" s="238"/>
      <c r="J4452" s="233"/>
      <c r="K4452" s="233"/>
      <c r="L4452" s="239"/>
      <c r="M4452" s="240"/>
      <c r="N4452" s="241"/>
      <c r="O4452" s="241"/>
      <c r="P4452" s="241"/>
      <c r="Q4452" s="241"/>
      <c r="R4452" s="241"/>
      <c r="S4452" s="241"/>
      <c r="T4452" s="242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3" t="s">
        <v>205</v>
      </c>
      <c r="AU4452" s="243" t="s">
        <v>82</v>
      </c>
      <c r="AV4452" s="13" t="s">
        <v>82</v>
      </c>
      <c r="AW4452" s="13" t="s">
        <v>33</v>
      </c>
      <c r="AX4452" s="13" t="s">
        <v>72</v>
      </c>
      <c r="AY4452" s="243" t="s">
        <v>190</v>
      </c>
    </row>
    <row r="4453" s="14" customFormat="1">
      <c r="A4453" s="14"/>
      <c r="B4453" s="254"/>
      <c r="C4453" s="255"/>
      <c r="D4453" s="234" t="s">
        <v>205</v>
      </c>
      <c r="E4453" s="256" t="s">
        <v>19</v>
      </c>
      <c r="F4453" s="257" t="s">
        <v>1984</v>
      </c>
      <c r="G4453" s="255"/>
      <c r="H4453" s="256" t="s">
        <v>19</v>
      </c>
      <c r="I4453" s="258"/>
      <c r="J4453" s="255"/>
      <c r="K4453" s="255"/>
      <c r="L4453" s="259"/>
      <c r="M4453" s="260"/>
      <c r="N4453" s="261"/>
      <c r="O4453" s="261"/>
      <c r="P4453" s="261"/>
      <c r="Q4453" s="261"/>
      <c r="R4453" s="261"/>
      <c r="S4453" s="261"/>
      <c r="T4453" s="262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63" t="s">
        <v>205</v>
      </c>
      <c r="AU4453" s="263" t="s">
        <v>82</v>
      </c>
      <c r="AV4453" s="14" t="s">
        <v>79</v>
      </c>
      <c r="AW4453" s="14" t="s">
        <v>33</v>
      </c>
      <c r="AX4453" s="14" t="s">
        <v>72</v>
      </c>
      <c r="AY4453" s="263" t="s">
        <v>190</v>
      </c>
    </row>
    <row r="4454" s="13" customFormat="1">
      <c r="A4454" s="13"/>
      <c r="B4454" s="232"/>
      <c r="C4454" s="233"/>
      <c r="D4454" s="234" t="s">
        <v>205</v>
      </c>
      <c r="E4454" s="235" t="s">
        <v>19</v>
      </c>
      <c r="F4454" s="236" t="s">
        <v>4571</v>
      </c>
      <c r="G4454" s="233"/>
      <c r="H4454" s="237">
        <v>1.8</v>
      </c>
      <c r="I4454" s="238"/>
      <c r="J4454" s="233"/>
      <c r="K4454" s="233"/>
      <c r="L4454" s="239"/>
      <c r="M4454" s="240"/>
      <c r="N4454" s="241"/>
      <c r="O4454" s="241"/>
      <c r="P4454" s="241"/>
      <c r="Q4454" s="241"/>
      <c r="R4454" s="241"/>
      <c r="S4454" s="241"/>
      <c r="T4454" s="242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3" t="s">
        <v>205</v>
      </c>
      <c r="AU4454" s="243" t="s">
        <v>82</v>
      </c>
      <c r="AV4454" s="13" t="s">
        <v>82</v>
      </c>
      <c r="AW4454" s="13" t="s">
        <v>33</v>
      </c>
      <c r="AX4454" s="13" t="s">
        <v>72</v>
      </c>
      <c r="AY4454" s="243" t="s">
        <v>190</v>
      </c>
    </row>
    <row r="4455" s="14" customFormat="1">
      <c r="A4455" s="14"/>
      <c r="B4455" s="254"/>
      <c r="C4455" s="255"/>
      <c r="D4455" s="234" t="s">
        <v>205</v>
      </c>
      <c r="E4455" s="256" t="s">
        <v>19</v>
      </c>
      <c r="F4455" s="257" t="s">
        <v>1987</v>
      </c>
      <c r="G4455" s="255"/>
      <c r="H4455" s="256" t="s">
        <v>19</v>
      </c>
      <c r="I4455" s="258"/>
      <c r="J4455" s="255"/>
      <c r="K4455" s="255"/>
      <c r="L4455" s="259"/>
      <c r="M4455" s="260"/>
      <c r="N4455" s="261"/>
      <c r="O4455" s="261"/>
      <c r="P4455" s="261"/>
      <c r="Q4455" s="261"/>
      <c r="R4455" s="261"/>
      <c r="S4455" s="261"/>
      <c r="T4455" s="262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63" t="s">
        <v>205</v>
      </c>
      <c r="AU4455" s="263" t="s">
        <v>82</v>
      </c>
      <c r="AV4455" s="14" t="s">
        <v>79</v>
      </c>
      <c r="AW4455" s="14" t="s">
        <v>33</v>
      </c>
      <c r="AX4455" s="14" t="s">
        <v>72</v>
      </c>
      <c r="AY4455" s="263" t="s">
        <v>190</v>
      </c>
    </row>
    <row r="4456" s="13" customFormat="1">
      <c r="A4456" s="13"/>
      <c r="B4456" s="232"/>
      <c r="C4456" s="233"/>
      <c r="D4456" s="234" t="s">
        <v>205</v>
      </c>
      <c r="E4456" s="235" t="s">
        <v>19</v>
      </c>
      <c r="F4456" s="236" t="s">
        <v>4571</v>
      </c>
      <c r="G4456" s="233"/>
      <c r="H4456" s="237">
        <v>1.8</v>
      </c>
      <c r="I4456" s="238"/>
      <c r="J4456" s="233"/>
      <c r="K4456" s="233"/>
      <c r="L4456" s="239"/>
      <c r="M4456" s="240"/>
      <c r="N4456" s="241"/>
      <c r="O4456" s="241"/>
      <c r="P4456" s="241"/>
      <c r="Q4456" s="241"/>
      <c r="R4456" s="241"/>
      <c r="S4456" s="241"/>
      <c r="T4456" s="242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3" t="s">
        <v>205</v>
      </c>
      <c r="AU4456" s="243" t="s">
        <v>82</v>
      </c>
      <c r="AV4456" s="13" t="s">
        <v>82</v>
      </c>
      <c r="AW4456" s="13" t="s">
        <v>33</v>
      </c>
      <c r="AX4456" s="13" t="s">
        <v>72</v>
      </c>
      <c r="AY4456" s="243" t="s">
        <v>190</v>
      </c>
    </row>
    <row r="4457" s="14" customFormat="1">
      <c r="A4457" s="14"/>
      <c r="B4457" s="254"/>
      <c r="C4457" s="255"/>
      <c r="D4457" s="234" t="s">
        <v>205</v>
      </c>
      <c r="E4457" s="256" t="s">
        <v>19</v>
      </c>
      <c r="F4457" s="257" t="s">
        <v>1081</v>
      </c>
      <c r="G4457" s="255"/>
      <c r="H4457" s="256" t="s">
        <v>19</v>
      </c>
      <c r="I4457" s="258"/>
      <c r="J4457" s="255"/>
      <c r="K4457" s="255"/>
      <c r="L4457" s="259"/>
      <c r="M4457" s="260"/>
      <c r="N4457" s="261"/>
      <c r="O4457" s="261"/>
      <c r="P4457" s="261"/>
      <c r="Q4457" s="261"/>
      <c r="R4457" s="261"/>
      <c r="S4457" s="261"/>
      <c r="T4457" s="262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63" t="s">
        <v>205</v>
      </c>
      <c r="AU4457" s="263" t="s">
        <v>82</v>
      </c>
      <c r="AV4457" s="14" t="s">
        <v>79</v>
      </c>
      <c r="AW4457" s="14" t="s">
        <v>33</v>
      </c>
      <c r="AX4457" s="14" t="s">
        <v>72</v>
      </c>
      <c r="AY4457" s="263" t="s">
        <v>190</v>
      </c>
    </row>
    <row r="4458" s="13" customFormat="1">
      <c r="A4458" s="13"/>
      <c r="B4458" s="232"/>
      <c r="C4458" s="233"/>
      <c r="D4458" s="234" t="s">
        <v>205</v>
      </c>
      <c r="E4458" s="235" t="s">
        <v>19</v>
      </c>
      <c r="F4458" s="236" t="s">
        <v>4571</v>
      </c>
      <c r="G4458" s="233"/>
      <c r="H4458" s="237">
        <v>1.8</v>
      </c>
      <c r="I4458" s="238"/>
      <c r="J4458" s="233"/>
      <c r="K4458" s="233"/>
      <c r="L4458" s="239"/>
      <c r="M4458" s="240"/>
      <c r="N4458" s="241"/>
      <c r="O4458" s="241"/>
      <c r="P4458" s="241"/>
      <c r="Q4458" s="241"/>
      <c r="R4458" s="241"/>
      <c r="S4458" s="241"/>
      <c r="T4458" s="242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3" t="s">
        <v>205</v>
      </c>
      <c r="AU4458" s="243" t="s">
        <v>82</v>
      </c>
      <c r="AV4458" s="13" t="s">
        <v>82</v>
      </c>
      <c r="AW4458" s="13" t="s">
        <v>33</v>
      </c>
      <c r="AX4458" s="13" t="s">
        <v>72</v>
      </c>
      <c r="AY4458" s="243" t="s">
        <v>190</v>
      </c>
    </row>
    <row r="4459" s="14" customFormat="1">
      <c r="A4459" s="14"/>
      <c r="B4459" s="254"/>
      <c r="C4459" s="255"/>
      <c r="D4459" s="234" t="s">
        <v>205</v>
      </c>
      <c r="E4459" s="256" t="s">
        <v>19</v>
      </c>
      <c r="F4459" s="257" t="s">
        <v>1477</v>
      </c>
      <c r="G4459" s="255"/>
      <c r="H4459" s="256" t="s">
        <v>19</v>
      </c>
      <c r="I4459" s="258"/>
      <c r="J4459" s="255"/>
      <c r="K4459" s="255"/>
      <c r="L4459" s="259"/>
      <c r="M4459" s="260"/>
      <c r="N4459" s="261"/>
      <c r="O4459" s="261"/>
      <c r="P4459" s="261"/>
      <c r="Q4459" s="261"/>
      <c r="R4459" s="261"/>
      <c r="S4459" s="261"/>
      <c r="T4459" s="262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63" t="s">
        <v>205</v>
      </c>
      <c r="AU4459" s="263" t="s">
        <v>82</v>
      </c>
      <c r="AV4459" s="14" t="s">
        <v>79</v>
      </c>
      <c r="AW4459" s="14" t="s">
        <v>33</v>
      </c>
      <c r="AX4459" s="14" t="s">
        <v>72</v>
      </c>
      <c r="AY4459" s="263" t="s">
        <v>190</v>
      </c>
    </row>
    <row r="4460" s="13" customFormat="1">
      <c r="A4460" s="13"/>
      <c r="B4460" s="232"/>
      <c r="C4460" s="233"/>
      <c r="D4460" s="234" t="s">
        <v>205</v>
      </c>
      <c r="E4460" s="235" t="s">
        <v>19</v>
      </c>
      <c r="F4460" s="236" t="s">
        <v>4579</v>
      </c>
      <c r="G4460" s="233"/>
      <c r="H4460" s="237">
        <v>2.04</v>
      </c>
      <c r="I4460" s="238"/>
      <c r="J4460" s="233"/>
      <c r="K4460" s="233"/>
      <c r="L4460" s="239"/>
      <c r="M4460" s="240"/>
      <c r="N4460" s="241"/>
      <c r="O4460" s="241"/>
      <c r="P4460" s="241"/>
      <c r="Q4460" s="241"/>
      <c r="R4460" s="241"/>
      <c r="S4460" s="241"/>
      <c r="T4460" s="242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3" t="s">
        <v>205</v>
      </c>
      <c r="AU4460" s="243" t="s">
        <v>82</v>
      </c>
      <c r="AV4460" s="13" t="s">
        <v>82</v>
      </c>
      <c r="AW4460" s="13" t="s">
        <v>33</v>
      </c>
      <c r="AX4460" s="13" t="s">
        <v>72</v>
      </c>
      <c r="AY4460" s="243" t="s">
        <v>190</v>
      </c>
    </row>
    <row r="4461" s="14" customFormat="1">
      <c r="A4461" s="14"/>
      <c r="B4461" s="254"/>
      <c r="C4461" s="255"/>
      <c r="D4461" s="234" t="s">
        <v>205</v>
      </c>
      <c r="E4461" s="256" t="s">
        <v>19</v>
      </c>
      <c r="F4461" s="257" t="s">
        <v>2011</v>
      </c>
      <c r="G4461" s="255"/>
      <c r="H4461" s="256" t="s">
        <v>19</v>
      </c>
      <c r="I4461" s="258"/>
      <c r="J4461" s="255"/>
      <c r="K4461" s="255"/>
      <c r="L4461" s="259"/>
      <c r="M4461" s="260"/>
      <c r="N4461" s="261"/>
      <c r="O4461" s="261"/>
      <c r="P4461" s="261"/>
      <c r="Q4461" s="261"/>
      <c r="R4461" s="261"/>
      <c r="S4461" s="261"/>
      <c r="T4461" s="262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63" t="s">
        <v>205</v>
      </c>
      <c r="AU4461" s="263" t="s">
        <v>82</v>
      </c>
      <c r="AV4461" s="14" t="s">
        <v>79</v>
      </c>
      <c r="AW4461" s="14" t="s">
        <v>33</v>
      </c>
      <c r="AX4461" s="14" t="s">
        <v>72</v>
      </c>
      <c r="AY4461" s="263" t="s">
        <v>190</v>
      </c>
    </row>
    <row r="4462" s="13" customFormat="1">
      <c r="A4462" s="13"/>
      <c r="B4462" s="232"/>
      <c r="C4462" s="233"/>
      <c r="D4462" s="234" t="s">
        <v>205</v>
      </c>
      <c r="E4462" s="235" t="s">
        <v>19</v>
      </c>
      <c r="F4462" s="236" t="s">
        <v>4571</v>
      </c>
      <c r="G4462" s="233"/>
      <c r="H4462" s="237">
        <v>1.8</v>
      </c>
      <c r="I4462" s="238"/>
      <c r="J4462" s="233"/>
      <c r="K4462" s="233"/>
      <c r="L4462" s="239"/>
      <c r="M4462" s="240"/>
      <c r="N4462" s="241"/>
      <c r="O4462" s="241"/>
      <c r="P4462" s="241"/>
      <c r="Q4462" s="241"/>
      <c r="R4462" s="241"/>
      <c r="S4462" s="241"/>
      <c r="T4462" s="242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3" t="s">
        <v>205</v>
      </c>
      <c r="AU4462" s="243" t="s">
        <v>82</v>
      </c>
      <c r="AV4462" s="13" t="s">
        <v>82</v>
      </c>
      <c r="AW4462" s="13" t="s">
        <v>33</v>
      </c>
      <c r="AX4462" s="13" t="s">
        <v>72</v>
      </c>
      <c r="AY4462" s="243" t="s">
        <v>190</v>
      </c>
    </row>
    <row r="4463" s="14" customFormat="1">
      <c r="A4463" s="14"/>
      <c r="B4463" s="254"/>
      <c r="C4463" s="255"/>
      <c r="D4463" s="234" t="s">
        <v>205</v>
      </c>
      <c r="E4463" s="256" t="s">
        <v>19</v>
      </c>
      <c r="F4463" s="257" t="s">
        <v>1085</v>
      </c>
      <c r="G4463" s="255"/>
      <c r="H4463" s="256" t="s">
        <v>19</v>
      </c>
      <c r="I4463" s="258"/>
      <c r="J4463" s="255"/>
      <c r="K4463" s="255"/>
      <c r="L4463" s="259"/>
      <c r="M4463" s="260"/>
      <c r="N4463" s="261"/>
      <c r="O4463" s="261"/>
      <c r="P4463" s="261"/>
      <c r="Q4463" s="261"/>
      <c r="R4463" s="261"/>
      <c r="S4463" s="261"/>
      <c r="T4463" s="262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63" t="s">
        <v>205</v>
      </c>
      <c r="AU4463" s="263" t="s">
        <v>82</v>
      </c>
      <c r="AV4463" s="14" t="s">
        <v>79</v>
      </c>
      <c r="AW4463" s="14" t="s">
        <v>33</v>
      </c>
      <c r="AX4463" s="14" t="s">
        <v>72</v>
      </c>
      <c r="AY4463" s="263" t="s">
        <v>190</v>
      </c>
    </row>
    <row r="4464" s="14" customFormat="1">
      <c r="A4464" s="14"/>
      <c r="B4464" s="254"/>
      <c r="C4464" s="255"/>
      <c r="D4464" s="234" t="s">
        <v>205</v>
      </c>
      <c r="E4464" s="256" t="s">
        <v>19</v>
      </c>
      <c r="F4464" s="257" t="s">
        <v>2027</v>
      </c>
      <c r="G4464" s="255"/>
      <c r="H4464" s="256" t="s">
        <v>19</v>
      </c>
      <c r="I4464" s="258"/>
      <c r="J4464" s="255"/>
      <c r="K4464" s="255"/>
      <c r="L4464" s="259"/>
      <c r="M4464" s="260"/>
      <c r="N4464" s="261"/>
      <c r="O4464" s="261"/>
      <c r="P4464" s="261"/>
      <c r="Q4464" s="261"/>
      <c r="R4464" s="261"/>
      <c r="S4464" s="261"/>
      <c r="T4464" s="262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63" t="s">
        <v>205</v>
      </c>
      <c r="AU4464" s="263" t="s">
        <v>82</v>
      </c>
      <c r="AV4464" s="14" t="s">
        <v>79</v>
      </c>
      <c r="AW4464" s="14" t="s">
        <v>33</v>
      </c>
      <c r="AX4464" s="14" t="s">
        <v>72</v>
      </c>
      <c r="AY4464" s="263" t="s">
        <v>190</v>
      </c>
    </row>
    <row r="4465" s="13" customFormat="1">
      <c r="A4465" s="13"/>
      <c r="B4465" s="232"/>
      <c r="C4465" s="233"/>
      <c r="D4465" s="234" t="s">
        <v>205</v>
      </c>
      <c r="E4465" s="235" t="s">
        <v>19</v>
      </c>
      <c r="F4465" s="236" t="s">
        <v>4571</v>
      </c>
      <c r="G4465" s="233"/>
      <c r="H4465" s="237">
        <v>1.8</v>
      </c>
      <c r="I4465" s="238"/>
      <c r="J4465" s="233"/>
      <c r="K4465" s="233"/>
      <c r="L4465" s="239"/>
      <c r="M4465" s="240"/>
      <c r="N4465" s="241"/>
      <c r="O4465" s="241"/>
      <c r="P4465" s="241"/>
      <c r="Q4465" s="241"/>
      <c r="R4465" s="241"/>
      <c r="S4465" s="241"/>
      <c r="T4465" s="242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3" t="s">
        <v>205</v>
      </c>
      <c r="AU4465" s="243" t="s">
        <v>82</v>
      </c>
      <c r="AV4465" s="13" t="s">
        <v>82</v>
      </c>
      <c r="AW4465" s="13" t="s">
        <v>33</v>
      </c>
      <c r="AX4465" s="13" t="s">
        <v>72</v>
      </c>
      <c r="AY4465" s="243" t="s">
        <v>190</v>
      </c>
    </row>
    <row r="4466" s="16" customFormat="1">
      <c r="A4466" s="16"/>
      <c r="B4466" s="286"/>
      <c r="C4466" s="287"/>
      <c r="D4466" s="234" t="s">
        <v>205</v>
      </c>
      <c r="E4466" s="288" t="s">
        <v>19</v>
      </c>
      <c r="F4466" s="289" t="s">
        <v>914</v>
      </c>
      <c r="G4466" s="287"/>
      <c r="H4466" s="290">
        <v>90.414000000000001</v>
      </c>
      <c r="I4466" s="291"/>
      <c r="J4466" s="287"/>
      <c r="K4466" s="287"/>
      <c r="L4466" s="292"/>
      <c r="M4466" s="293"/>
      <c r="N4466" s="294"/>
      <c r="O4466" s="294"/>
      <c r="P4466" s="294"/>
      <c r="Q4466" s="294"/>
      <c r="R4466" s="294"/>
      <c r="S4466" s="294"/>
      <c r="T4466" s="295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T4466" s="296" t="s">
        <v>205</v>
      </c>
      <c r="AU4466" s="296" t="s">
        <v>82</v>
      </c>
      <c r="AV4466" s="16" t="s">
        <v>207</v>
      </c>
      <c r="AW4466" s="16" t="s">
        <v>33</v>
      </c>
      <c r="AX4466" s="16" t="s">
        <v>72</v>
      </c>
      <c r="AY4466" s="296" t="s">
        <v>190</v>
      </c>
    </row>
    <row r="4467" s="14" customFormat="1">
      <c r="A4467" s="14"/>
      <c r="B4467" s="254"/>
      <c r="C4467" s="255"/>
      <c r="D4467" s="234" t="s">
        <v>205</v>
      </c>
      <c r="E4467" s="256" t="s">
        <v>19</v>
      </c>
      <c r="F4467" s="257" t="s">
        <v>4580</v>
      </c>
      <c r="G4467" s="255"/>
      <c r="H4467" s="256" t="s">
        <v>19</v>
      </c>
      <c r="I4467" s="258"/>
      <c r="J4467" s="255"/>
      <c r="K4467" s="255"/>
      <c r="L4467" s="259"/>
      <c r="M4467" s="260"/>
      <c r="N4467" s="261"/>
      <c r="O4467" s="261"/>
      <c r="P4467" s="261"/>
      <c r="Q4467" s="261"/>
      <c r="R4467" s="261"/>
      <c r="S4467" s="261"/>
      <c r="T4467" s="262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63" t="s">
        <v>205</v>
      </c>
      <c r="AU4467" s="263" t="s">
        <v>82</v>
      </c>
      <c r="AV4467" s="14" t="s">
        <v>79</v>
      </c>
      <c r="AW4467" s="14" t="s">
        <v>33</v>
      </c>
      <c r="AX4467" s="14" t="s">
        <v>72</v>
      </c>
      <c r="AY4467" s="263" t="s">
        <v>190</v>
      </c>
    </row>
    <row r="4468" s="13" customFormat="1">
      <c r="A4468" s="13"/>
      <c r="B4468" s="232"/>
      <c r="C4468" s="233"/>
      <c r="D4468" s="234" t="s">
        <v>205</v>
      </c>
      <c r="E4468" s="235" t="s">
        <v>19</v>
      </c>
      <c r="F4468" s="236" t="s">
        <v>4581</v>
      </c>
      <c r="G4468" s="233"/>
      <c r="H4468" s="237">
        <v>-34.451000000000001</v>
      </c>
      <c r="I4468" s="238"/>
      <c r="J4468" s="233"/>
      <c r="K4468" s="233"/>
      <c r="L4468" s="239"/>
      <c r="M4468" s="240"/>
      <c r="N4468" s="241"/>
      <c r="O4468" s="241"/>
      <c r="P4468" s="241"/>
      <c r="Q4468" s="241"/>
      <c r="R4468" s="241"/>
      <c r="S4468" s="241"/>
      <c r="T4468" s="242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3" t="s">
        <v>205</v>
      </c>
      <c r="AU4468" s="243" t="s">
        <v>82</v>
      </c>
      <c r="AV4468" s="13" t="s">
        <v>82</v>
      </c>
      <c r="AW4468" s="13" t="s">
        <v>33</v>
      </c>
      <c r="AX4468" s="13" t="s">
        <v>72</v>
      </c>
      <c r="AY4468" s="243" t="s">
        <v>190</v>
      </c>
    </row>
    <row r="4469" s="15" customFormat="1">
      <c r="A4469" s="15"/>
      <c r="B4469" s="264"/>
      <c r="C4469" s="265"/>
      <c r="D4469" s="234" t="s">
        <v>205</v>
      </c>
      <c r="E4469" s="266" t="s">
        <v>19</v>
      </c>
      <c r="F4469" s="267" t="s">
        <v>243</v>
      </c>
      <c r="G4469" s="265"/>
      <c r="H4469" s="268">
        <v>522.08999999999901</v>
      </c>
      <c r="I4469" s="269"/>
      <c r="J4469" s="265"/>
      <c r="K4469" s="265"/>
      <c r="L4469" s="270"/>
      <c r="M4469" s="271"/>
      <c r="N4469" s="272"/>
      <c r="O4469" s="272"/>
      <c r="P4469" s="272"/>
      <c r="Q4469" s="272"/>
      <c r="R4469" s="272"/>
      <c r="S4469" s="272"/>
      <c r="T4469" s="273"/>
      <c r="U4469" s="15"/>
      <c r="V4469" s="15"/>
      <c r="W4469" s="15"/>
      <c r="X4469" s="15"/>
      <c r="Y4469" s="15"/>
      <c r="Z4469" s="15"/>
      <c r="AA4469" s="15"/>
      <c r="AB4469" s="15"/>
      <c r="AC4469" s="15"/>
      <c r="AD4469" s="15"/>
      <c r="AE4469" s="15"/>
      <c r="AT4469" s="274" t="s">
        <v>205</v>
      </c>
      <c r="AU4469" s="274" t="s">
        <v>82</v>
      </c>
      <c r="AV4469" s="15" t="s">
        <v>197</v>
      </c>
      <c r="AW4469" s="15" t="s">
        <v>33</v>
      </c>
      <c r="AX4469" s="15" t="s">
        <v>79</v>
      </c>
      <c r="AY4469" s="274" t="s">
        <v>190</v>
      </c>
    </row>
    <row r="4470" s="2" customFormat="1" ht="16.5" customHeight="1">
      <c r="A4470" s="40"/>
      <c r="B4470" s="41"/>
      <c r="C4470" s="244" t="s">
        <v>4582</v>
      </c>
      <c r="D4470" s="244" t="s">
        <v>219</v>
      </c>
      <c r="E4470" s="245" t="s">
        <v>4583</v>
      </c>
      <c r="F4470" s="246" t="s">
        <v>4584</v>
      </c>
      <c r="G4470" s="247" t="s">
        <v>214</v>
      </c>
      <c r="H4470" s="248">
        <v>548.19500000000005</v>
      </c>
      <c r="I4470" s="249"/>
      <c r="J4470" s="250">
        <f>ROUND(I4470*H4470,2)</f>
        <v>0</v>
      </c>
      <c r="K4470" s="246" t="s">
        <v>19</v>
      </c>
      <c r="L4470" s="251"/>
      <c r="M4470" s="252" t="s">
        <v>19</v>
      </c>
      <c r="N4470" s="253" t="s">
        <v>43</v>
      </c>
      <c r="O4470" s="86"/>
      <c r="P4470" s="223">
        <f>O4470*H4470</f>
        <v>0</v>
      </c>
      <c r="Q4470" s="223">
        <v>0.014999999999999999</v>
      </c>
      <c r="R4470" s="223">
        <f>Q4470*H4470</f>
        <v>8.222925</v>
      </c>
      <c r="S4470" s="223">
        <v>0</v>
      </c>
      <c r="T4470" s="224">
        <f>S4470*H4470</f>
        <v>0</v>
      </c>
      <c r="U4470" s="40"/>
      <c r="V4470" s="40"/>
      <c r="W4470" s="40"/>
      <c r="X4470" s="40"/>
      <c r="Y4470" s="40"/>
      <c r="Z4470" s="40"/>
      <c r="AA4470" s="40"/>
      <c r="AB4470" s="40"/>
      <c r="AC4470" s="40"/>
      <c r="AD4470" s="40"/>
      <c r="AE4470" s="40"/>
      <c r="AR4470" s="225" t="s">
        <v>419</v>
      </c>
      <c r="AT4470" s="225" t="s">
        <v>219</v>
      </c>
      <c r="AU4470" s="225" t="s">
        <v>82</v>
      </c>
      <c r="AY4470" s="19" t="s">
        <v>190</v>
      </c>
      <c r="BE4470" s="226">
        <f>IF(N4470="základní",J4470,0)</f>
        <v>0</v>
      </c>
      <c r="BF4470" s="226">
        <f>IF(N4470="snížená",J4470,0)</f>
        <v>0</v>
      </c>
      <c r="BG4470" s="226">
        <f>IF(N4470="zákl. přenesená",J4470,0)</f>
        <v>0</v>
      </c>
      <c r="BH4470" s="226">
        <f>IF(N4470="sníž. přenesená",J4470,0)</f>
        <v>0</v>
      </c>
      <c r="BI4470" s="226">
        <f>IF(N4470="nulová",J4470,0)</f>
        <v>0</v>
      </c>
      <c r="BJ4470" s="19" t="s">
        <v>79</v>
      </c>
      <c r="BK4470" s="226">
        <f>ROUND(I4470*H4470,2)</f>
        <v>0</v>
      </c>
      <c r="BL4470" s="19" t="s">
        <v>307</v>
      </c>
      <c r="BM4470" s="225" t="s">
        <v>4585</v>
      </c>
    </row>
    <row r="4471" s="14" customFormat="1">
      <c r="A4471" s="14"/>
      <c r="B4471" s="254"/>
      <c r="C4471" s="255"/>
      <c r="D4471" s="234" t="s">
        <v>205</v>
      </c>
      <c r="E4471" s="256" t="s">
        <v>19</v>
      </c>
      <c r="F4471" s="257" t="s">
        <v>4586</v>
      </c>
      <c r="G4471" s="255"/>
      <c r="H4471" s="256" t="s">
        <v>19</v>
      </c>
      <c r="I4471" s="258"/>
      <c r="J4471" s="255"/>
      <c r="K4471" s="255"/>
      <c r="L4471" s="259"/>
      <c r="M4471" s="260"/>
      <c r="N4471" s="261"/>
      <c r="O4471" s="261"/>
      <c r="P4471" s="261"/>
      <c r="Q4471" s="261"/>
      <c r="R4471" s="261"/>
      <c r="S4471" s="261"/>
      <c r="T4471" s="262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63" t="s">
        <v>205</v>
      </c>
      <c r="AU4471" s="263" t="s">
        <v>82</v>
      </c>
      <c r="AV4471" s="14" t="s">
        <v>79</v>
      </c>
      <c r="AW4471" s="14" t="s">
        <v>33</v>
      </c>
      <c r="AX4471" s="14" t="s">
        <v>72</v>
      </c>
      <c r="AY4471" s="263" t="s">
        <v>190</v>
      </c>
    </row>
    <row r="4472" s="13" customFormat="1">
      <c r="A4472" s="13"/>
      <c r="B4472" s="232"/>
      <c r="C4472" s="233"/>
      <c r="D4472" s="234" t="s">
        <v>205</v>
      </c>
      <c r="E4472" s="235" t="s">
        <v>19</v>
      </c>
      <c r="F4472" s="236" t="s">
        <v>4587</v>
      </c>
      <c r="G4472" s="233"/>
      <c r="H4472" s="237">
        <v>548.19500000000005</v>
      </c>
      <c r="I4472" s="238"/>
      <c r="J4472" s="233"/>
      <c r="K4472" s="233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205</v>
      </c>
      <c r="AU4472" s="243" t="s">
        <v>82</v>
      </c>
      <c r="AV4472" s="13" t="s">
        <v>82</v>
      </c>
      <c r="AW4472" s="13" t="s">
        <v>33</v>
      </c>
      <c r="AX4472" s="13" t="s">
        <v>79</v>
      </c>
      <c r="AY4472" s="243" t="s">
        <v>190</v>
      </c>
    </row>
    <row r="4473" s="2" customFormat="1" ht="16.5" customHeight="1">
      <c r="A4473" s="40"/>
      <c r="B4473" s="41"/>
      <c r="C4473" s="214" t="s">
        <v>4588</v>
      </c>
      <c r="D4473" s="214" t="s">
        <v>192</v>
      </c>
      <c r="E4473" s="215" t="s">
        <v>4589</v>
      </c>
      <c r="F4473" s="216" t="s">
        <v>4590</v>
      </c>
      <c r="G4473" s="217" t="s">
        <v>380</v>
      </c>
      <c r="H4473" s="218">
        <v>11.699999999999999</v>
      </c>
      <c r="I4473" s="219"/>
      <c r="J4473" s="220">
        <f>ROUND(I4473*H4473,2)</f>
        <v>0</v>
      </c>
      <c r="K4473" s="216" t="s">
        <v>196</v>
      </c>
      <c r="L4473" s="46"/>
      <c r="M4473" s="221" t="s">
        <v>19</v>
      </c>
      <c r="N4473" s="222" t="s">
        <v>43</v>
      </c>
      <c r="O4473" s="86"/>
      <c r="P4473" s="223">
        <f>O4473*H4473</f>
        <v>0</v>
      </c>
      <c r="Q4473" s="223">
        <v>0.00020000000000000001</v>
      </c>
      <c r="R4473" s="223">
        <f>Q4473*H4473</f>
        <v>0.0023400000000000001</v>
      </c>
      <c r="S4473" s="223">
        <v>0</v>
      </c>
      <c r="T4473" s="224">
        <f>S4473*H4473</f>
        <v>0</v>
      </c>
      <c r="U4473" s="40"/>
      <c r="V4473" s="40"/>
      <c r="W4473" s="40"/>
      <c r="X4473" s="40"/>
      <c r="Y4473" s="40"/>
      <c r="Z4473" s="40"/>
      <c r="AA4473" s="40"/>
      <c r="AB4473" s="40"/>
      <c r="AC4473" s="40"/>
      <c r="AD4473" s="40"/>
      <c r="AE4473" s="40"/>
      <c r="AR4473" s="225" t="s">
        <v>307</v>
      </c>
      <c r="AT4473" s="225" t="s">
        <v>192</v>
      </c>
      <c r="AU4473" s="225" t="s">
        <v>82</v>
      </c>
      <c r="AY4473" s="19" t="s">
        <v>190</v>
      </c>
      <c r="BE4473" s="226">
        <f>IF(N4473="základní",J4473,0)</f>
        <v>0</v>
      </c>
      <c r="BF4473" s="226">
        <f>IF(N4473="snížená",J4473,0)</f>
        <v>0</v>
      </c>
      <c r="BG4473" s="226">
        <f>IF(N4473="zákl. přenesená",J4473,0)</f>
        <v>0</v>
      </c>
      <c r="BH4473" s="226">
        <f>IF(N4473="sníž. přenesená",J4473,0)</f>
        <v>0</v>
      </c>
      <c r="BI4473" s="226">
        <f>IF(N4473="nulová",J4473,0)</f>
        <v>0</v>
      </c>
      <c r="BJ4473" s="19" t="s">
        <v>79</v>
      </c>
      <c r="BK4473" s="226">
        <f>ROUND(I4473*H4473,2)</f>
        <v>0</v>
      </c>
      <c r="BL4473" s="19" t="s">
        <v>307</v>
      </c>
      <c r="BM4473" s="225" t="s">
        <v>4591</v>
      </c>
    </row>
    <row r="4474" s="2" customFormat="1">
      <c r="A4474" s="40"/>
      <c r="B4474" s="41"/>
      <c r="C4474" s="42"/>
      <c r="D4474" s="227" t="s">
        <v>199</v>
      </c>
      <c r="E4474" s="42"/>
      <c r="F4474" s="228" t="s">
        <v>4592</v>
      </c>
      <c r="G4474" s="42"/>
      <c r="H4474" s="42"/>
      <c r="I4474" s="229"/>
      <c r="J4474" s="42"/>
      <c r="K4474" s="42"/>
      <c r="L4474" s="46"/>
      <c r="M4474" s="230"/>
      <c r="N4474" s="231"/>
      <c r="O4474" s="86"/>
      <c r="P4474" s="86"/>
      <c r="Q4474" s="86"/>
      <c r="R4474" s="86"/>
      <c r="S4474" s="86"/>
      <c r="T4474" s="87"/>
      <c r="U4474" s="40"/>
      <c r="V4474" s="40"/>
      <c r="W4474" s="40"/>
      <c r="X4474" s="40"/>
      <c r="Y4474" s="40"/>
      <c r="Z4474" s="40"/>
      <c r="AA4474" s="40"/>
      <c r="AB4474" s="40"/>
      <c r="AC4474" s="40"/>
      <c r="AD4474" s="40"/>
      <c r="AE4474" s="40"/>
      <c r="AT4474" s="19" t="s">
        <v>199</v>
      </c>
      <c r="AU4474" s="19" t="s">
        <v>82</v>
      </c>
    </row>
    <row r="4475" s="14" customFormat="1">
      <c r="A4475" s="14"/>
      <c r="B4475" s="254"/>
      <c r="C4475" s="255"/>
      <c r="D4475" s="234" t="s">
        <v>205</v>
      </c>
      <c r="E4475" s="256" t="s">
        <v>19</v>
      </c>
      <c r="F4475" s="257" t="s">
        <v>1078</v>
      </c>
      <c r="G4475" s="255"/>
      <c r="H4475" s="256" t="s">
        <v>19</v>
      </c>
      <c r="I4475" s="258"/>
      <c r="J4475" s="255"/>
      <c r="K4475" s="255"/>
      <c r="L4475" s="259"/>
      <c r="M4475" s="260"/>
      <c r="N4475" s="261"/>
      <c r="O4475" s="261"/>
      <c r="P4475" s="261"/>
      <c r="Q4475" s="261"/>
      <c r="R4475" s="261"/>
      <c r="S4475" s="261"/>
      <c r="T4475" s="262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63" t="s">
        <v>205</v>
      </c>
      <c r="AU4475" s="263" t="s">
        <v>82</v>
      </c>
      <c r="AV4475" s="14" t="s">
        <v>79</v>
      </c>
      <c r="AW4475" s="14" t="s">
        <v>33</v>
      </c>
      <c r="AX4475" s="14" t="s">
        <v>72</v>
      </c>
      <c r="AY4475" s="263" t="s">
        <v>190</v>
      </c>
    </row>
    <row r="4476" s="14" customFormat="1">
      <c r="A4476" s="14"/>
      <c r="B4476" s="254"/>
      <c r="C4476" s="255"/>
      <c r="D4476" s="234" t="s">
        <v>205</v>
      </c>
      <c r="E4476" s="256" t="s">
        <v>19</v>
      </c>
      <c r="F4476" s="257" t="s">
        <v>1479</v>
      </c>
      <c r="G4476" s="255"/>
      <c r="H4476" s="256" t="s">
        <v>19</v>
      </c>
      <c r="I4476" s="258"/>
      <c r="J4476" s="255"/>
      <c r="K4476" s="255"/>
      <c r="L4476" s="259"/>
      <c r="M4476" s="260"/>
      <c r="N4476" s="261"/>
      <c r="O4476" s="261"/>
      <c r="P4476" s="261"/>
      <c r="Q4476" s="261"/>
      <c r="R4476" s="261"/>
      <c r="S4476" s="261"/>
      <c r="T4476" s="262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63" t="s">
        <v>205</v>
      </c>
      <c r="AU4476" s="263" t="s">
        <v>82</v>
      </c>
      <c r="AV4476" s="14" t="s">
        <v>79</v>
      </c>
      <c r="AW4476" s="14" t="s">
        <v>33</v>
      </c>
      <c r="AX4476" s="14" t="s">
        <v>72</v>
      </c>
      <c r="AY4476" s="263" t="s">
        <v>190</v>
      </c>
    </row>
    <row r="4477" s="13" customFormat="1">
      <c r="A4477" s="13"/>
      <c r="B4477" s="232"/>
      <c r="C4477" s="233"/>
      <c r="D4477" s="234" t="s">
        <v>205</v>
      </c>
      <c r="E4477" s="235" t="s">
        <v>19</v>
      </c>
      <c r="F4477" s="236" t="s">
        <v>4593</v>
      </c>
      <c r="G4477" s="233"/>
      <c r="H4477" s="237">
        <v>2.7000000000000002</v>
      </c>
      <c r="I4477" s="238"/>
      <c r="J4477" s="233"/>
      <c r="K4477" s="233"/>
      <c r="L4477" s="239"/>
      <c r="M4477" s="240"/>
      <c r="N4477" s="241"/>
      <c r="O4477" s="241"/>
      <c r="P4477" s="241"/>
      <c r="Q4477" s="241"/>
      <c r="R4477" s="241"/>
      <c r="S4477" s="241"/>
      <c r="T4477" s="242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3" t="s">
        <v>205</v>
      </c>
      <c r="AU4477" s="243" t="s">
        <v>82</v>
      </c>
      <c r="AV4477" s="13" t="s">
        <v>82</v>
      </c>
      <c r="AW4477" s="13" t="s">
        <v>33</v>
      </c>
      <c r="AX4477" s="13" t="s">
        <v>72</v>
      </c>
      <c r="AY4477" s="243" t="s">
        <v>190</v>
      </c>
    </row>
    <row r="4478" s="14" customFormat="1">
      <c r="A4478" s="14"/>
      <c r="B4478" s="254"/>
      <c r="C4478" s="255"/>
      <c r="D4478" s="234" t="s">
        <v>205</v>
      </c>
      <c r="E4478" s="256" t="s">
        <v>19</v>
      </c>
      <c r="F4478" s="257" t="s">
        <v>1085</v>
      </c>
      <c r="G4478" s="255"/>
      <c r="H4478" s="256" t="s">
        <v>19</v>
      </c>
      <c r="I4478" s="258"/>
      <c r="J4478" s="255"/>
      <c r="K4478" s="255"/>
      <c r="L4478" s="259"/>
      <c r="M4478" s="260"/>
      <c r="N4478" s="261"/>
      <c r="O4478" s="261"/>
      <c r="P4478" s="261"/>
      <c r="Q4478" s="261"/>
      <c r="R4478" s="261"/>
      <c r="S4478" s="261"/>
      <c r="T4478" s="262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63" t="s">
        <v>205</v>
      </c>
      <c r="AU4478" s="263" t="s">
        <v>82</v>
      </c>
      <c r="AV4478" s="14" t="s">
        <v>79</v>
      </c>
      <c r="AW4478" s="14" t="s">
        <v>33</v>
      </c>
      <c r="AX4478" s="14" t="s">
        <v>72</v>
      </c>
      <c r="AY4478" s="263" t="s">
        <v>190</v>
      </c>
    </row>
    <row r="4479" s="14" customFormat="1">
      <c r="A4479" s="14"/>
      <c r="B4479" s="254"/>
      <c r="C4479" s="255"/>
      <c r="D4479" s="234" t="s">
        <v>205</v>
      </c>
      <c r="E4479" s="256" t="s">
        <v>19</v>
      </c>
      <c r="F4479" s="257" t="s">
        <v>1496</v>
      </c>
      <c r="G4479" s="255"/>
      <c r="H4479" s="256" t="s">
        <v>19</v>
      </c>
      <c r="I4479" s="258"/>
      <c r="J4479" s="255"/>
      <c r="K4479" s="255"/>
      <c r="L4479" s="259"/>
      <c r="M4479" s="260"/>
      <c r="N4479" s="261"/>
      <c r="O4479" s="261"/>
      <c r="P4479" s="261"/>
      <c r="Q4479" s="261"/>
      <c r="R4479" s="261"/>
      <c r="S4479" s="261"/>
      <c r="T4479" s="262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63" t="s">
        <v>205</v>
      </c>
      <c r="AU4479" s="263" t="s">
        <v>82</v>
      </c>
      <c r="AV4479" s="14" t="s">
        <v>79</v>
      </c>
      <c r="AW4479" s="14" t="s">
        <v>33</v>
      </c>
      <c r="AX4479" s="14" t="s">
        <v>72</v>
      </c>
      <c r="AY4479" s="263" t="s">
        <v>190</v>
      </c>
    </row>
    <row r="4480" s="13" customFormat="1">
      <c r="A4480" s="13"/>
      <c r="B4480" s="232"/>
      <c r="C4480" s="233"/>
      <c r="D4480" s="234" t="s">
        <v>205</v>
      </c>
      <c r="E4480" s="235" t="s">
        <v>19</v>
      </c>
      <c r="F4480" s="236" t="s">
        <v>4594</v>
      </c>
      <c r="G4480" s="233"/>
      <c r="H4480" s="237">
        <v>6</v>
      </c>
      <c r="I4480" s="238"/>
      <c r="J4480" s="233"/>
      <c r="K4480" s="233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205</v>
      </c>
      <c r="AU4480" s="243" t="s">
        <v>82</v>
      </c>
      <c r="AV4480" s="13" t="s">
        <v>82</v>
      </c>
      <c r="AW4480" s="13" t="s">
        <v>33</v>
      </c>
      <c r="AX4480" s="13" t="s">
        <v>72</v>
      </c>
      <c r="AY4480" s="243" t="s">
        <v>190</v>
      </c>
    </row>
    <row r="4481" s="14" customFormat="1">
      <c r="A4481" s="14"/>
      <c r="B4481" s="254"/>
      <c r="C4481" s="255"/>
      <c r="D4481" s="234" t="s">
        <v>205</v>
      </c>
      <c r="E4481" s="256" t="s">
        <v>19</v>
      </c>
      <c r="F4481" s="257" t="s">
        <v>1500</v>
      </c>
      <c r="G4481" s="255"/>
      <c r="H4481" s="256" t="s">
        <v>19</v>
      </c>
      <c r="I4481" s="258"/>
      <c r="J4481" s="255"/>
      <c r="K4481" s="255"/>
      <c r="L4481" s="259"/>
      <c r="M4481" s="260"/>
      <c r="N4481" s="261"/>
      <c r="O4481" s="261"/>
      <c r="P4481" s="261"/>
      <c r="Q4481" s="261"/>
      <c r="R4481" s="261"/>
      <c r="S4481" s="261"/>
      <c r="T4481" s="262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63" t="s">
        <v>205</v>
      </c>
      <c r="AU4481" s="263" t="s">
        <v>82</v>
      </c>
      <c r="AV4481" s="14" t="s">
        <v>79</v>
      </c>
      <c r="AW4481" s="14" t="s">
        <v>33</v>
      </c>
      <c r="AX4481" s="14" t="s">
        <v>72</v>
      </c>
      <c r="AY4481" s="263" t="s">
        <v>190</v>
      </c>
    </row>
    <row r="4482" s="13" customFormat="1">
      <c r="A4482" s="13"/>
      <c r="B4482" s="232"/>
      <c r="C4482" s="233"/>
      <c r="D4482" s="234" t="s">
        <v>205</v>
      </c>
      <c r="E4482" s="235" t="s">
        <v>19</v>
      </c>
      <c r="F4482" s="236" t="s">
        <v>3346</v>
      </c>
      <c r="G4482" s="233"/>
      <c r="H4482" s="237">
        <v>3</v>
      </c>
      <c r="I4482" s="238"/>
      <c r="J4482" s="233"/>
      <c r="K4482" s="233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205</v>
      </c>
      <c r="AU4482" s="243" t="s">
        <v>82</v>
      </c>
      <c r="AV4482" s="13" t="s">
        <v>82</v>
      </c>
      <c r="AW4482" s="13" t="s">
        <v>33</v>
      </c>
      <c r="AX4482" s="13" t="s">
        <v>72</v>
      </c>
      <c r="AY4482" s="243" t="s">
        <v>190</v>
      </c>
    </row>
    <row r="4483" s="15" customFormat="1">
      <c r="A4483" s="15"/>
      <c r="B4483" s="264"/>
      <c r="C4483" s="265"/>
      <c r="D4483" s="234" t="s">
        <v>205</v>
      </c>
      <c r="E4483" s="266" t="s">
        <v>19</v>
      </c>
      <c r="F4483" s="267" t="s">
        <v>243</v>
      </c>
      <c r="G4483" s="265"/>
      <c r="H4483" s="268">
        <v>11.699999999999999</v>
      </c>
      <c r="I4483" s="269"/>
      <c r="J4483" s="265"/>
      <c r="K4483" s="265"/>
      <c r="L4483" s="270"/>
      <c r="M4483" s="271"/>
      <c r="N4483" s="272"/>
      <c r="O4483" s="272"/>
      <c r="P4483" s="272"/>
      <c r="Q4483" s="272"/>
      <c r="R4483" s="272"/>
      <c r="S4483" s="272"/>
      <c r="T4483" s="273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5"/>
      <c r="AE4483" s="15"/>
      <c r="AT4483" s="274" t="s">
        <v>205</v>
      </c>
      <c r="AU4483" s="274" t="s">
        <v>82</v>
      </c>
      <c r="AV4483" s="15" t="s">
        <v>197</v>
      </c>
      <c r="AW4483" s="15" t="s">
        <v>33</v>
      </c>
      <c r="AX4483" s="15" t="s">
        <v>79</v>
      </c>
      <c r="AY4483" s="274" t="s">
        <v>190</v>
      </c>
    </row>
    <row r="4484" s="2" customFormat="1" ht="16.5" customHeight="1">
      <c r="A4484" s="40"/>
      <c r="B4484" s="41"/>
      <c r="C4484" s="214" t="s">
        <v>4595</v>
      </c>
      <c r="D4484" s="214" t="s">
        <v>192</v>
      </c>
      <c r="E4484" s="215" t="s">
        <v>4596</v>
      </c>
      <c r="F4484" s="216" t="s">
        <v>4597</v>
      </c>
      <c r="G4484" s="217" t="s">
        <v>380</v>
      </c>
      <c r="H4484" s="218">
        <v>75.629999999999995</v>
      </c>
      <c r="I4484" s="219"/>
      <c r="J4484" s="220">
        <f>ROUND(I4484*H4484,2)</f>
        <v>0</v>
      </c>
      <c r="K4484" s="216" t="s">
        <v>196</v>
      </c>
      <c r="L4484" s="46"/>
      <c r="M4484" s="221" t="s">
        <v>19</v>
      </c>
      <c r="N4484" s="222" t="s">
        <v>43</v>
      </c>
      <c r="O4484" s="86"/>
      <c r="P4484" s="223">
        <f>O4484*H4484</f>
        <v>0</v>
      </c>
      <c r="Q4484" s="223">
        <v>0.00018000000000000001</v>
      </c>
      <c r="R4484" s="223">
        <f>Q4484*H4484</f>
        <v>0.0136134</v>
      </c>
      <c r="S4484" s="223">
        <v>0</v>
      </c>
      <c r="T4484" s="224">
        <f>S4484*H4484</f>
        <v>0</v>
      </c>
      <c r="U4484" s="40"/>
      <c r="V4484" s="40"/>
      <c r="W4484" s="40"/>
      <c r="X4484" s="40"/>
      <c r="Y4484" s="40"/>
      <c r="Z4484" s="40"/>
      <c r="AA4484" s="40"/>
      <c r="AB4484" s="40"/>
      <c r="AC4484" s="40"/>
      <c r="AD4484" s="40"/>
      <c r="AE4484" s="40"/>
      <c r="AR4484" s="225" t="s">
        <v>307</v>
      </c>
      <c r="AT4484" s="225" t="s">
        <v>192</v>
      </c>
      <c r="AU4484" s="225" t="s">
        <v>82</v>
      </c>
      <c r="AY4484" s="19" t="s">
        <v>190</v>
      </c>
      <c r="BE4484" s="226">
        <f>IF(N4484="základní",J4484,0)</f>
        <v>0</v>
      </c>
      <c r="BF4484" s="226">
        <f>IF(N4484="snížená",J4484,0)</f>
        <v>0</v>
      </c>
      <c r="BG4484" s="226">
        <f>IF(N4484="zákl. přenesená",J4484,0)</f>
        <v>0</v>
      </c>
      <c r="BH4484" s="226">
        <f>IF(N4484="sníž. přenesená",J4484,0)</f>
        <v>0</v>
      </c>
      <c r="BI4484" s="226">
        <f>IF(N4484="nulová",J4484,0)</f>
        <v>0</v>
      </c>
      <c r="BJ4484" s="19" t="s">
        <v>79</v>
      </c>
      <c r="BK4484" s="226">
        <f>ROUND(I4484*H4484,2)</f>
        <v>0</v>
      </c>
      <c r="BL4484" s="19" t="s">
        <v>307</v>
      </c>
      <c r="BM4484" s="225" t="s">
        <v>4598</v>
      </c>
    </row>
    <row r="4485" s="2" customFormat="1">
      <c r="A4485" s="40"/>
      <c r="B4485" s="41"/>
      <c r="C4485" s="42"/>
      <c r="D4485" s="227" t="s">
        <v>199</v>
      </c>
      <c r="E4485" s="42"/>
      <c r="F4485" s="228" t="s">
        <v>4599</v>
      </c>
      <c r="G4485" s="42"/>
      <c r="H4485" s="42"/>
      <c r="I4485" s="229"/>
      <c r="J4485" s="42"/>
      <c r="K4485" s="42"/>
      <c r="L4485" s="46"/>
      <c r="M4485" s="230"/>
      <c r="N4485" s="231"/>
      <c r="O4485" s="86"/>
      <c r="P4485" s="86"/>
      <c r="Q4485" s="86"/>
      <c r="R4485" s="86"/>
      <c r="S4485" s="86"/>
      <c r="T4485" s="87"/>
      <c r="U4485" s="40"/>
      <c r="V4485" s="40"/>
      <c r="W4485" s="40"/>
      <c r="X4485" s="40"/>
      <c r="Y4485" s="40"/>
      <c r="Z4485" s="40"/>
      <c r="AA4485" s="40"/>
      <c r="AB4485" s="40"/>
      <c r="AC4485" s="40"/>
      <c r="AD4485" s="40"/>
      <c r="AE4485" s="40"/>
      <c r="AT4485" s="19" t="s">
        <v>199</v>
      </c>
      <c r="AU4485" s="19" t="s">
        <v>82</v>
      </c>
    </row>
    <row r="4486" s="14" customFormat="1">
      <c r="A4486" s="14"/>
      <c r="B4486" s="254"/>
      <c r="C4486" s="255"/>
      <c r="D4486" s="234" t="s">
        <v>205</v>
      </c>
      <c r="E4486" s="256" t="s">
        <v>19</v>
      </c>
      <c r="F4486" s="257" t="s">
        <v>1066</v>
      </c>
      <c r="G4486" s="255"/>
      <c r="H4486" s="256" t="s">
        <v>19</v>
      </c>
      <c r="I4486" s="258"/>
      <c r="J4486" s="255"/>
      <c r="K4486" s="255"/>
      <c r="L4486" s="259"/>
      <c r="M4486" s="260"/>
      <c r="N4486" s="261"/>
      <c r="O4486" s="261"/>
      <c r="P4486" s="261"/>
      <c r="Q4486" s="261"/>
      <c r="R4486" s="261"/>
      <c r="S4486" s="261"/>
      <c r="T4486" s="262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63" t="s">
        <v>205</v>
      </c>
      <c r="AU4486" s="263" t="s">
        <v>82</v>
      </c>
      <c r="AV4486" s="14" t="s">
        <v>79</v>
      </c>
      <c r="AW4486" s="14" t="s">
        <v>33</v>
      </c>
      <c r="AX4486" s="14" t="s">
        <v>72</v>
      </c>
      <c r="AY4486" s="263" t="s">
        <v>190</v>
      </c>
    </row>
    <row r="4487" s="14" customFormat="1">
      <c r="A4487" s="14"/>
      <c r="B4487" s="254"/>
      <c r="C4487" s="255"/>
      <c r="D4487" s="234" t="s">
        <v>205</v>
      </c>
      <c r="E4487" s="256" t="s">
        <v>19</v>
      </c>
      <c r="F4487" s="257" t="s">
        <v>1416</v>
      </c>
      <c r="G4487" s="255"/>
      <c r="H4487" s="256" t="s">
        <v>19</v>
      </c>
      <c r="I4487" s="258"/>
      <c r="J4487" s="255"/>
      <c r="K4487" s="255"/>
      <c r="L4487" s="259"/>
      <c r="M4487" s="260"/>
      <c r="N4487" s="261"/>
      <c r="O4487" s="261"/>
      <c r="P4487" s="261"/>
      <c r="Q4487" s="261"/>
      <c r="R4487" s="261"/>
      <c r="S4487" s="261"/>
      <c r="T4487" s="262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63" t="s">
        <v>205</v>
      </c>
      <c r="AU4487" s="263" t="s">
        <v>82</v>
      </c>
      <c r="AV4487" s="14" t="s">
        <v>79</v>
      </c>
      <c r="AW4487" s="14" t="s">
        <v>33</v>
      </c>
      <c r="AX4487" s="14" t="s">
        <v>72</v>
      </c>
      <c r="AY4487" s="263" t="s">
        <v>190</v>
      </c>
    </row>
    <row r="4488" s="13" customFormat="1">
      <c r="A4488" s="13"/>
      <c r="B4488" s="232"/>
      <c r="C4488" s="233"/>
      <c r="D4488" s="234" t="s">
        <v>205</v>
      </c>
      <c r="E4488" s="235" t="s">
        <v>19</v>
      </c>
      <c r="F4488" s="236" t="s">
        <v>4600</v>
      </c>
      <c r="G4488" s="233"/>
      <c r="H4488" s="237">
        <v>3.2999999999999998</v>
      </c>
      <c r="I4488" s="238"/>
      <c r="J4488" s="233"/>
      <c r="K4488" s="233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205</v>
      </c>
      <c r="AU4488" s="243" t="s">
        <v>82</v>
      </c>
      <c r="AV4488" s="13" t="s">
        <v>82</v>
      </c>
      <c r="AW4488" s="13" t="s">
        <v>33</v>
      </c>
      <c r="AX4488" s="13" t="s">
        <v>72</v>
      </c>
      <c r="AY4488" s="243" t="s">
        <v>190</v>
      </c>
    </row>
    <row r="4489" s="14" customFormat="1">
      <c r="A4489" s="14"/>
      <c r="B4489" s="254"/>
      <c r="C4489" s="255"/>
      <c r="D4489" s="234" t="s">
        <v>205</v>
      </c>
      <c r="E4489" s="256" t="s">
        <v>19</v>
      </c>
      <c r="F4489" s="257" t="s">
        <v>4601</v>
      </c>
      <c r="G4489" s="255"/>
      <c r="H4489" s="256" t="s">
        <v>19</v>
      </c>
      <c r="I4489" s="258"/>
      <c r="J4489" s="255"/>
      <c r="K4489" s="255"/>
      <c r="L4489" s="259"/>
      <c r="M4489" s="260"/>
      <c r="N4489" s="261"/>
      <c r="O4489" s="261"/>
      <c r="P4489" s="261"/>
      <c r="Q4489" s="261"/>
      <c r="R4489" s="261"/>
      <c r="S4489" s="261"/>
      <c r="T4489" s="262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63" t="s">
        <v>205</v>
      </c>
      <c r="AU4489" s="263" t="s">
        <v>82</v>
      </c>
      <c r="AV4489" s="14" t="s">
        <v>79</v>
      </c>
      <c r="AW4489" s="14" t="s">
        <v>33</v>
      </c>
      <c r="AX4489" s="14" t="s">
        <v>72</v>
      </c>
      <c r="AY4489" s="263" t="s">
        <v>190</v>
      </c>
    </row>
    <row r="4490" s="13" customFormat="1">
      <c r="A4490" s="13"/>
      <c r="B4490" s="232"/>
      <c r="C4490" s="233"/>
      <c r="D4490" s="234" t="s">
        <v>205</v>
      </c>
      <c r="E4490" s="235" t="s">
        <v>19</v>
      </c>
      <c r="F4490" s="236" t="s">
        <v>4602</v>
      </c>
      <c r="G4490" s="233"/>
      <c r="H4490" s="237">
        <v>4.2000000000000002</v>
      </c>
      <c r="I4490" s="238"/>
      <c r="J4490" s="233"/>
      <c r="K4490" s="233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205</v>
      </c>
      <c r="AU4490" s="243" t="s">
        <v>82</v>
      </c>
      <c r="AV4490" s="13" t="s">
        <v>82</v>
      </c>
      <c r="AW4490" s="13" t="s">
        <v>33</v>
      </c>
      <c r="AX4490" s="13" t="s">
        <v>72</v>
      </c>
      <c r="AY4490" s="243" t="s">
        <v>190</v>
      </c>
    </row>
    <row r="4491" s="14" customFormat="1">
      <c r="A4491" s="14"/>
      <c r="B4491" s="254"/>
      <c r="C4491" s="255"/>
      <c r="D4491" s="234" t="s">
        <v>205</v>
      </c>
      <c r="E4491" s="256" t="s">
        <v>19</v>
      </c>
      <c r="F4491" s="257" t="s">
        <v>1420</v>
      </c>
      <c r="G4491" s="255"/>
      <c r="H4491" s="256" t="s">
        <v>19</v>
      </c>
      <c r="I4491" s="258"/>
      <c r="J4491" s="255"/>
      <c r="K4491" s="255"/>
      <c r="L4491" s="259"/>
      <c r="M4491" s="260"/>
      <c r="N4491" s="261"/>
      <c r="O4491" s="261"/>
      <c r="P4491" s="261"/>
      <c r="Q4491" s="261"/>
      <c r="R4491" s="261"/>
      <c r="S4491" s="261"/>
      <c r="T4491" s="262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63" t="s">
        <v>205</v>
      </c>
      <c r="AU4491" s="263" t="s">
        <v>82</v>
      </c>
      <c r="AV4491" s="14" t="s">
        <v>79</v>
      </c>
      <c r="AW4491" s="14" t="s">
        <v>33</v>
      </c>
      <c r="AX4491" s="14" t="s">
        <v>72</v>
      </c>
      <c r="AY4491" s="263" t="s">
        <v>190</v>
      </c>
    </row>
    <row r="4492" s="13" customFormat="1">
      <c r="A4492" s="13"/>
      <c r="B4492" s="232"/>
      <c r="C4492" s="233"/>
      <c r="D4492" s="234" t="s">
        <v>205</v>
      </c>
      <c r="E4492" s="235" t="s">
        <v>19</v>
      </c>
      <c r="F4492" s="236" t="s">
        <v>4600</v>
      </c>
      <c r="G4492" s="233"/>
      <c r="H4492" s="237">
        <v>3.2999999999999998</v>
      </c>
      <c r="I4492" s="238"/>
      <c r="J4492" s="233"/>
      <c r="K4492" s="233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205</v>
      </c>
      <c r="AU4492" s="243" t="s">
        <v>82</v>
      </c>
      <c r="AV4492" s="13" t="s">
        <v>82</v>
      </c>
      <c r="AW4492" s="13" t="s">
        <v>33</v>
      </c>
      <c r="AX4492" s="13" t="s">
        <v>72</v>
      </c>
      <c r="AY4492" s="243" t="s">
        <v>190</v>
      </c>
    </row>
    <row r="4493" s="14" customFormat="1">
      <c r="A4493" s="14"/>
      <c r="B4493" s="254"/>
      <c r="C4493" s="255"/>
      <c r="D4493" s="234" t="s">
        <v>205</v>
      </c>
      <c r="E4493" s="256" t="s">
        <v>19</v>
      </c>
      <c r="F4493" s="257" t="s">
        <v>1913</v>
      </c>
      <c r="G4493" s="255"/>
      <c r="H4493" s="256" t="s">
        <v>19</v>
      </c>
      <c r="I4493" s="258"/>
      <c r="J4493" s="255"/>
      <c r="K4493" s="255"/>
      <c r="L4493" s="259"/>
      <c r="M4493" s="260"/>
      <c r="N4493" s="261"/>
      <c r="O4493" s="261"/>
      <c r="P4493" s="261"/>
      <c r="Q4493" s="261"/>
      <c r="R4493" s="261"/>
      <c r="S4493" s="261"/>
      <c r="T4493" s="262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63" t="s">
        <v>205</v>
      </c>
      <c r="AU4493" s="263" t="s">
        <v>82</v>
      </c>
      <c r="AV4493" s="14" t="s">
        <v>79</v>
      </c>
      <c r="AW4493" s="14" t="s">
        <v>33</v>
      </c>
      <c r="AX4493" s="14" t="s">
        <v>72</v>
      </c>
      <c r="AY4493" s="263" t="s">
        <v>190</v>
      </c>
    </row>
    <row r="4494" s="13" customFormat="1">
      <c r="A4494" s="13"/>
      <c r="B4494" s="232"/>
      <c r="C4494" s="233"/>
      <c r="D4494" s="234" t="s">
        <v>205</v>
      </c>
      <c r="E4494" s="235" t="s">
        <v>19</v>
      </c>
      <c r="F4494" s="236" t="s">
        <v>4603</v>
      </c>
      <c r="G4494" s="233"/>
      <c r="H4494" s="237">
        <v>10.800000000000001</v>
      </c>
      <c r="I4494" s="238"/>
      <c r="J4494" s="233"/>
      <c r="K4494" s="233"/>
      <c r="L4494" s="239"/>
      <c r="M4494" s="240"/>
      <c r="N4494" s="241"/>
      <c r="O4494" s="241"/>
      <c r="P4494" s="241"/>
      <c r="Q4494" s="241"/>
      <c r="R4494" s="241"/>
      <c r="S4494" s="241"/>
      <c r="T4494" s="242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3" t="s">
        <v>205</v>
      </c>
      <c r="AU4494" s="243" t="s">
        <v>82</v>
      </c>
      <c r="AV4494" s="13" t="s">
        <v>82</v>
      </c>
      <c r="AW4494" s="13" t="s">
        <v>33</v>
      </c>
      <c r="AX4494" s="13" t="s">
        <v>72</v>
      </c>
      <c r="AY4494" s="243" t="s">
        <v>190</v>
      </c>
    </row>
    <row r="4495" s="14" customFormat="1">
      <c r="A4495" s="14"/>
      <c r="B4495" s="254"/>
      <c r="C4495" s="255"/>
      <c r="D4495" s="234" t="s">
        <v>205</v>
      </c>
      <c r="E4495" s="256" t="s">
        <v>19</v>
      </c>
      <c r="F4495" s="257" t="s">
        <v>1422</v>
      </c>
      <c r="G4495" s="255"/>
      <c r="H4495" s="256" t="s">
        <v>19</v>
      </c>
      <c r="I4495" s="258"/>
      <c r="J4495" s="255"/>
      <c r="K4495" s="255"/>
      <c r="L4495" s="259"/>
      <c r="M4495" s="260"/>
      <c r="N4495" s="261"/>
      <c r="O4495" s="261"/>
      <c r="P4495" s="261"/>
      <c r="Q4495" s="261"/>
      <c r="R4495" s="261"/>
      <c r="S4495" s="261"/>
      <c r="T4495" s="262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63" t="s">
        <v>205</v>
      </c>
      <c r="AU4495" s="263" t="s">
        <v>82</v>
      </c>
      <c r="AV4495" s="14" t="s">
        <v>79</v>
      </c>
      <c r="AW4495" s="14" t="s">
        <v>33</v>
      </c>
      <c r="AX4495" s="14" t="s">
        <v>72</v>
      </c>
      <c r="AY4495" s="263" t="s">
        <v>190</v>
      </c>
    </row>
    <row r="4496" s="13" customFormat="1">
      <c r="A4496" s="13"/>
      <c r="B4496" s="232"/>
      <c r="C4496" s="233"/>
      <c r="D4496" s="234" t="s">
        <v>205</v>
      </c>
      <c r="E4496" s="235" t="s">
        <v>19</v>
      </c>
      <c r="F4496" s="236" t="s">
        <v>4604</v>
      </c>
      <c r="G4496" s="233"/>
      <c r="H4496" s="237">
        <v>8.6300000000000008</v>
      </c>
      <c r="I4496" s="238"/>
      <c r="J4496" s="233"/>
      <c r="K4496" s="233"/>
      <c r="L4496" s="239"/>
      <c r="M4496" s="240"/>
      <c r="N4496" s="241"/>
      <c r="O4496" s="241"/>
      <c r="P4496" s="241"/>
      <c r="Q4496" s="241"/>
      <c r="R4496" s="241"/>
      <c r="S4496" s="241"/>
      <c r="T4496" s="242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3" t="s">
        <v>205</v>
      </c>
      <c r="AU4496" s="243" t="s">
        <v>82</v>
      </c>
      <c r="AV4496" s="13" t="s">
        <v>82</v>
      </c>
      <c r="AW4496" s="13" t="s">
        <v>33</v>
      </c>
      <c r="AX4496" s="13" t="s">
        <v>72</v>
      </c>
      <c r="AY4496" s="243" t="s">
        <v>190</v>
      </c>
    </row>
    <row r="4497" s="14" customFormat="1">
      <c r="A4497" s="14"/>
      <c r="B4497" s="254"/>
      <c r="C4497" s="255"/>
      <c r="D4497" s="234" t="s">
        <v>205</v>
      </c>
      <c r="E4497" s="256" t="s">
        <v>19</v>
      </c>
      <c r="F4497" s="257" t="s">
        <v>1921</v>
      </c>
      <c r="G4497" s="255"/>
      <c r="H4497" s="256" t="s">
        <v>19</v>
      </c>
      <c r="I4497" s="258"/>
      <c r="J4497" s="255"/>
      <c r="K4497" s="255"/>
      <c r="L4497" s="259"/>
      <c r="M4497" s="260"/>
      <c r="N4497" s="261"/>
      <c r="O4497" s="261"/>
      <c r="P4497" s="261"/>
      <c r="Q4497" s="261"/>
      <c r="R4497" s="261"/>
      <c r="S4497" s="261"/>
      <c r="T4497" s="262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63" t="s">
        <v>205</v>
      </c>
      <c r="AU4497" s="263" t="s">
        <v>82</v>
      </c>
      <c r="AV4497" s="14" t="s">
        <v>79</v>
      </c>
      <c r="AW4497" s="14" t="s">
        <v>33</v>
      </c>
      <c r="AX4497" s="14" t="s">
        <v>72</v>
      </c>
      <c r="AY4497" s="263" t="s">
        <v>190</v>
      </c>
    </row>
    <row r="4498" s="13" customFormat="1">
      <c r="A4498" s="13"/>
      <c r="B4498" s="232"/>
      <c r="C4498" s="233"/>
      <c r="D4498" s="234" t="s">
        <v>205</v>
      </c>
      <c r="E4498" s="235" t="s">
        <v>19</v>
      </c>
      <c r="F4498" s="236" t="s">
        <v>4605</v>
      </c>
      <c r="G4498" s="233"/>
      <c r="H4498" s="237">
        <v>9.4000000000000004</v>
      </c>
      <c r="I4498" s="238"/>
      <c r="J4498" s="233"/>
      <c r="K4498" s="233"/>
      <c r="L4498" s="239"/>
      <c r="M4498" s="240"/>
      <c r="N4498" s="241"/>
      <c r="O4498" s="241"/>
      <c r="P4498" s="241"/>
      <c r="Q4498" s="241"/>
      <c r="R4498" s="241"/>
      <c r="S4498" s="241"/>
      <c r="T4498" s="242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43" t="s">
        <v>205</v>
      </c>
      <c r="AU4498" s="243" t="s">
        <v>82</v>
      </c>
      <c r="AV4498" s="13" t="s">
        <v>82</v>
      </c>
      <c r="AW4498" s="13" t="s">
        <v>33</v>
      </c>
      <c r="AX4498" s="13" t="s">
        <v>72</v>
      </c>
      <c r="AY4498" s="243" t="s">
        <v>190</v>
      </c>
    </row>
    <row r="4499" s="14" customFormat="1">
      <c r="A4499" s="14"/>
      <c r="B4499" s="254"/>
      <c r="C4499" s="255"/>
      <c r="D4499" s="234" t="s">
        <v>205</v>
      </c>
      <c r="E4499" s="256" t="s">
        <v>19</v>
      </c>
      <c r="F4499" s="257" t="s">
        <v>1463</v>
      </c>
      <c r="G4499" s="255"/>
      <c r="H4499" s="256" t="s">
        <v>19</v>
      </c>
      <c r="I4499" s="258"/>
      <c r="J4499" s="255"/>
      <c r="K4499" s="255"/>
      <c r="L4499" s="259"/>
      <c r="M4499" s="260"/>
      <c r="N4499" s="261"/>
      <c r="O4499" s="261"/>
      <c r="P4499" s="261"/>
      <c r="Q4499" s="261"/>
      <c r="R4499" s="261"/>
      <c r="S4499" s="261"/>
      <c r="T4499" s="262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63" t="s">
        <v>205</v>
      </c>
      <c r="AU4499" s="263" t="s">
        <v>82</v>
      </c>
      <c r="AV4499" s="14" t="s">
        <v>79</v>
      </c>
      <c r="AW4499" s="14" t="s">
        <v>33</v>
      </c>
      <c r="AX4499" s="14" t="s">
        <v>72</v>
      </c>
      <c r="AY4499" s="263" t="s">
        <v>190</v>
      </c>
    </row>
    <row r="4500" s="13" customFormat="1">
      <c r="A4500" s="13"/>
      <c r="B4500" s="232"/>
      <c r="C4500" s="233"/>
      <c r="D4500" s="234" t="s">
        <v>205</v>
      </c>
      <c r="E4500" s="235" t="s">
        <v>19</v>
      </c>
      <c r="F4500" s="236" t="s">
        <v>4606</v>
      </c>
      <c r="G4500" s="233"/>
      <c r="H4500" s="237">
        <v>4</v>
      </c>
      <c r="I4500" s="238"/>
      <c r="J4500" s="233"/>
      <c r="K4500" s="233"/>
      <c r="L4500" s="239"/>
      <c r="M4500" s="240"/>
      <c r="N4500" s="241"/>
      <c r="O4500" s="241"/>
      <c r="P4500" s="241"/>
      <c r="Q4500" s="241"/>
      <c r="R4500" s="241"/>
      <c r="S4500" s="241"/>
      <c r="T4500" s="242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43" t="s">
        <v>205</v>
      </c>
      <c r="AU4500" s="243" t="s">
        <v>82</v>
      </c>
      <c r="AV4500" s="13" t="s">
        <v>82</v>
      </c>
      <c r="AW4500" s="13" t="s">
        <v>33</v>
      </c>
      <c r="AX4500" s="13" t="s">
        <v>72</v>
      </c>
      <c r="AY4500" s="243" t="s">
        <v>190</v>
      </c>
    </row>
    <row r="4501" s="14" customFormat="1">
      <c r="A4501" s="14"/>
      <c r="B4501" s="254"/>
      <c r="C4501" s="255"/>
      <c r="D4501" s="234" t="s">
        <v>205</v>
      </c>
      <c r="E4501" s="256" t="s">
        <v>19</v>
      </c>
      <c r="F4501" s="257" t="s">
        <v>1078</v>
      </c>
      <c r="G4501" s="255"/>
      <c r="H4501" s="256" t="s">
        <v>19</v>
      </c>
      <c r="I4501" s="258"/>
      <c r="J4501" s="255"/>
      <c r="K4501" s="255"/>
      <c r="L4501" s="259"/>
      <c r="M4501" s="260"/>
      <c r="N4501" s="261"/>
      <c r="O4501" s="261"/>
      <c r="P4501" s="261"/>
      <c r="Q4501" s="261"/>
      <c r="R4501" s="261"/>
      <c r="S4501" s="261"/>
      <c r="T4501" s="262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T4501" s="263" t="s">
        <v>205</v>
      </c>
      <c r="AU4501" s="263" t="s">
        <v>82</v>
      </c>
      <c r="AV4501" s="14" t="s">
        <v>79</v>
      </c>
      <c r="AW4501" s="14" t="s">
        <v>33</v>
      </c>
      <c r="AX4501" s="14" t="s">
        <v>72</v>
      </c>
      <c r="AY4501" s="263" t="s">
        <v>190</v>
      </c>
    </row>
    <row r="4502" s="14" customFormat="1">
      <c r="A4502" s="14"/>
      <c r="B4502" s="254"/>
      <c r="C4502" s="255"/>
      <c r="D4502" s="234" t="s">
        <v>205</v>
      </c>
      <c r="E4502" s="256" t="s">
        <v>19</v>
      </c>
      <c r="F4502" s="257" t="s">
        <v>1960</v>
      </c>
      <c r="G4502" s="255"/>
      <c r="H4502" s="256" t="s">
        <v>19</v>
      </c>
      <c r="I4502" s="258"/>
      <c r="J4502" s="255"/>
      <c r="K4502" s="255"/>
      <c r="L4502" s="259"/>
      <c r="M4502" s="260"/>
      <c r="N4502" s="261"/>
      <c r="O4502" s="261"/>
      <c r="P4502" s="261"/>
      <c r="Q4502" s="261"/>
      <c r="R4502" s="261"/>
      <c r="S4502" s="261"/>
      <c r="T4502" s="262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63" t="s">
        <v>205</v>
      </c>
      <c r="AU4502" s="263" t="s">
        <v>82</v>
      </c>
      <c r="AV4502" s="14" t="s">
        <v>79</v>
      </c>
      <c r="AW4502" s="14" t="s">
        <v>33</v>
      </c>
      <c r="AX4502" s="14" t="s">
        <v>72</v>
      </c>
      <c r="AY4502" s="263" t="s">
        <v>190</v>
      </c>
    </row>
    <row r="4503" s="13" customFormat="1">
      <c r="A4503" s="13"/>
      <c r="B4503" s="232"/>
      <c r="C4503" s="233"/>
      <c r="D4503" s="234" t="s">
        <v>205</v>
      </c>
      <c r="E4503" s="235" t="s">
        <v>19</v>
      </c>
      <c r="F4503" s="236" t="s">
        <v>4607</v>
      </c>
      <c r="G4503" s="233"/>
      <c r="H4503" s="237">
        <v>3</v>
      </c>
      <c r="I4503" s="238"/>
      <c r="J4503" s="233"/>
      <c r="K4503" s="233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205</v>
      </c>
      <c r="AU4503" s="243" t="s">
        <v>82</v>
      </c>
      <c r="AV4503" s="13" t="s">
        <v>82</v>
      </c>
      <c r="AW4503" s="13" t="s">
        <v>33</v>
      </c>
      <c r="AX4503" s="13" t="s">
        <v>72</v>
      </c>
      <c r="AY4503" s="243" t="s">
        <v>190</v>
      </c>
    </row>
    <row r="4504" s="14" customFormat="1">
      <c r="A4504" s="14"/>
      <c r="B4504" s="254"/>
      <c r="C4504" s="255"/>
      <c r="D4504" s="234" t="s">
        <v>205</v>
      </c>
      <c r="E4504" s="256" t="s">
        <v>19</v>
      </c>
      <c r="F4504" s="257" t="s">
        <v>1974</v>
      </c>
      <c r="G4504" s="255"/>
      <c r="H4504" s="256" t="s">
        <v>19</v>
      </c>
      <c r="I4504" s="258"/>
      <c r="J4504" s="255"/>
      <c r="K4504" s="255"/>
      <c r="L4504" s="259"/>
      <c r="M4504" s="260"/>
      <c r="N4504" s="261"/>
      <c r="O4504" s="261"/>
      <c r="P4504" s="261"/>
      <c r="Q4504" s="261"/>
      <c r="R4504" s="261"/>
      <c r="S4504" s="261"/>
      <c r="T4504" s="262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63" t="s">
        <v>205</v>
      </c>
      <c r="AU4504" s="263" t="s">
        <v>82</v>
      </c>
      <c r="AV4504" s="14" t="s">
        <v>79</v>
      </c>
      <c r="AW4504" s="14" t="s">
        <v>33</v>
      </c>
      <c r="AX4504" s="14" t="s">
        <v>72</v>
      </c>
      <c r="AY4504" s="263" t="s">
        <v>190</v>
      </c>
    </row>
    <row r="4505" s="13" customFormat="1">
      <c r="A4505" s="13"/>
      <c r="B4505" s="232"/>
      <c r="C4505" s="233"/>
      <c r="D4505" s="234" t="s">
        <v>205</v>
      </c>
      <c r="E4505" s="235" t="s">
        <v>19</v>
      </c>
      <c r="F4505" s="236" t="s">
        <v>4602</v>
      </c>
      <c r="G4505" s="233"/>
      <c r="H4505" s="237">
        <v>4.2000000000000002</v>
      </c>
      <c r="I4505" s="238"/>
      <c r="J4505" s="233"/>
      <c r="K4505" s="233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205</v>
      </c>
      <c r="AU4505" s="243" t="s">
        <v>82</v>
      </c>
      <c r="AV4505" s="13" t="s">
        <v>82</v>
      </c>
      <c r="AW4505" s="13" t="s">
        <v>33</v>
      </c>
      <c r="AX4505" s="13" t="s">
        <v>72</v>
      </c>
      <c r="AY4505" s="243" t="s">
        <v>190</v>
      </c>
    </row>
    <row r="4506" s="14" customFormat="1">
      <c r="A4506" s="14"/>
      <c r="B4506" s="254"/>
      <c r="C4506" s="255"/>
      <c r="D4506" s="234" t="s">
        <v>205</v>
      </c>
      <c r="E4506" s="256" t="s">
        <v>19</v>
      </c>
      <c r="F4506" s="257" t="s">
        <v>1984</v>
      </c>
      <c r="G4506" s="255"/>
      <c r="H4506" s="256" t="s">
        <v>19</v>
      </c>
      <c r="I4506" s="258"/>
      <c r="J4506" s="255"/>
      <c r="K4506" s="255"/>
      <c r="L4506" s="259"/>
      <c r="M4506" s="260"/>
      <c r="N4506" s="261"/>
      <c r="O4506" s="261"/>
      <c r="P4506" s="261"/>
      <c r="Q4506" s="261"/>
      <c r="R4506" s="261"/>
      <c r="S4506" s="261"/>
      <c r="T4506" s="262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63" t="s">
        <v>205</v>
      </c>
      <c r="AU4506" s="263" t="s">
        <v>82</v>
      </c>
      <c r="AV4506" s="14" t="s">
        <v>79</v>
      </c>
      <c r="AW4506" s="14" t="s">
        <v>33</v>
      </c>
      <c r="AX4506" s="14" t="s">
        <v>72</v>
      </c>
      <c r="AY4506" s="263" t="s">
        <v>190</v>
      </c>
    </row>
    <row r="4507" s="13" customFormat="1">
      <c r="A4507" s="13"/>
      <c r="B4507" s="232"/>
      <c r="C4507" s="233"/>
      <c r="D4507" s="234" t="s">
        <v>205</v>
      </c>
      <c r="E4507" s="235" t="s">
        <v>19</v>
      </c>
      <c r="F4507" s="236" t="s">
        <v>4602</v>
      </c>
      <c r="G4507" s="233"/>
      <c r="H4507" s="237">
        <v>4.2000000000000002</v>
      </c>
      <c r="I4507" s="238"/>
      <c r="J4507" s="233"/>
      <c r="K4507" s="233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205</v>
      </c>
      <c r="AU4507" s="243" t="s">
        <v>82</v>
      </c>
      <c r="AV4507" s="13" t="s">
        <v>82</v>
      </c>
      <c r="AW4507" s="13" t="s">
        <v>33</v>
      </c>
      <c r="AX4507" s="13" t="s">
        <v>72</v>
      </c>
      <c r="AY4507" s="243" t="s">
        <v>190</v>
      </c>
    </row>
    <row r="4508" s="14" customFormat="1">
      <c r="A4508" s="14"/>
      <c r="B4508" s="254"/>
      <c r="C4508" s="255"/>
      <c r="D4508" s="234" t="s">
        <v>205</v>
      </c>
      <c r="E4508" s="256" t="s">
        <v>19</v>
      </c>
      <c r="F4508" s="257" t="s">
        <v>1987</v>
      </c>
      <c r="G4508" s="255"/>
      <c r="H4508" s="256" t="s">
        <v>19</v>
      </c>
      <c r="I4508" s="258"/>
      <c r="J4508" s="255"/>
      <c r="K4508" s="255"/>
      <c r="L4508" s="259"/>
      <c r="M4508" s="260"/>
      <c r="N4508" s="261"/>
      <c r="O4508" s="261"/>
      <c r="P4508" s="261"/>
      <c r="Q4508" s="261"/>
      <c r="R4508" s="261"/>
      <c r="S4508" s="261"/>
      <c r="T4508" s="262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63" t="s">
        <v>205</v>
      </c>
      <c r="AU4508" s="263" t="s">
        <v>82</v>
      </c>
      <c r="AV4508" s="14" t="s">
        <v>79</v>
      </c>
      <c r="AW4508" s="14" t="s">
        <v>33</v>
      </c>
      <c r="AX4508" s="14" t="s">
        <v>72</v>
      </c>
      <c r="AY4508" s="263" t="s">
        <v>190</v>
      </c>
    </row>
    <row r="4509" s="13" customFormat="1">
      <c r="A4509" s="13"/>
      <c r="B4509" s="232"/>
      <c r="C4509" s="233"/>
      <c r="D4509" s="234" t="s">
        <v>205</v>
      </c>
      <c r="E4509" s="235" t="s">
        <v>19</v>
      </c>
      <c r="F4509" s="236" t="s">
        <v>4602</v>
      </c>
      <c r="G4509" s="233"/>
      <c r="H4509" s="237">
        <v>4.2000000000000002</v>
      </c>
      <c r="I4509" s="238"/>
      <c r="J4509" s="233"/>
      <c r="K4509" s="233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205</v>
      </c>
      <c r="AU4509" s="243" t="s">
        <v>82</v>
      </c>
      <c r="AV4509" s="13" t="s">
        <v>82</v>
      </c>
      <c r="AW4509" s="13" t="s">
        <v>33</v>
      </c>
      <c r="AX4509" s="13" t="s">
        <v>72</v>
      </c>
      <c r="AY4509" s="243" t="s">
        <v>190</v>
      </c>
    </row>
    <row r="4510" s="14" customFormat="1">
      <c r="A4510" s="14"/>
      <c r="B4510" s="254"/>
      <c r="C4510" s="255"/>
      <c r="D4510" s="234" t="s">
        <v>205</v>
      </c>
      <c r="E4510" s="256" t="s">
        <v>19</v>
      </c>
      <c r="F4510" s="257" t="s">
        <v>1081</v>
      </c>
      <c r="G4510" s="255"/>
      <c r="H4510" s="256" t="s">
        <v>19</v>
      </c>
      <c r="I4510" s="258"/>
      <c r="J4510" s="255"/>
      <c r="K4510" s="255"/>
      <c r="L4510" s="259"/>
      <c r="M4510" s="260"/>
      <c r="N4510" s="261"/>
      <c r="O4510" s="261"/>
      <c r="P4510" s="261"/>
      <c r="Q4510" s="261"/>
      <c r="R4510" s="261"/>
      <c r="S4510" s="261"/>
      <c r="T4510" s="262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63" t="s">
        <v>205</v>
      </c>
      <c r="AU4510" s="263" t="s">
        <v>82</v>
      </c>
      <c r="AV4510" s="14" t="s">
        <v>79</v>
      </c>
      <c r="AW4510" s="14" t="s">
        <v>33</v>
      </c>
      <c r="AX4510" s="14" t="s">
        <v>72</v>
      </c>
      <c r="AY4510" s="263" t="s">
        <v>190</v>
      </c>
    </row>
    <row r="4511" s="13" customFormat="1">
      <c r="A4511" s="13"/>
      <c r="B4511" s="232"/>
      <c r="C4511" s="233"/>
      <c r="D4511" s="234" t="s">
        <v>205</v>
      </c>
      <c r="E4511" s="235" t="s">
        <v>19</v>
      </c>
      <c r="F4511" s="236" t="s">
        <v>4608</v>
      </c>
      <c r="G4511" s="233"/>
      <c r="H4511" s="237">
        <v>2.7000000000000002</v>
      </c>
      <c r="I4511" s="238"/>
      <c r="J4511" s="233"/>
      <c r="K4511" s="233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205</v>
      </c>
      <c r="AU4511" s="243" t="s">
        <v>82</v>
      </c>
      <c r="AV4511" s="13" t="s">
        <v>82</v>
      </c>
      <c r="AW4511" s="13" t="s">
        <v>33</v>
      </c>
      <c r="AX4511" s="13" t="s">
        <v>72</v>
      </c>
      <c r="AY4511" s="243" t="s">
        <v>190</v>
      </c>
    </row>
    <row r="4512" s="14" customFormat="1">
      <c r="A4512" s="14"/>
      <c r="B4512" s="254"/>
      <c r="C4512" s="255"/>
      <c r="D4512" s="234" t="s">
        <v>205</v>
      </c>
      <c r="E4512" s="256" t="s">
        <v>19</v>
      </c>
      <c r="F4512" s="257" t="s">
        <v>1477</v>
      </c>
      <c r="G4512" s="255"/>
      <c r="H4512" s="256" t="s">
        <v>19</v>
      </c>
      <c r="I4512" s="258"/>
      <c r="J4512" s="255"/>
      <c r="K4512" s="255"/>
      <c r="L4512" s="259"/>
      <c r="M4512" s="260"/>
      <c r="N4512" s="261"/>
      <c r="O4512" s="261"/>
      <c r="P4512" s="261"/>
      <c r="Q4512" s="261"/>
      <c r="R4512" s="261"/>
      <c r="S4512" s="261"/>
      <c r="T4512" s="262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63" t="s">
        <v>205</v>
      </c>
      <c r="AU4512" s="263" t="s">
        <v>82</v>
      </c>
      <c r="AV4512" s="14" t="s">
        <v>79</v>
      </c>
      <c r="AW4512" s="14" t="s">
        <v>33</v>
      </c>
      <c r="AX4512" s="14" t="s">
        <v>72</v>
      </c>
      <c r="AY4512" s="263" t="s">
        <v>190</v>
      </c>
    </row>
    <row r="4513" s="13" customFormat="1">
      <c r="A4513" s="13"/>
      <c r="B4513" s="232"/>
      <c r="C4513" s="233"/>
      <c r="D4513" s="234" t="s">
        <v>205</v>
      </c>
      <c r="E4513" s="235" t="s">
        <v>19</v>
      </c>
      <c r="F4513" s="236" t="s">
        <v>4609</v>
      </c>
      <c r="G4513" s="233"/>
      <c r="H4513" s="237">
        <v>6.7999999999999998</v>
      </c>
      <c r="I4513" s="238"/>
      <c r="J4513" s="233"/>
      <c r="K4513" s="233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205</v>
      </c>
      <c r="AU4513" s="243" t="s">
        <v>82</v>
      </c>
      <c r="AV4513" s="13" t="s">
        <v>82</v>
      </c>
      <c r="AW4513" s="13" t="s">
        <v>33</v>
      </c>
      <c r="AX4513" s="13" t="s">
        <v>72</v>
      </c>
      <c r="AY4513" s="243" t="s">
        <v>190</v>
      </c>
    </row>
    <row r="4514" s="14" customFormat="1">
      <c r="A4514" s="14"/>
      <c r="B4514" s="254"/>
      <c r="C4514" s="255"/>
      <c r="D4514" s="234" t="s">
        <v>205</v>
      </c>
      <c r="E4514" s="256" t="s">
        <v>19</v>
      </c>
      <c r="F4514" s="257" t="s">
        <v>2011</v>
      </c>
      <c r="G4514" s="255"/>
      <c r="H4514" s="256" t="s">
        <v>19</v>
      </c>
      <c r="I4514" s="258"/>
      <c r="J4514" s="255"/>
      <c r="K4514" s="255"/>
      <c r="L4514" s="259"/>
      <c r="M4514" s="260"/>
      <c r="N4514" s="261"/>
      <c r="O4514" s="261"/>
      <c r="P4514" s="261"/>
      <c r="Q4514" s="261"/>
      <c r="R4514" s="261"/>
      <c r="S4514" s="261"/>
      <c r="T4514" s="262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63" t="s">
        <v>205</v>
      </c>
      <c r="AU4514" s="263" t="s">
        <v>82</v>
      </c>
      <c r="AV4514" s="14" t="s">
        <v>79</v>
      </c>
      <c r="AW4514" s="14" t="s">
        <v>33</v>
      </c>
      <c r="AX4514" s="14" t="s">
        <v>72</v>
      </c>
      <c r="AY4514" s="263" t="s">
        <v>190</v>
      </c>
    </row>
    <row r="4515" s="13" customFormat="1">
      <c r="A4515" s="13"/>
      <c r="B4515" s="232"/>
      <c r="C4515" s="233"/>
      <c r="D4515" s="234" t="s">
        <v>205</v>
      </c>
      <c r="E4515" s="235" t="s">
        <v>19</v>
      </c>
      <c r="F4515" s="236" t="s">
        <v>4608</v>
      </c>
      <c r="G4515" s="233"/>
      <c r="H4515" s="237">
        <v>2.7000000000000002</v>
      </c>
      <c r="I4515" s="238"/>
      <c r="J4515" s="233"/>
      <c r="K4515" s="233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205</v>
      </c>
      <c r="AU4515" s="243" t="s">
        <v>82</v>
      </c>
      <c r="AV4515" s="13" t="s">
        <v>82</v>
      </c>
      <c r="AW4515" s="13" t="s">
        <v>33</v>
      </c>
      <c r="AX4515" s="13" t="s">
        <v>72</v>
      </c>
      <c r="AY4515" s="243" t="s">
        <v>190</v>
      </c>
    </row>
    <row r="4516" s="14" customFormat="1">
      <c r="A4516" s="14"/>
      <c r="B4516" s="254"/>
      <c r="C4516" s="255"/>
      <c r="D4516" s="234" t="s">
        <v>205</v>
      </c>
      <c r="E4516" s="256" t="s">
        <v>19</v>
      </c>
      <c r="F4516" s="257" t="s">
        <v>1085</v>
      </c>
      <c r="G4516" s="255"/>
      <c r="H4516" s="256" t="s">
        <v>19</v>
      </c>
      <c r="I4516" s="258"/>
      <c r="J4516" s="255"/>
      <c r="K4516" s="255"/>
      <c r="L4516" s="259"/>
      <c r="M4516" s="260"/>
      <c r="N4516" s="261"/>
      <c r="O4516" s="261"/>
      <c r="P4516" s="261"/>
      <c r="Q4516" s="261"/>
      <c r="R4516" s="261"/>
      <c r="S4516" s="261"/>
      <c r="T4516" s="262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63" t="s">
        <v>205</v>
      </c>
      <c r="AU4516" s="263" t="s">
        <v>82</v>
      </c>
      <c r="AV4516" s="14" t="s">
        <v>79</v>
      </c>
      <c r="AW4516" s="14" t="s">
        <v>33</v>
      </c>
      <c r="AX4516" s="14" t="s">
        <v>72</v>
      </c>
      <c r="AY4516" s="263" t="s">
        <v>190</v>
      </c>
    </row>
    <row r="4517" s="14" customFormat="1">
      <c r="A4517" s="14"/>
      <c r="B4517" s="254"/>
      <c r="C4517" s="255"/>
      <c r="D4517" s="234" t="s">
        <v>205</v>
      </c>
      <c r="E4517" s="256" t="s">
        <v>19</v>
      </c>
      <c r="F4517" s="257" t="s">
        <v>2027</v>
      </c>
      <c r="G4517" s="255"/>
      <c r="H4517" s="256" t="s">
        <v>19</v>
      </c>
      <c r="I4517" s="258"/>
      <c r="J4517" s="255"/>
      <c r="K4517" s="255"/>
      <c r="L4517" s="259"/>
      <c r="M4517" s="260"/>
      <c r="N4517" s="261"/>
      <c r="O4517" s="261"/>
      <c r="P4517" s="261"/>
      <c r="Q4517" s="261"/>
      <c r="R4517" s="261"/>
      <c r="S4517" s="261"/>
      <c r="T4517" s="262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63" t="s">
        <v>205</v>
      </c>
      <c r="AU4517" s="263" t="s">
        <v>82</v>
      </c>
      <c r="AV4517" s="14" t="s">
        <v>79</v>
      </c>
      <c r="AW4517" s="14" t="s">
        <v>33</v>
      </c>
      <c r="AX4517" s="14" t="s">
        <v>72</v>
      </c>
      <c r="AY4517" s="263" t="s">
        <v>190</v>
      </c>
    </row>
    <row r="4518" s="13" customFormat="1">
      <c r="A4518" s="13"/>
      <c r="B4518" s="232"/>
      <c r="C4518" s="233"/>
      <c r="D4518" s="234" t="s">
        <v>205</v>
      </c>
      <c r="E4518" s="235" t="s">
        <v>19</v>
      </c>
      <c r="F4518" s="236" t="s">
        <v>4602</v>
      </c>
      <c r="G4518" s="233"/>
      <c r="H4518" s="237">
        <v>4.2000000000000002</v>
      </c>
      <c r="I4518" s="238"/>
      <c r="J4518" s="233"/>
      <c r="K4518" s="233"/>
      <c r="L4518" s="239"/>
      <c r="M4518" s="240"/>
      <c r="N4518" s="241"/>
      <c r="O4518" s="241"/>
      <c r="P4518" s="241"/>
      <c r="Q4518" s="241"/>
      <c r="R4518" s="241"/>
      <c r="S4518" s="241"/>
      <c r="T4518" s="242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3" t="s">
        <v>205</v>
      </c>
      <c r="AU4518" s="243" t="s">
        <v>82</v>
      </c>
      <c r="AV4518" s="13" t="s">
        <v>82</v>
      </c>
      <c r="AW4518" s="13" t="s">
        <v>33</v>
      </c>
      <c r="AX4518" s="13" t="s">
        <v>72</v>
      </c>
      <c r="AY4518" s="243" t="s">
        <v>190</v>
      </c>
    </row>
    <row r="4519" s="15" customFormat="1">
      <c r="A4519" s="15"/>
      <c r="B4519" s="264"/>
      <c r="C4519" s="265"/>
      <c r="D4519" s="234" t="s">
        <v>205</v>
      </c>
      <c r="E4519" s="266" t="s">
        <v>19</v>
      </c>
      <c r="F4519" s="267" t="s">
        <v>243</v>
      </c>
      <c r="G4519" s="265"/>
      <c r="H4519" s="268">
        <v>75.629999999999995</v>
      </c>
      <c r="I4519" s="269"/>
      <c r="J4519" s="265"/>
      <c r="K4519" s="265"/>
      <c r="L4519" s="270"/>
      <c r="M4519" s="271"/>
      <c r="N4519" s="272"/>
      <c r="O4519" s="272"/>
      <c r="P4519" s="272"/>
      <c r="Q4519" s="272"/>
      <c r="R4519" s="272"/>
      <c r="S4519" s="272"/>
      <c r="T4519" s="273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T4519" s="274" t="s">
        <v>205</v>
      </c>
      <c r="AU4519" s="274" t="s">
        <v>82</v>
      </c>
      <c r="AV4519" s="15" t="s">
        <v>197</v>
      </c>
      <c r="AW4519" s="15" t="s">
        <v>33</v>
      </c>
      <c r="AX4519" s="15" t="s">
        <v>79</v>
      </c>
      <c r="AY4519" s="274" t="s">
        <v>190</v>
      </c>
    </row>
    <row r="4520" s="2" customFormat="1" ht="16.5" customHeight="1">
      <c r="A4520" s="40"/>
      <c r="B4520" s="41"/>
      <c r="C4520" s="244" t="s">
        <v>4610</v>
      </c>
      <c r="D4520" s="244" t="s">
        <v>219</v>
      </c>
      <c r="E4520" s="245" t="s">
        <v>4611</v>
      </c>
      <c r="F4520" s="246" t="s">
        <v>4612</v>
      </c>
      <c r="G4520" s="247" t="s">
        <v>380</v>
      </c>
      <c r="H4520" s="248">
        <v>96.281999999999996</v>
      </c>
      <c r="I4520" s="249"/>
      <c r="J4520" s="250">
        <f>ROUND(I4520*H4520,2)</f>
        <v>0</v>
      </c>
      <c r="K4520" s="246" t="s">
        <v>196</v>
      </c>
      <c r="L4520" s="251"/>
      <c r="M4520" s="252" t="s">
        <v>19</v>
      </c>
      <c r="N4520" s="253" t="s">
        <v>43</v>
      </c>
      <c r="O4520" s="86"/>
      <c r="P4520" s="223">
        <f>O4520*H4520</f>
        <v>0</v>
      </c>
      <c r="Q4520" s="223">
        <v>8.0000000000000007E-05</v>
      </c>
      <c r="R4520" s="223">
        <f>Q4520*H4520</f>
        <v>0.0077025600000000007</v>
      </c>
      <c r="S4520" s="223">
        <v>0</v>
      </c>
      <c r="T4520" s="224">
        <f>S4520*H4520</f>
        <v>0</v>
      </c>
      <c r="U4520" s="40"/>
      <c r="V4520" s="40"/>
      <c r="W4520" s="40"/>
      <c r="X4520" s="40"/>
      <c r="Y4520" s="40"/>
      <c r="Z4520" s="40"/>
      <c r="AA4520" s="40"/>
      <c r="AB4520" s="40"/>
      <c r="AC4520" s="40"/>
      <c r="AD4520" s="40"/>
      <c r="AE4520" s="40"/>
      <c r="AR4520" s="225" t="s">
        <v>419</v>
      </c>
      <c r="AT4520" s="225" t="s">
        <v>219</v>
      </c>
      <c r="AU4520" s="225" t="s">
        <v>82</v>
      </c>
      <c r="AY4520" s="19" t="s">
        <v>190</v>
      </c>
      <c r="BE4520" s="226">
        <f>IF(N4520="základní",J4520,0)</f>
        <v>0</v>
      </c>
      <c r="BF4520" s="226">
        <f>IF(N4520="snížená",J4520,0)</f>
        <v>0</v>
      </c>
      <c r="BG4520" s="226">
        <f>IF(N4520="zákl. přenesená",J4520,0)</f>
        <v>0</v>
      </c>
      <c r="BH4520" s="226">
        <f>IF(N4520="sníž. přenesená",J4520,0)</f>
        <v>0</v>
      </c>
      <c r="BI4520" s="226">
        <f>IF(N4520="nulová",J4520,0)</f>
        <v>0</v>
      </c>
      <c r="BJ4520" s="19" t="s">
        <v>79</v>
      </c>
      <c r="BK4520" s="226">
        <f>ROUND(I4520*H4520,2)</f>
        <v>0</v>
      </c>
      <c r="BL4520" s="19" t="s">
        <v>307</v>
      </c>
      <c r="BM4520" s="225" t="s">
        <v>4613</v>
      </c>
    </row>
    <row r="4521" s="13" customFormat="1">
      <c r="A4521" s="13"/>
      <c r="B4521" s="232"/>
      <c r="C4521" s="233"/>
      <c r="D4521" s="234" t="s">
        <v>205</v>
      </c>
      <c r="E4521" s="235" t="s">
        <v>19</v>
      </c>
      <c r="F4521" s="236" t="s">
        <v>4614</v>
      </c>
      <c r="G4521" s="233"/>
      <c r="H4521" s="237">
        <v>12.285</v>
      </c>
      <c r="I4521" s="238"/>
      <c r="J4521" s="233"/>
      <c r="K4521" s="233"/>
      <c r="L4521" s="239"/>
      <c r="M4521" s="240"/>
      <c r="N4521" s="241"/>
      <c r="O4521" s="241"/>
      <c r="P4521" s="241"/>
      <c r="Q4521" s="241"/>
      <c r="R4521" s="241"/>
      <c r="S4521" s="241"/>
      <c r="T4521" s="242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3" t="s">
        <v>205</v>
      </c>
      <c r="AU4521" s="243" t="s">
        <v>82</v>
      </c>
      <c r="AV4521" s="13" t="s">
        <v>82</v>
      </c>
      <c r="AW4521" s="13" t="s">
        <v>33</v>
      </c>
      <c r="AX4521" s="13" t="s">
        <v>72</v>
      </c>
      <c r="AY4521" s="243" t="s">
        <v>190</v>
      </c>
    </row>
    <row r="4522" s="13" customFormat="1">
      <c r="A4522" s="13"/>
      <c r="B4522" s="232"/>
      <c r="C4522" s="233"/>
      <c r="D4522" s="234" t="s">
        <v>205</v>
      </c>
      <c r="E4522" s="235" t="s">
        <v>19</v>
      </c>
      <c r="F4522" s="236" t="s">
        <v>4615</v>
      </c>
      <c r="G4522" s="233"/>
      <c r="H4522" s="237">
        <v>79.412000000000006</v>
      </c>
      <c r="I4522" s="238"/>
      <c r="J4522" s="233"/>
      <c r="K4522" s="233"/>
      <c r="L4522" s="239"/>
      <c r="M4522" s="240"/>
      <c r="N4522" s="241"/>
      <c r="O4522" s="241"/>
      <c r="P4522" s="241"/>
      <c r="Q4522" s="241"/>
      <c r="R4522" s="241"/>
      <c r="S4522" s="241"/>
      <c r="T4522" s="242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3" t="s">
        <v>205</v>
      </c>
      <c r="AU4522" s="243" t="s">
        <v>82</v>
      </c>
      <c r="AV4522" s="13" t="s">
        <v>82</v>
      </c>
      <c r="AW4522" s="13" t="s">
        <v>33</v>
      </c>
      <c r="AX4522" s="13" t="s">
        <v>72</v>
      </c>
      <c r="AY4522" s="243" t="s">
        <v>190</v>
      </c>
    </row>
    <row r="4523" s="15" customFormat="1">
      <c r="A4523" s="15"/>
      <c r="B4523" s="264"/>
      <c r="C4523" s="265"/>
      <c r="D4523" s="234" t="s">
        <v>205</v>
      </c>
      <c r="E4523" s="266" t="s">
        <v>19</v>
      </c>
      <c r="F4523" s="267" t="s">
        <v>243</v>
      </c>
      <c r="G4523" s="265"/>
      <c r="H4523" s="268">
        <v>91.697000000000003</v>
      </c>
      <c r="I4523" s="269"/>
      <c r="J4523" s="265"/>
      <c r="K4523" s="265"/>
      <c r="L4523" s="270"/>
      <c r="M4523" s="271"/>
      <c r="N4523" s="272"/>
      <c r="O4523" s="272"/>
      <c r="P4523" s="272"/>
      <c r="Q4523" s="272"/>
      <c r="R4523" s="272"/>
      <c r="S4523" s="272"/>
      <c r="T4523" s="273"/>
      <c r="U4523" s="15"/>
      <c r="V4523" s="15"/>
      <c r="W4523" s="15"/>
      <c r="X4523" s="15"/>
      <c r="Y4523" s="15"/>
      <c r="Z4523" s="15"/>
      <c r="AA4523" s="15"/>
      <c r="AB4523" s="15"/>
      <c r="AC4523" s="15"/>
      <c r="AD4523" s="15"/>
      <c r="AE4523" s="15"/>
      <c r="AT4523" s="274" t="s">
        <v>205</v>
      </c>
      <c r="AU4523" s="274" t="s">
        <v>82</v>
      </c>
      <c r="AV4523" s="15" t="s">
        <v>197</v>
      </c>
      <c r="AW4523" s="15" t="s">
        <v>33</v>
      </c>
      <c r="AX4523" s="15" t="s">
        <v>79</v>
      </c>
      <c r="AY4523" s="274" t="s">
        <v>190</v>
      </c>
    </row>
    <row r="4524" s="13" customFormat="1">
      <c r="A4524" s="13"/>
      <c r="B4524" s="232"/>
      <c r="C4524" s="233"/>
      <c r="D4524" s="234" t="s">
        <v>205</v>
      </c>
      <c r="E4524" s="233"/>
      <c r="F4524" s="236" t="s">
        <v>4616</v>
      </c>
      <c r="G4524" s="233"/>
      <c r="H4524" s="237">
        <v>96.281999999999996</v>
      </c>
      <c r="I4524" s="238"/>
      <c r="J4524" s="233"/>
      <c r="K4524" s="233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205</v>
      </c>
      <c r="AU4524" s="243" t="s">
        <v>82</v>
      </c>
      <c r="AV4524" s="13" t="s">
        <v>82</v>
      </c>
      <c r="AW4524" s="13" t="s">
        <v>4</v>
      </c>
      <c r="AX4524" s="13" t="s">
        <v>79</v>
      </c>
      <c r="AY4524" s="243" t="s">
        <v>190</v>
      </c>
    </row>
    <row r="4525" s="2" customFormat="1" ht="16.5" customHeight="1">
      <c r="A4525" s="40"/>
      <c r="B4525" s="41"/>
      <c r="C4525" s="214" t="s">
        <v>4617</v>
      </c>
      <c r="D4525" s="214" t="s">
        <v>192</v>
      </c>
      <c r="E4525" s="215" t="s">
        <v>4618</v>
      </c>
      <c r="F4525" s="216" t="s">
        <v>4619</v>
      </c>
      <c r="G4525" s="217" t="s">
        <v>214</v>
      </c>
      <c r="H4525" s="218">
        <v>556.54100000000005</v>
      </c>
      <c r="I4525" s="219"/>
      <c r="J4525" s="220">
        <f>ROUND(I4525*H4525,2)</f>
        <v>0</v>
      </c>
      <c r="K4525" s="216" t="s">
        <v>196</v>
      </c>
      <c r="L4525" s="46"/>
      <c r="M4525" s="221" t="s">
        <v>19</v>
      </c>
      <c r="N4525" s="222" t="s">
        <v>43</v>
      </c>
      <c r="O4525" s="86"/>
      <c r="P4525" s="223">
        <f>O4525*H4525</f>
        <v>0</v>
      </c>
      <c r="Q4525" s="223">
        <v>5.0000000000000002E-05</v>
      </c>
      <c r="R4525" s="223">
        <f>Q4525*H4525</f>
        <v>0.027827050000000002</v>
      </c>
      <c r="S4525" s="223">
        <v>0</v>
      </c>
      <c r="T4525" s="224">
        <f>S4525*H4525</f>
        <v>0</v>
      </c>
      <c r="U4525" s="40"/>
      <c r="V4525" s="40"/>
      <c r="W4525" s="40"/>
      <c r="X4525" s="40"/>
      <c r="Y4525" s="40"/>
      <c r="Z4525" s="40"/>
      <c r="AA4525" s="40"/>
      <c r="AB4525" s="40"/>
      <c r="AC4525" s="40"/>
      <c r="AD4525" s="40"/>
      <c r="AE4525" s="40"/>
      <c r="AR4525" s="225" t="s">
        <v>307</v>
      </c>
      <c r="AT4525" s="225" t="s">
        <v>192</v>
      </c>
      <c r="AU4525" s="225" t="s">
        <v>82</v>
      </c>
      <c r="AY4525" s="19" t="s">
        <v>190</v>
      </c>
      <c r="BE4525" s="226">
        <f>IF(N4525="základní",J4525,0)</f>
        <v>0</v>
      </c>
      <c r="BF4525" s="226">
        <f>IF(N4525="snížená",J4525,0)</f>
        <v>0</v>
      </c>
      <c r="BG4525" s="226">
        <f>IF(N4525="zákl. přenesená",J4525,0)</f>
        <v>0</v>
      </c>
      <c r="BH4525" s="226">
        <f>IF(N4525="sníž. přenesená",J4525,0)</f>
        <v>0</v>
      </c>
      <c r="BI4525" s="226">
        <f>IF(N4525="nulová",J4525,0)</f>
        <v>0</v>
      </c>
      <c r="BJ4525" s="19" t="s">
        <v>79</v>
      </c>
      <c r="BK4525" s="226">
        <f>ROUND(I4525*H4525,2)</f>
        <v>0</v>
      </c>
      <c r="BL4525" s="19" t="s">
        <v>307</v>
      </c>
      <c r="BM4525" s="225" t="s">
        <v>4620</v>
      </c>
    </row>
    <row r="4526" s="2" customFormat="1">
      <c r="A4526" s="40"/>
      <c r="B4526" s="41"/>
      <c r="C4526" s="42"/>
      <c r="D4526" s="227" t="s">
        <v>199</v>
      </c>
      <c r="E4526" s="42"/>
      <c r="F4526" s="228" t="s">
        <v>4621</v>
      </c>
      <c r="G4526" s="42"/>
      <c r="H4526" s="42"/>
      <c r="I4526" s="229"/>
      <c r="J4526" s="42"/>
      <c r="K4526" s="42"/>
      <c r="L4526" s="46"/>
      <c r="M4526" s="230"/>
      <c r="N4526" s="231"/>
      <c r="O4526" s="86"/>
      <c r="P4526" s="86"/>
      <c r="Q4526" s="86"/>
      <c r="R4526" s="86"/>
      <c r="S4526" s="86"/>
      <c r="T4526" s="87"/>
      <c r="U4526" s="40"/>
      <c r="V4526" s="40"/>
      <c r="W4526" s="40"/>
      <c r="X4526" s="40"/>
      <c r="Y4526" s="40"/>
      <c r="Z4526" s="40"/>
      <c r="AA4526" s="40"/>
      <c r="AB4526" s="40"/>
      <c r="AC4526" s="40"/>
      <c r="AD4526" s="40"/>
      <c r="AE4526" s="40"/>
      <c r="AT4526" s="19" t="s">
        <v>199</v>
      </c>
      <c r="AU4526" s="19" t="s">
        <v>82</v>
      </c>
    </row>
    <row r="4527" s="14" customFormat="1">
      <c r="A4527" s="14"/>
      <c r="B4527" s="254"/>
      <c r="C4527" s="255"/>
      <c r="D4527" s="234" t="s">
        <v>205</v>
      </c>
      <c r="E4527" s="256" t="s">
        <v>19</v>
      </c>
      <c r="F4527" s="257" t="s">
        <v>4622</v>
      </c>
      <c r="G4527" s="255"/>
      <c r="H4527" s="256" t="s">
        <v>19</v>
      </c>
      <c r="I4527" s="258"/>
      <c r="J4527" s="255"/>
      <c r="K4527" s="255"/>
      <c r="L4527" s="259"/>
      <c r="M4527" s="260"/>
      <c r="N4527" s="261"/>
      <c r="O4527" s="261"/>
      <c r="P4527" s="261"/>
      <c r="Q4527" s="261"/>
      <c r="R4527" s="261"/>
      <c r="S4527" s="261"/>
      <c r="T4527" s="262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63" t="s">
        <v>205</v>
      </c>
      <c r="AU4527" s="263" t="s">
        <v>82</v>
      </c>
      <c r="AV4527" s="14" t="s">
        <v>79</v>
      </c>
      <c r="AW4527" s="14" t="s">
        <v>33</v>
      </c>
      <c r="AX4527" s="14" t="s">
        <v>72</v>
      </c>
      <c r="AY4527" s="263" t="s">
        <v>190</v>
      </c>
    </row>
    <row r="4528" s="13" customFormat="1">
      <c r="A4528" s="13"/>
      <c r="B4528" s="232"/>
      <c r="C4528" s="233"/>
      <c r="D4528" s="234" t="s">
        <v>205</v>
      </c>
      <c r="E4528" s="235" t="s">
        <v>19</v>
      </c>
      <c r="F4528" s="236" t="s">
        <v>4455</v>
      </c>
      <c r="G4528" s="233"/>
      <c r="H4528" s="237">
        <v>556.54100000000005</v>
      </c>
      <c r="I4528" s="238"/>
      <c r="J4528" s="233"/>
      <c r="K4528" s="233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205</v>
      </c>
      <c r="AU4528" s="243" t="s">
        <v>82</v>
      </c>
      <c r="AV4528" s="13" t="s">
        <v>82</v>
      </c>
      <c r="AW4528" s="13" t="s">
        <v>33</v>
      </c>
      <c r="AX4528" s="13" t="s">
        <v>79</v>
      </c>
      <c r="AY4528" s="243" t="s">
        <v>190</v>
      </c>
    </row>
    <row r="4529" s="2" customFormat="1" ht="24.15" customHeight="1">
      <c r="A4529" s="40"/>
      <c r="B4529" s="41"/>
      <c r="C4529" s="214" t="s">
        <v>4623</v>
      </c>
      <c r="D4529" s="214" t="s">
        <v>192</v>
      </c>
      <c r="E4529" s="215" t="s">
        <v>4624</v>
      </c>
      <c r="F4529" s="216" t="s">
        <v>4625</v>
      </c>
      <c r="G4529" s="217" t="s">
        <v>222</v>
      </c>
      <c r="H4529" s="218">
        <v>14.173</v>
      </c>
      <c r="I4529" s="219"/>
      <c r="J4529" s="220">
        <f>ROUND(I4529*H4529,2)</f>
        <v>0</v>
      </c>
      <c r="K4529" s="216" t="s">
        <v>196</v>
      </c>
      <c r="L4529" s="46"/>
      <c r="M4529" s="221" t="s">
        <v>19</v>
      </c>
      <c r="N4529" s="222" t="s">
        <v>43</v>
      </c>
      <c r="O4529" s="86"/>
      <c r="P4529" s="223">
        <f>O4529*H4529</f>
        <v>0</v>
      </c>
      <c r="Q4529" s="223">
        <v>0</v>
      </c>
      <c r="R4529" s="223">
        <f>Q4529*H4529</f>
        <v>0</v>
      </c>
      <c r="S4529" s="223">
        <v>0</v>
      </c>
      <c r="T4529" s="224">
        <f>S4529*H4529</f>
        <v>0</v>
      </c>
      <c r="U4529" s="40"/>
      <c r="V4529" s="40"/>
      <c r="W4529" s="40"/>
      <c r="X4529" s="40"/>
      <c r="Y4529" s="40"/>
      <c r="Z4529" s="40"/>
      <c r="AA4529" s="40"/>
      <c r="AB4529" s="40"/>
      <c r="AC4529" s="40"/>
      <c r="AD4529" s="40"/>
      <c r="AE4529" s="40"/>
      <c r="AR4529" s="225" t="s">
        <v>307</v>
      </c>
      <c r="AT4529" s="225" t="s">
        <v>192</v>
      </c>
      <c r="AU4529" s="225" t="s">
        <v>82</v>
      </c>
      <c r="AY4529" s="19" t="s">
        <v>190</v>
      </c>
      <c r="BE4529" s="226">
        <f>IF(N4529="základní",J4529,0)</f>
        <v>0</v>
      </c>
      <c r="BF4529" s="226">
        <f>IF(N4529="snížená",J4529,0)</f>
        <v>0</v>
      </c>
      <c r="BG4529" s="226">
        <f>IF(N4529="zákl. přenesená",J4529,0)</f>
        <v>0</v>
      </c>
      <c r="BH4529" s="226">
        <f>IF(N4529="sníž. přenesená",J4529,0)</f>
        <v>0</v>
      </c>
      <c r="BI4529" s="226">
        <f>IF(N4529="nulová",J4529,0)</f>
        <v>0</v>
      </c>
      <c r="BJ4529" s="19" t="s">
        <v>79</v>
      </c>
      <c r="BK4529" s="226">
        <f>ROUND(I4529*H4529,2)</f>
        <v>0</v>
      </c>
      <c r="BL4529" s="19" t="s">
        <v>307</v>
      </c>
      <c r="BM4529" s="225" t="s">
        <v>4626</v>
      </c>
    </row>
    <row r="4530" s="2" customFormat="1">
      <c r="A4530" s="40"/>
      <c r="B4530" s="41"/>
      <c r="C4530" s="42"/>
      <c r="D4530" s="227" t="s">
        <v>199</v>
      </c>
      <c r="E4530" s="42"/>
      <c r="F4530" s="228" t="s">
        <v>4627</v>
      </c>
      <c r="G4530" s="42"/>
      <c r="H4530" s="42"/>
      <c r="I4530" s="229"/>
      <c r="J4530" s="42"/>
      <c r="K4530" s="42"/>
      <c r="L4530" s="46"/>
      <c r="M4530" s="230"/>
      <c r="N4530" s="231"/>
      <c r="O4530" s="86"/>
      <c r="P4530" s="86"/>
      <c r="Q4530" s="86"/>
      <c r="R4530" s="86"/>
      <c r="S4530" s="86"/>
      <c r="T4530" s="87"/>
      <c r="U4530" s="40"/>
      <c r="V4530" s="40"/>
      <c r="W4530" s="40"/>
      <c r="X4530" s="40"/>
      <c r="Y4530" s="40"/>
      <c r="Z4530" s="40"/>
      <c r="AA4530" s="40"/>
      <c r="AB4530" s="40"/>
      <c r="AC4530" s="40"/>
      <c r="AD4530" s="40"/>
      <c r="AE4530" s="40"/>
      <c r="AT4530" s="19" t="s">
        <v>199</v>
      </c>
      <c r="AU4530" s="19" t="s">
        <v>82</v>
      </c>
    </row>
    <row r="4531" s="12" customFormat="1" ht="22.8" customHeight="1">
      <c r="A4531" s="12"/>
      <c r="B4531" s="198"/>
      <c r="C4531" s="199"/>
      <c r="D4531" s="200" t="s">
        <v>71</v>
      </c>
      <c r="E4531" s="212" t="s">
        <v>4628</v>
      </c>
      <c r="F4531" s="212" t="s">
        <v>4629</v>
      </c>
      <c r="G4531" s="199"/>
      <c r="H4531" s="199"/>
      <c r="I4531" s="202"/>
      <c r="J4531" s="213">
        <f>BK4531</f>
        <v>0</v>
      </c>
      <c r="K4531" s="199"/>
      <c r="L4531" s="204"/>
      <c r="M4531" s="205"/>
      <c r="N4531" s="206"/>
      <c r="O4531" s="206"/>
      <c r="P4531" s="207">
        <f>SUM(P4532:P4566)</f>
        <v>0</v>
      </c>
      <c r="Q4531" s="206"/>
      <c r="R4531" s="207">
        <f>SUM(R4532:R4566)</f>
        <v>0.15571863999999999</v>
      </c>
      <c r="S4531" s="206"/>
      <c r="T4531" s="208">
        <f>SUM(T4532:T4566)</f>
        <v>0</v>
      </c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  <c r="AR4531" s="209" t="s">
        <v>82</v>
      </c>
      <c r="AT4531" s="210" t="s">
        <v>71</v>
      </c>
      <c r="AU4531" s="210" t="s">
        <v>79</v>
      </c>
      <c r="AY4531" s="209" t="s">
        <v>190</v>
      </c>
      <c r="BK4531" s="211">
        <f>SUM(BK4532:BK4566)</f>
        <v>0</v>
      </c>
    </row>
    <row r="4532" s="2" customFormat="1" ht="24.15" customHeight="1">
      <c r="A4532" s="40"/>
      <c r="B4532" s="41"/>
      <c r="C4532" s="214" t="s">
        <v>4630</v>
      </c>
      <c r="D4532" s="214" t="s">
        <v>192</v>
      </c>
      <c r="E4532" s="215" t="s">
        <v>4631</v>
      </c>
      <c r="F4532" s="216" t="s">
        <v>4632</v>
      </c>
      <c r="G4532" s="217" t="s">
        <v>214</v>
      </c>
      <c r="H4532" s="218">
        <v>915.99199999999996</v>
      </c>
      <c r="I4532" s="219"/>
      <c r="J4532" s="220">
        <f>ROUND(I4532*H4532,2)</f>
        <v>0</v>
      </c>
      <c r="K4532" s="216" t="s">
        <v>196</v>
      </c>
      <c r="L4532" s="46"/>
      <c r="M4532" s="221" t="s">
        <v>19</v>
      </c>
      <c r="N4532" s="222" t="s">
        <v>43</v>
      </c>
      <c r="O4532" s="86"/>
      <c r="P4532" s="223">
        <f>O4532*H4532</f>
        <v>0</v>
      </c>
      <c r="Q4532" s="223">
        <v>0.00017000000000000001</v>
      </c>
      <c r="R4532" s="223">
        <f>Q4532*H4532</f>
        <v>0.15571863999999999</v>
      </c>
      <c r="S4532" s="223">
        <v>0</v>
      </c>
      <c r="T4532" s="224">
        <f>S4532*H4532</f>
        <v>0</v>
      </c>
      <c r="U4532" s="40"/>
      <c r="V4532" s="40"/>
      <c r="W4532" s="40"/>
      <c r="X4532" s="40"/>
      <c r="Y4532" s="40"/>
      <c r="Z4532" s="40"/>
      <c r="AA4532" s="40"/>
      <c r="AB4532" s="40"/>
      <c r="AC4532" s="40"/>
      <c r="AD4532" s="40"/>
      <c r="AE4532" s="40"/>
      <c r="AR4532" s="225" t="s">
        <v>307</v>
      </c>
      <c r="AT4532" s="225" t="s">
        <v>192</v>
      </c>
      <c r="AU4532" s="225" t="s">
        <v>82</v>
      </c>
      <c r="AY4532" s="19" t="s">
        <v>190</v>
      </c>
      <c r="BE4532" s="226">
        <f>IF(N4532="základní",J4532,0)</f>
        <v>0</v>
      </c>
      <c r="BF4532" s="226">
        <f>IF(N4532="snížená",J4532,0)</f>
        <v>0</v>
      </c>
      <c r="BG4532" s="226">
        <f>IF(N4532="zákl. přenesená",J4532,0)</f>
        <v>0</v>
      </c>
      <c r="BH4532" s="226">
        <f>IF(N4532="sníž. přenesená",J4532,0)</f>
        <v>0</v>
      </c>
      <c r="BI4532" s="226">
        <f>IF(N4532="nulová",J4532,0)</f>
        <v>0</v>
      </c>
      <c r="BJ4532" s="19" t="s">
        <v>79</v>
      </c>
      <c r="BK4532" s="226">
        <f>ROUND(I4532*H4532,2)</f>
        <v>0</v>
      </c>
      <c r="BL4532" s="19" t="s">
        <v>307</v>
      </c>
      <c r="BM4532" s="225" t="s">
        <v>4633</v>
      </c>
    </row>
    <row r="4533" s="2" customFormat="1">
      <c r="A4533" s="40"/>
      <c r="B4533" s="41"/>
      <c r="C4533" s="42"/>
      <c r="D4533" s="227" t="s">
        <v>199</v>
      </c>
      <c r="E4533" s="42"/>
      <c r="F4533" s="228" t="s">
        <v>4634</v>
      </c>
      <c r="G4533" s="42"/>
      <c r="H4533" s="42"/>
      <c r="I4533" s="229"/>
      <c r="J4533" s="42"/>
      <c r="K4533" s="42"/>
      <c r="L4533" s="46"/>
      <c r="M4533" s="230"/>
      <c r="N4533" s="231"/>
      <c r="O4533" s="86"/>
      <c r="P4533" s="86"/>
      <c r="Q4533" s="86"/>
      <c r="R4533" s="86"/>
      <c r="S4533" s="86"/>
      <c r="T4533" s="87"/>
      <c r="U4533" s="40"/>
      <c r="V4533" s="40"/>
      <c r="W4533" s="40"/>
      <c r="X4533" s="40"/>
      <c r="Y4533" s="40"/>
      <c r="Z4533" s="40"/>
      <c r="AA4533" s="40"/>
      <c r="AB4533" s="40"/>
      <c r="AC4533" s="40"/>
      <c r="AD4533" s="40"/>
      <c r="AE4533" s="40"/>
      <c r="AT4533" s="19" t="s">
        <v>199</v>
      </c>
      <c r="AU4533" s="19" t="s">
        <v>82</v>
      </c>
    </row>
    <row r="4534" s="14" customFormat="1">
      <c r="A4534" s="14"/>
      <c r="B4534" s="254"/>
      <c r="C4534" s="255"/>
      <c r="D4534" s="234" t="s">
        <v>205</v>
      </c>
      <c r="E4534" s="256" t="s">
        <v>19</v>
      </c>
      <c r="F4534" s="257" t="s">
        <v>4635</v>
      </c>
      <c r="G4534" s="255"/>
      <c r="H4534" s="256" t="s">
        <v>19</v>
      </c>
      <c r="I4534" s="258"/>
      <c r="J4534" s="255"/>
      <c r="K4534" s="255"/>
      <c r="L4534" s="259"/>
      <c r="M4534" s="260"/>
      <c r="N4534" s="261"/>
      <c r="O4534" s="261"/>
      <c r="P4534" s="261"/>
      <c r="Q4534" s="261"/>
      <c r="R4534" s="261"/>
      <c r="S4534" s="261"/>
      <c r="T4534" s="262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63" t="s">
        <v>205</v>
      </c>
      <c r="AU4534" s="263" t="s">
        <v>82</v>
      </c>
      <c r="AV4534" s="14" t="s">
        <v>79</v>
      </c>
      <c r="AW4534" s="14" t="s">
        <v>33</v>
      </c>
      <c r="AX4534" s="14" t="s">
        <v>72</v>
      </c>
      <c r="AY4534" s="263" t="s">
        <v>190</v>
      </c>
    </row>
    <row r="4535" s="14" customFormat="1">
      <c r="A4535" s="14"/>
      <c r="B4535" s="254"/>
      <c r="C4535" s="255"/>
      <c r="D4535" s="234" t="s">
        <v>205</v>
      </c>
      <c r="E4535" s="256" t="s">
        <v>19</v>
      </c>
      <c r="F4535" s="257" t="s">
        <v>1066</v>
      </c>
      <c r="G4535" s="255"/>
      <c r="H4535" s="256" t="s">
        <v>19</v>
      </c>
      <c r="I4535" s="258"/>
      <c r="J4535" s="255"/>
      <c r="K4535" s="255"/>
      <c r="L4535" s="259"/>
      <c r="M4535" s="260"/>
      <c r="N4535" s="261"/>
      <c r="O4535" s="261"/>
      <c r="P4535" s="261"/>
      <c r="Q4535" s="261"/>
      <c r="R4535" s="261"/>
      <c r="S4535" s="261"/>
      <c r="T4535" s="262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63" t="s">
        <v>205</v>
      </c>
      <c r="AU4535" s="263" t="s">
        <v>82</v>
      </c>
      <c r="AV4535" s="14" t="s">
        <v>79</v>
      </c>
      <c r="AW4535" s="14" t="s">
        <v>33</v>
      </c>
      <c r="AX4535" s="14" t="s">
        <v>72</v>
      </c>
      <c r="AY4535" s="263" t="s">
        <v>190</v>
      </c>
    </row>
    <row r="4536" s="13" customFormat="1">
      <c r="A4536" s="13"/>
      <c r="B4536" s="232"/>
      <c r="C4536" s="233"/>
      <c r="D4536" s="234" t="s">
        <v>205</v>
      </c>
      <c r="E4536" s="235" t="s">
        <v>19</v>
      </c>
      <c r="F4536" s="236" t="s">
        <v>4636</v>
      </c>
      <c r="G4536" s="233"/>
      <c r="H4536" s="237">
        <v>336.416</v>
      </c>
      <c r="I4536" s="238"/>
      <c r="J4536" s="233"/>
      <c r="K4536" s="233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205</v>
      </c>
      <c r="AU4536" s="243" t="s">
        <v>82</v>
      </c>
      <c r="AV4536" s="13" t="s">
        <v>82</v>
      </c>
      <c r="AW4536" s="13" t="s">
        <v>33</v>
      </c>
      <c r="AX4536" s="13" t="s">
        <v>72</v>
      </c>
      <c r="AY4536" s="243" t="s">
        <v>190</v>
      </c>
    </row>
    <row r="4537" s="14" customFormat="1">
      <c r="A4537" s="14"/>
      <c r="B4537" s="254"/>
      <c r="C4537" s="255"/>
      <c r="D4537" s="234" t="s">
        <v>205</v>
      </c>
      <c r="E4537" s="256" t="s">
        <v>19</v>
      </c>
      <c r="F4537" s="257" t="s">
        <v>1078</v>
      </c>
      <c r="G4537" s="255"/>
      <c r="H4537" s="256" t="s">
        <v>19</v>
      </c>
      <c r="I4537" s="258"/>
      <c r="J4537" s="255"/>
      <c r="K4537" s="255"/>
      <c r="L4537" s="259"/>
      <c r="M4537" s="260"/>
      <c r="N4537" s="261"/>
      <c r="O4537" s="261"/>
      <c r="P4537" s="261"/>
      <c r="Q4537" s="261"/>
      <c r="R4537" s="261"/>
      <c r="S4537" s="261"/>
      <c r="T4537" s="262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63" t="s">
        <v>205</v>
      </c>
      <c r="AU4537" s="263" t="s">
        <v>82</v>
      </c>
      <c r="AV4537" s="14" t="s">
        <v>79</v>
      </c>
      <c r="AW4537" s="14" t="s">
        <v>33</v>
      </c>
      <c r="AX4537" s="14" t="s">
        <v>72</v>
      </c>
      <c r="AY4537" s="263" t="s">
        <v>190</v>
      </c>
    </row>
    <row r="4538" s="13" customFormat="1">
      <c r="A4538" s="13"/>
      <c r="B4538" s="232"/>
      <c r="C4538" s="233"/>
      <c r="D4538" s="234" t="s">
        <v>205</v>
      </c>
      <c r="E4538" s="235" t="s">
        <v>19</v>
      </c>
      <c r="F4538" s="236" t="s">
        <v>4637</v>
      </c>
      <c r="G4538" s="233"/>
      <c r="H4538" s="237">
        <v>260.05599999999998</v>
      </c>
      <c r="I4538" s="238"/>
      <c r="J4538" s="233"/>
      <c r="K4538" s="233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205</v>
      </c>
      <c r="AU4538" s="243" t="s">
        <v>82</v>
      </c>
      <c r="AV4538" s="13" t="s">
        <v>82</v>
      </c>
      <c r="AW4538" s="13" t="s">
        <v>33</v>
      </c>
      <c r="AX4538" s="13" t="s">
        <v>72</v>
      </c>
      <c r="AY4538" s="243" t="s">
        <v>190</v>
      </c>
    </row>
    <row r="4539" s="14" customFormat="1">
      <c r="A4539" s="14"/>
      <c r="B4539" s="254"/>
      <c r="C4539" s="255"/>
      <c r="D4539" s="234" t="s">
        <v>205</v>
      </c>
      <c r="E4539" s="256" t="s">
        <v>19</v>
      </c>
      <c r="F4539" s="257" t="s">
        <v>1085</v>
      </c>
      <c r="G4539" s="255"/>
      <c r="H4539" s="256" t="s">
        <v>19</v>
      </c>
      <c r="I4539" s="258"/>
      <c r="J4539" s="255"/>
      <c r="K4539" s="255"/>
      <c r="L4539" s="259"/>
      <c r="M4539" s="260"/>
      <c r="N4539" s="261"/>
      <c r="O4539" s="261"/>
      <c r="P4539" s="261"/>
      <c r="Q4539" s="261"/>
      <c r="R4539" s="261"/>
      <c r="S4539" s="261"/>
      <c r="T4539" s="262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63" t="s">
        <v>205</v>
      </c>
      <c r="AU4539" s="263" t="s">
        <v>82</v>
      </c>
      <c r="AV4539" s="14" t="s">
        <v>79</v>
      </c>
      <c r="AW4539" s="14" t="s">
        <v>33</v>
      </c>
      <c r="AX4539" s="14" t="s">
        <v>72</v>
      </c>
      <c r="AY4539" s="263" t="s">
        <v>190</v>
      </c>
    </row>
    <row r="4540" s="13" customFormat="1">
      <c r="A4540" s="13"/>
      <c r="B4540" s="232"/>
      <c r="C4540" s="233"/>
      <c r="D4540" s="234" t="s">
        <v>205</v>
      </c>
      <c r="E4540" s="235" t="s">
        <v>19</v>
      </c>
      <c r="F4540" s="236" t="s">
        <v>4638</v>
      </c>
      <c r="G4540" s="233"/>
      <c r="H4540" s="237">
        <v>81.269999999999996</v>
      </c>
      <c r="I4540" s="238"/>
      <c r="J4540" s="233"/>
      <c r="K4540" s="233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205</v>
      </c>
      <c r="AU4540" s="243" t="s">
        <v>82</v>
      </c>
      <c r="AV4540" s="13" t="s">
        <v>82</v>
      </c>
      <c r="AW4540" s="13" t="s">
        <v>33</v>
      </c>
      <c r="AX4540" s="13" t="s">
        <v>72</v>
      </c>
      <c r="AY4540" s="243" t="s">
        <v>190</v>
      </c>
    </row>
    <row r="4541" s="16" customFormat="1">
      <c r="A4541" s="16"/>
      <c r="B4541" s="286"/>
      <c r="C4541" s="287"/>
      <c r="D4541" s="234" t="s">
        <v>205</v>
      </c>
      <c r="E4541" s="288" t="s">
        <v>19</v>
      </c>
      <c r="F4541" s="289" t="s">
        <v>914</v>
      </c>
      <c r="G4541" s="287"/>
      <c r="H4541" s="290">
        <v>677.74199999999996</v>
      </c>
      <c r="I4541" s="291"/>
      <c r="J4541" s="287"/>
      <c r="K4541" s="287"/>
      <c r="L4541" s="292"/>
      <c r="M4541" s="293"/>
      <c r="N4541" s="294"/>
      <c r="O4541" s="294"/>
      <c r="P4541" s="294"/>
      <c r="Q4541" s="294"/>
      <c r="R4541" s="294"/>
      <c r="S4541" s="294"/>
      <c r="T4541" s="295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T4541" s="296" t="s">
        <v>205</v>
      </c>
      <c r="AU4541" s="296" t="s">
        <v>82</v>
      </c>
      <c r="AV4541" s="16" t="s">
        <v>207</v>
      </c>
      <c r="AW4541" s="16" t="s">
        <v>33</v>
      </c>
      <c r="AX4541" s="16" t="s">
        <v>72</v>
      </c>
      <c r="AY4541" s="296" t="s">
        <v>190</v>
      </c>
    </row>
    <row r="4542" s="14" customFormat="1">
      <c r="A4542" s="14"/>
      <c r="B4542" s="254"/>
      <c r="C4542" s="255"/>
      <c r="D4542" s="234" t="s">
        <v>205</v>
      </c>
      <c r="E4542" s="256" t="s">
        <v>19</v>
      </c>
      <c r="F4542" s="257" t="s">
        <v>4639</v>
      </c>
      <c r="G4542" s="255"/>
      <c r="H4542" s="256" t="s">
        <v>19</v>
      </c>
      <c r="I4542" s="258"/>
      <c r="J4542" s="255"/>
      <c r="K4542" s="255"/>
      <c r="L4542" s="259"/>
      <c r="M4542" s="260"/>
      <c r="N4542" s="261"/>
      <c r="O4542" s="261"/>
      <c r="P4542" s="261"/>
      <c r="Q4542" s="261"/>
      <c r="R4542" s="261"/>
      <c r="S4542" s="261"/>
      <c r="T4542" s="262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63" t="s">
        <v>205</v>
      </c>
      <c r="AU4542" s="263" t="s">
        <v>82</v>
      </c>
      <c r="AV4542" s="14" t="s">
        <v>79</v>
      </c>
      <c r="AW4542" s="14" t="s">
        <v>33</v>
      </c>
      <c r="AX4542" s="14" t="s">
        <v>72</v>
      </c>
      <c r="AY4542" s="263" t="s">
        <v>190</v>
      </c>
    </row>
    <row r="4543" s="14" customFormat="1">
      <c r="A4543" s="14"/>
      <c r="B4543" s="254"/>
      <c r="C4543" s="255"/>
      <c r="D4543" s="234" t="s">
        <v>205</v>
      </c>
      <c r="E4543" s="256" t="s">
        <v>19</v>
      </c>
      <c r="F4543" s="257" t="s">
        <v>1066</v>
      </c>
      <c r="G4543" s="255"/>
      <c r="H4543" s="256" t="s">
        <v>19</v>
      </c>
      <c r="I4543" s="258"/>
      <c r="J4543" s="255"/>
      <c r="K4543" s="255"/>
      <c r="L4543" s="259"/>
      <c r="M4543" s="260"/>
      <c r="N4543" s="261"/>
      <c r="O4543" s="261"/>
      <c r="P4543" s="261"/>
      <c r="Q4543" s="261"/>
      <c r="R4543" s="261"/>
      <c r="S4543" s="261"/>
      <c r="T4543" s="262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63" t="s">
        <v>205</v>
      </c>
      <c r="AU4543" s="263" t="s">
        <v>82</v>
      </c>
      <c r="AV4543" s="14" t="s">
        <v>79</v>
      </c>
      <c r="AW4543" s="14" t="s">
        <v>33</v>
      </c>
      <c r="AX4543" s="14" t="s">
        <v>72</v>
      </c>
      <c r="AY4543" s="263" t="s">
        <v>190</v>
      </c>
    </row>
    <row r="4544" s="14" customFormat="1">
      <c r="A4544" s="14"/>
      <c r="B4544" s="254"/>
      <c r="C4544" s="255"/>
      <c r="D4544" s="234" t="s">
        <v>205</v>
      </c>
      <c r="E4544" s="256" t="s">
        <v>19</v>
      </c>
      <c r="F4544" s="257" t="s">
        <v>1858</v>
      </c>
      <c r="G4544" s="255"/>
      <c r="H4544" s="256" t="s">
        <v>19</v>
      </c>
      <c r="I4544" s="258"/>
      <c r="J4544" s="255"/>
      <c r="K4544" s="255"/>
      <c r="L4544" s="259"/>
      <c r="M4544" s="260"/>
      <c r="N4544" s="261"/>
      <c r="O4544" s="261"/>
      <c r="P4544" s="261"/>
      <c r="Q4544" s="261"/>
      <c r="R4544" s="261"/>
      <c r="S4544" s="261"/>
      <c r="T4544" s="262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63" t="s">
        <v>205</v>
      </c>
      <c r="AU4544" s="263" t="s">
        <v>82</v>
      </c>
      <c r="AV4544" s="14" t="s">
        <v>79</v>
      </c>
      <c r="AW4544" s="14" t="s">
        <v>33</v>
      </c>
      <c r="AX4544" s="14" t="s">
        <v>72</v>
      </c>
      <c r="AY4544" s="263" t="s">
        <v>190</v>
      </c>
    </row>
    <row r="4545" s="13" customFormat="1">
      <c r="A4545" s="13"/>
      <c r="B4545" s="232"/>
      <c r="C4545" s="233"/>
      <c r="D4545" s="234" t="s">
        <v>205</v>
      </c>
      <c r="E4545" s="235" t="s">
        <v>19</v>
      </c>
      <c r="F4545" s="236" t="s">
        <v>4640</v>
      </c>
      <c r="G4545" s="233"/>
      <c r="H4545" s="237">
        <v>50.667000000000002</v>
      </c>
      <c r="I4545" s="238"/>
      <c r="J4545" s="233"/>
      <c r="K4545" s="233"/>
      <c r="L4545" s="239"/>
      <c r="M4545" s="240"/>
      <c r="N4545" s="241"/>
      <c r="O4545" s="241"/>
      <c r="P4545" s="241"/>
      <c r="Q4545" s="241"/>
      <c r="R4545" s="241"/>
      <c r="S4545" s="241"/>
      <c r="T4545" s="242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3" t="s">
        <v>205</v>
      </c>
      <c r="AU4545" s="243" t="s">
        <v>82</v>
      </c>
      <c r="AV4545" s="13" t="s">
        <v>82</v>
      </c>
      <c r="AW4545" s="13" t="s">
        <v>33</v>
      </c>
      <c r="AX4545" s="13" t="s">
        <v>72</v>
      </c>
      <c r="AY4545" s="243" t="s">
        <v>190</v>
      </c>
    </row>
    <row r="4546" s="13" customFormat="1">
      <c r="A4546" s="13"/>
      <c r="B4546" s="232"/>
      <c r="C4546" s="233"/>
      <c r="D4546" s="234" t="s">
        <v>205</v>
      </c>
      <c r="E4546" s="235" t="s">
        <v>19</v>
      </c>
      <c r="F4546" s="236" t="s">
        <v>4641</v>
      </c>
      <c r="G4546" s="233"/>
      <c r="H4546" s="237">
        <v>15.6</v>
      </c>
      <c r="I4546" s="238"/>
      <c r="J4546" s="233"/>
      <c r="K4546" s="233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205</v>
      </c>
      <c r="AU4546" s="243" t="s">
        <v>82</v>
      </c>
      <c r="AV4546" s="13" t="s">
        <v>82</v>
      </c>
      <c r="AW4546" s="13" t="s">
        <v>33</v>
      </c>
      <c r="AX4546" s="13" t="s">
        <v>72</v>
      </c>
      <c r="AY4546" s="243" t="s">
        <v>190</v>
      </c>
    </row>
    <row r="4547" s="13" customFormat="1">
      <c r="A4547" s="13"/>
      <c r="B4547" s="232"/>
      <c r="C4547" s="233"/>
      <c r="D4547" s="234" t="s">
        <v>205</v>
      </c>
      <c r="E4547" s="235" t="s">
        <v>19</v>
      </c>
      <c r="F4547" s="236" t="s">
        <v>1856</v>
      </c>
      <c r="G4547" s="233"/>
      <c r="H4547" s="237">
        <v>-3.1520000000000001</v>
      </c>
      <c r="I4547" s="238"/>
      <c r="J4547" s="233"/>
      <c r="K4547" s="233"/>
      <c r="L4547" s="239"/>
      <c r="M4547" s="240"/>
      <c r="N4547" s="241"/>
      <c r="O4547" s="241"/>
      <c r="P4547" s="241"/>
      <c r="Q4547" s="241"/>
      <c r="R4547" s="241"/>
      <c r="S4547" s="241"/>
      <c r="T4547" s="242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3" t="s">
        <v>205</v>
      </c>
      <c r="AU4547" s="243" t="s">
        <v>82</v>
      </c>
      <c r="AV4547" s="13" t="s">
        <v>82</v>
      </c>
      <c r="AW4547" s="13" t="s">
        <v>33</v>
      </c>
      <c r="AX4547" s="13" t="s">
        <v>72</v>
      </c>
      <c r="AY4547" s="243" t="s">
        <v>190</v>
      </c>
    </row>
    <row r="4548" s="13" customFormat="1">
      <c r="A4548" s="13"/>
      <c r="B4548" s="232"/>
      <c r="C4548" s="233"/>
      <c r="D4548" s="234" t="s">
        <v>205</v>
      </c>
      <c r="E4548" s="235" t="s">
        <v>19</v>
      </c>
      <c r="F4548" s="236" t="s">
        <v>4642</v>
      </c>
      <c r="G4548" s="233"/>
      <c r="H4548" s="237">
        <v>-3.2400000000000002</v>
      </c>
      <c r="I4548" s="238"/>
      <c r="J4548" s="233"/>
      <c r="K4548" s="233"/>
      <c r="L4548" s="239"/>
      <c r="M4548" s="240"/>
      <c r="N4548" s="241"/>
      <c r="O4548" s="241"/>
      <c r="P4548" s="241"/>
      <c r="Q4548" s="241"/>
      <c r="R4548" s="241"/>
      <c r="S4548" s="241"/>
      <c r="T4548" s="242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3" t="s">
        <v>205</v>
      </c>
      <c r="AU4548" s="243" t="s">
        <v>82</v>
      </c>
      <c r="AV4548" s="13" t="s">
        <v>82</v>
      </c>
      <c r="AW4548" s="13" t="s">
        <v>33</v>
      </c>
      <c r="AX4548" s="13" t="s">
        <v>72</v>
      </c>
      <c r="AY4548" s="243" t="s">
        <v>190</v>
      </c>
    </row>
    <row r="4549" s="13" customFormat="1">
      <c r="A4549" s="13"/>
      <c r="B4549" s="232"/>
      <c r="C4549" s="233"/>
      <c r="D4549" s="234" t="s">
        <v>205</v>
      </c>
      <c r="E4549" s="235" t="s">
        <v>19</v>
      </c>
      <c r="F4549" s="236" t="s">
        <v>4643</v>
      </c>
      <c r="G4549" s="233"/>
      <c r="H4549" s="237">
        <v>0.58399999999999996</v>
      </c>
      <c r="I4549" s="238"/>
      <c r="J4549" s="233"/>
      <c r="K4549" s="233"/>
      <c r="L4549" s="239"/>
      <c r="M4549" s="240"/>
      <c r="N4549" s="241"/>
      <c r="O4549" s="241"/>
      <c r="P4549" s="241"/>
      <c r="Q4549" s="241"/>
      <c r="R4549" s="241"/>
      <c r="S4549" s="241"/>
      <c r="T4549" s="242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43" t="s">
        <v>205</v>
      </c>
      <c r="AU4549" s="243" t="s">
        <v>82</v>
      </c>
      <c r="AV4549" s="13" t="s">
        <v>82</v>
      </c>
      <c r="AW4549" s="13" t="s">
        <v>33</v>
      </c>
      <c r="AX4549" s="13" t="s">
        <v>72</v>
      </c>
      <c r="AY4549" s="243" t="s">
        <v>190</v>
      </c>
    </row>
    <row r="4550" s="13" customFormat="1">
      <c r="A4550" s="13"/>
      <c r="B4550" s="232"/>
      <c r="C4550" s="233"/>
      <c r="D4550" s="234" t="s">
        <v>205</v>
      </c>
      <c r="E4550" s="235" t="s">
        <v>19</v>
      </c>
      <c r="F4550" s="236" t="s">
        <v>4644</v>
      </c>
      <c r="G4550" s="233"/>
      <c r="H4550" s="237">
        <v>1.2529999999999999</v>
      </c>
      <c r="I4550" s="238"/>
      <c r="J4550" s="233"/>
      <c r="K4550" s="233"/>
      <c r="L4550" s="239"/>
      <c r="M4550" s="240"/>
      <c r="N4550" s="241"/>
      <c r="O4550" s="241"/>
      <c r="P4550" s="241"/>
      <c r="Q4550" s="241"/>
      <c r="R4550" s="241"/>
      <c r="S4550" s="241"/>
      <c r="T4550" s="242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3" t="s">
        <v>205</v>
      </c>
      <c r="AU4550" s="243" t="s">
        <v>82</v>
      </c>
      <c r="AV4550" s="13" t="s">
        <v>82</v>
      </c>
      <c r="AW4550" s="13" t="s">
        <v>33</v>
      </c>
      <c r="AX4550" s="13" t="s">
        <v>72</v>
      </c>
      <c r="AY4550" s="243" t="s">
        <v>190</v>
      </c>
    </row>
    <row r="4551" s="14" customFormat="1">
      <c r="A4551" s="14"/>
      <c r="B4551" s="254"/>
      <c r="C4551" s="255"/>
      <c r="D4551" s="234" t="s">
        <v>205</v>
      </c>
      <c r="E4551" s="256" t="s">
        <v>19</v>
      </c>
      <c r="F4551" s="257" t="s">
        <v>1078</v>
      </c>
      <c r="G4551" s="255"/>
      <c r="H4551" s="256" t="s">
        <v>19</v>
      </c>
      <c r="I4551" s="258"/>
      <c r="J4551" s="255"/>
      <c r="K4551" s="255"/>
      <c r="L4551" s="259"/>
      <c r="M4551" s="260"/>
      <c r="N4551" s="261"/>
      <c r="O4551" s="261"/>
      <c r="P4551" s="261"/>
      <c r="Q4551" s="261"/>
      <c r="R4551" s="261"/>
      <c r="S4551" s="261"/>
      <c r="T4551" s="262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63" t="s">
        <v>205</v>
      </c>
      <c r="AU4551" s="263" t="s">
        <v>82</v>
      </c>
      <c r="AV4551" s="14" t="s">
        <v>79</v>
      </c>
      <c r="AW4551" s="14" t="s">
        <v>33</v>
      </c>
      <c r="AX4551" s="14" t="s">
        <v>72</v>
      </c>
      <c r="AY4551" s="263" t="s">
        <v>190</v>
      </c>
    </row>
    <row r="4552" s="14" customFormat="1">
      <c r="A4552" s="14"/>
      <c r="B4552" s="254"/>
      <c r="C4552" s="255"/>
      <c r="D4552" s="234" t="s">
        <v>205</v>
      </c>
      <c r="E4552" s="256" t="s">
        <v>19</v>
      </c>
      <c r="F4552" s="257" t="s">
        <v>2447</v>
      </c>
      <c r="G4552" s="255"/>
      <c r="H4552" s="256" t="s">
        <v>19</v>
      </c>
      <c r="I4552" s="258"/>
      <c r="J4552" s="255"/>
      <c r="K4552" s="255"/>
      <c r="L4552" s="259"/>
      <c r="M4552" s="260"/>
      <c r="N4552" s="261"/>
      <c r="O4552" s="261"/>
      <c r="P4552" s="261"/>
      <c r="Q4552" s="261"/>
      <c r="R4552" s="261"/>
      <c r="S4552" s="261"/>
      <c r="T4552" s="262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63" t="s">
        <v>205</v>
      </c>
      <c r="AU4552" s="263" t="s">
        <v>82</v>
      </c>
      <c r="AV4552" s="14" t="s">
        <v>79</v>
      </c>
      <c r="AW4552" s="14" t="s">
        <v>33</v>
      </c>
      <c r="AX4552" s="14" t="s">
        <v>72</v>
      </c>
      <c r="AY4552" s="263" t="s">
        <v>190</v>
      </c>
    </row>
    <row r="4553" s="13" customFormat="1">
      <c r="A4553" s="13"/>
      <c r="B4553" s="232"/>
      <c r="C4553" s="233"/>
      <c r="D4553" s="234" t="s">
        <v>205</v>
      </c>
      <c r="E4553" s="235" t="s">
        <v>19</v>
      </c>
      <c r="F4553" s="236" t="s">
        <v>4645</v>
      </c>
      <c r="G4553" s="233"/>
      <c r="H4553" s="237">
        <v>96.359999999999999</v>
      </c>
      <c r="I4553" s="238"/>
      <c r="J4553" s="233"/>
      <c r="K4553" s="233"/>
      <c r="L4553" s="239"/>
      <c r="M4553" s="240"/>
      <c r="N4553" s="241"/>
      <c r="O4553" s="241"/>
      <c r="P4553" s="241"/>
      <c r="Q4553" s="241"/>
      <c r="R4553" s="241"/>
      <c r="S4553" s="241"/>
      <c r="T4553" s="242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3" t="s">
        <v>205</v>
      </c>
      <c r="AU4553" s="243" t="s">
        <v>82</v>
      </c>
      <c r="AV4553" s="13" t="s">
        <v>82</v>
      </c>
      <c r="AW4553" s="13" t="s">
        <v>33</v>
      </c>
      <c r="AX4553" s="13" t="s">
        <v>72</v>
      </c>
      <c r="AY4553" s="243" t="s">
        <v>190</v>
      </c>
    </row>
    <row r="4554" s="13" customFormat="1">
      <c r="A4554" s="13"/>
      <c r="B4554" s="232"/>
      <c r="C4554" s="233"/>
      <c r="D4554" s="234" t="s">
        <v>205</v>
      </c>
      <c r="E4554" s="235" t="s">
        <v>19</v>
      </c>
      <c r="F4554" s="236" t="s">
        <v>1101</v>
      </c>
      <c r="G4554" s="233"/>
      <c r="H4554" s="237">
        <v>-5.1130000000000004</v>
      </c>
      <c r="I4554" s="238"/>
      <c r="J4554" s="233"/>
      <c r="K4554" s="233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205</v>
      </c>
      <c r="AU4554" s="243" t="s">
        <v>82</v>
      </c>
      <c r="AV4554" s="13" t="s">
        <v>82</v>
      </c>
      <c r="AW4554" s="13" t="s">
        <v>33</v>
      </c>
      <c r="AX4554" s="13" t="s">
        <v>72</v>
      </c>
      <c r="AY4554" s="243" t="s">
        <v>190</v>
      </c>
    </row>
    <row r="4555" s="13" customFormat="1">
      <c r="A4555" s="13"/>
      <c r="B4555" s="232"/>
      <c r="C4555" s="233"/>
      <c r="D4555" s="234" t="s">
        <v>205</v>
      </c>
      <c r="E4555" s="235" t="s">
        <v>19</v>
      </c>
      <c r="F4555" s="236" t="s">
        <v>1967</v>
      </c>
      <c r="G4555" s="233"/>
      <c r="H4555" s="237">
        <v>-3.4129999999999998</v>
      </c>
      <c r="I4555" s="238"/>
      <c r="J4555" s="233"/>
      <c r="K4555" s="233"/>
      <c r="L4555" s="239"/>
      <c r="M4555" s="240"/>
      <c r="N4555" s="241"/>
      <c r="O4555" s="241"/>
      <c r="P4555" s="241"/>
      <c r="Q4555" s="241"/>
      <c r="R4555" s="241"/>
      <c r="S4555" s="241"/>
      <c r="T4555" s="242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3" t="s">
        <v>205</v>
      </c>
      <c r="AU4555" s="243" t="s">
        <v>82</v>
      </c>
      <c r="AV4555" s="13" t="s">
        <v>82</v>
      </c>
      <c r="AW4555" s="13" t="s">
        <v>33</v>
      </c>
      <c r="AX4555" s="13" t="s">
        <v>72</v>
      </c>
      <c r="AY4555" s="243" t="s">
        <v>190</v>
      </c>
    </row>
    <row r="4556" s="13" customFormat="1">
      <c r="A4556" s="13"/>
      <c r="B4556" s="232"/>
      <c r="C4556" s="233"/>
      <c r="D4556" s="234" t="s">
        <v>205</v>
      </c>
      <c r="E4556" s="235" t="s">
        <v>19</v>
      </c>
      <c r="F4556" s="236" t="s">
        <v>3324</v>
      </c>
      <c r="G4556" s="233"/>
      <c r="H4556" s="237">
        <v>0.65900000000000003</v>
      </c>
      <c r="I4556" s="238"/>
      <c r="J4556" s="233"/>
      <c r="K4556" s="233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205</v>
      </c>
      <c r="AU4556" s="243" t="s">
        <v>82</v>
      </c>
      <c r="AV4556" s="13" t="s">
        <v>82</v>
      </c>
      <c r="AW4556" s="13" t="s">
        <v>33</v>
      </c>
      <c r="AX4556" s="13" t="s">
        <v>72</v>
      </c>
      <c r="AY4556" s="243" t="s">
        <v>190</v>
      </c>
    </row>
    <row r="4557" s="13" customFormat="1">
      <c r="A4557" s="13"/>
      <c r="B4557" s="232"/>
      <c r="C4557" s="233"/>
      <c r="D4557" s="234" t="s">
        <v>205</v>
      </c>
      <c r="E4557" s="235" t="s">
        <v>19</v>
      </c>
      <c r="F4557" s="236" t="s">
        <v>4646</v>
      </c>
      <c r="G4557" s="233"/>
      <c r="H4557" s="237">
        <v>1.51</v>
      </c>
      <c r="I4557" s="238"/>
      <c r="J4557" s="233"/>
      <c r="K4557" s="233"/>
      <c r="L4557" s="239"/>
      <c r="M4557" s="240"/>
      <c r="N4557" s="241"/>
      <c r="O4557" s="241"/>
      <c r="P4557" s="241"/>
      <c r="Q4557" s="241"/>
      <c r="R4557" s="241"/>
      <c r="S4557" s="241"/>
      <c r="T4557" s="242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3" t="s">
        <v>205</v>
      </c>
      <c r="AU4557" s="243" t="s">
        <v>82</v>
      </c>
      <c r="AV4557" s="13" t="s">
        <v>82</v>
      </c>
      <c r="AW4557" s="13" t="s">
        <v>33</v>
      </c>
      <c r="AX4557" s="13" t="s">
        <v>72</v>
      </c>
      <c r="AY4557" s="243" t="s">
        <v>190</v>
      </c>
    </row>
    <row r="4558" s="14" customFormat="1">
      <c r="A4558" s="14"/>
      <c r="B4558" s="254"/>
      <c r="C4558" s="255"/>
      <c r="D4558" s="234" t="s">
        <v>205</v>
      </c>
      <c r="E4558" s="256" t="s">
        <v>19</v>
      </c>
      <c r="F4558" s="257" t="s">
        <v>1085</v>
      </c>
      <c r="G4558" s="255"/>
      <c r="H4558" s="256" t="s">
        <v>19</v>
      </c>
      <c r="I4558" s="258"/>
      <c r="J4558" s="255"/>
      <c r="K4558" s="255"/>
      <c r="L4558" s="259"/>
      <c r="M4558" s="260"/>
      <c r="N4558" s="261"/>
      <c r="O4558" s="261"/>
      <c r="P4558" s="261"/>
      <c r="Q4558" s="261"/>
      <c r="R4558" s="261"/>
      <c r="S4558" s="261"/>
      <c r="T4558" s="262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63" t="s">
        <v>205</v>
      </c>
      <c r="AU4558" s="263" t="s">
        <v>82</v>
      </c>
      <c r="AV4558" s="14" t="s">
        <v>79</v>
      </c>
      <c r="AW4558" s="14" t="s">
        <v>33</v>
      </c>
      <c r="AX4558" s="14" t="s">
        <v>72</v>
      </c>
      <c r="AY4558" s="263" t="s">
        <v>190</v>
      </c>
    </row>
    <row r="4559" s="14" customFormat="1">
      <c r="A4559" s="14"/>
      <c r="B4559" s="254"/>
      <c r="C4559" s="255"/>
      <c r="D4559" s="234" t="s">
        <v>205</v>
      </c>
      <c r="E4559" s="256" t="s">
        <v>19</v>
      </c>
      <c r="F4559" s="257" t="s">
        <v>2448</v>
      </c>
      <c r="G4559" s="255"/>
      <c r="H4559" s="256" t="s">
        <v>19</v>
      </c>
      <c r="I4559" s="258"/>
      <c r="J4559" s="255"/>
      <c r="K4559" s="255"/>
      <c r="L4559" s="259"/>
      <c r="M4559" s="260"/>
      <c r="N4559" s="261"/>
      <c r="O4559" s="261"/>
      <c r="P4559" s="261"/>
      <c r="Q4559" s="261"/>
      <c r="R4559" s="261"/>
      <c r="S4559" s="261"/>
      <c r="T4559" s="262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63" t="s">
        <v>205</v>
      </c>
      <c r="AU4559" s="263" t="s">
        <v>82</v>
      </c>
      <c r="AV4559" s="14" t="s">
        <v>79</v>
      </c>
      <c r="AW4559" s="14" t="s">
        <v>33</v>
      </c>
      <c r="AX4559" s="14" t="s">
        <v>72</v>
      </c>
      <c r="AY4559" s="263" t="s">
        <v>190</v>
      </c>
    </row>
    <row r="4560" s="13" customFormat="1">
      <c r="A4560" s="13"/>
      <c r="B4560" s="232"/>
      <c r="C4560" s="233"/>
      <c r="D4560" s="234" t="s">
        <v>205</v>
      </c>
      <c r="E4560" s="235" t="s">
        <v>19</v>
      </c>
      <c r="F4560" s="236" t="s">
        <v>4645</v>
      </c>
      <c r="G4560" s="233"/>
      <c r="H4560" s="237">
        <v>96.359999999999999</v>
      </c>
      <c r="I4560" s="238"/>
      <c r="J4560" s="233"/>
      <c r="K4560" s="233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205</v>
      </c>
      <c r="AU4560" s="243" t="s">
        <v>82</v>
      </c>
      <c r="AV4560" s="13" t="s">
        <v>82</v>
      </c>
      <c r="AW4560" s="13" t="s">
        <v>33</v>
      </c>
      <c r="AX4560" s="13" t="s">
        <v>72</v>
      </c>
      <c r="AY4560" s="243" t="s">
        <v>190</v>
      </c>
    </row>
    <row r="4561" s="14" customFormat="1">
      <c r="A4561" s="14"/>
      <c r="B4561" s="254"/>
      <c r="C4561" s="255"/>
      <c r="D4561" s="234" t="s">
        <v>205</v>
      </c>
      <c r="E4561" s="256" t="s">
        <v>19</v>
      </c>
      <c r="F4561" s="257" t="s">
        <v>2023</v>
      </c>
      <c r="G4561" s="255"/>
      <c r="H4561" s="256" t="s">
        <v>19</v>
      </c>
      <c r="I4561" s="258"/>
      <c r="J4561" s="255"/>
      <c r="K4561" s="255"/>
      <c r="L4561" s="259"/>
      <c r="M4561" s="260"/>
      <c r="N4561" s="261"/>
      <c r="O4561" s="261"/>
      <c r="P4561" s="261"/>
      <c r="Q4561" s="261"/>
      <c r="R4561" s="261"/>
      <c r="S4561" s="261"/>
      <c r="T4561" s="262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63" t="s">
        <v>205</v>
      </c>
      <c r="AU4561" s="263" t="s">
        <v>82</v>
      </c>
      <c r="AV4561" s="14" t="s">
        <v>79</v>
      </c>
      <c r="AW4561" s="14" t="s">
        <v>33</v>
      </c>
      <c r="AX4561" s="14" t="s">
        <v>72</v>
      </c>
      <c r="AY4561" s="263" t="s">
        <v>190</v>
      </c>
    </row>
    <row r="4562" s="13" customFormat="1">
      <c r="A4562" s="13"/>
      <c r="B4562" s="232"/>
      <c r="C4562" s="233"/>
      <c r="D4562" s="234" t="s">
        <v>205</v>
      </c>
      <c r="E4562" s="235" t="s">
        <v>19</v>
      </c>
      <c r="F4562" s="236" t="s">
        <v>4647</v>
      </c>
      <c r="G4562" s="233"/>
      <c r="H4562" s="237">
        <v>4.9199999999999999</v>
      </c>
      <c r="I4562" s="238"/>
      <c r="J4562" s="233"/>
      <c r="K4562" s="233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205</v>
      </c>
      <c r="AU4562" s="243" t="s">
        <v>82</v>
      </c>
      <c r="AV4562" s="13" t="s">
        <v>82</v>
      </c>
      <c r="AW4562" s="13" t="s">
        <v>33</v>
      </c>
      <c r="AX4562" s="13" t="s">
        <v>72</v>
      </c>
      <c r="AY4562" s="243" t="s">
        <v>190</v>
      </c>
    </row>
    <row r="4563" s="13" customFormat="1">
      <c r="A4563" s="13"/>
      <c r="B4563" s="232"/>
      <c r="C4563" s="233"/>
      <c r="D4563" s="234" t="s">
        <v>205</v>
      </c>
      <c r="E4563" s="235" t="s">
        <v>19</v>
      </c>
      <c r="F4563" s="236" t="s">
        <v>2025</v>
      </c>
      <c r="G4563" s="233"/>
      <c r="H4563" s="237">
        <v>-14.039999999999999</v>
      </c>
      <c r="I4563" s="238"/>
      <c r="J4563" s="233"/>
      <c r="K4563" s="233"/>
      <c r="L4563" s="239"/>
      <c r="M4563" s="240"/>
      <c r="N4563" s="241"/>
      <c r="O4563" s="241"/>
      <c r="P4563" s="241"/>
      <c r="Q4563" s="241"/>
      <c r="R4563" s="241"/>
      <c r="S4563" s="241"/>
      <c r="T4563" s="242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3" t="s">
        <v>205</v>
      </c>
      <c r="AU4563" s="243" t="s">
        <v>82</v>
      </c>
      <c r="AV4563" s="13" t="s">
        <v>82</v>
      </c>
      <c r="AW4563" s="13" t="s">
        <v>33</v>
      </c>
      <c r="AX4563" s="13" t="s">
        <v>72</v>
      </c>
      <c r="AY4563" s="243" t="s">
        <v>190</v>
      </c>
    </row>
    <row r="4564" s="13" customFormat="1">
      <c r="A4564" s="13"/>
      <c r="B4564" s="232"/>
      <c r="C4564" s="233"/>
      <c r="D4564" s="234" t="s">
        <v>205</v>
      </c>
      <c r="E4564" s="235" t="s">
        <v>19</v>
      </c>
      <c r="F4564" s="236" t="s">
        <v>2008</v>
      </c>
      <c r="G4564" s="233"/>
      <c r="H4564" s="237">
        <v>-1.7729999999999999</v>
      </c>
      <c r="I4564" s="238"/>
      <c r="J4564" s="233"/>
      <c r="K4564" s="233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205</v>
      </c>
      <c r="AU4564" s="243" t="s">
        <v>82</v>
      </c>
      <c r="AV4564" s="13" t="s">
        <v>82</v>
      </c>
      <c r="AW4564" s="13" t="s">
        <v>33</v>
      </c>
      <c r="AX4564" s="13" t="s">
        <v>72</v>
      </c>
      <c r="AY4564" s="243" t="s">
        <v>190</v>
      </c>
    </row>
    <row r="4565" s="13" customFormat="1">
      <c r="A4565" s="13"/>
      <c r="B4565" s="232"/>
      <c r="C4565" s="233"/>
      <c r="D4565" s="234" t="s">
        <v>205</v>
      </c>
      <c r="E4565" s="235" t="s">
        <v>19</v>
      </c>
      <c r="F4565" s="236" t="s">
        <v>3330</v>
      </c>
      <c r="G4565" s="233"/>
      <c r="H4565" s="237">
        <v>1.0680000000000001</v>
      </c>
      <c r="I4565" s="238"/>
      <c r="J4565" s="233"/>
      <c r="K4565" s="233"/>
      <c r="L4565" s="239"/>
      <c r="M4565" s="240"/>
      <c r="N4565" s="241"/>
      <c r="O4565" s="241"/>
      <c r="P4565" s="241"/>
      <c r="Q4565" s="241"/>
      <c r="R4565" s="241"/>
      <c r="S4565" s="241"/>
      <c r="T4565" s="242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3" t="s">
        <v>205</v>
      </c>
      <c r="AU4565" s="243" t="s">
        <v>82</v>
      </c>
      <c r="AV4565" s="13" t="s">
        <v>82</v>
      </c>
      <c r="AW4565" s="13" t="s">
        <v>33</v>
      </c>
      <c r="AX4565" s="13" t="s">
        <v>72</v>
      </c>
      <c r="AY4565" s="243" t="s">
        <v>190</v>
      </c>
    </row>
    <row r="4566" s="15" customFormat="1">
      <c r="A4566" s="15"/>
      <c r="B4566" s="264"/>
      <c r="C4566" s="265"/>
      <c r="D4566" s="234" t="s">
        <v>205</v>
      </c>
      <c r="E4566" s="266" t="s">
        <v>19</v>
      </c>
      <c r="F4566" s="267" t="s">
        <v>243</v>
      </c>
      <c r="G4566" s="265"/>
      <c r="H4566" s="268">
        <v>915.99199999999996</v>
      </c>
      <c r="I4566" s="269"/>
      <c r="J4566" s="265"/>
      <c r="K4566" s="265"/>
      <c r="L4566" s="270"/>
      <c r="M4566" s="271"/>
      <c r="N4566" s="272"/>
      <c r="O4566" s="272"/>
      <c r="P4566" s="272"/>
      <c r="Q4566" s="272"/>
      <c r="R4566" s="272"/>
      <c r="S4566" s="272"/>
      <c r="T4566" s="273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5"/>
      <c r="AE4566" s="15"/>
      <c r="AT4566" s="274" t="s">
        <v>205</v>
      </c>
      <c r="AU4566" s="274" t="s">
        <v>82</v>
      </c>
      <c r="AV4566" s="15" t="s">
        <v>197</v>
      </c>
      <c r="AW4566" s="15" t="s">
        <v>33</v>
      </c>
      <c r="AX4566" s="15" t="s">
        <v>79</v>
      </c>
      <c r="AY4566" s="274" t="s">
        <v>190</v>
      </c>
    </row>
    <row r="4567" s="12" customFormat="1" ht="22.8" customHeight="1">
      <c r="A4567" s="12"/>
      <c r="B4567" s="198"/>
      <c r="C4567" s="199"/>
      <c r="D4567" s="200" t="s">
        <v>71</v>
      </c>
      <c r="E4567" s="212" t="s">
        <v>4648</v>
      </c>
      <c r="F4567" s="212" t="s">
        <v>4649</v>
      </c>
      <c r="G4567" s="199"/>
      <c r="H4567" s="199"/>
      <c r="I4567" s="202"/>
      <c r="J4567" s="213">
        <f>BK4567</f>
        <v>0</v>
      </c>
      <c r="K4567" s="199"/>
      <c r="L4567" s="204"/>
      <c r="M4567" s="205"/>
      <c r="N4567" s="206"/>
      <c r="O4567" s="206"/>
      <c r="P4567" s="207">
        <f>SUM(P4568:P5045)</f>
        <v>0</v>
      </c>
      <c r="Q4567" s="206"/>
      <c r="R4567" s="207">
        <f>SUM(R4568:R5045)</f>
        <v>3.8128453399999995</v>
      </c>
      <c r="S4567" s="206"/>
      <c r="T4567" s="208">
        <f>SUM(T4568:T5045)</f>
        <v>0</v>
      </c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R4567" s="209" t="s">
        <v>82</v>
      </c>
      <c r="AT4567" s="210" t="s">
        <v>71</v>
      </c>
      <c r="AU4567" s="210" t="s">
        <v>79</v>
      </c>
      <c r="AY4567" s="209" t="s">
        <v>190</v>
      </c>
      <c r="BK4567" s="211">
        <f>SUM(BK4568:BK5045)</f>
        <v>0</v>
      </c>
    </row>
    <row r="4568" s="2" customFormat="1" ht="24.15" customHeight="1">
      <c r="A4568" s="40"/>
      <c r="B4568" s="41"/>
      <c r="C4568" s="214" t="s">
        <v>4650</v>
      </c>
      <c r="D4568" s="214" t="s">
        <v>192</v>
      </c>
      <c r="E4568" s="215" t="s">
        <v>4651</v>
      </c>
      <c r="F4568" s="216" t="s">
        <v>4652</v>
      </c>
      <c r="G4568" s="217" t="s">
        <v>380</v>
      </c>
      <c r="H4568" s="218">
        <v>770.37699999999995</v>
      </c>
      <c r="I4568" s="219"/>
      <c r="J4568" s="220">
        <f>ROUND(I4568*H4568,2)</f>
        <v>0</v>
      </c>
      <c r="K4568" s="216" t="s">
        <v>196</v>
      </c>
      <c r="L4568" s="46"/>
      <c r="M4568" s="221" t="s">
        <v>19</v>
      </c>
      <c r="N4568" s="222" t="s">
        <v>43</v>
      </c>
      <c r="O4568" s="86"/>
      <c r="P4568" s="223">
        <f>O4568*H4568</f>
        <v>0</v>
      </c>
      <c r="Q4568" s="223">
        <v>0</v>
      </c>
      <c r="R4568" s="223">
        <f>Q4568*H4568</f>
        <v>0</v>
      </c>
      <c r="S4568" s="223">
        <v>0</v>
      </c>
      <c r="T4568" s="224">
        <f>S4568*H4568</f>
        <v>0</v>
      </c>
      <c r="U4568" s="40"/>
      <c r="V4568" s="40"/>
      <c r="W4568" s="40"/>
      <c r="X4568" s="40"/>
      <c r="Y4568" s="40"/>
      <c r="Z4568" s="40"/>
      <c r="AA4568" s="40"/>
      <c r="AB4568" s="40"/>
      <c r="AC4568" s="40"/>
      <c r="AD4568" s="40"/>
      <c r="AE4568" s="40"/>
      <c r="AR4568" s="225" t="s">
        <v>307</v>
      </c>
      <c r="AT4568" s="225" t="s">
        <v>192</v>
      </c>
      <c r="AU4568" s="225" t="s">
        <v>82</v>
      </c>
      <c r="AY4568" s="19" t="s">
        <v>190</v>
      </c>
      <c r="BE4568" s="226">
        <f>IF(N4568="základní",J4568,0)</f>
        <v>0</v>
      </c>
      <c r="BF4568" s="226">
        <f>IF(N4568="snížená",J4568,0)</f>
        <v>0</v>
      </c>
      <c r="BG4568" s="226">
        <f>IF(N4568="zákl. přenesená",J4568,0)</f>
        <v>0</v>
      </c>
      <c r="BH4568" s="226">
        <f>IF(N4568="sníž. přenesená",J4568,0)</f>
        <v>0</v>
      </c>
      <c r="BI4568" s="226">
        <f>IF(N4568="nulová",J4568,0)</f>
        <v>0</v>
      </c>
      <c r="BJ4568" s="19" t="s">
        <v>79</v>
      </c>
      <c r="BK4568" s="226">
        <f>ROUND(I4568*H4568,2)</f>
        <v>0</v>
      </c>
      <c r="BL4568" s="19" t="s">
        <v>307</v>
      </c>
      <c r="BM4568" s="225" t="s">
        <v>4653</v>
      </c>
    </row>
    <row r="4569" s="2" customFormat="1">
      <c r="A4569" s="40"/>
      <c r="B4569" s="41"/>
      <c r="C4569" s="42"/>
      <c r="D4569" s="227" t="s">
        <v>199</v>
      </c>
      <c r="E4569" s="42"/>
      <c r="F4569" s="228" t="s">
        <v>4654</v>
      </c>
      <c r="G4569" s="42"/>
      <c r="H4569" s="42"/>
      <c r="I4569" s="229"/>
      <c r="J4569" s="42"/>
      <c r="K4569" s="42"/>
      <c r="L4569" s="46"/>
      <c r="M4569" s="230"/>
      <c r="N4569" s="231"/>
      <c r="O4569" s="86"/>
      <c r="P4569" s="86"/>
      <c r="Q4569" s="86"/>
      <c r="R4569" s="86"/>
      <c r="S4569" s="86"/>
      <c r="T4569" s="87"/>
      <c r="U4569" s="40"/>
      <c r="V4569" s="40"/>
      <c r="W4569" s="40"/>
      <c r="X4569" s="40"/>
      <c r="Y4569" s="40"/>
      <c r="Z4569" s="40"/>
      <c r="AA4569" s="40"/>
      <c r="AB4569" s="40"/>
      <c r="AC4569" s="40"/>
      <c r="AD4569" s="40"/>
      <c r="AE4569" s="40"/>
      <c r="AT4569" s="19" t="s">
        <v>199</v>
      </c>
      <c r="AU4569" s="19" t="s">
        <v>82</v>
      </c>
    </row>
    <row r="4570" s="14" customFormat="1">
      <c r="A4570" s="14"/>
      <c r="B4570" s="254"/>
      <c r="C4570" s="255"/>
      <c r="D4570" s="234" t="s">
        <v>205</v>
      </c>
      <c r="E4570" s="256" t="s">
        <v>19</v>
      </c>
      <c r="F4570" s="257" t="s">
        <v>4655</v>
      </c>
      <c r="G4570" s="255"/>
      <c r="H4570" s="256" t="s">
        <v>19</v>
      </c>
      <c r="I4570" s="258"/>
      <c r="J4570" s="255"/>
      <c r="K4570" s="255"/>
      <c r="L4570" s="259"/>
      <c r="M4570" s="260"/>
      <c r="N4570" s="261"/>
      <c r="O4570" s="261"/>
      <c r="P4570" s="261"/>
      <c r="Q4570" s="261"/>
      <c r="R4570" s="261"/>
      <c r="S4570" s="261"/>
      <c r="T4570" s="262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63" t="s">
        <v>205</v>
      </c>
      <c r="AU4570" s="263" t="s">
        <v>82</v>
      </c>
      <c r="AV4570" s="14" t="s">
        <v>79</v>
      </c>
      <c r="AW4570" s="14" t="s">
        <v>33</v>
      </c>
      <c r="AX4570" s="14" t="s">
        <v>72</v>
      </c>
      <c r="AY4570" s="263" t="s">
        <v>190</v>
      </c>
    </row>
    <row r="4571" s="13" customFormat="1">
      <c r="A4571" s="13"/>
      <c r="B4571" s="232"/>
      <c r="C4571" s="233"/>
      <c r="D4571" s="234" t="s">
        <v>205</v>
      </c>
      <c r="E4571" s="235" t="s">
        <v>19</v>
      </c>
      <c r="F4571" s="236" t="s">
        <v>4656</v>
      </c>
      <c r="G4571" s="233"/>
      <c r="H4571" s="237">
        <v>770.37699999999995</v>
      </c>
      <c r="I4571" s="238"/>
      <c r="J4571" s="233"/>
      <c r="K4571" s="233"/>
      <c r="L4571" s="239"/>
      <c r="M4571" s="240"/>
      <c r="N4571" s="241"/>
      <c r="O4571" s="241"/>
      <c r="P4571" s="241"/>
      <c r="Q4571" s="241"/>
      <c r="R4571" s="241"/>
      <c r="S4571" s="241"/>
      <c r="T4571" s="242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3" t="s">
        <v>205</v>
      </c>
      <c r="AU4571" s="243" t="s">
        <v>82</v>
      </c>
      <c r="AV4571" s="13" t="s">
        <v>82</v>
      </c>
      <c r="AW4571" s="13" t="s">
        <v>33</v>
      </c>
      <c r="AX4571" s="13" t="s">
        <v>79</v>
      </c>
      <c r="AY4571" s="243" t="s">
        <v>190</v>
      </c>
    </row>
    <row r="4572" s="2" customFormat="1" ht="16.5" customHeight="1">
      <c r="A4572" s="40"/>
      <c r="B4572" s="41"/>
      <c r="C4572" s="244" t="s">
        <v>4657</v>
      </c>
      <c r="D4572" s="244" t="s">
        <v>219</v>
      </c>
      <c r="E4572" s="245" t="s">
        <v>4658</v>
      </c>
      <c r="F4572" s="246" t="s">
        <v>4659</v>
      </c>
      <c r="G4572" s="247" t="s">
        <v>380</v>
      </c>
      <c r="H4572" s="248">
        <v>808.89599999999996</v>
      </c>
      <c r="I4572" s="249"/>
      <c r="J4572" s="250">
        <f>ROUND(I4572*H4572,2)</f>
        <v>0</v>
      </c>
      <c r="K4572" s="246" t="s">
        <v>196</v>
      </c>
      <c r="L4572" s="251"/>
      <c r="M4572" s="252" t="s">
        <v>19</v>
      </c>
      <c r="N4572" s="253" t="s">
        <v>43</v>
      </c>
      <c r="O4572" s="86"/>
      <c r="P4572" s="223">
        <f>O4572*H4572</f>
        <v>0</v>
      </c>
      <c r="Q4572" s="223">
        <v>0</v>
      </c>
      <c r="R4572" s="223">
        <f>Q4572*H4572</f>
        <v>0</v>
      </c>
      <c r="S4572" s="223">
        <v>0</v>
      </c>
      <c r="T4572" s="224">
        <f>S4572*H4572</f>
        <v>0</v>
      </c>
      <c r="U4572" s="40"/>
      <c r="V4572" s="40"/>
      <c r="W4572" s="40"/>
      <c r="X4572" s="40"/>
      <c r="Y4572" s="40"/>
      <c r="Z4572" s="40"/>
      <c r="AA4572" s="40"/>
      <c r="AB4572" s="40"/>
      <c r="AC4572" s="40"/>
      <c r="AD4572" s="40"/>
      <c r="AE4572" s="40"/>
      <c r="AR4572" s="225" t="s">
        <v>419</v>
      </c>
      <c r="AT4572" s="225" t="s">
        <v>219</v>
      </c>
      <c r="AU4572" s="225" t="s">
        <v>82</v>
      </c>
      <c r="AY4572" s="19" t="s">
        <v>190</v>
      </c>
      <c r="BE4572" s="226">
        <f>IF(N4572="základní",J4572,0)</f>
        <v>0</v>
      </c>
      <c r="BF4572" s="226">
        <f>IF(N4572="snížená",J4572,0)</f>
        <v>0</v>
      </c>
      <c r="BG4572" s="226">
        <f>IF(N4572="zákl. přenesená",J4572,0)</f>
        <v>0</v>
      </c>
      <c r="BH4572" s="226">
        <f>IF(N4572="sníž. přenesená",J4572,0)</f>
        <v>0</v>
      </c>
      <c r="BI4572" s="226">
        <f>IF(N4572="nulová",J4572,0)</f>
        <v>0</v>
      </c>
      <c r="BJ4572" s="19" t="s">
        <v>79</v>
      </c>
      <c r="BK4572" s="226">
        <f>ROUND(I4572*H4572,2)</f>
        <v>0</v>
      </c>
      <c r="BL4572" s="19" t="s">
        <v>307</v>
      </c>
      <c r="BM4572" s="225" t="s">
        <v>4660</v>
      </c>
    </row>
    <row r="4573" s="13" customFormat="1">
      <c r="A4573" s="13"/>
      <c r="B4573" s="232"/>
      <c r="C4573" s="233"/>
      <c r="D4573" s="234" t="s">
        <v>205</v>
      </c>
      <c r="E4573" s="235" t="s">
        <v>19</v>
      </c>
      <c r="F4573" s="236" t="s">
        <v>4661</v>
      </c>
      <c r="G4573" s="233"/>
      <c r="H4573" s="237">
        <v>808.89599999999996</v>
      </c>
      <c r="I4573" s="238"/>
      <c r="J4573" s="233"/>
      <c r="K4573" s="233"/>
      <c r="L4573" s="239"/>
      <c r="M4573" s="240"/>
      <c r="N4573" s="241"/>
      <c r="O4573" s="241"/>
      <c r="P4573" s="241"/>
      <c r="Q4573" s="241"/>
      <c r="R4573" s="241"/>
      <c r="S4573" s="241"/>
      <c r="T4573" s="242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3" t="s">
        <v>205</v>
      </c>
      <c r="AU4573" s="243" t="s">
        <v>82</v>
      </c>
      <c r="AV4573" s="13" t="s">
        <v>82</v>
      </c>
      <c r="AW4573" s="13" t="s">
        <v>33</v>
      </c>
      <c r="AX4573" s="13" t="s">
        <v>79</v>
      </c>
      <c r="AY4573" s="243" t="s">
        <v>190</v>
      </c>
    </row>
    <row r="4574" s="2" customFormat="1" ht="16.5" customHeight="1">
      <c r="A4574" s="40"/>
      <c r="B4574" s="41"/>
      <c r="C4574" s="214" t="s">
        <v>4662</v>
      </c>
      <c r="D4574" s="214" t="s">
        <v>192</v>
      </c>
      <c r="E4574" s="215" t="s">
        <v>4663</v>
      </c>
      <c r="F4574" s="216" t="s">
        <v>4664</v>
      </c>
      <c r="G4574" s="217" t="s">
        <v>214</v>
      </c>
      <c r="H4574" s="218">
        <v>385.18799999999999</v>
      </c>
      <c r="I4574" s="219"/>
      <c r="J4574" s="220">
        <f>ROUND(I4574*H4574,2)</f>
        <v>0</v>
      </c>
      <c r="K4574" s="216" t="s">
        <v>196</v>
      </c>
      <c r="L4574" s="46"/>
      <c r="M4574" s="221" t="s">
        <v>19</v>
      </c>
      <c r="N4574" s="222" t="s">
        <v>43</v>
      </c>
      <c r="O4574" s="86"/>
      <c r="P4574" s="223">
        <f>O4574*H4574</f>
        <v>0</v>
      </c>
      <c r="Q4574" s="223">
        <v>0</v>
      </c>
      <c r="R4574" s="223">
        <f>Q4574*H4574</f>
        <v>0</v>
      </c>
      <c r="S4574" s="223">
        <v>0</v>
      </c>
      <c r="T4574" s="224">
        <f>S4574*H4574</f>
        <v>0</v>
      </c>
      <c r="U4574" s="40"/>
      <c r="V4574" s="40"/>
      <c r="W4574" s="40"/>
      <c r="X4574" s="40"/>
      <c r="Y4574" s="40"/>
      <c r="Z4574" s="40"/>
      <c r="AA4574" s="40"/>
      <c r="AB4574" s="40"/>
      <c r="AC4574" s="40"/>
      <c r="AD4574" s="40"/>
      <c r="AE4574" s="40"/>
      <c r="AR4574" s="225" t="s">
        <v>307</v>
      </c>
      <c r="AT4574" s="225" t="s">
        <v>192</v>
      </c>
      <c r="AU4574" s="225" t="s">
        <v>82</v>
      </c>
      <c r="AY4574" s="19" t="s">
        <v>190</v>
      </c>
      <c r="BE4574" s="226">
        <f>IF(N4574="základní",J4574,0)</f>
        <v>0</v>
      </c>
      <c r="BF4574" s="226">
        <f>IF(N4574="snížená",J4574,0)</f>
        <v>0</v>
      </c>
      <c r="BG4574" s="226">
        <f>IF(N4574="zákl. přenesená",J4574,0)</f>
        <v>0</v>
      </c>
      <c r="BH4574" s="226">
        <f>IF(N4574="sníž. přenesená",J4574,0)</f>
        <v>0</v>
      </c>
      <c r="BI4574" s="226">
        <f>IF(N4574="nulová",J4574,0)</f>
        <v>0</v>
      </c>
      <c r="BJ4574" s="19" t="s">
        <v>79</v>
      </c>
      <c r="BK4574" s="226">
        <f>ROUND(I4574*H4574,2)</f>
        <v>0</v>
      </c>
      <c r="BL4574" s="19" t="s">
        <v>307</v>
      </c>
      <c r="BM4574" s="225" t="s">
        <v>4665</v>
      </c>
    </row>
    <row r="4575" s="2" customFormat="1">
      <c r="A4575" s="40"/>
      <c r="B4575" s="41"/>
      <c r="C4575" s="42"/>
      <c r="D4575" s="227" t="s">
        <v>199</v>
      </c>
      <c r="E4575" s="42"/>
      <c r="F4575" s="228" t="s">
        <v>4666</v>
      </c>
      <c r="G4575" s="42"/>
      <c r="H4575" s="42"/>
      <c r="I4575" s="229"/>
      <c r="J4575" s="42"/>
      <c r="K4575" s="42"/>
      <c r="L4575" s="46"/>
      <c r="M4575" s="230"/>
      <c r="N4575" s="231"/>
      <c r="O4575" s="86"/>
      <c r="P4575" s="86"/>
      <c r="Q4575" s="86"/>
      <c r="R4575" s="86"/>
      <c r="S4575" s="86"/>
      <c r="T4575" s="87"/>
      <c r="U4575" s="40"/>
      <c r="V4575" s="40"/>
      <c r="W4575" s="40"/>
      <c r="X4575" s="40"/>
      <c r="Y4575" s="40"/>
      <c r="Z4575" s="40"/>
      <c r="AA4575" s="40"/>
      <c r="AB4575" s="40"/>
      <c r="AC4575" s="40"/>
      <c r="AD4575" s="40"/>
      <c r="AE4575" s="40"/>
      <c r="AT4575" s="19" t="s">
        <v>199</v>
      </c>
      <c r="AU4575" s="19" t="s">
        <v>82</v>
      </c>
    </row>
    <row r="4576" s="14" customFormat="1">
      <c r="A4576" s="14"/>
      <c r="B4576" s="254"/>
      <c r="C4576" s="255"/>
      <c r="D4576" s="234" t="s">
        <v>205</v>
      </c>
      <c r="E4576" s="256" t="s">
        <v>19</v>
      </c>
      <c r="F4576" s="257" t="s">
        <v>4655</v>
      </c>
      <c r="G4576" s="255"/>
      <c r="H4576" s="256" t="s">
        <v>19</v>
      </c>
      <c r="I4576" s="258"/>
      <c r="J4576" s="255"/>
      <c r="K4576" s="255"/>
      <c r="L4576" s="259"/>
      <c r="M4576" s="260"/>
      <c r="N4576" s="261"/>
      <c r="O4576" s="261"/>
      <c r="P4576" s="261"/>
      <c r="Q4576" s="261"/>
      <c r="R4576" s="261"/>
      <c r="S4576" s="261"/>
      <c r="T4576" s="262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63" t="s">
        <v>205</v>
      </c>
      <c r="AU4576" s="263" t="s">
        <v>82</v>
      </c>
      <c r="AV4576" s="14" t="s">
        <v>79</v>
      </c>
      <c r="AW4576" s="14" t="s">
        <v>33</v>
      </c>
      <c r="AX4576" s="14" t="s">
        <v>72</v>
      </c>
      <c r="AY4576" s="263" t="s">
        <v>190</v>
      </c>
    </row>
    <row r="4577" s="13" customFormat="1">
      <c r="A4577" s="13"/>
      <c r="B4577" s="232"/>
      <c r="C4577" s="233"/>
      <c r="D4577" s="234" t="s">
        <v>205</v>
      </c>
      <c r="E4577" s="235" t="s">
        <v>19</v>
      </c>
      <c r="F4577" s="236" t="s">
        <v>4667</v>
      </c>
      <c r="G4577" s="233"/>
      <c r="H4577" s="237">
        <v>385.18799999999999</v>
      </c>
      <c r="I4577" s="238"/>
      <c r="J4577" s="233"/>
      <c r="K4577" s="233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205</v>
      </c>
      <c r="AU4577" s="243" t="s">
        <v>82</v>
      </c>
      <c r="AV4577" s="13" t="s">
        <v>82</v>
      </c>
      <c r="AW4577" s="13" t="s">
        <v>33</v>
      </c>
      <c r="AX4577" s="13" t="s">
        <v>79</v>
      </c>
      <c r="AY4577" s="243" t="s">
        <v>190</v>
      </c>
    </row>
    <row r="4578" s="2" customFormat="1" ht="24.15" customHeight="1">
      <c r="A4578" s="40"/>
      <c r="B4578" s="41"/>
      <c r="C4578" s="214" t="s">
        <v>4668</v>
      </c>
      <c r="D4578" s="214" t="s">
        <v>192</v>
      </c>
      <c r="E4578" s="215" t="s">
        <v>4669</v>
      </c>
      <c r="F4578" s="216" t="s">
        <v>4670</v>
      </c>
      <c r="G4578" s="217" t="s">
        <v>214</v>
      </c>
      <c r="H4578" s="218">
        <v>539.26400000000001</v>
      </c>
      <c r="I4578" s="219"/>
      <c r="J4578" s="220">
        <f>ROUND(I4578*H4578,2)</f>
        <v>0</v>
      </c>
      <c r="K4578" s="216" t="s">
        <v>196</v>
      </c>
      <c r="L4578" s="46"/>
      <c r="M4578" s="221" t="s">
        <v>19</v>
      </c>
      <c r="N4578" s="222" t="s">
        <v>43</v>
      </c>
      <c r="O4578" s="86"/>
      <c r="P4578" s="223">
        <f>O4578*H4578</f>
        <v>0</v>
      </c>
      <c r="Q4578" s="223">
        <v>0</v>
      </c>
      <c r="R4578" s="223">
        <f>Q4578*H4578</f>
        <v>0</v>
      </c>
      <c r="S4578" s="223">
        <v>0</v>
      </c>
      <c r="T4578" s="224">
        <f>S4578*H4578</f>
        <v>0</v>
      </c>
      <c r="U4578" s="40"/>
      <c r="V4578" s="40"/>
      <c r="W4578" s="40"/>
      <c r="X4578" s="40"/>
      <c r="Y4578" s="40"/>
      <c r="Z4578" s="40"/>
      <c r="AA4578" s="40"/>
      <c r="AB4578" s="40"/>
      <c r="AC4578" s="40"/>
      <c r="AD4578" s="40"/>
      <c r="AE4578" s="40"/>
      <c r="AR4578" s="225" t="s">
        <v>307</v>
      </c>
      <c r="AT4578" s="225" t="s">
        <v>192</v>
      </c>
      <c r="AU4578" s="225" t="s">
        <v>82</v>
      </c>
      <c r="AY4578" s="19" t="s">
        <v>190</v>
      </c>
      <c r="BE4578" s="226">
        <f>IF(N4578="základní",J4578,0)</f>
        <v>0</v>
      </c>
      <c r="BF4578" s="226">
        <f>IF(N4578="snížená",J4578,0)</f>
        <v>0</v>
      </c>
      <c r="BG4578" s="226">
        <f>IF(N4578="zákl. přenesená",J4578,0)</f>
        <v>0</v>
      </c>
      <c r="BH4578" s="226">
        <f>IF(N4578="sníž. přenesená",J4578,0)</f>
        <v>0</v>
      </c>
      <c r="BI4578" s="226">
        <f>IF(N4578="nulová",J4578,0)</f>
        <v>0</v>
      </c>
      <c r="BJ4578" s="19" t="s">
        <v>79</v>
      </c>
      <c r="BK4578" s="226">
        <f>ROUND(I4578*H4578,2)</f>
        <v>0</v>
      </c>
      <c r="BL4578" s="19" t="s">
        <v>307</v>
      </c>
      <c r="BM4578" s="225" t="s">
        <v>4671</v>
      </c>
    </row>
    <row r="4579" s="2" customFormat="1">
      <c r="A4579" s="40"/>
      <c r="B4579" s="41"/>
      <c r="C4579" s="42"/>
      <c r="D4579" s="227" t="s">
        <v>199</v>
      </c>
      <c r="E4579" s="42"/>
      <c r="F4579" s="228" t="s">
        <v>4672</v>
      </c>
      <c r="G4579" s="42"/>
      <c r="H4579" s="42"/>
      <c r="I4579" s="229"/>
      <c r="J4579" s="42"/>
      <c r="K4579" s="42"/>
      <c r="L4579" s="46"/>
      <c r="M4579" s="230"/>
      <c r="N4579" s="231"/>
      <c r="O4579" s="86"/>
      <c r="P4579" s="86"/>
      <c r="Q4579" s="86"/>
      <c r="R4579" s="86"/>
      <c r="S4579" s="86"/>
      <c r="T4579" s="87"/>
      <c r="U4579" s="40"/>
      <c r="V4579" s="40"/>
      <c r="W4579" s="40"/>
      <c r="X4579" s="40"/>
      <c r="Y4579" s="40"/>
      <c r="Z4579" s="40"/>
      <c r="AA4579" s="40"/>
      <c r="AB4579" s="40"/>
      <c r="AC4579" s="40"/>
      <c r="AD4579" s="40"/>
      <c r="AE4579" s="40"/>
      <c r="AT4579" s="19" t="s">
        <v>199</v>
      </c>
      <c r="AU4579" s="19" t="s">
        <v>82</v>
      </c>
    </row>
    <row r="4580" s="14" customFormat="1">
      <c r="A4580" s="14"/>
      <c r="B4580" s="254"/>
      <c r="C4580" s="255"/>
      <c r="D4580" s="234" t="s">
        <v>205</v>
      </c>
      <c r="E4580" s="256" t="s">
        <v>19</v>
      </c>
      <c r="F4580" s="257" t="s">
        <v>4655</v>
      </c>
      <c r="G4580" s="255"/>
      <c r="H4580" s="256" t="s">
        <v>19</v>
      </c>
      <c r="I4580" s="258"/>
      <c r="J4580" s="255"/>
      <c r="K4580" s="255"/>
      <c r="L4580" s="259"/>
      <c r="M4580" s="260"/>
      <c r="N4580" s="261"/>
      <c r="O4580" s="261"/>
      <c r="P4580" s="261"/>
      <c r="Q4580" s="261"/>
      <c r="R4580" s="261"/>
      <c r="S4580" s="261"/>
      <c r="T4580" s="262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63" t="s">
        <v>205</v>
      </c>
      <c r="AU4580" s="263" t="s">
        <v>82</v>
      </c>
      <c r="AV4580" s="14" t="s">
        <v>79</v>
      </c>
      <c r="AW4580" s="14" t="s">
        <v>33</v>
      </c>
      <c r="AX4580" s="14" t="s">
        <v>72</v>
      </c>
      <c r="AY4580" s="263" t="s">
        <v>190</v>
      </c>
    </row>
    <row r="4581" s="13" customFormat="1">
      <c r="A4581" s="13"/>
      <c r="B4581" s="232"/>
      <c r="C4581" s="233"/>
      <c r="D4581" s="234" t="s">
        <v>205</v>
      </c>
      <c r="E4581" s="235" t="s">
        <v>19</v>
      </c>
      <c r="F4581" s="236" t="s">
        <v>4673</v>
      </c>
      <c r="G4581" s="233"/>
      <c r="H4581" s="237">
        <v>539.26400000000001</v>
      </c>
      <c r="I4581" s="238"/>
      <c r="J4581" s="233"/>
      <c r="K4581" s="233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205</v>
      </c>
      <c r="AU4581" s="243" t="s">
        <v>82</v>
      </c>
      <c r="AV4581" s="13" t="s">
        <v>82</v>
      </c>
      <c r="AW4581" s="13" t="s">
        <v>33</v>
      </c>
      <c r="AX4581" s="13" t="s">
        <v>79</v>
      </c>
      <c r="AY4581" s="243" t="s">
        <v>190</v>
      </c>
    </row>
    <row r="4582" s="2" customFormat="1" ht="16.5" customHeight="1">
      <c r="A4582" s="40"/>
      <c r="B4582" s="41"/>
      <c r="C4582" s="244" t="s">
        <v>4674</v>
      </c>
      <c r="D4582" s="244" t="s">
        <v>219</v>
      </c>
      <c r="E4582" s="245" t="s">
        <v>4675</v>
      </c>
      <c r="F4582" s="246" t="s">
        <v>4676</v>
      </c>
      <c r="G4582" s="247" t="s">
        <v>214</v>
      </c>
      <c r="H4582" s="248">
        <v>970.67499999999995</v>
      </c>
      <c r="I4582" s="249"/>
      <c r="J4582" s="250">
        <f>ROUND(I4582*H4582,2)</f>
        <v>0</v>
      </c>
      <c r="K4582" s="246" t="s">
        <v>196</v>
      </c>
      <c r="L4582" s="251"/>
      <c r="M4582" s="252" t="s">
        <v>19</v>
      </c>
      <c r="N4582" s="253" t="s">
        <v>43</v>
      </c>
      <c r="O4582" s="86"/>
      <c r="P4582" s="223">
        <f>O4582*H4582</f>
        <v>0</v>
      </c>
      <c r="Q4582" s="223">
        <v>0</v>
      </c>
      <c r="R4582" s="223">
        <f>Q4582*H4582</f>
        <v>0</v>
      </c>
      <c r="S4582" s="223">
        <v>0</v>
      </c>
      <c r="T4582" s="224">
        <f>S4582*H4582</f>
        <v>0</v>
      </c>
      <c r="U4582" s="40"/>
      <c r="V4582" s="40"/>
      <c r="W4582" s="40"/>
      <c r="X4582" s="40"/>
      <c r="Y4582" s="40"/>
      <c r="Z4582" s="40"/>
      <c r="AA4582" s="40"/>
      <c r="AB4582" s="40"/>
      <c r="AC4582" s="40"/>
      <c r="AD4582" s="40"/>
      <c r="AE4582" s="40"/>
      <c r="AR4582" s="225" t="s">
        <v>419</v>
      </c>
      <c r="AT4582" s="225" t="s">
        <v>219</v>
      </c>
      <c r="AU4582" s="225" t="s">
        <v>82</v>
      </c>
      <c r="AY4582" s="19" t="s">
        <v>190</v>
      </c>
      <c r="BE4582" s="226">
        <f>IF(N4582="základní",J4582,0)</f>
        <v>0</v>
      </c>
      <c r="BF4582" s="226">
        <f>IF(N4582="snížená",J4582,0)</f>
        <v>0</v>
      </c>
      <c r="BG4582" s="226">
        <f>IF(N4582="zákl. přenesená",J4582,0)</f>
        <v>0</v>
      </c>
      <c r="BH4582" s="226">
        <f>IF(N4582="sníž. přenesená",J4582,0)</f>
        <v>0</v>
      </c>
      <c r="BI4582" s="226">
        <f>IF(N4582="nulová",J4582,0)</f>
        <v>0</v>
      </c>
      <c r="BJ4582" s="19" t="s">
        <v>79</v>
      </c>
      <c r="BK4582" s="226">
        <f>ROUND(I4582*H4582,2)</f>
        <v>0</v>
      </c>
      <c r="BL4582" s="19" t="s">
        <v>307</v>
      </c>
      <c r="BM4582" s="225" t="s">
        <v>4677</v>
      </c>
    </row>
    <row r="4583" s="13" customFormat="1">
      <c r="A4583" s="13"/>
      <c r="B4583" s="232"/>
      <c r="C4583" s="233"/>
      <c r="D4583" s="234" t="s">
        <v>205</v>
      </c>
      <c r="E4583" s="235" t="s">
        <v>19</v>
      </c>
      <c r="F4583" s="236" t="s">
        <v>4678</v>
      </c>
      <c r="G4583" s="233"/>
      <c r="H4583" s="237">
        <v>970.67499999999995</v>
      </c>
      <c r="I4583" s="238"/>
      <c r="J4583" s="233"/>
      <c r="K4583" s="233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205</v>
      </c>
      <c r="AU4583" s="243" t="s">
        <v>82</v>
      </c>
      <c r="AV4583" s="13" t="s">
        <v>82</v>
      </c>
      <c r="AW4583" s="13" t="s">
        <v>33</v>
      </c>
      <c r="AX4583" s="13" t="s">
        <v>79</v>
      </c>
      <c r="AY4583" s="243" t="s">
        <v>190</v>
      </c>
    </row>
    <row r="4584" s="2" customFormat="1" ht="16.5" customHeight="1">
      <c r="A4584" s="40"/>
      <c r="B4584" s="41"/>
      <c r="C4584" s="214" t="s">
        <v>4679</v>
      </c>
      <c r="D4584" s="214" t="s">
        <v>192</v>
      </c>
      <c r="E4584" s="215" t="s">
        <v>4680</v>
      </c>
      <c r="F4584" s="216" t="s">
        <v>4681</v>
      </c>
      <c r="G4584" s="217" t="s">
        <v>214</v>
      </c>
      <c r="H4584" s="218">
        <v>7703.7659999999996</v>
      </c>
      <c r="I4584" s="219"/>
      <c r="J4584" s="220">
        <f>ROUND(I4584*H4584,2)</f>
        <v>0</v>
      </c>
      <c r="K4584" s="216" t="s">
        <v>196</v>
      </c>
      <c r="L4584" s="46"/>
      <c r="M4584" s="221" t="s">
        <v>19</v>
      </c>
      <c r="N4584" s="222" t="s">
        <v>43</v>
      </c>
      <c r="O4584" s="86"/>
      <c r="P4584" s="223">
        <f>O4584*H4584</f>
        <v>0</v>
      </c>
      <c r="Q4584" s="223">
        <v>0.00020000000000000001</v>
      </c>
      <c r="R4584" s="223">
        <f>Q4584*H4584</f>
        <v>1.5407531999999999</v>
      </c>
      <c r="S4584" s="223">
        <v>0</v>
      </c>
      <c r="T4584" s="224">
        <f>S4584*H4584</f>
        <v>0</v>
      </c>
      <c r="U4584" s="40"/>
      <c r="V4584" s="40"/>
      <c r="W4584" s="40"/>
      <c r="X4584" s="40"/>
      <c r="Y4584" s="40"/>
      <c r="Z4584" s="40"/>
      <c r="AA4584" s="40"/>
      <c r="AB4584" s="40"/>
      <c r="AC4584" s="40"/>
      <c r="AD4584" s="40"/>
      <c r="AE4584" s="40"/>
      <c r="AR4584" s="225" t="s">
        <v>307</v>
      </c>
      <c r="AT4584" s="225" t="s">
        <v>192</v>
      </c>
      <c r="AU4584" s="225" t="s">
        <v>82</v>
      </c>
      <c r="AY4584" s="19" t="s">
        <v>190</v>
      </c>
      <c r="BE4584" s="226">
        <f>IF(N4584="základní",J4584,0)</f>
        <v>0</v>
      </c>
      <c r="BF4584" s="226">
        <f>IF(N4584="snížená",J4584,0)</f>
        <v>0</v>
      </c>
      <c r="BG4584" s="226">
        <f>IF(N4584="zákl. přenesená",J4584,0)</f>
        <v>0</v>
      </c>
      <c r="BH4584" s="226">
        <f>IF(N4584="sníž. přenesená",J4584,0)</f>
        <v>0</v>
      </c>
      <c r="BI4584" s="226">
        <f>IF(N4584="nulová",J4584,0)</f>
        <v>0</v>
      </c>
      <c r="BJ4584" s="19" t="s">
        <v>79</v>
      </c>
      <c r="BK4584" s="226">
        <f>ROUND(I4584*H4584,2)</f>
        <v>0</v>
      </c>
      <c r="BL4584" s="19" t="s">
        <v>307</v>
      </c>
      <c r="BM4584" s="225" t="s">
        <v>4682</v>
      </c>
    </row>
    <row r="4585" s="2" customFormat="1">
      <c r="A4585" s="40"/>
      <c r="B4585" s="41"/>
      <c r="C4585" s="42"/>
      <c r="D4585" s="227" t="s">
        <v>199</v>
      </c>
      <c r="E4585" s="42"/>
      <c r="F4585" s="228" t="s">
        <v>4683</v>
      </c>
      <c r="G4585" s="42"/>
      <c r="H4585" s="42"/>
      <c r="I4585" s="229"/>
      <c r="J4585" s="42"/>
      <c r="K4585" s="42"/>
      <c r="L4585" s="46"/>
      <c r="M4585" s="230"/>
      <c r="N4585" s="231"/>
      <c r="O4585" s="86"/>
      <c r="P4585" s="86"/>
      <c r="Q4585" s="86"/>
      <c r="R4585" s="86"/>
      <c r="S4585" s="86"/>
      <c r="T4585" s="87"/>
      <c r="U4585" s="40"/>
      <c r="V4585" s="40"/>
      <c r="W4585" s="40"/>
      <c r="X4585" s="40"/>
      <c r="Y4585" s="40"/>
      <c r="Z4585" s="40"/>
      <c r="AA4585" s="40"/>
      <c r="AB4585" s="40"/>
      <c r="AC4585" s="40"/>
      <c r="AD4585" s="40"/>
      <c r="AE4585" s="40"/>
      <c r="AT4585" s="19" t="s">
        <v>199</v>
      </c>
      <c r="AU4585" s="19" t="s">
        <v>82</v>
      </c>
    </row>
    <row r="4586" s="14" customFormat="1">
      <c r="A4586" s="14"/>
      <c r="B4586" s="254"/>
      <c r="C4586" s="255"/>
      <c r="D4586" s="234" t="s">
        <v>205</v>
      </c>
      <c r="E4586" s="256" t="s">
        <v>19</v>
      </c>
      <c r="F4586" s="257" t="s">
        <v>4684</v>
      </c>
      <c r="G4586" s="255"/>
      <c r="H4586" s="256" t="s">
        <v>19</v>
      </c>
      <c r="I4586" s="258"/>
      <c r="J4586" s="255"/>
      <c r="K4586" s="255"/>
      <c r="L4586" s="259"/>
      <c r="M4586" s="260"/>
      <c r="N4586" s="261"/>
      <c r="O4586" s="261"/>
      <c r="P4586" s="261"/>
      <c r="Q4586" s="261"/>
      <c r="R4586" s="261"/>
      <c r="S4586" s="261"/>
      <c r="T4586" s="262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63" t="s">
        <v>205</v>
      </c>
      <c r="AU4586" s="263" t="s">
        <v>82</v>
      </c>
      <c r="AV4586" s="14" t="s">
        <v>79</v>
      </c>
      <c r="AW4586" s="14" t="s">
        <v>33</v>
      </c>
      <c r="AX4586" s="14" t="s">
        <v>72</v>
      </c>
      <c r="AY4586" s="263" t="s">
        <v>190</v>
      </c>
    </row>
    <row r="4587" s="13" customFormat="1">
      <c r="A4587" s="13"/>
      <c r="B4587" s="232"/>
      <c r="C4587" s="233"/>
      <c r="D4587" s="234" t="s">
        <v>205</v>
      </c>
      <c r="E4587" s="235" t="s">
        <v>19</v>
      </c>
      <c r="F4587" s="236" t="s">
        <v>4685</v>
      </c>
      <c r="G4587" s="233"/>
      <c r="H4587" s="237">
        <v>7703.7659999999996</v>
      </c>
      <c r="I4587" s="238"/>
      <c r="J4587" s="233"/>
      <c r="K4587" s="233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205</v>
      </c>
      <c r="AU4587" s="243" t="s">
        <v>82</v>
      </c>
      <c r="AV4587" s="13" t="s">
        <v>82</v>
      </c>
      <c r="AW4587" s="13" t="s">
        <v>33</v>
      </c>
      <c r="AX4587" s="13" t="s">
        <v>79</v>
      </c>
      <c r="AY4587" s="243" t="s">
        <v>190</v>
      </c>
    </row>
    <row r="4588" s="2" customFormat="1" ht="24.15" customHeight="1">
      <c r="A4588" s="40"/>
      <c r="B4588" s="41"/>
      <c r="C4588" s="214" t="s">
        <v>4686</v>
      </c>
      <c r="D4588" s="214" t="s">
        <v>192</v>
      </c>
      <c r="E4588" s="215" t="s">
        <v>4687</v>
      </c>
      <c r="F4588" s="216" t="s">
        <v>4688</v>
      </c>
      <c r="G4588" s="217" t="s">
        <v>214</v>
      </c>
      <c r="H4588" s="218">
        <v>7703.7659999999996</v>
      </c>
      <c r="I4588" s="219"/>
      <c r="J4588" s="220">
        <f>ROUND(I4588*H4588,2)</f>
        <v>0</v>
      </c>
      <c r="K4588" s="216" t="s">
        <v>196</v>
      </c>
      <c r="L4588" s="46"/>
      <c r="M4588" s="221" t="s">
        <v>19</v>
      </c>
      <c r="N4588" s="222" t="s">
        <v>43</v>
      </c>
      <c r="O4588" s="86"/>
      <c r="P4588" s="223">
        <f>O4588*H4588</f>
        <v>0</v>
      </c>
      <c r="Q4588" s="223">
        <v>0.00029</v>
      </c>
      <c r="R4588" s="223">
        <f>Q4588*H4588</f>
        <v>2.23409214</v>
      </c>
      <c r="S4588" s="223">
        <v>0</v>
      </c>
      <c r="T4588" s="224">
        <f>S4588*H4588</f>
        <v>0</v>
      </c>
      <c r="U4588" s="40"/>
      <c r="V4588" s="40"/>
      <c r="W4588" s="40"/>
      <c r="X4588" s="40"/>
      <c r="Y4588" s="40"/>
      <c r="Z4588" s="40"/>
      <c r="AA4588" s="40"/>
      <c r="AB4588" s="40"/>
      <c r="AC4588" s="40"/>
      <c r="AD4588" s="40"/>
      <c r="AE4588" s="40"/>
      <c r="AR4588" s="225" t="s">
        <v>307</v>
      </c>
      <c r="AT4588" s="225" t="s">
        <v>192</v>
      </c>
      <c r="AU4588" s="225" t="s">
        <v>82</v>
      </c>
      <c r="AY4588" s="19" t="s">
        <v>190</v>
      </c>
      <c r="BE4588" s="226">
        <f>IF(N4588="základní",J4588,0)</f>
        <v>0</v>
      </c>
      <c r="BF4588" s="226">
        <f>IF(N4588="snížená",J4588,0)</f>
        <v>0</v>
      </c>
      <c r="BG4588" s="226">
        <f>IF(N4588="zákl. přenesená",J4588,0)</f>
        <v>0</v>
      </c>
      <c r="BH4588" s="226">
        <f>IF(N4588="sníž. přenesená",J4588,0)</f>
        <v>0</v>
      </c>
      <c r="BI4588" s="226">
        <f>IF(N4588="nulová",J4588,0)</f>
        <v>0</v>
      </c>
      <c r="BJ4588" s="19" t="s">
        <v>79</v>
      </c>
      <c r="BK4588" s="226">
        <f>ROUND(I4588*H4588,2)</f>
        <v>0</v>
      </c>
      <c r="BL4588" s="19" t="s">
        <v>307</v>
      </c>
      <c r="BM4588" s="225" t="s">
        <v>4689</v>
      </c>
    </row>
    <row r="4589" s="2" customFormat="1">
      <c r="A4589" s="40"/>
      <c r="B4589" s="41"/>
      <c r="C4589" s="42"/>
      <c r="D4589" s="227" t="s">
        <v>199</v>
      </c>
      <c r="E4589" s="42"/>
      <c r="F4589" s="228" t="s">
        <v>4690</v>
      </c>
      <c r="G4589" s="42"/>
      <c r="H4589" s="42"/>
      <c r="I4589" s="229"/>
      <c r="J4589" s="42"/>
      <c r="K4589" s="42"/>
      <c r="L4589" s="46"/>
      <c r="M4589" s="230"/>
      <c r="N4589" s="231"/>
      <c r="O4589" s="86"/>
      <c r="P4589" s="86"/>
      <c r="Q4589" s="86"/>
      <c r="R4589" s="86"/>
      <c r="S4589" s="86"/>
      <c r="T4589" s="87"/>
      <c r="U4589" s="40"/>
      <c r="V4589" s="40"/>
      <c r="W4589" s="40"/>
      <c r="X4589" s="40"/>
      <c r="Y4589" s="40"/>
      <c r="Z4589" s="40"/>
      <c r="AA4589" s="40"/>
      <c r="AB4589" s="40"/>
      <c r="AC4589" s="40"/>
      <c r="AD4589" s="40"/>
      <c r="AE4589" s="40"/>
      <c r="AT4589" s="19" t="s">
        <v>199</v>
      </c>
      <c r="AU4589" s="19" t="s">
        <v>82</v>
      </c>
    </row>
    <row r="4590" s="14" customFormat="1">
      <c r="A4590" s="14"/>
      <c r="B4590" s="254"/>
      <c r="C4590" s="255"/>
      <c r="D4590" s="234" t="s">
        <v>205</v>
      </c>
      <c r="E4590" s="256" t="s">
        <v>19</v>
      </c>
      <c r="F4590" s="257" t="s">
        <v>4691</v>
      </c>
      <c r="G4590" s="255"/>
      <c r="H4590" s="256" t="s">
        <v>19</v>
      </c>
      <c r="I4590" s="258"/>
      <c r="J4590" s="255"/>
      <c r="K4590" s="255"/>
      <c r="L4590" s="259"/>
      <c r="M4590" s="260"/>
      <c r="N4590" s="261"/>
      <c r="O4590" s="261"/>
      <c r="P4590" s="261"/>
      <c r="Q4590" s="261"/>
      <c r="R4590" s="261"/>
      <c r="S4590" s="261"/>
      <c r="T4590" s="262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63" t="s">
        <v>205</v>
      </c>
      <c r="AU4590" s="263" t="s">
        <v>82</v>
      </c>
      <c r="AV4590" s="14" t="s">
        <v>79</v>
      </c>
      <c r="AW4590" s="14" t="s">
        <v>33</v>
      </c>
      <c r="AX4590" s="14" t="s">
        <v>72</v>
      </c>
      <c r="AY4590" s="263" t="s">
        <v>190</v>
      </c>
    </row>
    <row r="4591" s="13" customFormat="1">
      <c r="A4591" s="13"/>
      <c r="B4591" s="232"/>
      <c r="C4591" s="233"/>
      <c r="D4591" s="234" t="s">
        <v>205</v>
      </c>
      <c r="E4591" s="235" t="s">
        <v>19</v>
      </c>
      <c r="F4591" s="236" t="s">
        <v>723</v>
      </c>
      <c r="G4591" s="233"/>
      <c r="H4591" s="237">
        <v>65.040000000000006</v>
      </c>
      <c r="I4591" s="238"/>
      <c r="J4591" s="233"/>
      <c r="K4591" s="233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205</v>
      </c>
      <c r="AU4591" s="243" t="s">
        <v>82</v>
      </c>
      <c r="AV4591" s="13" t="s">
        <v>82</v>
      </c>
      <c r="AW4591" s="13" t="s">
        <v>33</v>
      </c>
      <c r="AX4591" s="13" t="s">
        <v>72</v>
      </c>
      <c r="AY4591" s="243" t="s">
        <v>190</v>
      </c>
    </row>
    <row r="4592" s="13" customFormat="1">
      <c r="A4592" s="13"/>
      <c r="B4592" s="232"/>
      <c r="C4592" s="233"/>
      <c r="D4592" s="234" t="s">
        <v>205</v>
      </c>
      <c r="E4592" s="235" t="s">
        <v>19</v>
      </c>
      <c r="F4592" s="236" t="s">
        <v>726</v>
      </c>
      <c r="G4592" s="233"/>
      <c r="H4592" s="237">
        <v>89.280000000000001</v>
      </c>
      <c r="I4592" s="238"/>
      <c r="J4592" s="233"/>
      <c r="K4592" s="233"/>
      <c r="L4592" s="239"/>
      <c r="M4592" s="240"/>
      <c r="N4592" s="241"/>
      <c r="O4592" s="241"/>
      <c r="P4592" s="241"/>
      <c r="Q4592" s="241"/>
      <c r="R4592" s="241"/>
      <c r="S4592" s="241"/>
      <c r="T4592" s="242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3" t="s">
        <v>205</v>
      </c>
      <c r="AU4592" s="243" t="s">
        <v>82</v>
      </c>
      <c r="AV4592" s="13" t="s">
        <v>82</v>
      </c>
      <c r="AW4592" s="13" t="s">
        <v>33</v>
      </c>
      <c r="AX4592" s="13" t="s">
        <v>72</v>
      </c>
      <c r="AY4592" s="243" t="s">
        <v>190</v>
      </c>
    </row>
    <row r="4593" s="13" customFormat="1">
      <c r="A4593" s="13"/>
      <c r="B4593" s="232"/>
      <c r="C4593" s="233"/>
      <c r="D4593" s="234" t="s">
        <v>205</v>
      </c>
      <c r="E4593" s="235" t="s">
        <v>19</v>
      </c>
      <c r="F4593" s="236" t="s">
        <v>729</v>
      </c>
      <c r="G4593" s="233"/>
      <c r="H4593" s="237">
        <v>1579.56</v>
      </c>
      <c r="I4593" s="238"/>
      <c r="J4593" s="233"/>
      <c r="K4593" s="233"/>
      <c r="L4593" s="239"/>
      <c r="M4593" s="240"/>
      <c r="N4593" s="241"/>
      <c r="O4593" s="241"/>
      <c r="P4593" s="241"/>
      <c r="Q4593" s="241"/>
      <c r="R4593" s="241"/>
      <c r="S4593" s="241"/>
      <c r="T4593" s="242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3" t="s">
        <v>205</v>
      </c>
      <c r="AU4593" s="243" t="s">
        <v>82</v>
      </c>
      <c r="AV4593" s="13" t="s">
        <v>82</v>
      </c>
      <c r="AW4593" s="13" t="s">
        <v>33</v>
      </c>
      <c r="AX4593" s="13" t="s">
        <v>72</v>
      </c>
      <c r="AY4593" s="243" t="s">
        <v>190</v>
      </c>
    </row>
    <row r="4594" s="13" customFormat="1">
      <c r="A4594" s="13"/>
      <c r="B4594" s="232"/>
      <c r="C4594" s="233"/>
      <c r="D4594" s="234" t="s">
        <v>205</v>
      </c>
      <c r="E4594" s="235" t="s">
        <v>19</v>
      </c>
      <c r="F4594" s="236" t="s">
        <v>732</v>
      </c>
      <c r="G4594" s="233"/>
      <c r="H4594" s="237">
        <v>143.08699999999999</v>
      </c>
      <c r="I4594" s="238"/>
      <c r="J4594" s="233"/>
      <c r="K4594" s="233"/>
      <c r="L4594" s="239"/>
      <c r="M4594" s="240"/>
      <c r="N4594" s="241"/>
      <c r="O4594" s="241"/>
      <c r="P4594" s="241"/>
      <c r="Q4594" s="241"/>
      <c r="R4594" s="241"/>
      <c r="S4594" s="241"/>
      <c r="T4594" s="242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3" t="s">
        <v>205</v>
      </c>
      <c r="AU4594" s="243" t="s">
        <v>82</v>
      </c>
      <c r="AV4594" s="13" t="s">
        <v>82</v>
      </c>
      <c r="AW4594" s="13" t="s">
        <v>33</v>
      </c>
      <c r="AX4594" s="13" t="s">
        <v>72</v>
      </c>
      <c r="AY4594" s="243" t="s">
        <v>190</v>
      </c>
    </row>
    <row r="4595" s="14" customFormat="1">
      <c r="A4595" s="14"/>
      <c r="B4595" s="254"/>
      <c r="C4595" s="255"/>
      <c r="D4595" s="234" t="s">
        <v>205</v>
      </c>
      <c r="E4595" s="256" t="s">
        <v>19</v>
      </c>
      <c r="F4595" s="257" t="s">
        <v>4692</v>
      </c>
      <c r="G4595" s="255"/>
      <c r="H4595" s="256" t="s">
        <v>19</v>
      </c>
      <c r="I4595" s="258"/>
      <c r="J4595" s="255"/>
      <c r="K4595" s="255"/>
      <c r="L4595" s="259"/>
      <c r="M4595" s="260"/>
      <c r="N4595" s="261"/>
      <c r="O4595" s="261"/>
      <c r="P4595" s="261"/>
      <c r="Q4595" s="261"/>
      <c r="R4595" s="261"/>
      <c r="S4595" s="261"/>
      <c r="T4595" s="262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63" t="s">
        <v>205</v>
      </c>
      <c r="AU4595" s="263" t="s">
        <v>82</v>
      </c>
      <c r="AV4595" s="14" t="s">
        <v>79</v>
      </c>
      <c r="AW4595" s="14" t="s">
        <v>33</v>
      </c>
      <c r="AX4595" s="14" t="s">
        <v>72</v>
      </c>
      <c r="AY4595" s="263" t="s">
        <v>190</v>
      </c>
    </row>
    <row r="4596" s="13" customFormat="1">
      <c r="A4596" s="13"/>
      <c r="B4596" s="232"/>
      <c r="C4596" s="233"/>
      <c r="D4596" s="234" t="s">
        <v>205</v>
      </c>
      <c r="E4596" s="235" t="s">
        <v>19</v>
      </c>
      <c r="F4596" s="236" t="s">
        <v>4693</v>
      </c>
      <c r="G4596" s="233"/>
      <c r="H4596" s="237">
        <v>44.799999999999997</v>
      </c>
      <c r="I4596" s="238"/>
      <c r="J4596" s="233"/>
      <c r="K4596" s="233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205</v>
      </c>
      <c r="AU4596" s="243" t="s">
        <v>82</v>
      </c>
      <c r="AV4596" s="13" t="s">
        <v>82</v>
      </c>
      <c r="AW4596" s="13" t="s">
        <v>33</v>
      </c>
      <c r="AX4596" s="13" t="s">
        <v>72</v>
      </c>
      <c r="AY4596" s="243" t="s">
        <v>190</v>
      </c>
    </row>
    <row r="4597" s="14" customFormat="1">
      <c r="A4597" s="14"/>
      <c r="B4597" s="254"/>
      <c r="C4597" s="255"/>
      <c r="D4597" s="234" t="s">
        <v>205</v>
      </c>
      <c r="E4597" s="256" t="s">
        <v>19</v>
      </c>
      <c r="F4597" s="257" t="s">
        <v>4694</v>
      </c>
      <c r="G4597" s="255"/>
      <c r="H4597" s="256" t="s">
        <v>19</v>
      </c>
      <c r="I4597" s="258"/>
      <c r="J4597" s="255"/>
      <c r="K4597" s="255"/>
      <c r="L4597" s="259"/>
      <c r="M4597" s="260"/>
      <c r="N4597" s="261"/>
      <c r="O4597" s="261"/>
      <c r="P4597" s="261"/>
      <c r="Q4597" s="261"/>
      <c r="R4597" s="261"/>
      <c r="S4597" s="261"/>
      <c r="T4597" s="262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63" t="s">
        <v>205</v>
      </c>
      <c r="AU4597" s="263" t="s">
        <v>82</v>
      </c>
      <c r="AV4597" s="14" t="s">
        <v>79</v>
      </c>
      <c r="AW4597" s="14" t="s">
        <v>33</v>
      </c>
      <c r="AX4597" s="14" t="s">
        <v>72</v>
      </c>
      <c r="AY4597" s="263" t="s">
        <v>190</v>
      </c>
    </row>
    <row r="4598" s="13" customFormat="1">
      <c r="A4598" s="13"/>
      <c r="B4598" s="232"/>
      <c r="C4598" s="233"/>
      <c r="D4598" s="234" t="s">
        <v>205</v>
      </c>
      <c r="E4598" s="235" t="s">
        <v>19</v>
      </c>
      <c r="F4598" s="236" t="s">
        <v>1825</v>
      </c>
      <c r="G4598" s="233"/>
      <c r="H4598" s="237">
        <v>47.549999999999997</v>
      </c>
      <c r="I4598" s="238"/>
      <c r="J4598" s="233"/>
      <c r="K4598" s="233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205</v>
      </c>
      <c r="AU4598" s="243" t="s">
        <v>82</v>
      </c>
      <c r="AV4598" s="13" t="s">
        <v>82</v>
      </c>
      <c r="AW4598" s="13" t="s">
        <v>33</v>
      </c>
      <c r="AX4598" s="13" t="s">
        <v>72</v>
      </c>
      <c r="AY4598" s="243" t="s">
        <v>190</v>
      </c>
    </row>
    <row r="4599" s="14" customFormat="1">
      <c r="A4599" s="14"/>
      <c r="B4599" s="254"/>
      <c r="C4599" s="255"/>
      <c r="D4599" s="234" t="s">
        <v>205</v>
      </c>
      <c r="E4599" s="256" t="s">
        <v>19</v>
      </c>
      <c r="F4599" s="257" t="s">
        <v>4695</v>
      </c>
      <c r="G4599" s="255"/>
      <c r="H4599" s="256" t="s">
        <v>19</v>
      </c>
      <c r="I4599" s="258"/>
      <c r="J4599" s="255"/>
      <c r="K4599" s="255"/>
      <c r="L4599" s="259"/>
      <c r="M4599" s="260"/>
      <c r="N4599" s="261"/>
      <c r="O4599" s="261"/>
      <c r="P4599" s="261"/>
      <c r="Q4599" s="261"/>
      <c r="R4599" s="261"/>
      <c r="S4599" s="261"/>
      <c r="T4599" s="262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63" t="s">
        <v>205</v>
      </c>
      <c r="AU4599" s="263" t="s">
        <v>82</v>
      </c>
      <c r="AV4599" s="14" t="s">
        <v>79</v>
      </c>
      <c r="AW4599" s="14" t="s">
        <v>33</v>
      </c>
      <c r="AX4599" s="14" t="s">
        <v>72</v>
      </c>
      <c r="AY4599" s="263" t="s">
        <v>190</v>
      </c>
    </row>
    <row r="4600" s="13" customFormat="1">
      <c r="A4600" s="13"/>
      <c r="B4600" s="232"/>
      <c r="C4600" s="233"/>
      <c r="D4600" s="234" t="s">
        <v>205</v>
      </c>
      <c r="E4600" s="235" t="s">
        <v>19</v>
      </c>
      <c r="F4600" s="236" t="s">
        <v>4696</v>
      </c>
      <c r="G4600" s="233"/>
      <c r="H4600" s="237">
        <v>-550.346</v>
      </c>
      <c r="I4600" s="238"/>
      <c r="J4600" s="233"/>
      <c r="K4600" s="233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205</v>
      </c>
      <c r="AU4600" s="243" t="s">
        <v>82</v>
      </c>
      <c r="AV4600" s="13" t="s">
        <v>82</v>
      </c>
      <c r="AW4600" s="13" t="s">
        <v>33</v>
      </c>
      <c r="AX4600" s="13" t="s">
        <v>72</v>
      </c>
      <c r="AY4600" s="243" t="s">
        <v>190</v>
      </c>
    </row>
    <row r="4601" s="14" customFormat="1">
      <c r="A4601" s="14"/>
      <c r="B4601" s="254"/>
      <c r="C4601" s="255"/>
      <c r="D4601" s="234" t="s">
        <v>205</v>
      </c>
      <c r="E4601" s="256" t="s">
        <v>19</v>
      </c>
      <c r="F4601" s="257" t="s">
        <v>4697</v>
      </c>
      <c r="G4601" s="255"/>
      <c r="H4601" s="256" t="s">
        <v>19</v>
      </c>
      <c r="I4601" s="258"/>
      <c r="J4601" s="255"/>
      <c r="K4601" s="255"/>
      <c r="L4601" s="259"/>
      <c r="M4601" s="260"/>
      <c r="N4601" s="261"/>
      <c r="O4601" s="261"/>
      <c r="P4601" s="261"/>
      <c r="Q4601" s="261"/>
      <c r="R4601" s="261"/>
      <c r="S4601" s="261"/>
      <c r="T4601" s="262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63" t="s">
        <v>205</v>
      </c>
      <c r="AU4601" s="263" t="s">
        <v>82</v>
      </c>
      <c r="AV4601" s="14" t="s">
        <v>79</v>
      </c>
      <c r="AW4601" s="14" t="s">
        <v>33</v>
      </c>
      <c r="AX4601" s="14" t="s">
        <v>72</v>
      </c>
      <c r="AY4601" s="263" t="s">
        <v>190</v>
      </c>
    </row>
    <row r="4602" s="13" customFormat="1">
      <c r="A4602" s="13"/>
      <c r="B4602" s="232"/>
      <c r="C4602" s="233"/>
      <c r="D4602" s="234" t="s">
        <v>205</v>
      </c>
      <c r="E4602" s="235" t="s">
        <v>19</v>
      </c>
      <c r="F4602" s="236" t="s">
        <v>1851</v>
      </c>
      <c r="G4602" s="233"/>
      <c r="H4602" s="237">
        <v>-142.53100000000001</v>
      </c>
      <c r="I4602" s="238"/>
      <c r="J4602" s="233"/>
      <c r="K4602" s="233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205</v>
      </c>
      <c r="AU4602" s="243" t="s">
        <v>82</v>
      </c>
      <c r="AV4602" s="13" t="s">
        <v>82</v>
      </c>
      <c r="AW4602" s="13" t="s">
        <v>33</v>
      </c>
      <c r="AX4602" s="13" t="s">
        <v>72</v>
      </c>
      <c r="AY4602" s="243" t="s">
        <v>190</v>
      </c>
    </row>
    <row r="4603" s="14" customFormat="1">
      <c r="A4603" s="14"/>
      <c r="B4603" s="254"/>
      <c r="C4603" s="255"/>
      <c r="D4603" s="234" t="s">
        <v>205</v>
      </c>
      <c r="E4603" s="256" t="s">
        <v>19</v>
      </c>
      <c r="F4603" s="257" t="s">
        <v>4698</v>
      </c>
      <c r="G4603" s="255"/>
      <c r="H4603" s="256" t="s">
        <v>19</v>
      </c>
      <c r="I4603" s="258"/>
      <c r="J4603" s="255"/>
      <c r="K4603" s="255"/>
      <c r="L4603" s="259"/>
      <c r="M4603" s="260"/>
      <c r="N4603" s="261"/>
      <c r="O4603" s="261"/>
      <c r="P4603" s="261"/>
      <c r="Q4603" s="261"/>
      <c r="R4603" s="261"/>
      <c r="S4603" s="261"/>
      <c r="T4603" s="262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63" t="s">
        <v>205</v>
      </c>
      <c r="AU4603" s="263" t="s">
        <v>82</v>
      </c>
      <c r="AV4603" s="14" t="s">
        <v>79</v>
      </c>
      <c r="AW4603" s="14" t="s">
        <v>33</v>
      </c>
      <c r="AX4603" s="14" t="s">
        <v>72</v>
      </c>
      <c r="AY4603" s="263" t="s">
        <v>190</v>
      </c>
    </row>
    <row r="4604" s="14" customFormat="1">
      <c r="A4604" s="14"/>
      <c r="B4604" s="254"/>
      <c r="C4604" s="255"/>
      <c r="D4604" s="234" t="s">
        <v>205</v>
      </c>
      <c r="E4604" s="256" t="s">
        <v>19</v>
      </c>
      <c r="F4604" s="257" t="s">
        <v>1066</v>
      </c>
      <c r="G4604" s="255"/>
      <c r="H4604" s="256" t="s">
        <v>19</v>
      </c>
      <c r="I4604" s="258"/>
      <c r="J4604" s="255"/>
      <c r="K4604" s="255"/>
      <c r="L4604" s="259"/>
      <c r="M4604" s="260"/>
      <c r="N4604" s="261"/>
      <c r="O4604" s="261"/>
      <c r="P4604" s="261"/>
      <c r="Q4604" s="261"/>
      <c r="R4604" s="261"/>
      <c r="S4604" s="261"/>
      <c r="T4604" s="262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63" t="s">
        <v>205</v>
      </c>
      <c r="AU4604" s="263" t="s">
        <v>82</v>
      </c>
      <c r="AV4604" s="14" t="s">
        <v>79</v>
      </c>
      <c r="AW4604" s="14" t="s">
        <v>33</v>
      </c>
      <c r="AX4604" s="14" t="s">
        <v>72</v>
      </c>
      <c r="AY4604" s="263" t="s">
        <v>190</v>
      </c>
    </row>
    <row r="4605" s="14" customFormat="1">
      <c r="A4605" s="14"/>
      <c r="B4605" s="254"/>
      <c r="C4605" s="255"/>
      <c r="D4605" s="234" t="s">
        <v>205</v>
      </c>
      <c r="E4605" s="256" t="s">
        <v>19</v>
      </c>
      <c r="F4605" s="257" t="s">
        <v>1852</v>
      </c>
      <c r="G4605" s="255"/>
      <c r="H4605" s="256" t="s">
        <v>19</v>
      </c>
      <c r="I4605" s="258"/>
      <c r="J4605" s="255"/>
      <c r="K4605" s="255"/>
      <c r="L4605" s="259"/>
      <c r="M4605" s="260"/>
      <c r="N4605" s="261"/>
      <c r="O4605" s="261"/>
      <c r="P4605" s="261"/>
      <c r="Q4605" s="261"/>
      <c r="R4605" s="261"/>
      <c r="S4605" s="261"/>
      <c r="T4605" s="262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63" t="s">
        <v>205</v>
      </c>
      <c r="AU4605" s="263" t="s">
        <v>82</v>
      </c>
      <c r="AV4605" s="14" t="s">
        <v>79</v>
      </c>
      <c r="AW4605" s="14" t="s">
        <v>33</v>
      </c>
      <c r="AX4605" s="14" t="s">
        <v>72</v>
      </c>
      <c r="AY4605" s="263" t="s">
        <v>190</v>
      </c>
    </row>
    <row r="4606" s="13" customFormat="1">
      <c r="A4606" s="13"/>
      <c r="B4606" s="232"/>
      <c r="C4606" s="233"/>
      <c r="D4606" s="234" t="s">
        <v>205</v>
      </c>
      <c r="E4606" s="235" t="s">
        <v>19</v>
      </c>
      <c r="F4606" s="236" t="s">
        <v>4699</v>
      </c>
      <c r="G4606" s="233"/>
      <c r="H4606" s="237">
        <v>32</v>
      </c>
      <c r="I4606" s="238"/>
      <c r="J4606" s="233"/>
      <c r="K4606" s="233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205</v>
      </c>
      <c r="AU4606" s="243" t="s">
        <v>82</v>
      </c>
      <c r="AV4606" s="13" t="s">
        <v>82</v>
      </c>
      <c r="AW4606" s="13" t="s">
        <v>33</v>
      </c>
      <c r="AX4606" s="13" t="s">
        <v>72</v>
      </c>
      <c r="AY4606" s="243" t="s">
        <v>190</v>
      </c>
    </row>
    <row r="4607" s="13" customFormat="1">
      <c r="A4607" s="13"/>
      <c r="B4607" s="232"/>
      <c r="C4607" s="233"/>
      <c r="D4607" s="234" t="s">
        <v>205</v>
      </c>
      <c r="E4607" s="235" t="s">
        <v>19</v>
      </c>
      <c r="F4607" s="236" t="s">
        <v>1854</v>
      </c>
      <c r="G4607" s="233"/>
      <c r="H4607" s="237">
        <v>-4.7999999999999998</v>
      </c>
      <c r="I4607" s="238"/>
      <c r="J4607" s="233"/>
      <c r="K4607" s="233"/>
      <c r="L4607" s="239"/>
      <c r="M4607" s="240"/>
      <c r="N4607" s="241"/>
      <c r="O4607" s="241"/>
      <c r="P4607" s="241"/>
      <c r="Q4607" s="241"/>
      <c r="R4607" s="241"/>
      <c r="S4607" s="241"/>
      <c r="T4607" s="242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3" t="s">
        <v>205</v>
      </c>
      <c r="AU4607" s="243" t="s">
        <v>82</v>
      </c>
      <c r="AV4607" s="13" t="s">
        <v>82</v>
      </c>
      <c r="AW4607" s="13" t="s">
        <v>33</v>
      </c>
      <c r="AX4607" s="13" t="s">
        <v>72</v>
      </c>
      <c r="AY4607" s="243" t="s">
        <v>190</v>
      </c>
    </row>
    <row r="4608" s="13" customFormat="1">
      <c r="A4608" s="13"/>
      <c r="B4608" s="232"/>
      <c r="C4608" s="233"/>
      <c r="D4608" s="234" t="s">
        <v>205</v>
      </c>
      <c r="E4608" s="235" t="s">
        <v>19</v>
      </c>
      <c r="F4608" s="236" t="s">
        <v>1855</v>
      </c>
      <c r="G4608" s="233"/>
      <c r="H4608" s="237">
        <v>-12.6</v>
      </c>
      <c r="I4608" s="238"/>
      <c r="J4608" s="233"/>
      <c r="K4608" s="233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205</v>
      </c>
      <c r="AU4608" s="243" t="s">
        <v>82</v>
      </c>
      <c r="AV4608" s="13" t="s">
        <v>82</v>
      </c>
      <c r="AW4608" s="13" t="s">
        <v>33</v>
      </c>
      <c r="AX4608" s="13" t="s">
        <v>72</v>
      </c>
      <c r="AY4608" s="243" t="s">
        <v>190</v>
      </c>
    </row>
    <row r="4609" s="13" customFormat="1">
      <c r="A4609" s="13"/>
      <c r="B4609" s="232"/>
      <c r="C4609" s="233"/>
      <c r="D4609" s="234" t="s">
        <v>205</v>
      </c>
      <c r="E4609" s="235" t="s">
        <v>19</v>
      </c>
      <c r="F4609" s="236" t="s">
        <v>1856</v>
      </c>
      <c r="G4609" s="233"/>
      <c r="H4609" s="237">
        <v>-3.1520000000000001</v>
      </c>
      <c r="I4609" s="238"/>
      <c r="J4609" s="233"/>
      <c r="K4609" s="233"/>
      <c r="L4609" s="239"/>
      <c r="M4609" s="240"/>
      <c r="N4609" s="241"/>
      <c r="O4609" s="241"/>
      <c r="P4609" s="241"/>
      <c r="Q4609" s="241"/>
      <c r="R4609" s="241"/>
      <c r="S4609" s="241"/>
      <c r="T4609" s="242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3" t="s">
        <v>205</v>
      </c>
      <c r="AU4609" s="243" t="s">
        <v>82</v>
      </c>
      <c r="AV4609" s="13" t="s">
        <v>82</v>
      </c>
      <c r="AW4609" s="13" t="s">
        <v>33</v>
      </c>
      <c r="AX4609" s="13" t="s">
        <v>72</v>
      </c>
      <c r="AY4609" s="243" t="s">
        <v>190</v>
      </c>
    </row>
    <row r="4610" s="13" customFormat="1">
      <c r="A4610" s="13"/>
      <c r="B4610" s="232"/>
      <c r="C4610" s="233"/>
      <c r="D4610" s="234" t="s">
        <v>205</v>
      </c>
      <c r="E4610" s="235" t="s">
        <v>19</v>
      </c>
      <c r="F4610" s="236" t="s">
        <v>1857</v>
      </c>
      <c r="G4610" s="233"/>
      <c r="H4610" s="237">
        <v>1.163</v>
      </c>
      <c r="I4610" s="238"/>
      <c r="J4610" s="233"/>
      <c r="K4610" s="233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205</v>
      </c>
      <c r="AU4610" s="243" t="s">
        <v>82</v>
      </c>
      <c r="AV4610" s="13" t="s">
        <v>82</v>
      </c>
      <c r="AW4610" s="13" t="s">
        <v>33</v>
      </c>
      <c r="AX4610" s="13" t="s">
        <v>72</v>
      </c>
      <c r="AY4610" s="243" t="s">
        <v>190</v>
      </c>
    </row>
    <row r="4611" s="14" customFormat="1">
      <c r="A4611" s="14"/>
      <c r="B4611" s="254"/>
      <c r="C4611" s="255"/>
      <c r="D4611" s="234" t="s">
        <v>205</v>
      </c>
      <c r="E4611" s="256" t="s">
        <v>19</v>
      </c>
      <c r="F4611" s="257" t="s">
        <v>1858</v>
      </c>
      <c r="G4611" s="255"/>
      <c r="H4611" s="256" t="s">
        <v>19</v>
      </c>
      <c r="I4611" s="258"/>
      <c r="J4611" s="255"/>
      <c r="K4611" s="255"/>
      <c r="L4611" s="259"/>
      <c r="M4611" s="260"/>
      <c r="N4611" s="261"/>
      <c r="O4611" s="261"/>
      <c r="P4611" s="261"/>
      <c r="Q4611" s="261"/>
      <c r="R4611" s="261"/>
      <c r="S4611" s="261"/>
      <c r="T4611" s="262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63" t="s">
        <v>205</v>
      </c>
      <c r="AU4611" s="263" t="s">
        <v>82</v>
      </c>
      <c r="AV4611" s="14" t="s">
        <v>79</v>
      </c>
      <c r="AW4611" s="14" t="s">
        <v>33</v>
      </c>
      <c r="AX4611" s="14" t="s">
        <v>72</v>
      </c>
      <c r="AY4611" s="263" t="s">
        <v>190</v>
      </c>
    </row>
    <row r="4612" s="13" customFormat="1">
      <c r="A4612" s="13"/>
      <c r="B4612" s="232"/>
      <c r="C4612" s="233"/>
      <c r="D4612" s="234" t="s">
        <v>205</v>
      </c>
      <c r="E4612" s="235" t="s">
        <v>19</v>
      </c>
      <c r="F4612" s="236" t="s">
        <v>1859</v>
      </c>
      <c r="G4612" s="233"/>
      <c r="H4612" s="237">
        <v>4.8129999999999997</v>
      </c>
      <c r="I4612" s="238"/>
      <c r="J4612" s="233"/>
      <c r="K4612" s="233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205</v>
      </c>
      <c r="AU4612" s="243" t="s">
        <v>82</v>
      </c>
      <c r="AV4612" s="13" t="s">
        <v>82</v>
      </c>
      <c r="AW4612" s="13" t="s">
        <v>33</v>
      </c>
      <c r="AX4612" s="13" t="s">
        <v>72</v>
      </c>
      <c r="AY4612" s="243" t="s">
        <v>190</v>
      </c>
    </row>
    <row r="4613" s="13" customFormat="1">
      <c r="A4613" s="13"/>
      <c r="B4613" s="232"/>
      <c r="C4613" s="233"/>
      <c r="D4613" s="234" t="s">
        <v>205</v>
      </c>
      <c r="E4613" s="235" t="s">
        <v>19</v>
      </c>
      <c r="F4613" s="236" t="s">
        <v>1860</v>
      </c>
      <c r="G4613" s="233"/>
      <c r="H4613" s="237">
        <v>-1.5760000000000001</v>
      </c>
      <c r="I4613" s="238"/>
      <c r="J4613" s="233"/>
      <c r="K4613" s="233"/>
      <c r="L4613" s="239"/>
      <c r="M4613" s="240"/>
      <c r="N4613" s="241"/>
      <c r="O4613" s="241"/>
      <c r="P4613" s="241"/>
      <c r="Q4613" s="241"/>
      <c r="R4613" s="241"/>
      <c r="S4613" s="241"/>
      <c r="T4613" s="242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3" t="s">
        <v>205</v>
      </c>
      <c r="AU4613" s="243" t="s">
        <v>82</v>
      </c>
      <c r="AV4613" s="13" t="s">
        <v>82</v>
      </c>
      <c r="AW4613" s="13" t="s">
        <v>33</v>
      </c>
      <c r="AX4613" s="13" t="s">
        <v>72</v>
      </c>
      <c r="AY4613" s="243" t="s">
        <v>190</v>
      </c>
    </row>
    <row r="4614" s="14" customFormat="1">
      <c r="A4614" s="14"/>
      <c r="B4614" s="254"/>
      <c r="C4614" s="255"/>
      <c r="D4614" s="234" t="s">
        <v>205</v>
      </c>
      <c r="E4614" s="256" t="s">
        <v>19</v>
      </c>
      <c r="F4614" s="257" t="s">
        <v>4700</v>
      </c>
      <c r="G4614" s="255"/>
      <c r="H4614" s="256" t="s">
        <v>19</v>
      </c>
      <c r="I4614" s="258"/>
      <c r="J4614" s="255"/>
      <c r="K4614" s="255"/>
      <c r="L4614" s="259"/>
      <c r="M4614" s="260"/>
      <c r="N4614" s="261"/>
      <c r="O4614" s="261"/>
      <c r="P4614" s="261"/>
      <c r="Q4614" s="261"/>
      <c r="R4614" s="261"/>
      <c r="S4614" s="261"/>
      <c r="T4614" s="262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63" t="s">
        <v>205</v>
      </c>
      <c r="AU4614" s="263" t="s">
        <v>82</v>
      </c>
      <c r="AV4614" s="14" t="s">
        <v>79</v>
      </c>
      <c r="AW4614" s="14" t="s">
        <v>33</v>
      </c>
      <c r="AX4614" s="14" t="s">
        <v>72</v>
      </c>
      <c r="AY4614" s="263" t="s">
        <v>190</v>
      </c>
    </row>
    <row r="4615" s="13" customFormat="1">
      <c r="A4615" s="13"/>
      <c r="B4615" s="232"/>
      <c r="C4615" s="233"/>
      <c r="D4615" s="234" t="s">
        <v>205</v>
      </c>
      <c r="E4615" s="235" t="s">
        <v>19</v>
      </c>
      <c r="F4615" s="236" t="s">
        <v>4701</v>
      </c>
      <c r="G4615" s="233"/>
      <c r="H4615" s="237">
        <v>46.200000000000003</v>
      </c>
      <c r="I4615" s="238"/>
      <c r="J4615" s="233"/>
      <c r="K4615" s="233"/>
      <c r="L4615" s="239"/>
      <c r="M4615" s="240"/>
      <c r="N4615" s="241"/>
      <c r="O4615" s="241"/>
      <c r="P4615" s="241"/>
      <c r="Q4615" s="241"/>
      <c r="R4615" s="241"/>
      <c r="S4615" s="241"/>
      <c r="T4615" s="242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3" t="s">
        <v>205</v>
      </c>
      <c r="AU4615" s="243" t="s">
        <v>82</v>
      </c>
      <c r="AV4615" s="13" t="s">
        <v>82</v>
      </c>
      <c r="AW4615" s="13" t="s">
        <v>33</v>
      </c>
      <c r="AX4615" s="13" t="s">
        <v>72</v>
      </c>
      <c r="AY4615" s="243" t="s">
        <v>190</v>
      </c>
    </row>
    <row r="4616" s="13" customFormat="1">
      <c r="A4616" s="13"/>
      <c r="B4616" s="232"/>
      <c r="C4616" s="233"/>
      <c r="D4616" s="234" t="s">
        <v>205</v>
      </c>
      <c r="E4616" s="235" t="s">
        <v>19</v>
      </c>
      <c r="F4616" s="236" t="s">
        <v>1966</v>
      </c>
      <c r="G4616" s="233"/>
      <c r="H4616" s="237">
        <v>-2.6160000000000001</v>
      </c>
      <c r="I4616" s="238"/>
      <c r="J4616" s="233"/>
      <c r="K4616" s="233"/>
      <c r="L4616" s="239"/>
      <c r="M4616" s="240"/>
      <c r="N4616" s="241"/>
      <c r="O4616" s="241"/>
      <c r="P4616" s="241"/>
      <c r="Q4616" s="241"/>
      <c r="R4616" s="241"/>
      <c r="S4616" s="241"/>
      <c r="T4616" s="242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3" t="s">
        <v>205</v>
      </c>
      <c r="AU4616" s="243" t="s">
        <v>82</v>
      </c>
      <c r="AV4616" s="13" t="s">
        <v>82</v>
      </c>
      <c r="AW4616" s="13" t="s">
        <v>33</v>
      </c>
      <c r="AX4616" s="13" t="s">
        <v>72</v>
      </c>
      <c r="AY4616" s="243" t="s">
        <v>190</v>
      </c>
    </row>
    <row r="4617" s="13" customFormat="1">
      <c r="A4617" s="13"/>
      <c r="B4617" s="232"/>
      <c r="C4617" s="233"/>
      <c r="D4617" s="234" t="s">
        <v>205</v>
      </c>
      <c r="E4617" s="235" t="s">
        <v>19</v>
      </c>
      <c r="F4617" s="236" t="s">
        <v>1971</v>
      </c>
      <c r="G4617" s="233"/>
      <c r="H4617" s="237">
        <v>1.1120000000000001</v>
      </c>
      <c r="I4617" s="238"/>
      <c r="J4617" s="233"/>
      <c r="K4617" s="233"/>
      <c r="L4617" s="239"/>
      <c r="M4617" s="240"/>
      <c r="N4617" s="241"/>
      <c r="O4617" s="241"/>
      <c r="P4617" s="241"/>
      <c r="Q4617" s="241"/>
      <c r="R4617" s="241"/>
      <c r="S4617" s="241"/>
      <c r="T4617" s="242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3" t="s">
        <v>205</v>
      </c>
      <c r="AU4617" s="243" t="s">
        <v>82</v>
      </c>
      <c r="AV4617" s="13" t="s">
        <v>82</v>
      </c>
      <c r="AW4617" s="13" t="s">
        <v>33</v>
      </c>
      <c r="AX4617" s="13" t="s">
        <v>72</v>
      </c>
      <c r="AY4617" s="243" t="s">
        <v>190</v>
      </c>
    </row>
    <row r="4618" s="14" customFormat="1">
      <c r="A4618" s="14"/>
      <c r="B4618" s="254"/>
      <c r="C4618" s="255"/>
      <c r="D4618" s="234" t="s">
        <v>205</v>
      </c>
      <c r="E4618" s="256" t="s">
        <v>19</v>
      </c>
      <c r="F4618" s="257" t="s">
        <v>1414</v>
      </c>
      <c r="G4618" s="255"/>
      <c r="H4618" s="256" t="s">
        <v>19</v>
      </c>
      <c r="I4618" s="258"/>
      <c r="J4618" s="255"/>
      <c r="K4618" s="255"/>
      <c r="L4618" s="259"/>
      <c r="M4618" s="260"/>
      <c r="N4618" s="261"/>
      <c r="O4618" s="261"/>
      <c r="P4618" s="261"/>
      <c r="Q4618" s="261"/>
      <c r="R4618" s="261"/>
      <c r="S4618" s="261"/>
      <c r="T4618" s="262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63" t="s">
        <v>205</v>
      </c>
      <c r="AU4618" s="263" t="s">
        <v>82</v>
      </c>
      <c r="AV4618" s="14" t="s">
        <v>79</v>
      </c>
      <c r="AW4618" s="14" t="s">
        <v>33</v>
      </c>
      <c r="AX4618" s="14" t="s">
        <v>72</v>
      </c>
      <c r="AY4618" s="263" t="s">
        <v>190</v>
      </c>
    </row>
    <row r="4619" s="13" customFormat="1">
      <c r="A4619" s="13"/>
      <c r="B4619" s="232"/>
      <c r="C4619" s="233"/>
      <c r="D4619" s="234" t="s">
        <v>205</v>
      </c>
      <c r="E4619" s="235" t="s">
        <v>19</v>
      </c>
      <c r="F4619" s="236" t="s">
        <v>1861</v>
      </c>
      <c r="G4619" s="233"/>
      <c r="H4619" s="237">
        <v>285.21100000000001</v>
      </c>
      <c r="I4619" s="238"/>
      <c r="J4619" s="233"/>
      <c r="K4619" s="233"/>
      <c r="L4619" s="239"/>
      <c r="M4619" s="240"/>
      <c r="N4619" s="241"/>
      <c r="O4619" s="241"/>
      <c r="P4619" s="241"/>
      <c r="Q4619" s="241"/>
      <c r="R4619" s="241"/>
      <c r="S4619" s="241"/>
      <c r="T4619" s="242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3" t="s">
        <v>205</v>
      </c>
      <c r="AU4619" s="243" t="s">
        <v>82</v>
      </c>
      <c r="AV4619" s="13" t="s">
        <v>82</v>
      </c>
      <c r="AW4619" s="13" t="s">
        <v>33</v>
      </c>
      <c r="AX4619" s="13" t="s">
        <v>72</v>
      </c>
      <c r="AY4619" s="243" t="s">
        <v>190</v>
      </c>
    </row>
    <row r="4620" s="13" customFormat="1">
      <c r="A4620" s="13"/>
      <c r="B4620" s="232"/>
      <c r="C4620" s="233"/>
      <c r="D4620" s="234" t="s">
        <v>205</v>
      </c>
      <c r="E4620" s="235" t="s">
        <v>19</v>
      </c>
      <c r="F4620" s="236" t="s">
        <v>1862</v>
      </c>
      <c r="G4620" s="233"/>
      <c r="H4620" s="237">
        <v>162.42500000000001</v>
      </c>
      <c r="I4620" s="238"/>
      <c r="J4620" s="233"/>
      <c r="K4620" s="233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205</v>
      </c>
      <c r="AU4620" s="243" t="s">
        <v>82</v>
      </c>
      <c r="AV4620" s="13" t="s">
        <v>82</v>
      </c>
      <c r="AW4620" s="13" t="s">
        <v>33</v>
      </c>
      <c r="AX4620" s="13" t="s">
        <v>72</v>
      </c>
      <c r="AY4620" s="243" t="s">
        <v>190</v>
      </c>
    </row>
    <row r="4621" s="13" customFormat="1">
      <c r="A4621" s="13"/>
      <c r="B4621" s="232"/>
      <c r="C4621" s="233"/>
      <c r="D4621" s="234" t="s">
        <v>205</v>
      </c>
      <c r="E4621" s="235" t="s">
        <v>19</v>
      </c>
      <c r="F4621" s="236" t="s">
        <v>1863</v>
      </c>
      <c r="G4621" s="233"/>
      <c r="H4621" s="237">
        <v>5.8399999999999999</v>
      </c>
      <c r="I4621" s="238"/>
      <c r="J4621" s="233"/>
      <c r="K4621" s="233"/>
      <c r="L4621" s="239"/>
      <c r="M4621" s="240"/>
      <c r="N4621" s="241"/>
      <c r="O4621" s="241"/>
      <c r="P4621" s="241"/>
      <c r="Q4621" s="241"/>
      <c r="R4621" s="241"/>
      <c r="S4621" s="241"/>
      <c r="T4621" s="242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3" t="s">
        <v>205</v>
      </c>
      <c r="AU4621" s="243" t="s">
        <v>82</v>
      </c>
      <c r="AV4621" s="13" t="s">
        <v>82</v>
      </c>
      <c r="AW4621" s="13" t="s">
        <v>33</v>
      </c>
      <c r="AX4621" s="13" t="s">
        <v>72</v>
      </c>
      <c r="AY4621" s="243" t="s">
        <v>190</v>
      </c>
    </row>
    <row r="4622" s="13" customFormat="1">
      <c r="A4622" s="13"/>
      <c r="B4622" s="232"/>
      <c r="C4622" s="233"/>
      <c r="D4622" s="234" t="s">
        <v>205</v>
      </c>
      <c r="E4622" s="235" t="s">
        <v>19</v>
      </c>
      <c r="F4622" s="236" t="s">
        <v>1864</v>
      </c>
      <c r="G4622" s="233"/>
      <c r="H4622" s="237">
        <v>-13.65</v>
      </c>
      <c r="I4622" s="238"/>
      <c r="J4622" s="233"/>
      <c r="K4622" s="233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205</v>
      </c>
      <c r="AU4622" s="243" t="s">
        <v>82</v>
      </c>
      <c r="AV4622" s="13" t="s">
        <v>82</v>
      </c>
      <c r="AW4622" s="13" t="s">
        <v>33</v>
      </c>
      <c r="AX4622" s="13" t="s">
        <v>72</v>
      </c>
      <c r="AY4622" s="243" t="s">
        <v>190</v>
      </c>
    </row>
    <row r="4623" s="13" customFormat="1">
      <c r="A4623" s="13"/>
      <c r="B4623" s="232"/>
      <c r="C4623" s="233"/>
      <c r="D4623" s="234" t="s">
        <v>205</v>
      </c>
      <c r="E4623" s="235" t="s">
        <v>19</v>
      </c>
      <c r="F4623" s="236" t="s">
        <v>1865</v>
      </c>
      <c r="G4623" s="233"/>
      <c r="H4623" s="237">
        <v>1.583</v>
      </c>
      <c r="I4623" s="238"/>
      <c r="J4623" s="233"/>
      <c r="K4623" s="233"/>
      <c r="L4623" s="239"/>
      <c r="M4623" s="240"/>
      <c r="N4623" s="241"/>
      <c r="O4623" s="241"/>
      <c r="P4623" s="241"/>
      <c r="Q4623" s="241"/>
      <c r="R4623" s="241"/>
      <c r="S4623" s="241"/>
      <c r="T4623" s="242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3" t="s">
        <v>205</v>
      </c>
      <c r="AU4623" s="243" t="s">
        <v>82</v>
      </c>
      <c r="AV4623" s="13" t="s">
        <v>82</v>
      </c>
      <c r="AW4623" s="13" t="s">
        <v>33</v>
      </c>
      <c r="AX4623" s="13" t="s">
        <v>72</v>
      </c>
      <c r="AY4623" s="243" t="s">
        <v>190</v>
      </c>
    </row>
    <row r="4624" s="13" customFormat="1">
      <c r="A4624" s="13"/>
      <c r="B4624" s="232"/>
      <c r="C4624" s="233"/>
      <c r="D4624" s="234" t="s">
        <v>205</v>
      </c>
      <c r="E4624" s="235" t="s">
        <v>19</v>
      </c>
      <c r="F4624" s="236" t="s">
        <v>1102</v>
      </c>
      <c r="G4624" s="233"/>
      <c r="H4624" s="237">
        <v>-19.632000000000001</v>
      </c>
      <c r="I4624" s="238"/>
      <c r="J4624" s="233"/>
      <c r="K4624" s="233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205</v>
      </c>
      <c r="AU4624" s="243" t="s">
        <v>82</v>
      </c>
      <c r="AV4624" s="13" t="s">
        <v>82</v>
      </c>
      <c r="AW4624" s="13" t="s">
        <v>33</v>
      </c>
      <c r="AX4624" s="13" t="s">
        <v>72</v>
      </c>
      <c r="AY4624" s="243" t="s">
        <v>190</v>
      </c>
    </row>
    <row r="4625" s="13" customFormat="1">
      <c r="A4625" s="13"/>
      <c r="B4625" s="232"/>
      <c r="C4625" s="233"/>
      <c r="D4625" s="234" t="s">
        <v>205</v>
      </c>
      <c r="E4625" s="235" t="s">
        <v>19</v>
      </c>
      <c r="F4625" s="236" t="s">
        <v>1101</v>
      </c>
      <c r="G4625" s="233"/>
      <c r="H4625" s="237">
        <v>-5.1130000000000004</v>
      </c>
      <c r="I4625" s="238"/>
      <c r="J4625" s="233"/>
      <c r="K4625" s="233"/>
      <c r="L4625" s="239"/>
      <c r="M4625" s="240"/>
      <c r="N4625" s="241"/>
      <c r="O4625" s="241"/>
      <c r="P4625" s="241"/>
      <c r="Q4625" s="241"/>
      <c r="R4625" s="241"/>
      <c r="S4625" s="241"/>
      <c r="T4625" s="242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3" t="s">
        <v>205</v>
      </c>
      <c r="AU4625" s="243" t="s">
        <v>82</v>
      </c>
      <c r="AV4625" s="13" t="s">
        <v>82</v>
      </c>
      <c r="AW4625" s="13" t="s">
        <v>33</v>
      </c>
      <c r="AX4625" s="13" t="s">
        <v>72</v>
      </c>
      <c r="AY4625" s="243" t="s">
        <v>190</v>
      </c>
    </row>
    <row r="4626" s="13" customFormat="1">
      <c r="A4626" s="13"/>
      <c r="B4626" s="232"/>
      <c r="C4626" s="233"/>
      <c r="D4626" s="234" t="s">
        <v>205</v>
      </c>
      <c r="E4626" s="235" t="s">
        <v>19</v>
      </c>
      <c r="F4626" s="236" t="s">
        <v>1866</v>
      </c>
      <c r="G4626" s="233"/>
      <c r="H4626" s="237">
        <v>-12.608000000000001</v>
      </c>
      <c r="I4626" s="238"/>
      <c r="J4626" s="233"/>
      <c r="K4626" s="233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205</v>
      </c>
      <c r="AU4626" s="243" t="s">
        <v>82</v>
      </c>
      <c r="AV4626" s="13" t="s">
        <v>82</v>
      </c>
      <c r="AW4626" s="13" t="s">
        <v>33</v>
      </c>
      <c r="AX4626" s="13" t="s">
        <v>72</v>
      </c>
      <c r="AY4626" s="243" t="s">
        <v>190</v>
      </c>
    </row>
    <row r="4627" s="13" customFormat="1">
      <c r="A4627" s="13"/>
      <c r="B4627" s="232"/>
      <c r="C4627" s="233"/>
      <c r="D4627" s="234" t="s">
        <v>205</v>
      </c>
      <c r="E4627" s="235" t="s">
        <v>19</v>
      </c>
      <c r="F4627" s="236" t="s">
        <v>1867</v>
      </c>
      <c r="G4627" s="233"/>
      <c r="H4627" s="237">
        <v>-1.7729999999999999</v>
      </c>
      <c r="I4627" s="238"/>
      <c r="J4627" s="233"/>
      <c r="K4627" s="233"/>
      <c r="L4627" s="239"/>
      <c r="M4627" s="240"/>
      <c r="N4627" s="241"/>
      <c r="O4627" s="241"/>
      <c r="P4627" s="241"/>
      <c r="Q4627" s="241"/>
      <c r="R4627" s="241"/>
      <c r="S4627" s="241"/>
      <c r="T4627" s="242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43" t="s">
        <v>205</v>
      </c>
      <c r="AU4627" s="243" t="s">
        <v>82</v>
      </c>
      <c r="AV4627" s="13" t="s">
        <v>82</v>
      </c>
      <c r="AW4627" s="13" t="s">
        <v>33</v>
      </c>
      <c r="AX4627" s="13" t="s">
        <v>72</v>
      </c>
      <c r="AY4627" s="243" t="s">
        <v>190</v>
      </c>
    </row>
    <row r="4628" s="13" customFormat="1">
      <c r="A4628" s="13"/>
      <c r="B4628" s="232"/>
      <c r="C4628" s="233"/>
      <c r="D4628" s="234" t="s">
        <v>205</v>
      </c>
      <c r="E4628" s="235" t="s">
        <v>19</v>
      </c>
      <c r="F4628" s="236" t="s">
        <v>1454</v>
      </c>
      <c r="G4628" s="233"/>
      <c r="H4628" s="237">
        <v>-1.0800000000000001</v>
      </c>
      <c r="I4628" s="238"/>
      <c r="J4628" s="233"/>
      <c r="K4628" s="233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205</v>
      </c>
      <c r="AU4628" s="243" t="s">
        <v>82</v>
      </c>
      <c r="AV4628" s="13" t="s">
        <v>82</v>
      </c>
      <c r="AW4628" s="13" t="s">
        <v>33</v>
      </c>
      <c r="AX4628" s="13" t="s">
        <v>72</v>
      </c>
      <c r="AY4628" s="243" t="s">
        <v>190</v>
      </c>
    </row>
    <row r="4629" s="13" customFormat="1">
      <c r="A4629" s="13"/>
      <c r="B4629" s="232"/>
      <c r="C4629" s="233"/>
      <c r="D4629" s="234" t="s">
        <v>205</v>
      </c>
      <c r="E4629" s="235" t="s">
        <v>19</v>
      </c>
      <c r="F4629" s="236" t="s">
        <v>1868</v>
      </c>
      <c r="G4629" s="233"/>
      <c r="H4629" s="237">
        <v>-2.681</v>
      </c>
      <c r="I4629" s="238"/>
      <c r="J4629" s="233"/>
      <c r="K4629" s="233"/>
      <c r="L4629" s="239"/>
      <c r="M4629" s="240"/>
      <c r="N4629" s="241"/>
      <c r="O4629" s="241"/>
      <c r="P4629" s="241"/>
      <c r="Q4629" s="241"/>
      <c r="R4629" s="241"/>
      <c r="S4629" s="241"/>
      <c r="T4629" s="242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43" t="s">
        <v>205</v>
      </c>
      <c r="AU4629" s="243" t="s">
        <v>82</v>
      </c>
      <c r="AV4629" s="13" t="s">
        <v>82</v>
      </c>
      <c r="AW4629" s="13" t="s">
        <v>33</v>
      </c>
      <c r="AX4629" s="13" t="s">
        <v>72</v>
      </c>
      <c r="AY4629" s="243" t="s">
        <v>190</v>
      </c>
    </row>
    <row r="4630" s="13" customFormat="1">
      <c r="A4630" s="13"/>
      <c r="B4630" s="232"/>
      <c r="C4630" s="233"/>
      <c r="D4630" s="234" t="s">
        <v>205</v>
      </c>
      <c r="E4630" s="235" t="s">
        <v>19</v>
      </c>
      <c r="F4630" s="236" t="s">
        <v>1869</v>
      </c>
      <c r="G4630" s="233"/>
      <c r="H4630" s="237">
        <v>-2.7000000000000002</v>
      </c>
      <c r="I4630" s="238"/>
      <c r="J4630" s="233"/>
      <c r="K4630" s="233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205</v>
      </c>
      <c r="AU4630" s="243" t="s">
        <v>82</v>
      </c>
      <c r="AV4630" s="13" t="s">
        <v>82</v>
      </c>
      <c r="AW4630" s="13" t="s">
        <v>33</v>
      </c>
      <c r="AX4630" s="13" t="s">
        <v>72</v>
      </c>
      <c r="AY4630" s="243" t="s">
        <v>190</v>
      </c>
    </row>
    <row r="4631" s="13" customFormat="1">
      <c r="A4631" s="13"/>
      <c r="B4631" s="232"/>
      <c r="C4631" s="233"/>
      <c r="D4631" s="234" t="s">
        <v>205</v>
      </c>
      <c r="E4631" s="235" t="s">
        <v>19</v>
      </c>
      <c r="F4631" s="236" t="s">
        <v>1870</v>
      </c>
      <c r="G4631" s="233"/>
      <c r="H4631" s="237">
        <v>-6.2999999999999998</v>
      </c>
      <c r="I4631" s="238"/>
      <c r="J4631" s="233"/>
      <c r="K4631" s="233"/>
      <c r="L4631" s="239"/>
      <c r="M4631" s="240"/>
      <c r="N4631" s="241"/>
      <c r="O4631" s="241"/>
      <c r="P4631" s="241"/>
      <c r="Q4631" s="241"/>
      <c r="R4631" s="241"/>
      <c r="S4631" s="241"/>
      <c r="T4631" s="242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43" t="s">
        <v>205</v>
      </c>
      <c r="AU4631" s="243" t="s">
        <v>82</v>
      </c>
      <c r="AV4631" s="13" t="s">
        <v>82</v>
      </c>
      <c r="AW4631" s="13" t="s">
        <v>33</v>
      </c>
      <c r="AX4631" s="13" t="s">
        <v>72</v>
      </c>
      <c r="AY4631" s="243" t="s">
        <v>190</v>
      </c>
    </row>
    <row r="4632" s="13" customFormat="1">
      <c r="A4632" s="13"/>
      <c r="B4632" s="232"/>
      <c r="C4632" s="233"/>
      <c r="D4632" s="234" t="s">
        <v>205</v>
      </c>
      <c r="E4632" s="235" t="s">
        <v>19</v>
      </c>
      <c r="F4632" s="236" t="s">
        <v>1871</v>
      </c>
      <c r="G4632" s="233"/>
      <c r="H4632" s="237">
        <v>-2.758</v>
      </c>
      <c r="I4632" s="238"/>
      <c r="J4632" s="233"/>
      <c r="K4632" s="233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205</v>
      </c>
      <c r="AU4632" s="243" t="s">
        <v>82</v>
      </c>
      <c r="AV4632" s="13" t="s">
        <v>82</v>
      </c>
      <c r="AW4632" s="13" t="s">
        <v>33</v>
      </c>
      <c r="AX4632" s="13" t="s">
        <v>72</v>
      </c>
      <c r="AY4632" s="243" t="s">
        <v>190</v>
      </c>
    </row>
    <row r="4633" s="13" customFormat="1">
      <c r="A4633" s="13"/>
      <c r="B4633" s="232"/>
      <c r="C4633" s="233"/>
      <c r="D4633" s="234" t="s">
        <v>205</v>
      </c>
      <c r="E4633" s="235" t="s">
        <v>19</v>
      </c>
      <c r="F4633" s="236" t="s">
        <v>1872</v>
      </c>
      <c r="G4633" s="233"/>
      <c r="H4633" s="237">
        <v>-4.7279999999999998</v>
      </c>
      <c r="I4633" s="238"/>
      <c r="J4633" s="233"/>
      <c r="K4633" s="233"/>
      <c r="L4633" s="239"/>
      <c r="M4633" s="240"/>
      <c r="N4633" s="241"/>
      <c r="O4633" s="241"/>
      <c r="P4633" s="241"/>
      <c r="Q4633" s="241"/>
      <c r="R4633" s="241"/>
      <c r="S4633" s="241"/>
      <c r="T4633" s="242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43" t="s">
        <v>205</v>
      </c>
      <c r="AU4633" s="243" t="s">
        <v>82</v>
      </c>
      <c r="AV4633" s="13" t="s">
        <v>82</v>
      </c>
      <c r="AW4633" s="13" t="s">
        <v>33</v>
      </c>
      <c r="AX4633" s="13" t="s">
        <v>72</v>
      </c>
      <c r="AY4633" s="243" t="s">
        <v>190</v>
      </c>
    </row>
    <row r="4634" s="13" customFormat="1">
      <c r="A4634" s="13"/>
      <c r="B4634" s="232"/>
      <c r="C4634" s="233"/>
      <c r="D4634" s="234" t="s">
        <v>205</v>
      </c>
      <c r="E4634" s="235" t="s">
        <v>19</v>
      </c>
      <c r="F4634" s="236" t="s">
        <v>1873</v>
      </c>
      <c r="G4634" s="233"/>
      <c r="H4634" s="237">
        <v>-10.638</v>
      </c>
      <c r="I4634" s="238"/>
      <c r="J4634" s="233"/>
      <c r="K4634" s="233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205</v>
      </c>
      <c r="AU4634" s="243" t="s">
        <v>82</v>
      </c>
      <c r="AV4634" s="13" t="s">
        <v>82</v>
      </c>
      <c r="AW4634" s="13" t="s">
        <v>33</v>
      </c>
      <c r="AX4634" s="13" t="s">
        <v>72</v>
      </c>
      <c r="AY4634" s="243" t="s">
        <v>190</v>
      </c>
    </row>
    <row r="4635" s="14" customFormat="1">
      <c r="A4635" s="14"/>
      <c r="B4635" s="254"/>
      <c r="C4635" s="255"/>
      <c r="D4635" s="234" t="s">
        <v>205</v>
      </c>
      <c r="E4635" s="256" t="s">
        <v>19</v>
      </c>
      <c r="F4635" s="257" t="s">
        <v>1416</v>
      </c>
      <c r="G4635" s="255"/>
      <c r="H4635" s="256" t="s">
        <v>19</v>
      </c>
      <c r="I4635" s="258"/>
      <c r="J4635" s="255"/>
      <c r="K4635" s="255"/>
      <c r="L4635" s="259"/>
      <c r="M4635" s="260"/>
      <c r="N4635" s="261"/>
      <c r="O4635" s="261"/>
      <c r="P4635" s="261"/>
      <c r="Q4635" s="261"/>
      <c r="R4635" s="261"/>
      <c r="S4635" s="261"/>
      <c r="T4635" s="262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63" t="s">
        <v>205</v>
      </c>
      <c r="AU4635" s="263" t="s">
        <v>82</v>
      </c>
      <c r="AV4635" s="14" t="s">
        <v>79</v>
      </c>
      <c r="AW4635" s="14" t="s">
        <v>33</v>
      </c>
      <c r="AX4635" s="14" t="s">
        <v>72</v>
      </c>
      <c r="AY4635" s="263" t="s">
        <v>190</v>
      </c>
    </row>
    <row r="4636" s="13" customFormat="1">
      <c r="A4636" s="13"/>
      <c r="B4636" s="232"/>
      <c r="C4636" s="233"/>
      <c r="D4636" s="234" t="s">
        <v>205</v>
      </c>
      <c r="E4636" s="235" t="s">
        <v>19</v>
      </c>
      <c r="F4636" s="236" t="s">
        <v>4702</v>
      </c>
      <c r="G4636" s="233"/>
      <c r="H4636" s="237">
        <v>142.506</v>
      </c>
      <c r="I4636" s="238"/>
      <c r="J4636" s="233"/>
      <c r="K4636" s="233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205</v>
      </c>
      <c r="AU4636" s="243" t="s">
        <v>82</v>
      </c>
      <c r="AV4636" s="13" t="s">
        <v>82</v>
      </c>
      <c r="AW4636" s="13" t="s">
        <v>33</v>
      </c>
      <c r="AX4636" s="13" t="s">
        <v>72</v>
      </c>
      <c r="AY4636" s="243" t="s">
        <v>190</v>
      </c>
    </row>
    <row r="4637" s="13" customFormat="1">
      <c r="A4637" s="13"/>
      <c r="B4637" s="232"/>
      <c r="C4637" s="233"/>
      <c r="D4637" s="234" t="s">
        <v>205</v>
      </c>
      <c r="E4637" s="235" t="s">
        <v>19</v>
      </c>
      <c r="F4637" s="236" t="s">
        <v>1907</v>
      </c>
      <c r="G4637" s="233"/>
      <c r="H4637" s="237">
        <v>-6.5439999999999996</v>
      </c>
      <c r="I4637" s="238"/>
      <c r="J4637" s="233"/>
      <c r="K4637" s="233"/>
      <c r="L4637" s="239"/>
      <c r="M4637" s="240"/>
      <c r="N4637" s="241"/>
      <c r="O4637" s="241"/>
      <c r="P4637" s="241"/>
      <c r="Q4637" s="241"/>
      <c r="R4637" s="241"/>
      <c r="S4637" s="241"/>
      <c r="T4637" s="242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3" t="s">
        <v>205</v>
      </c>
      <c r="AU4637" s="243" t="s">
        <v>82</v>
      </c>
      <c r="AV4637" s="13" t="s">
        <v>82</v>
      </c>
      <c r="AW4637" s="13" t="s">
        <v>33</v>
      </c>
      <c r="AX4637" s="13" t="s">
        <v>72</v>
      </c>
      <c r="AY4637" s="243" t="s">
        <v>190</v>
      </c>
    </row>
    <row r="4638" s="13" customFormat="1">
      <c r="A4638" s="13"/>
      <c r="B4638" s="232"/>
      <c r="C4638" s="233"/>
      <c r="D4638" s="234" t="s">
        <v>205</v>
      </c>
      <c r="E4638" s="235" t="s">
        <v>19</v>
      </c>
      <c r="F4638" s="236" t="s">
        <v>1875</v>
      </c>
      <c r="G4638" s="233"/>
      <c r="H4638" s="237">
        <v>-8</v>
      </c>
      <c r="I4638" s="238"/>
      <c r="J4638" s="233"/>
      <c r="K4638" s="233"/>
      <c r="L4638" s="239"/>
      <c r="M4638" s="240"/>
      <c r="N4638" s="241"/>
      <c r="O4638" s="241"/>
      <c r="P4638" s="241"/>
      <c r="Q4638" s="241"/>
      <c r="R4638" s="241"/>
      <c r="S4638" s="241"/>
      <c r="T4638" s="242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3" t="s">
        <v>205</v>
      </c>
      <c r="AU4638" s="243" t="s">
        <v>82</v>
      </c>
      <c r="AV4638" s="13" t="s">
        <v>82</v>
      </c>
      <c r="AW4638" s="13" t="s">
        <v>33</v>
      </c>
      <c r="AX4638" s="13" t="s">
        <v>72</v>
      </c>
      <c r="AY4638" s="243" t="s">
        <v>190</v>
      </c>
    </row>
    <row r="4639" s="13" customFormat="1">
      <c r="A4639" s="13"/>
      <c r="B4639" s="232"/>
      <c r="C4639" s="233"/>
      <c r="D4639" s="234" t="s">
        <v>205</v>
      </c>
      <c r="E4639" s="235" t="s">
        <v>19</v>
      </c>
      <c r="F4639" s="236" t="s">
        <v>1876</v>
      </c>
      <c r="G4639" s="233"/>
      <c r="H4639" s="237">
        <v>-10</v>
      </c>
      <c r="I4639" s="238"/>
      <c r="J4639" s="233"/>
      <c r="K4639" s="233"/>
      <c r="L4639" s="239"/>
      <c r="M4639" s="240"/>
      <c r="N4639" s="241"/>
      <c r="O4639" s="241"/>
      <c r="P4639" s="241"/>
      <c r="Q4639" s="241"/>
      <c r="R4639" s="241"/>
      <c r="S4639" s="241"/>
      <c r="T4639" s="242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43" t="s">
        <v>205</v>
      </c>
      <c r="AU4639" s="243" t="s">
        <v>82</v>
      </c>
      <c r="AV4639" s="13" t="s">
        <v>82</v>
      </c>
      <c r="AW4639" s="13" t="s">
        <v>33</v>
      </c>
      <c r="AX4639" s="13" t="s">
        <v>72</v>
      </c>
      <c r="AY4639" s="243" t="s">
        <v>190</v>
      </c>
    </row>
    <row r="4640" s="13" customFormat="1">
      <c r="A4640" s="13"/>
      <c r="B4640" s="232"/>
      <c r="C4640" s="233"/>
      <c r="D4640" s="234" t="s">
        <v>205</v>
      </c>
      <c r="E4640" s="235" t="s">
        <v>19</v>
      </c>
      <c r="F4640" s="236" t="s">
        <v>1877</v>
      </c>
      <c r="G4640" s="233"/>
      <c r="H4640" s="237">
        <v>-6</v>
      </c>
      <c r="I4640" s="238"/>
      <c r="J4640" s="233"/>
      <c r="K4640" s="233"/>
      <c r="L4640" s="239"/>
      <c r="M4640" s="240"/>
      <c r="N4640" s="241"/>
      <c r="O4640" s="241"/>
      <c r="P4640" s="241"/>
      <c r="Q4640" s="241"/>
      <c r="R4640" s="241"/>
      <c r="S4640" s="241"/>
      <c r="T4640" s="242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3" t="s">
        <v>205</v>
      </c>
      <c r="AU4640" s="243" t="s">
        <v>82</v>
      </c>
      <c r="AV4640" s="13" t="s">
        <v>82</v>
      </c>
      <c r="AW4640" s="13" t="s">
        <v>33</v>
      </c>
      <c r="AX4640" s="13" t="s">
        <v>72</v>
      </c>
      <c r="AY4640" s="243" t="s">
        <v>190</v>
      </c>
    </row>
    <row r="4641" s="13" customFormat="1">
      <c r="A4641" s="13"/>
      <c r="B4641" s="232"/>
      <c r="C4641" s="233"/>
      <c r="D4641" s="234" t="s">
        <v>205</v>
      </c>
      <c r="E4641" s="235" t="s">
        <v>19</v>
      </c>
      <c r="F4641" s="236" t="s">
        <v>1878</v>
      </c>
      <c r="G4641" s="233"/>
      <c r="H4641" s="237">
        <v>1.8</v>
      </c>
      <c r="I4641" s="238"/>
      <c r="J4641" s="233"/>
      <c r="K4641" s="233"/>
      <c r="L4641" s="239"/>
      <c r="M4641" s="240"/>
      <c r="N4641" s="241"/>
      <c r="O4641" s="241"/>
      <c r="P4641" s="241"/>
      <c r="Q4641" s="241"/>
      <c r="R4641" s="241"/>
      <c r="S4641" s="241"/>
      <c r="T4641" s="242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3" t="s">
        <v>205</v>
      </c>
      <c r="AU4641" s="243" t="s">
        <v>82</v>
      </c>
      <c r="AV4641" s="13" t="s">
        <v>82</v>
      </c>
      <c r="AW4641" s="13" t="s">
        <v>33</v>
      </c>
      <c r="AX4641" s="13" t="s">
        <v>72</v>
      </c>
      <c r="AY4641" s="243" t="s">
        <v>190</v>
      </c>
    </row>
    <row r="4642" s="13" customFormat="1">
      <c r="A4642" s="13"/>
      <c r="B4642" s="232"/>
      <c r="C4642" s="233"/>
      <c r="D4642" s="234" t="s">
        <v>205</v>
      </c>
      <c r="E4642" s="235" t="s">
        <v>19</v>
      </c>
      <c r="F4642" s="236" t="s">
        <v>1879</v>
      </c>
      <c r="G4642" s="233"/>
      <c r="H4642" s="237">
        <v>2.1000000000000001</v>
      </c>
      <c r="I4642" s="238"/>
      <c r="J4642" s="233"/>
      <c r="K4642" s="233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205</v>
      </c>
      <c r="AU4642" s="243" t="s">
        <v>82</v>
      </c>
      <c r="AV4642" s="13" t="s">
        <v>82</v>
      </c>
      <c r="AW4642" s="13" t="s">
        <v>33</v>
      </c>
      <c r="AX4642" s="13" t="s">
        <v>72</v>
      </c>
      <c r="AY4642" s="243" t="s">
        <v>190</v>
      </c>
    </row>
    <row r="4643" s="13" customFormat="1">
      <c r="A4643" s="13"/>
      <c r="B4643" s="232"/>
      <c r="C4643" s="233"/>
      <c r="D4643" s="234" t="s">
        <v>205</v>
      </c>
      <c r="E4643" s="235" t="s">
        <v>19</v>
      </c>
      <c r="F4643" s="236" t="s">
        <v>1880</v>
      </c>
      <c r="G4643" s="233"/>
      <c r="H4643" s="237">
        <v>1.5</v>
      </c>
      <c r="I4643" s="238"/>
      <c r="J4643" s="233"/>
      <c r="K4643" s="233"/>
      <c r="L4643" s="239"/>
      <c r="M4643" s="240"/>
      <c r="N4643" s="241"/>
      <c r="O4643" s="241"/>
      <c r="P4643" s="241"/>
      <c r="Q4643" s="241"/>
      <c r="R4643" s="241"/>
      <c r="S4643" s="241"/>
      <c r="T4643" s="242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3" t="s">
        <v>205</v>
      </c>
      <c r="AU4643" s="243" t="s">
        <v>82</v>
      </c>
      <c r="AV4643" s="13" t="s">
        <v>82</v>
      </c>
      <c r="AW4643" s="13" t="s">
        <v>33</v>
      </c>
      <c r="AX4643" s="13" t="s">
        <v>72</v>
      </c>
      <c r="AY4643" s="243" t="s">
        <v>190</v>
      </c>
    </row>
    <row r="4644" s="14" customFormat="1">
      <c r="A4644" s="14"/>
      <c r="B4644" s="254"/>
      <c r="C4644" s="255"/>
      <c r="D4644" s="234" t="s">
        <v>205</v>
      </c>
      <c r="E4644" s="256" t="s">
        <v>19</v>
      </c>
      <c r="F4644" s="257" t="s">
        <v>1418</v>
      </c>
      <c r="G4644" s="255"/>
      <c r="H4644" s="256" t="s">
        <v>19</v>
      </c>
      <c r="I4644" s="258"/>
      <c r="J4644" s="255"/>
      <c r="K4644" s="255"/>
      <c r="L4644" s="259"/>
      <c r="M4644" s="260"/>
      <c r="N4644" s="261"/>
      <c r="O4644" s="261"/>
      <c r="P4644" s="261"/>
      <c r="Q4644" s="261"/>
      <c r="R4644" s="261"/>
      <c r="S4644" s="261"/>
      <c r="T4644" s="262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63" t="s">
        <v>205</v>
      </c>
      <c r="AU4644" s="263" t="s">
        <v>82</v>
      </c>
      <c r="AV4644" s="14" t="s">
        <v>79</v>
      </c>
      <c r="AW4644" s="14" t="s">
        <v>33</v>
      </c>
      <c r="AX4644" s="14" t="s">
        <v>72</v>
      </c>
      <c r="AY4644" s="263" t="s">
        <v>190</v>
      </c>
    </row>
    <row r="4645" s="13" customFormat="1">
      <c r="A4645" s="13"/>
      <c r="B4645" s="232"/>
      <c r="C4645" s="233"/>
      <c r="D4645" s="234" t="s">
        <v>205</v>
      </c>
      <c r="E4645" s="235" t="s">
        <v>19</v>
      </c>
      <c r="F4645" s="236" t="s">
        <v>4703</v>
      </c>
      <c r="G4645" s="233"/>
      <c r="H4645" s="237">
        <v>53.072000000000003</v>
      </c>
      <c r="I4645" s="238"/>
      <c r="J4645" s="233"/>
      <c r="K4645" s="233"/>
      <c r="L4645" s="239"/>
      <c r="M4645" s="240"/>
      <c r="N4645" s="241"/>
      <c r="O4645" s="241"/>
      <c r="P4645" s="241"/>
      <c r="Q4645" s="241"/>
      <c r="R4645" s="241"/>
      <c r="S4645" s="241"/>
      <c r="T4645" s="242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3" t="s">
        <v>205</v>
      </c>
      <c r="AU4645" s="243" t="s">
        <v>82</v>
      </c>
      <c r="AV4645" s="13" t="s">
        <v>82</v>
      </c>
      <c r="AW4645" s="13" t="s">
        <v>33</v>
      </c>
      <c r="AX4645" s="13" t="s">
        <v>72</v>
      </c>
      <c r="AY4645" s="243" t="s">
        <v>190</v>
      </c>
    </row>
    <row r="4646" s="13" customFormat="1">
      <c r="A4646" s="13"/>
      <c r="B4646" s="232"/>
      <c r="C4646" s="233"/>
      <c r="D4646" s="234" t="s">
        <v>205</v>
      </c>
      <c r="E4646" s="235" t="s">
        <v>19</v>
      </c>
      <c r="F4646" s="236" t="s">
        <v>1101</v>
      </c>
      <c r="G4646" s="233"/>
      <c r="H4646" s="237">
        <v>-5.1130000000000004</v>
      </c>
      <c r="I4646" s="238"/>
      <c r="J4646" s="233"/>
      <c r="K4646" s="233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205</v>
      </c>
      <c r="AU4646" s="243" t="s">
        <v>82</v>
      </c>
      <c r="AV4646" s="13" t="s">
        <v>82</v>
      </c>
      <c r="AW4646" s="13" t="s">
        <v>33</v>
      </c>
      <c r="AX4646" s="13" t="s">
        <v>72</v>
      </c>
      <c r="AY4646" s="243" t="s">
        <v>190</v>
      </c>
    </row>
    <row r="4647" s="13" customFormat="1">
      <c r="A4647" s="13"/>
      <c r="B4647" s="232"/>
      <c r="C4647" s="233"/>
      <c r="D4647" s="234" t="s">
        <v>205</v>
      </c>
      <c r="E4647" s="235" t="s">
        <v>19</v>
      </c>
      <c r="F4647" s="236" t="s">
        <v>1882</v>
      </c>
      <c r="G4647" s="233"/>
      <c r="H4647" s="237">
        <v>-3.5459999999999998</v>
      </c>
      <c r="I4647" s="238"/>
      <c r="J4647" s="233"/>
      <c r="K4647" s="233"/>
      <c r="L4647" s="239"/>
      <c r="M4647" s="240"/>
      <c r="N4647" s="241"/>
      <c r="O4647" s="241"/>
      <c r="P4647" s="241"/>
      <c r="Q4647" s="241"/>
      <c r="R4647" s="241"/>
      <c r="S4647" s="241"/>
      <c r="T4647" s="242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3" t="s">
        <v>205</v>
      </c>
      <c r="AU4647" s="243" t="s">
        <v>82</v>
      </c>
      <c r="AV4647" s="13" t="s">
        <v>82</v>
      </c>
      <c r="AW4647" s="13" t="s">
        <v>33</v>
      </c>
      <c r="AX4647" s="13" t="s">
        <v>72</v>
      </c>
      <c r="AY4647" s="243" t="s">
        <v>190</v>
      </c>
    </row>
    <row r="4648" s="13" customFormat="1">
      <c r="A4648" s="13"/>
      <c r="B4648" s="232"/>
      <c r="C4648" s="233"/>
      <c r="D4648" s="234" t="s">
        <v>205</v>
      </c>
      <c r="E4648" s="235" t="s">
        <v>19</v>
      </c>
      <c r="F4648" s="236" t="s">
        <v>1883</v>
      </c>
      <c r="G4648" s="233"/>
      <c r="H4648" s="237">
        <v>1.3180000000000001</v>
      </c>
      <c r="I4648" s="238"/>
      <c r="J4648" s="233"/>
      <c r="K4648" s="233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205</v>
      </c>
      <c r="AU4648" s="243" t="s">
        <v>82</v>
      </c>
      <c r="AV4648" s="13" t="s">
        <v>82</v>
      </c>
      <c r="AW4648" s="13" t="s">
        <v>33</v>
      </c>
      <c r="AX4648" s="13" t="s">
        <v>72</v>
      </c>
      <c r="AY4648" s="243" t="s">
        <v>190</v>
      </c>
    </row>
    <row r="4649" s="14" customFormat="1">
      <c r="A4649" s="14"/>
      <c r="B4649" s="254"/>
      <c r="C4649" s="255"/>
      <c r="D4649" s="234" t="s">
        <v>205</v>
      </c>
      <c r="E4649" s="256" t="s">
        <v>19</v>
      </c>
      <c r="F4649" s="257" t="s">
        <v>1884</v>
      </c>
      <c r="G4649" s="255"/>
      <c r="H4649" s="256" t="s">
        <v>19</v>
      </c>
      <c r="I4649" s="258"/>
      <c r="J4649" s="255"/>
      <c r="K4649" s="255"/>
      <c r="L4649" s="259"/>
      <c r="M4649" s="260"/>
      <c r="N4649" s="261"/>
      <c r="O4649" s="261"/>
      <c r="P4649" s="261"/>
      <c r="Q4649" s="261"/>
      <c r="R4649" s="261"/>
      <c r="S4649" s="261"/>
      <c r="T4649" s="262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63" t="s">
        <v>205</v>
      </c>
      <c r="AU4649" s="263" t="s">
        <v>82</v>
      </c>
      <c r="AV4649" s="14" t="s">
        <v>79</v>
      </c>
      <c r="AW4649" s="14" t="s">
        <v>33</v>
      </c>
      <c r="AX4649" s="14" t="s">
        <v>72</v>
      </c>
      <c r="AY4649" s="263" t="s">
        <v>190</v>
      </c>
    </row>
    <row r="4650" s="13" customFormat="1">
      <c r="A4650" s="13"/>
      <c r="B4650" s="232"/>
      <c r="C4650" s="233"/>
      <c r="D4650" s="234" t="s">
        <v>205</v>
      </c>
      <c r="E4650" s="235" t="s">
        <v>19</v>
      </c>
      <c r="F4650" s="236" t="s">
        <v>4704</v>
      </c>
      <c r="G4650" s="233"/>
      <c r="H4650" s="237">
        <v>46.695999999999998</v>
      </c>
      <c r="I4650" s="238"/>
      <c r="J4650" s="233"/>
      <c r="K4650" s="233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205</v>
      </c>
      <c r="AU4650" s="243" t="s">
        <v>82</v>
      </c>
      <c r="AV4650" s="13" t="s">
        <v>82</v>
      </c>
      <c r="AW4650" s="13" t="s">
        <v>33</v>
      </c>
      <c r="AX4650" s="13" t="s">
        <v>72</v>
      </c>
      <c r="AY4650" s="243" t="s">
        <v>190</v>
      </c>
    </row>
    <row r="4651" s="13" customFormat="1">
      <c r="A4651" s="13"/>
      <c r="B4651" s="232"/>
      <c r="C4651" s="233"/>
      <c r="D4651" s="234" t="s">
        <v>205</v>
      </c>
      <c r="E4651" s="235" t="s">
        <v>19</v>
      </c>
      <c r="F4651" s="236" t="s">
        <v>1867</v>
      </c>
      <c r="G4651" s="233"/>
      <c r="H4651" s="237">
        <v>-1.7729999999999999</v>
      </c>
      <c r="I4651" s="238"/>
      <c r="J4651" s="233"/>
      <c r="K4651" s="233"/>
      <c r="L4651" s="239"/>
      <c r="M4651" s="240"/>
      <c r="N4651" s="241"/>
      <c r="O4651" s="241"/>
      <c r="P4651" s="241"/>
      <c r="Q4651" s="241"/>
      <c r="R4651" s="241"/>
      <c r="S4651" s="241"/>
      <c r="T4651" s="242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3" t="s">
        <v>205</v>
      </c>
      <c r="AU4651" s="243" t="s">
        <v>82</v>
      </c>
      <c r="AV4651" s="13" t="s">
        <v>82</v>
      </c>
      <c r="AW4651" s="13" t="s">
        <v>33</v>
      </c>
      <c r="AX4651" s="13" t="s">
        <v>72</v>
      </c>
      <c r="AY4651" s="243" t="s">
        <v>190</v>
      </c>
    </row>
    <row r="4652" s="13" customFormat="1">
      <c r="A4652" s="13"/>
      <c r="B4652" s="232"/>
      <c r="C4652" s="233"/>
      <c r="D4652" s="234" t="s">
        <v>205</v>
      </c>
      <c r="E4652" s="235" t="s">
        <v>19</v>
      </c>
      <c r="F4652" s="236" t="s">
        <v>1886</v>
      </c>
      <c r="G4652" s="233"/>
      <c r="H4652" s="237">
        <v>-5</v>
      </c>
      <c r="I4652" s="238"/>
      <c r="J4652" s="233"/>
      <c r="K4652" s="233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205</v>
      </c>
      <c r="AU4652" s="243" t="s">
        <v>82</v>
      </c>
      <c r="AV4652" s="13" t="s">
        <v>82</v>
      </c>
      <c r="AW4652" s="13" t="s">
        <v>33</v>
      </c>
      <c r="AX4652" s="13" t="s">
        <v>72</v>
      </c>
      <c r="AY4652" s="243" t="s">
        <v>190</v>
      </c>
    </row>
    <row r="4653" s="13" customFormat="1">
      <c r="A4653" s="13"/>
      <c r="B4653" s="232"/>
      <c r="C4653" s="233"/>
      <c r="D4653" s="234" t="s">
        <v>205</v>
      </c>
      <c r="E4653" s="235" t="s">
        <v>19</v>
      </c>
      <c r="F4653" s="236" t="s">
        <v>1887</v>
      </c>
      <c r="G4653" s="233"/>
      <c r="H4653" s="237">
        <v>1.3500000000000001</v>
      </c>
      <c r="I4653" s="238"/>
      <c r="J4653" s="233"/>
      <c r="K4653" s="233"/>
      <c r="L4653" s="239"/>
      <c r="M4653" s="240"/>
      <c r="N4653" s="241"/>
      <c r="O4653" s="241"/>
      <c r="P4653" s="241"/>
      <c r="Q4653" s="241"/>
      <c r="R4653" s="241"/>
      <c r="S4653" s="241"/>
      <c r="T4653" s="242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3" t="s">
        <v>205</v>
      </c>
      <c r="AU4653" s="243" t="s">
        <v>82</v>
      </c>
      <c r="AV4653" s="13" t="s">
        <v>82</v>
      </c>
      <c r="AW4653" s="13" t="s">
        <v>33</v>
      </c>
      <c r="AX4653" s="13" t="s">
        <v>72</v>
      </c>
      <c r="AY4653" s="243" t="s">
        <v>190</v>
      </c>
    </row>
    <row r="4654" s="14" customFormat="1">
      <c r="A4654" s="14"/>
      <c r="B4654" s="254"/>
      <c r="C4654" s="255"/>
      <c r="D4654" s="234" t="s">
        <v>205</v>
      </c>
      <c r="E4654" s="256" t="s">
        <v>19</v>
      </c>
      <c r="F4654" s="257" t="s">
        <v>1888</v>
      </c>
      <c r="G4654" s="255"/>
      <c r="H4654" s="256" t="s">
        <v>19</v>
      </c>
      <c r="I4654" s="258"/>
      <c r="J4654" s="255"/>
      <c r="K4654" s="255"/>
      <c r="L4654" s="259"/>
      <c r="M4654" s="260"/>
      <c r="N4654" s="261"/>
      <c r="O4654" s="261"/>
      <c r="P4654" s="261"/>
      <c r="Q4654" s="261"/>
      <c r="R4654" s="261"/>
      <c r="S4654" s="261"/>
      <c r="T4654" s="262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63" t="s">
        <v>205</v>
      </c>
      <c r="AU4654" s="263" t="s">
        <v>82</v>
      </c>
      <c r="AV4654" s="14" t="s">
        <v>79</v>
      </c>
      <c r="AW4654" s="14" t="s">
        <v>33</v>
      </c>
      <c r="AX4654" s="14" t="s">
        <v>72</v>
      </c>
      <c r="AY4654" s="263" t="s">
        <v>190</v>
      </c>
    </row>
    <row r="4655" s="13" customFormat="1">
      <c r="A4655" s="13"/>
      <c r="B4655" s="232"/>
      <c r="C4655" s="233"/>
      <c r="D4655" s="234" t="s">
        <v>205</v>
      </c>
      <c r="E4655" s="235" t="s">
        <v>19</v>
      </c>
      <c r="F4655" s="236" t="s">
        <v>4705</v>
      </c>
      <c r="G4655" s="233"/>
      <c r="H4655" s="237">
        <v>170.43899999999999</v>
      </c>
      <c r="I4655" s="238"/>
      <c r="J4655" s="233"/>
      <c r="K4655" s="233"/>
      <c r="L4655" s="239"/>
      <c r="M4655" s="240"/>
      <c r="N4655" s="241"/>
      <c r="O4655" s="241"/>
      <c r="P4655" s="241"/>
      <c r="Q4655" s="241"/>
      <c r="R4655" s="241"/>
      <c r="S4655" s="241"/>
      <c r="T4655" s="242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43" t="s">
        <v>205</v>
      </c>
      <c r="AU4655" s="243" t="s">
        <v>82</v>
      </c>
      <c r="AV4655" s="13" t="s">
        <v>82</v>
      </c>
      <c r="AW4655" s="13" t="s">
        <v>33</v>
      </c>
      <c r="AX4655" s="13" t="s">
        <v>72</v>
      </c>
      <c r="AY4655" s="243" t="s">
        <v>190</v>
      </c>
    </row>
    <row r="4656" s="13" customFormat="1">
      <c r="A4656" s="13"/>
      <c r="B4656" s="232"/>
      <c r="C4656" s="233"/>
      <c r="D4656" s="234" t="s">
        <v>205</v>
      </c>
      <c r="E4656" s="235" t="s">
        <v>19</v>
      </c>
      <c r="F4656" s="236" t="s">
        <v>1867</v>
      </c>
      <c r="G4656" s="233"/>
      <c r="H4656" s="237">
        <v>-1.7729999999999999</v>
      </c>
      <c r="I4656" s="238"/>
      <c r="J4656" s="233"/>
      <c r="K4656" s="233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205</v>
      </c>
      <c r="AU4656" s="243" t="s">
        <v>82</v>
      </c>
      <c r="AV4656" s="13" t="s">
        <v>82</v>
      </c>
      <c r="AW4656" s="13" t="s">
        <v>33</v>
      </c>
      <c r="AX4656" s="13" t="s">
        <v>72</v>
      </c>
      <c r="AY4656" s="243" t="s">
        <v>190</v>
      </c>
    </row>
    <row r="4657" s="13" customFormat="1">
      <c r="A4657" s="13"/>
      <c r="B4657" s="232"/>
      <c r="C4657" s="233"/>
      <c r="D4657" s="234" t="s">
        <v>205</v>
      </c>
      <c r="E4657" s="235" t="s">
        <v>19</v>
      </c>
      <c r="F4657" s="236" t="s">
        <v>1886</v>
      </c>
      <c r="G4657" s="233"/>
      <c r="H4657" s="237">
        <v>-5</v>
      </c>
      <c r="I4657" s="238"/>
      <c r="J4657" s="233"/>
      <c r="K4657" s="233"/>
      <c r="L4657" s="239"/>
      <c r="M4657" s="240"/>
      <c r="N4657" s="241"/>
      <c r="O4657" s="241"/>
      <c r="P4657" s="241"/>
      <c r="Q4657" s="241"/>
      <c r="R4657" s="241"/>
      <c r="S4657" s="241"/>
      <c r="T4657" s="242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3" t="s">
        <v>205</v>
      </c>
      <c r="AU4657" s="243" t="s">
        <v>82</v>
      </c>
      <c r="AV4657" s="13" t="s">
        <v>82</v>
      </c>
      <c r="AW4657" s="13" t="s">
        <v>33</v>
      </c>
      <c r="AX4657" s="13" t="s">
        <v>72</v>
      </c>
      <c r="AY4657" s="243" t="s">
        <v>190</v>
      </c>
    </row>
    <row r="4658" s="13" customFormat="1">
      <c r="A4658" s="13"/>
      <c r="B4658" s="232"/>
      <c r="C4658" s="233"/>
      <c r="D4658" s="234" t="s">
        <v>205</v>
      </c>
      <c r="E4658" s="235" t="s">
        <v>19</v>
      </c>
      <c r="F4658" s="236" t="s">
        <v>1887</v>
      </c>
      <c r="G4658" s="233"/>
      <c r="H4658" s="237">
        <v>1.3500000000000001</v>
      </c>
      <c r="I4658" s="238"/>
      <c r="J4658" s="233"/>
      <c r="K4658" s="233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205</v>
      </c>
      <c r="AU4658" s="243" t="s">
        <v>82</v>
      </c>
      <c r="AV4658" s="13" t="s">
        <v>82</v>
      </c>
      <c r="AW4658" s="13" t="s">
        <v>33</v>
      </c>
      <c r="AX4658" s="13" t="s">
        <v>72</v>
      </c>
      <c r="AY4658" s="243" t="s">
        <v>190</v>
      </c>
    </row>
    <row r="4659" s="14" customFormat="1">
      <c r="A4659" s="14"/>
      <c r="B4659" s="254"/>
      <c r="C4659" s="255"/>
      <c r="D4659" s="234" t="s">
        <v>205</v>
      </c>
      <c r="E4659" s="256" t="s">
        <v>19</v>
      </c>
      <c r="F4659" s="257" t="s">
        <v>1890</v>
      </c>
      <c r="G4659" s="255"/>
      <c r="H4659" s="256" t="s">
        <v>19</v>
      </c>
      <c r="I4659" s="258"/>
      <c r="J4659" s="255"/>
      <c r="K4659" s="255"/>
      <c r="L4659" s="259"/>
      <c r="M4659" s="260"/>
      <c r="N4659" s="261"/>
      <c r="O4659" s="261"/>
      <c r="P4659" s="261"/>
      <c r="Q4659" s="261"/>
      <c r="R4659" s="261"/>
      <c r="S4659" s="261"/>
      <c r="T4659" s="262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63" t="s">
        <v>205</v>
      </c>
      <c r="AU4659" s="263" t="s">
        <v>82</v>
      </c>
      <c r="AV4659" s="14" t="s">
        <v>79</v>
      </c>
      <c r="AW4659" s="14" t="s">
        <v>33</v>
      </c>
      <c r="AX4659" s="14" t="s">
        <v>72</v>
      </c>
      <c r="AY4659" s="263" t="s">
        <v>190</v>
      </c>
    </row>
    <row r="4660" s="13" customFormat="1">
      <c r="A4660" s="13"/>
      <c r="B4660" s="232"/>
      <c r="C4660" s="233"/>
      <c r="D4660" s="234" t="s">
        <v>205</v>
      </c>
      <c r="E4660" s="235" t="s">
        <v>19</v>
      </c>
      <c r="F4660" s="236" t="s">
        <v>4706</v>
      </c>
      <c r="G4660" s="233"/>
      <c r="H4660" s="237">
        <v>154.346</v>
      </c>
      <c r="I4660" s="238"/>
      <c r="J4660" s="233"/>
      <c r="K4660" s="233"/>
      <c r="L4660" s="239"/>
      <c r="M4660" s="240"/>
      <c r="N4660" s="241"/>
      <c r="O4660" s="241"/>
      <c r="P4660" s="241"/>
      <c r="Q4660" s="241"/>
      <c r="R4660" s="241"/>
      <c r="S4660" s="241"/>
      <c r="T4660" s="242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43" t="s">
        <v>205</v>
      </c>
      <c r="AU4660" s="243" t="s">
        <v>82</v>
      </c>
      <c r="AV4660" s="13" t="s">
        <v>82</v>
      </c>
      <c r="AW4660" s="13" t="s">
        <v>33</v>
      </c>
      <c r="AX4660" s="13" t="s">
        <v>72</v>
      </c>
      <c r="AY4660" s="243" t="s">
        <v>190</v>
      </c>
    </row>
    <row r="4661" s="13" customFormat="1">
      <c r="A4661" s="13"/>
      <c r="B4661" s="232"/>
      <c r="C4661" s="233"/>
      <c r="D4661" s="234" t="s">
        <v>205</v>
      </c>
      <c r="E4661" s="235" t="s">
        <v>19</v>
      </c>
      <c r="F4661" s="236" t="s">
        <v>1856</v>
      </c>
      <c r="G4661" s="233"/>
      <c r="H4661" s="237">
        <v>-3.1520000000000001</v>
      </c>
      <c r="I4661" s="238"/>
      <c r="J4661" s="233"/>
      <c r="K4661" s="233"/>
      <c r="L4661" s="239"/>
      <c r="M4661" s="240"/>
      <c r="N4661" s="241"/>
      <c r="O4661" s="241"/>
      <c r="P4661" s="241"/>
      <c r="Q4661" s="241"/>
      <c r="R4661" s="241"/>
      <c r="S4661" s="241"/>
      <c r="T4661" s="242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3" t="s">
        <v>205</v>
      </c>
      <c r="AU4661" s="243" t="s">
        <v>82</v>
      </c>
      <c r="AV4661" s="13" t="s">
        <v>82</v>
      </c>
      <c r="AW4661" s="13" t="s">
        <v>33</v>
      </c>
      <c r="AX4661" s="13" t="s">
        <v>72</v>
      </c>
      <c r="AY4661" s="243" t="s">
        <v>190</v>
      </c>
    </row>
    <row r="4662" s="13" customFormat="1">
      <c r="A4662" s="13"/>
      <c r="B4662" s="232"/>
      <c r="C4662" s="233"/>
      <c r="D4662" s="234" t="s">
        <v>205</v>
      </c>
      <c r="E4662" s="235" t="s">
        <v>19</v>
      </c>
      <c r="F4662" s="236" t="s">
        <v>1892</v>
      </c>
      <c r="G4662" s="233"/>
      <c r="H4662" s="237">
        <v>-2</v>
      </c>
      <c r="I4662" s="238"/>
      <c r="J4662" s="233"/>
      <c r="K4662" s="233"/>
      <c r="L4662" s="239"/>
      <c r="M4662" s="240"/>
      <c r="N4662" s="241"/>
      <c r="O4662" s="241"/>
      <c r="P4662" s="241"/>
      <c r="Q4662" s="241"/>
      <c r="R4662" s="241"/>
      <c r="S4662" s="241"/>
      <c r="T4662" s="242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3" t="s">
        <v>205</v>
      </c>
      <c r="AU4662" s="243" t="s">
        <v>82</v>
      </c>
      <c r="AV4662" s="13" t="s">
        <v>82</v>
      </c>
      <c r="AW4662" s="13" t="s">
        <v>33</v>
      </c>
      <c r="AX4662" s="13" t="s">
        <v>72</v>
      </c>
      <c r="AY4662" s="243" t="s">
        <v>190</v>
      </c>
    </row>
    <row r="4663" s="13" customFormat="1">
      <c r="A4663" s="13"/>
      <c r="B4663" s="232"/>
      <c r="C4663" s="233"/>
      <c r="D4663" s="234" t="s">
        <v>205</v>
      </c>
      <c r="E4663" s="235" t="s">
        <v>19</v>
      </c>
      <c r="F4663" s="236" t="s">
        <v>1876</v>
      </c>
      <c r="G4663" s="233"/>
      <c r="H4663" s="237">
        <v>-10</v>
      </c>
      <c r="I4663" s="238"/>
      <c r="J4663" s="233"/>
      <c r="K4663" s="233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205</v>
      </c>
      <c r="AU4663" s="243" t="s">
        <v>82</v>
      </c>
      <c r="AV4663" s="13" t="s">
        <v>82</v>
      </c>
      <c r="AW4663" s="13" t="s">
        <v>33</v>
      </c>
      <c r="AX4663" s="13" t="s">
        <v>72</v>
      </c>
      <c r="AY4663" s="243" t="s">
        <v>190</v>
      </c>
    </row>
    <row r="4664" s="13" customFormat="1">
      <c r="A4664" s="13"/>
      <c r="B4664" s="232"/>
      <c r="C4664" s="233"/>
      <c r="D4664" s="234" t="s">
        <v>205</v>
      </c>
      <c r="E4664" s="235" t="s">
        <v>19</v>
      </c>
      <c r="F4664" s="236" t="s">
        <v>1893</v>
      </c>
      <c r="G4664" s="233"/>
      <c r="H4664" s="237">
        <v>-18</v>
      </c>
      <c r="I4664" s="238"/>
      <c r="J4664" s="233"/>
      <c r="K4664" s="233"/>
      <c r="L4664" s="239"/>
      <c r="M4664" s="240"/>
      <c r="N4664" s="241"/>
      <c r="O4664" s="241"/>
      <c r="P4664" s="241"/>
      <c r="Q4664" s="241"/>
      <c r="R4664" s="241"/>
      <c r="S4664" s="241"/>
      <c r="T4664" s="242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3" t="s">
        <v>205</v>
      </c>
      <c r="AU4664" s="243" t="s">
        <v>82</v>
      </c>
      <c r="AV4664" s="13" t="s">
        <v>82</v>
      </c>
      <c r="AW4664" s="13" t="s">
        <v>33</v>
      </c>
      <c r="AX4664" s="13" t="s">
        <v>72</v>
      </c>
      <c r="AY4664" s="243" t="s">
        <v>190</v>
      </c>
    </row>
    <row r="4665" s="13" customFormat="1">
      <c r="A4665" s="13"/>
      <c r="B4665" s="232"/>
      <c r="C4665" s="233"/>
      <c r="D4665" s="234" t="s">
        <v>205</v>
      </c>
      <c r="E4665" s="235" t="s">
        <v>19</v>
      </c>
      <c r="F4665" s="236" t="s">
        <v>1894</v>
      </c>
      <c r="G4665" s="233"/>
      <c r="H4665" s="237">
        <v>1.1679999999999999</v>
      </c>
      <c r="I4665" s="238"/>
      <c r="J4665" s="233"/>
      <c r="K4665" s="233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205</v>
      </c>
      <c r="AU4665" s="243" t="s">
        <v>82</v>
      </c>
      <c r="AV4665" s="13" t="s">
        <v>82</v>
      </c>
      <c r="AW4665" s="13" t="s">
        <v>33</v>
      </c>
      <c r="AX4665" s="13" t="s">
        <v>72</v>
      </c>
      <c r="AY4665" s="243" t="s">
        <v>190</v>
      </c>
    </row>
    <row r="4666" s="13" customFormat="1">
      <c r="A4666" s="13"/>
      <c r="B4666" s="232"/>
      <c r="C4666" s="233"/>
      <c r="D4666" s="234" t="s">
        <v>205</v>
      </c>
      <c r="E4666" s="235" t="s">
        <v>19</v>
      </c>
      <c r="F4666" s="236" t="s">
        <v>1895</v>
      </c>
      <c r="G4666" s="233"/>
      <c r="H4666" s="237">
        <v>0.90000000000000002</v>
      </c>
      <c r="I4666" s="238"/>
      <c r="J4666" s="233"/>
      <c r="K4666" s="233"/>
      <c r="L4666" s="239"/>
      <c r="M4666" s="240"/>
      <c r="N4666" s="241"/>
      <c r="O4666" s="241"/>
      <c r="P4666" s="241"/>
      <c r="Q4666" s="241"/>
      <c r="R4666" s="241"/>
      <c r="S4666" s="241"/>
      <c r="T4666" s="242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3" t="s">
        <v>205</v>
      </c>
      <c r="AU4666" s="243" t="s">
        <v>82</v>
      </c>
      <c r="AV4666" s="13" t="s">
        <v>82</v>
      </c>
      <c r="AW4666" s="13" t="s">
        <v>33</v>
      </c>
      <c r="AX4666" s="13" t="s">
        <v>72</v>
      </c>
      <c r="AY4666" s="243" t="s">
        <v>190</v>
      </c>
    </row>
    <row r="4667" s="13" customFormat="1">
      <c r="A4667" s="13"/>
      <c r="B4667" s="232"/>
      <c r="C4667" s="233"/>
      <c r="D4667" s="234" t="s">
        <v>205</v>
      </c>
      <c r="E4667" s="235" t="s">
        <v>19</v>
      </c>
      <c r="F4667" s="236" t="s">
        <v>1879</v>
      </c>
      <c r="G4667" s="233"/>
      <c r="H4667" s="237">
        <v>2.1000000000000001</v>
      </c>
      <c r="I4667" s="238"/>
      <c r="J4667" s="233"/>
      <c r="K4667" s="233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205</v>
      </c>
      <c r="AU4667" s="243" t="s">
        <v>82</v>
      </c>
      <c r="AV4667" s="13" t="s">
        <v>82</v>
      </c>
      <c r="AW4667" s="13" t="s">
        <v>33</v>
      </c>
      <c r="AX4667" s="13" t="s">
        <v>72</v>
      </c>
      <c r="AY4667" s="243" t="s">
        <v>190</v>
      </c>
    </row>
    <row r="4668" s="13" customFormat="1">
      <c r="A4668" s="13"/>
      <c r="B4668" s="232"/>
      <c r="C4668" s="233"/>
      <c r="D4668" s="234" t="s">
        <v>205</v>
      </c>
      <c r="E4668" s="235" t="s">
        <v>19</v>
      </c>
      <c r="F4668" s="236" t="s">
        <v>1896</v>
      </c>
      <c r="G4668" s="233"/>
      <c r="H4668" s="237">
        <v>3.8999999999999999</v>
      </c>
      <c r="I4668" s="238"/>
      <c r="J4668" s="233"/>
      <c r="K4668" s="233"/>
      <c r="L4668" s="239"/>
      <c r="M4668" s="240"/>
      <c r="N4668" s="241"/>
      <c r="O4668" s="241"/>
      <c r="P4668" s="241"/>
      <c r="Q4668" s="241"/>
      <c r="R4668" s="241"/>
      <c r="S4668" s="241"/>
      <c r="T4668" s="242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3" t="s">
        <v>205</v>
      </c>
      <c r="AU4668" s="243" t="s">
        <v>82</v>
      </c>
      <c r="AV4668" s="13" t="s">
        <v>82</v>
      </c>
      <c r="AW4668" s="13" t="s">
        <v>33</v>
      </c>
      <c r="AX4668" s="13" t="s">
        <v>72</v>
      </c>
      <c r="AY4668" s="243" t="s">
        <v>190</v>
      </c>
    </row>
    <row r="4669" s="14" customFormat="1">
      <c r="A4669" s="14"/>
      <c r="B4669" s="254"/>
      <c r="C4669" s="255"/>
      <c r="D4669" s="234" t="s">
        <v>205</v>
      </c>
      <c r="E4669" s="256" t="s">
        <v>19</v>
      </c>
      <c r="F4669" s="257" t="s">
        <v>1897</v>
      </c>
      <c r="G4669" s="255"/>
      <c r="H4669" s="256" t="s">
        <v>19</v>
      </c>
      <c r="I4669" s="258"/>
      <c r="J4669" s="255"/>
      <c r="K4669" s="255"/>
      <c r="L4669" s="259"/>
      <c r="M4669" s="260"/>
      <c r="N4669" s="261"/>
      <c r="O4669" s="261"/>
      <c r="P4669" s="261"/>
      <c r="Q4669" s="261"/>
      <c r="R4669" s="261"/>
      <c r="S4669" s="261"/>
      <c r="T4669" s="262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63" t="s">
        <v>205</v>
      </c>
      <c r="AU4669" s="263" t="s">
        <v>82</v>
      </c>
      <c r="AV4669" s="14" t="s">
        <v>79</v>
      </c>
      <c r="AW4669" s="14" t="s">
        <v>33</v>
      </c>
      <c r="AX4669" s="14" t="s">
        <v>72</v>
      </c>
      <c r="AY4669" s="263" t="s">
        <v>190</v>
      </c>
    </row>
    <row r="4670" s="13" customFormat="1">
      <c r="A4670" s="13"/>
      <c r="B4670" s="232"/>
      <c r="C4670" s="233"/>
      <c r="D4670" s="234" t="s">
        <v>205</v>
      </c>
      <c r="E4670" s="235" t="s">
        <v>19</v>
      </c>
      <c r="F4670" s="236" t="s">
        <v>4707</v>
      </c>
      <c r="G4670" s="233"/>
      <c r="H4670" s="237">
        <v>97.109999999999999</v>
      </c>
      <c r="I4670" s="238"/>
      <c r="J4670" s="233"/>
      <c r="K4670" s="233"/>
      <c r="L4670" s="239"/>
      <c r="M4670" s="240"/>
      <c r="N4670" s="241"/>
      <c r="O4670" s="241"/>
      <c r="P4670" s="241"/>
      <c r="Q4670" s="241"/>
      <c r="R4670" s="241"/>
      <c r="S4670" s="241"/>
      <c r="T4670" s="242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3" t="s">
        <v>205</v>
      </c>
      <c r="AU4670" s="243" t="s">
        <v>82</v>
      </c>
      <c r="AV4670" s="13" t="s">
        <v>82</v>
      </c>
      <c r="AW4670" s="13" t="s">
        <v>33</v>
      </c>
      <c r="AX4670" s="13" t="s">
        <v>72</v>
      </c>
      <c r="AY4670" s="243" t="s">
        <v>190</v>
      </c>
    </row>
    <row r="4671" s="13" customFormat="1">
      <c r="A4671" s="13"/>
      <c r="B4671" s="232"/>
      <c r="C4671" s="233"/>
      <c r="D4671" s="234" t="s">
        <v>205</v>
      </c>
      <c r="E4671" s="235" t="s">
        <v>19</v>
      </c>
      <c r="F4671" s="236" t="s">
        <v>1867</v>
      </c>
      <c r="G4671" s="233"/>
      <c r="H4671" s="237">
        <v>-1.7729999999999999</v>
      </c>
      <c r="I4671" s="238"/>
      <c r="J4671" s="233"/>
      <c r="K4671" s="233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205</v>
      </c>
      <c r="AU4671" s="243" t="s">
        <v>82</v>
      </c>
      <c r="AV4671" s="13" t="s">
        <v>82</v>
      </c>
      <c r="AW4671" s="13" t="s">
        <v>33</v>
      </c>
      <c r="AX4671" s="13" t="s">
        <v>72</v>
      </c>
      <c r="AY4671" s="243" t="s">
        <v>190</v>
      </c>
    </row>
    <row r="4672" s="13" customFormat="1">
      <c r="A4672" s="13"/>
      <c r="B4672" s="232"/>
      <c r="C4672" s="233"/>
      <c r="D4672" s="234" t="s">
        <v>205</v>
      </c>
      <c r="E4672" s="235" t="s">
        <v>19</v>
      </c>
      <c r="F4672" s="236" t="s">
        <v>1892</v>
      </c>
      <c r="G4672" s="233"/>
      <c r="H4672" s="237">
        <v>-2</v>
      </c>
      <c r="I4672" s="238"/>
      <c r="J4672" s="233"/>
      <c r="K4672" s="233"/>
      <c r="L4672" s="239"/>
      <c r="M4672" s="240"/>
      <c r="N4672" s="241"/>
      <c r="O4672" s="241"/>
      <c r="P4672" s="241"/>
      <c r="Q4672" s="241"/>
      <c r="R4672" s="241"/>
      <c r="S4672" s="241"/>
      <c r="T4672" s="242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43" t="s">
        <v>205</v>
      </c>
      <c r="AU4672" s="243" t="s">
        <v>82</v>
      </c>
      <c r="AV4672" s="13" t="s">
        <v>82</v>
      </c>
      <c r="AW4672" s="13" t="s">
        <v>33</v>
      </c>
      <c r="AX4672" s="13" t="s">
        <v>72</v>
      </c>
      <c r="AY4672" s="243" t="s">
        <v>190</v>
      </c>
    </row>
    <row r="4673" s="13" customFormat="1">
      <c r="A4673" s="13"/>
      <c r="B4673" s="232"/>
      <c r="C4673" s="233"/>
      <c r="D4673" s="234" t="s">
        <v>205</v>
      </c>
      <c r="E4673" s="235" t="s">
        <v>19</v>
      </c>
      <c r="F4673" s="236" t="s">
        <v>1899</v>
      </c>
      <c r="G4673" s="233"/>
      <c r="H4673" s="237">
        <v>-7</v>
      </c>
      <c r="I4673" s="238"/>
      <c r="J4673" s="233"/>
      <c r="K4673" s="233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205</v>
      </c>
      <c r="AU4673" s="243" t="s">
        <v>82</v>
      </c>
      <c r="AV4673" s="13" t="s">
        <v>82</v>
      </c>
      <c r="AW4673" s="13" t="s">
        <v>33</v>
      </c>
      <c r="AX4673" s="13" t="s">
        <v>72</v>
      </c>
      <c r="AY4673" s="243" t="s">
        <v>190</v>
      </c>
    </row>
    <row r="4674" s="13" customFormat="1">
      <c r="A4674" s="13"/>
      <c r="B4674" s="232"/>
      <c r="C4674" s="233"/>
      <c r="D4674" s="234" t="s">
        <v>205</v>
      </c>
      <c r="E4674" s="235" t="s">
        <v>19</v>
      </c>
      <c r="F4674" s="236" t="s">
        <v>1900</v>
      </c>
      <c r="G4674" s="233"/>
      <c r="H4674" s="237">
        <v>1.028</v>
      </c>
      <c r="I4674" s="238"/>
      <c r="J4674" s="233"/>
      <c r="K4674" s="233"/>
      <c r="L4674" s="239"/>
      <c r="M4674" s="240"/>
      <c r="N4674" s="241"/>
      <c r="O4674" s="241"/>
      <c r="P4674" s="241"/>
      <c r="Q4674" s="241"/>
      <c r="R4674" s="241"/>
      <c r="S4674" s="241"/>
      <c r="T4674" s="242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43" t="s">
        <v>205</v>
      </c>
      <c r="AU4674" s="243" t="s">
        <v>82</v>
      </c>
      <c r="AV4674" s="13" t="s">
        <v>82</v>
      </c>
      <c r="AW4674" s="13" t="s">
        <v>33</v>
      </c>
      <c r="AX4674" s="13" t="s">
        <v>72</v>
      </c>
      <c r="AY4674" s="243" t="s">
        <v>190</v>
      </c>
    </row>
    <row r="4675" s="13" customFormat="1">
      <c r="A4675" s="13"/>
      <c r="B4675" s="232"/>
      <c r="C4675" s="233"/>
      <c r="D4675" s="234" t="s">
        <v>205</v>
      </c>
      <c r="E4675" s="235" t="s">
        <v>19</v>
      </c>
      <c r="F4675" s="236" t="s">
        <v>1895</v>
      </c>
      <c r="G4675" s="233"/>
      <c r="H4675" s="237">
        <v>0.90000000000000002</v>
      </c>
      <c r="I4675" s="238"/>
      <c r="J4675" s="233"/>
      <c r="K4675" s="233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205</v>
      </c>
      <c r="AU4675" s="243" t="s">
        <v>82</v>
      </c>
      <c r="AV4675" s="13" t="s">
        <v>82</v>
      </c>
      <c r="AW4675" s="13" t="s">
        <v>33</v>
      </c>
      <c r="AX4675" s="13" t="s">
        <v>72</v>
      </c>
      <c r="AY4675" s="243" t="s">
        <v>190</v>
      </c>
    </row>
    <row r="4676" s="13" customFormat="1">
      <c r="A4676" s="13"/>
      <c r="B4676" s="232"/>
      <c r="C4676" s="233"/>
      <c r="D4676" s="234" t="s">
        <v>205</v>
      </c>
      <c r="E4676" s="235" t="s">
        <v>19</v>
      </c>
      <c r="F4676" s="236" t="s">
        <v>1901</v>
      </c>
      <c r="G4676" s="233"/>
      <c r="H4676" s="237">
        <v>1.6499999999999999</v>
      </c>
      <c r="I4676" s="238"/>
      <c r="J4676" s="233"/>
      <c r="K4676" s="233"/>
      <c r="L4676" s="239"/>
      <c r="M4676" s="240"/>
      <c r="N4676" s="241"/>
      <c r="O4676" s="241"/>
      <c r="P4676" s="241"/>
      <c r="Q4676" s="241"/>
      <c r="R4676" s="241"/>
      <c r="S4676" s="241"/>
      <c r="T4676" s="242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43" t="s">
        <v>205</v>
      </c>
      <c r="AU4676" s="243" t="s">
        <v>82</v>
      </c>
      <c r="AV4676" s="13" t="s">
        <v>82</v>
      </c>
      <c r="AW4676" s="13" t="s">
        <v>33</v>
      </c>
      <c r="AX4676" s="13" t="s">
        <v>72</v>
      </c>
      <c r="AY4676" s="243" t="s">
        <v>190</v>
      </c>
    </row>
    <row r="4677" s="14" customFormat="1">
      <c r="A4677" s="14"/>
      <c r="B4677" s="254"/>
      <c r="C4677" s="255"/>
      <c r="D4677" s="234" t="s">
        <v>205</v>
      </c>
      <c r="E4677" s="256" t="s">
        <v>19</v>
      </c>
      <c r="F4677" s="257" t="s">
        <v>1902</v>
      </c>
      <c r="G4677" s="255"/>
      <c r="H4677" s="256" t="s">
        <v>19</v>
      </c>
      <c r="I4677" s="258"/>
      <c r="J4677" s="255"/>
      <c r="K4677" s="255"/>
      <c r="L4677" s="259"/>
      <c r="M4677" s="260"/>
      <c r="N4677" s="261"/>
      <c r="O4677" s="261"/>
      <c r="P4677" s="261"/>
      <c r="Q4677" s="261"/>
      <c r="R4677" s="261"/>
      <c r="S4677" s="261"/>
      <c r="T4677" s="262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T4677" s="263" t="s">
        <v>205</v>
      </c>
      <c r="AU4677" s="263" t="s">
        <v>82</v>
      </c>
      <c r="AV4677" s="14" t="s">
        <v>79</v>
      </c>
      <c r="AW4677" s="14" t="s">
        <v>33</v>
      </c>
      <c r="AX4677" s="14" t="s">
        <v>72</v>
      </c>
      <c r="AY4677" s="263" t="s">
        <v>190</v>
      </c>
    </row>
    <row r="4678" s="13" customFormat="1">
      <c r="A4678" s="13"/>
      <c r="B4678" s="232"/>
      <c r="C4678" s="233"/>
      <c r="D4678" s="234" t="s">
        <v>205</v>
      </c>
      <c r="E4678" s="235" t="s">
        <v>19</v>
      </c>
      <c r="F4678" s="236" t="s">
        <v>1903</v>
      </c>
      <c r="G4678" s="233"/>
      <c r="H4678" s="237">
        <v>95.445999999999998</v>
      </c>
      <c r="I4678" s="238"/>
      <c r="J4678" s="233"/>
      <c r="K4678" s="233"/>
      <c r="L4678" s="239"/>
      <c r="M4678" s="240"/>
      <c r="N4678" s="241"/>
      <c r="O4678" s="241"/>
      <c r="P4678" s="241"/>
      <c r="Q4678" s="241"/>
      <c r="R4678" s="241"/>
      <c r="S4678" s="241"/>
      <c r="T4678" s="242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3" t="s">
        <v>205</v>
      </c>
      <c r="AU4678" s="243" t="s">
        <v>82</v>
      </c>
      <c r="AV4678" s="13" t="s">
        <v>82</v>
      </c>
      <c r="AW4678" s="13" t="s">
        <v>33</v>
      </c>
      <c r="AX4678" s="13" t="s">
        <v>72</v>
      </c>
      <c r="AY4678" s="243" t="s">
        <v>190</v>
      </c>
    </row>
    <row r="4679" s="13" customFormat="1">
      <c r="A4679" s="13"/>
      <c r="B4679" s="232"/>
      <c r="C4679" s="233"/>
      <c r="D4679" s="234" t="s">
        <v>205</v>
      </c>
      <c r="E4679" s="235" t="s">
        <v>19</v>
      </c>
      <c r="F4679" s="236" t="s">
        <v>1856</v>
      </c>
      <c r="G4679" s="233"/>
      <c r="H4679" s="237">
        <v>-3.1520000000000001</v>
      </c>
      <c r="I4679" s="238"/>
      <c r="J4679" s="233"/>
      <c r="K4679" s="233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205</v>
      </c>
      <c r="AU4679" s="243" t="s">
        <v>82</v>
      </c>
      <c r="AV4679" s="13" t="s">
        <v>82</v>
      </c>
      <c r="AW4679" s="13" t="s">
        <v>33</v>
      </c>
      <c r="AX4679" s="13" t="s">
        <v>72</v>
      </c>
      <c r="AY4679" s="243" t="s">
        <v>190</v>
      </c>
    </row>
    <row r="4680" s="13" customFormat="1">
      <c r="A4680" s="13"/>
      <c r="B4680" s="232"/>
      <c r="C4680" s="233"/>
      <c r="D4680" s="234" t="s">
        <v>205</v>
      </c>
      <c r="E4680" s="235" t="s">
        <v>19</v>
      </c>
      <c r="F4680" s="236" t="s">
        <v>1882</v>
      </c>
      <c r="G4680" s="233"/>
      <c r="H4680" s="237">
        <v>-3.5459999999999998</v>
      </c>
      <c r="I4680" s="238"/>
      <c r="J4680" s="233"/>
      <c r="K4680" s="233"/>
      <c r="L4680" s="239"/>
      <c r="M4680" s="240"/>
      <c r="N4680" s="241"/>
      <c r="O4680" s="241"/>
      <c r="P4680" s="241"/>
      <c r="Q4680" s="241"/>
      <c r="R4680" s="241"/>
      <c r="S4680" s="241"/>
      <c r="T4680" s="242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3" t="s">
        <v>205</v>
      </c>
      <c r="AU4680" s="243" t="s">
        <v>82</v>
      </c>
      <c r="AV4680" s="13" t="s">
        <v>82</v>
      </c>
      <c r="AW4680" s="13" t="s">
        <v>33</v>
      </c>
      <c r="AX4680" s="13" t="s">
        <v>72</v>
      </c>
      <c r="AY4680" s="243" t="s">
        <v>190</v>
      </c>
    </row>
    <row r="4681" s="13" customFormat="1">
      <c r="A4681" s="13"/>
      <c r="B4681" s="232"/>
      <c r="C4681" s="233"/>
      <c r="D4681" s="234" t="s">
        <v>205</v>
      </c>
      <c r="E4681" s="235" t="s">
        <v>19</v>
      </c>
      <c r="F4681" s="236" t="s">
        <v>1904</v>
      </c>
      <c r="G4681" s="233"/>
      <c r="H4681" s="237">
        <v>-5.7599999999999998</v>
      </c>
      <c r="I4681" s="238"/>
      <c r="J4681" s="233"/>
      <c r="K4681" s="233"/>
      <c r="L4681" s="239"/>
      <c r="M4681" s="240"/>
      <c r="N4681" s="241"/>
      <c r="O4681" s="241"/>
      <c r="P4681" s="241"/>
      <c r="Q4681" s="241"/>
      <c r="R4681" s="241"/>
      <c r="S4681" s="241"/>
      <c r="T4681" s="242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3" t="s">
        <v>205</v>
      </c>
      <c r="AU4681" s="243" t="s">
        <v>82</v>
      </c>
      <c r="AV4681" s="13" t="s">
        <v>82</v>
      </c>
      <c r="AW4681" s="13" t="s">
        <v>33</v>
      </c>
      <c r="AX4681" s="13" t="s">
        <v>72</v>
      </c>
      <c r="AY4681" s="243" t="s">
        <v>190</v>
      </c>
    </row>
    <row r="4682" s="13" customFormat="1">
      <c r="A4682" s="13"/>
      <c r="B4682" s="232"/>
      <c r="C4682" s="233"/>
      <c r="D4682" s="234" t="s">
        <v>205</v>
      </c>
      <c r="E4682" s="235" t="s">
        <v>19</v>
      </c>
      <c r="F4682" s="236" t="s">
        <v>1894</v>
      </c>
      <c r="G4682" s="233"/>
      <c r="H4682" s="237">
        <v>1.1679999999999999</v>
      </c>
      <c r="I4682" s="238"/>
      <c r="J4682" s="233"/>
      <c r="K4682" s="233"/>
      <c r="L4682" s="239"/>
      <c r="M4682" s="240"/>
      <c r="N4682" s="241"/>
      <c r="O4682" s="241"/>
      <c r="P4682" s="241"/>
      <c r="Q4682" s="241"/>
      <c r="R4682" s="241"/>
      <c r="S4682" s="241"/>
      <c r="T4682" s="242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3" t="s">
        <v>205</v>
      </c>
      <c r="AU4682" s="243" t="s">
        <v>82</v>
      </c>
      <c r="AV4682" s="13" t="s">
        <v>82</v>
      </c>
      <c r="AW4682" s="13" t="s">
        <v>33</v>
      </c>
      <c r="AX4682" s="13" t="s">
        <v>72</v>
      </c>
      <c r="AY4682" s="243" t="s">
        <v>190</v>
      </c>
    </row>
    <row r="4683" s="13" customFormat="1">
      <c r="A4683" s="13"/>
      <c r="B4683" s="232"/>
      <c r="C4683" s="233"/>
      <c r="D4683" s="234" t="s">
        <v>205</v>
      </c>
      <c r="E4683" s="235" t="s">
        <v>19</v>
      </c>
      <c r="F4683" s="236" t="s">
        <v>1905</v>
      </c>
      <c r="G4683" s="233"/>
      <c r="H4683" s="237">
        <v>1.343</v>
      </c>
      <c r="I4683" s="238"/>
      <c r="J4683" s="233"/>
      <c r="K4683" s="233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205</v>
      </c>
      <c r="AU4683" s="243" t="s">
        <v>82</v>
      </c>
      <c r="AV4683" s="13" t="s">
        <v>82</v>
      </c>
      <c r="AW4683" s="13" t="s">
        <v>33</v>
      </c>
      <c r="AX4683" s="13" t="s">
        <v>72</v>
      </c>
      <c r="AY4683" s="243" t="s">
        <v>190</v>
      </c>
    </row>
    <row r="4684" s="14" customFormat="1">
      <c r="A4684" s="14"/>
      <c r="B4684" s="254"/>
      <c r="C4684" s="255"/>
      <c r="D4684" s="234" t="s">
        <v>205</v>
      </c>
      <c r="E4684" s="256" t="s">
        <v>19</v>
      </c>
      <c r="F4684" s="257" t="s">
        <v>1420</v>
      </c>
      <c r="G4684" s="255"/>
      <c r="H4684" s="256" t="s">
        <v>19</v>
      </c>
      <c r="I4684" s="258"/>
      <c r="J4684" s="255"/>
      <c r="K4684" s="255"/>
      <c r="L4684" s="259"/>
      <c r="M4684" s="260"/>
      <c r="N4684" s="261"/>
      <c r="O4684" s="261"/>
      <c r="P4684" s="261"/>
      <c r="Q4684" s="261"/>
      <c r="R4684" s="261"/>
      <c r="S4684" s="261"/>
      <c r="T4684" s="262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63" t="s">
        <v>205</v>
      </c>
      <c r="AU4684" s="263" t="s">
        <v>82</v>
      </c>
      <c r="AV4684" s="14" t="s">
        <v>79</v>
      </c>
      <c r="AW4684" s="14" t="s">
        <v>33</v>
      </c>
      <c r="AX4684" s="14" t="s">
        <v>72</v>
      </c>
      <c r="AY4684" s="263" t="s">
        <v>190</v>
      </c>
    </row>
    <row r="4685" s="13" customFormat="1">
      <c r="A4685" s="13"/>
      <c r="B4685" s="232"/>
      <c r="C4685" s="233"/>
      <c r="D4685" s="234" t="s">
        <v>205</v>
      </c>
      <c r="E4685" s="235" t="s">
        <v>19</v>
      </c>
      <c r="F4685" s="236" t="s">
        <v>4708</v>
      </c>
      <c r="G4685" s="233"/>
      <c r="H4685" s="237">
        <v>114.27</v>
      </c>
      <c r="I4685" s="238"/>
      <c r="J4685" s="233"/>
      <c r="K4685" s="233"/>
      <c r="L4685" s="239"/>
      <c r="M4685" s="240"/>
      <c r="N4685" s="241"/>
      <c r="O4685" s="241"/>
      <c r="P4685" s="241"/>
      <c r="Q4685" s="241"/>
      <c r="R4685" s="241"/>
      <c r="S4685" s="241"/>
      <c r="T4685" s="242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3" t="s">
        <v>205</v>
      </c>
      <c r="AU4685" s="243" t="s">
        <v>82</v>
      </c>
      <c r="AV4685" s="13" t="s">
        <v>82</v>
      </c>
      <c r="AW4685" s="13" t="s">
        <v>33</v>
      </c>
      <c r="AX4685" s="13" t="s">
        <v>72</v>
      </c>
      <c r="AY4685" s="243" t="s">
        <v>190</v>
      </c>
    </row>
    <row r="4686" s="13" customFormat="1">
      <c r="A4686" s="13"/>
      <c r="B4686" s="232"/>
      <c r="C4686" s="233"/>
      <c r="D4686" s="234" t="s">
        <v>205</v>
      </c>
      <c r="E4686" s="235" t="s">
        <v>19</v>
      </c>
      <c r="F4686" s="236" t="s">
        <v>1867</v>
      </c>
      <c r="G4686" s="233"/>
      <c r="H4686" s="237">
        <v>-1.7729999999999999</v>
      </c>
      <c r="I4686" s="238"/>
      <c r="J4686" s="233"/>
      <c r="K4686" s="233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205</v>
      </c>
      <c r="AU4686" s="243" t="s">
        <v>82</v>
      </c>
      <c r="AV4686" s="13" t="s">
        <v>82</v>
      </c>
      <c r="AW4686" s="13" t="s">
        <v>33</v>
      </c>
      <c r="AX4686" s="13" t="s">
        <v>72</v>
      </c>
      <c r="AY4686" s="243" t="s">
        <v>190</v>
      </c>
    </row>
    <row r="4687" s="13" customFormat="1">
      <c r="A4687" s="13"/>
      <c r="B4687" s="232"/>
      <c r="C4687" s="233"/>
      <c r="D4687" s="234" t="s">
        <v>205</v>
      </c>
      <c r="E4687" s="235" t="s">
        <v>19</v>
      </c>
      <c r="F4687" s="236" t="s">
        <v>1907</v>
      </c>
      <c r="G4687" s="233"/>
      <c r="H4687" s="237">
        <v>-6.5439999999999996</v>
      </c>
      <c r="I4687" s="238"/>
      <c r="J4687" s="233"/>
      <c r="K4687" s="233"/>
      <c r="L4687" s="239"/>
      <c r="M4687" s="240"/>
      <c r="N4687" s="241"/>
      <c r="O4687" s="241"/>
      <c r="P4687" s="241"/>
      <c r="Q4687" s="241"/>
      <c r="R4687" s="241"/>
      <c r="S4687" s="241"/>
      <c r="T4687" s="242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3" t="s">
        <v>205</v>
      </c>
      <c r="AU4687" s="243" t="s">
        <v>82</v>
      </c>
      <c r="AV4687" s="13" t="s">
        <v>82</v>
      </c>
      <c r="AW4687" s="13" t="s">
        <v>33</v>
      </c>
      <c r="AX4687" s="13" t="s">
        <v>72</v>
      </c>
      <c r="AY4687" s="243" t="s">
        <v>190</v>
      </c>
    </row>
    <row r="4688" s="13" customFormat="1">
      <c r="A4688" s="13"/>
      <c r="B4688" s="232"/>
      <c r="C4688" s="233"/>
      <c r="D4688" s="234" t="s">
        <v>205</v>
      </c>
      <c r="E4688" s="235" t="s">
        <v>19</v>
      </c>
      <c r="F4688" s="236" t="s">
        <v>1908</v>
      </c>
      <c r="G4688" s="233"/>
      <c r="H4688" s="237">
        <v>-11.25</v>
      </c>
      <c r="I4688" s="238"/>
      <c r="J4688" s="233"/>
      <c r="K4688" s="233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205</v>
      </c>
      <c r="AU4688" s="243" t="s">
        <v>82</v>
      </c>
      <c r="AV4688" s="13" t="s">
        <v>82</v>
      </c>
      <c r="AW4688" s="13" t="s">
        <v>33</v>
      </c>
      <c r="AX4688" s="13" t="s">
        <v>72</v>
      </c>
      <c r="AY4688" s="243" t="s">
        <v>190</v>
      </c>
    </row>
    <row r="4689" s="13" customFormat="1">
      <c r="A4689" s="13"/>
      <c r="B4689" s="232"/>
      <c r="C4689" s="233"/>
      <c r="D4689" s="234" t="s">
        <v>205</v>
      </c>
      <c r="E4689" s="235" t="s">
        <v>19</v>
      </c>
      <c r="F4689" s="236" t="s">
        <v>1909</v>
      </c>
      <c r="G4689" s="233"/>
      <c r="H4689" s="237">
        <v>-11.375</v>
      </c>
      <c r="I4689" s="238"/>
      <c r="J4689" s="233"/>
      <c r="K4689" s="233"/>
      <c r="L4689" s="239"/>
      <c r="M4689" s="240"/>
      <c r="N4689" s="241"/>
      <c r="O4689" s="241"/>
      <c r="P4689" s="241"/>
      <c r="Q4689" s="241"/>
      <c r="R4689" s="241"/>
      <c r="S4689" s="241"/>
      <c r="T4689" s="242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3" t="s">
        <v>205</v>
      </c>
      <c r="AU4689" s="243" t="s">
        <v>82</v>
      </c>
      <c r="AV4689" s="13" t="s">
        <v>82</v>
      </c>
      <c r="AW4689" s="13" t="s">
        <v>33</v>
      </c>
      <c r="AX4689" s="13" t="s">
        <v>72</v>
      </c>
      <c r="AY4689" s="243" t="s">
        <v>190</v>
      </c>
    </row>
    <row r="4690" s="13" customFormat="1">
      <c r="A4690" s="13"/>
      <c r="B4690" s="232"/>
      <c r="C4690" s="233"/>
      <c r="D4690" s="234" t="s">
        <v>205</v>
      </c>
      <c r="E4690" s="235" t="s">
        <v>19</v>
      </c>
      <c r="F4690" s="236" t="s">
        <v>1910</v>
      </c>
      <c r="G4690" s="233"/>
      <c r="H4690" s="237">
        <v>1.458</v>
      </c>
      <c r="I4690" s="238"/>
      <c r="J4690" s="233"/>
      <c r="K4690" s="233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205</v>
      </c>
      <c r="AU4690" s="243" t="s">
        <v>82</v>
      </c>
      <c r="AV4690" s="13" t="s">
        <v>82</v>
      </c>
      <c r="AW4690" s="13" t="s">
        <v>33</v>
      </c>
      <c r="AX4690" s="13" t="s">
        <v>72</v>
      </c>
      <c r="AY4690" s="243" t="s">
        <v>190</v>
      </c>
    </row>
    <row r="4691" s="13" customFormat="1">
      <c r="A4691" s="13"/>
      <c r="B4691" s="232"/>
      <c r="C4691" s="233"/>
      <c r="D4691" s="234" t="s">
        <v>205</v>
      </c>
      <c r="E4691" s="235" t="s">
        <v>19</v>
      </c>
      <c r="F4691" s="236" t="s">
        <v>1911</v>
      </c>
      <c r="G4691" s="233"/>
      <c r="H4691" s="237">
        <v>2.1000000000000001</v>
      </c>
      <c r="I4691" s="238"/>
      <c r="J4691" s="233"/>
      <c r="K4691" s="233"/>
      <c r="L4691" s="239"/>
      <c r="M4691" s="240"/>
      <c r="N4691" s="241"/>
      <c r="O4691" s="241"/>
      <c r="P4691" s="241"/>
      <c r="Q4691" s="241"/>
      <c r="R4691" s="241"/>
      <c r="S4691" s="241"/>
      <c r="T4691" s="242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3" t="s">
        <v>205</v>
      </c>
      <c r="AU4691" s="243" t="s">
        <v>82</v>
      </c>
      <c r="AV4691" s="13" t="s">
        <v>82</v>
      </c>
      <c r="AW4691" s="13" t="s">
        <v>33</v>
      </c>
      <c r="AX4691" s="13" t="s">
        <v>72</v>
      </c>
      <c r="AY4691" s="243" t="s">
        <v>190</v>
      </c>
    </row>
    <row r="4692" s="13" customFormat="1">
      <c r="A4692" s="13"/>
      <c r="B4692" s="232"/>
      <c r="C4692" s="233"/>
      <c r="D4692" s="234" t="s">
        <v>205</v>
      </c>
      <c r="E4692" s="235" t="s">
        <v>19</v>
      </c>
      <c r="F4692" s="236" t="s">
        <v>1912</v>
      </c>
      <c r="G4692" s="233"/>
      <c r="H4692" s="237">
        <v>2.1150000000000002</v>
      </c>
      <c r="I4692" s="238"/>
      <c r="J4692" s="233"/>
      <c r="K4692" s="233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205</v>
      </c>
      <c r="AU4692" s="243" t="s">
        <v>82</v>
      </c>
      <c r="AV4692" s="13" t="s">
        <v>82</v>
      </c>
      <c r="AW4692" s="13" t="s">
        <v>33</v>
      </c>
      <c r="AX4692" s="13" t="s">
        <v>72</v>
      </c>
      <c r="AY4692" s="243" t="s">
        <v>190</v>
      </c>
    </row>
    <row r="4693" s="14" customFormat="1">
      <c r="A4693" s="14"/>
      <c r="B4693" s="254"/>
      <c r="C4693" s="255"/>
      <c r="D4693" s="234" t="s">
        <v>205</v>
      </c>
      <c r="E4693" s="256" t="s">
        <v>19</v>
      </c>
      <c r="F4693" s="257" t="s">
        <v>1913</v>
      </c>
      <c r="G4693" s="255"/>
      <c r="H4693" s="256" t="s">
        <v>19</v>
      </c>
      <c r="I4693" s="258"/>
      <c r="J4693" s="255"/>
      <c r="K4693" s="255"/>
      <c r="L4693" s="259"/>
      <c r="M4693" s="260"/>
      <c r="N4693" s="261"/>
      <c r="O4693" s="261"/>
      <c r="P4693" s="261"/>
      <c r="Q4693" s="261"/>
      <c r="R4693" s="261"/>
      <c r="S4693" s="261"/>
      <c r="T4693" s="262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63" t="s">
        <v>205</v>
      </c>
      <c r="AU4693" s="263" t="s">
        <v>82</v>
      </c>
      <c r="AV4693" s="14" t="s">
        <v>79</v>
      </c>
      <c r="AW4693" s="14" t="s">
        <v>33</v>
      </c>
      <c r="AX4693" s="14" t="s">
        <v>72</v>
      </c>
      <c r="AY4693" s="263" t="s">
        <v>190</v>
      </c>
    </row>
    <row r="4694" s="13" customFormat="1">
      <c r="A4694" s="13"/>
      <c r="B4694" s="232"/>
      <c r="C4694" s="233"/>
      <c r="D4694" s="234" t="s">
        <v>205</v>
      </c>
      <c r="E4694" s="235" t="s">
        <v>19</v>
      </c>
      <c r="F4694" s="236" t="s">
        <v>4709</v>
      </c>
      <c r="G4694" s="233"/>
      <c r="H4694" s="237">
        <v>104.256</v>
      </c>
      <c r="I4694" s="238"/>
      <c r="J4694" s="233"/>
      <c r="K4694" s="233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205</v>
      </c>
      <c r="AU4694" s="243" t="s">
        <v>82</v>
      </c>
      <c r="AV4694" s="13" t="s">
        <v>82</v>
      </c>
      <c r="AW4694" s="13" t="s">
        <v>33</v>
      </c>
      <c r="AX4694" s="13" t="s">
        <v>72</v>
      </c>
      <c r="AY4694" s="243" t="s">
        <v>190</v>
      </c>
    </row>
    <row r="4695" s="13" customFormat="1">
      <c r="A4695" s="13"/>
      <c r="B4695" s="232"/>
      <c r="C4695" s="233"/>
      <c r="D4695" s="234" t="s">
        <v>205</v>
      </c>
      <c r="E4695" s="235" t="s">
        <v>19</v>
      </c>
      <c r="F4695" s="236" t="s">
        <v>1867</v>
      </c>
      <c r="G4695" s="233"/>
      <c r="H4695" s="237">
        <v>-1.7729999999999999</v>
      </c>
      <c r="I4695" s="238"/>
      <c r="J4695" s="233"/>
      <c r="K4695" s="233"/>
      <c r="L4695" s="239"/>
      <c r="M4695" s="240"/>
      <c r="N4695" s="241"/>
      <c r="O4695" s="241"/>
      <c r="P4695" s="241"/>
      <c r="Q4695" s="241"/>
      <c r="R4695" s="241"/>
      <c r="S4695" s="241"/>
      <c r="T4695" s="242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3" t="s">
        <v>205</v>
      </c>
      <c r="AU4695" s="243" t="s">
        <v>82</v>
      </c>
      <c r="AV4695" s="13" t="s">
        <v>82</v>
      </c>
      <c r="AW4695" s="13" t="s">
        <v>33</v>
      </c>
      <c r="AX4695" s="13" t="s">
        <v>72</v>
      </c>
      <c r="AY4695" s="243" t="s">
        <v>190</v>
      </c>
    </row>
    <row r="4696" s="13" customFormat="1">
      <c r="A4696" s="13"/>
      <c r="B4696" s="232"/>
      <c r="C4696" s="233"/>
      <c r="D4696" s="234" t="s">
        <v>205</v>
      </c>
      <c r="E4696" s="235" t="s">
        <v>19</v>
      </c>
      <c r="F4696" s="236" t="s">
        <v>1915</v>
      </c>
      <c r="G4696" s="233"/>
      <c r="H4696" s="237">
        <v>-6.3040000000000003</v>
      </c>
      <c r="I4696" s="238"/>
      <c r="J4696" s="233"/>
      <c r="K4696" s="233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205</v>
      </c>
      <c r="AU4696" s="243" t="s">
        <v>82</v>
      </c>
      <c r="AV4696" s="13" t="s">
        <v>82</v>
      </c>
      <c r="AW4696" s="13" t="s">
        <v>33</v>
      </c>
      <c r="AX4696" s="13" t="s">
        <v>72</v>
      </c>
      <c r="AY4696" s="243" t="s">
        <v>190</v>
      </c>
    </row>
    <row r="4697" s="13" customFormat="1">
      <c r="A4697" s="13"/>
      <c r="B4697" s="232"/>
      <c r="C4697" s="233"/>
      <c r="D4697" s="234" t="s">
        <v>205</v>
      </c>
      <c r="E4697" s="235" t="s">
        <v>19</v>
      </c>
      <c r="F4697" s="236" t="s">
        <v>1103</v>
      </c>
      <c r="G4697" s="233"/>
      <c r="H4697" s="237">
        <v>-1.25</v>
      </c>
      <c r="I4697" s="238"/>
      <c r="J4697" s="233"/>
      <c r="K4697" s="233"/>
      <c r="L4697" s="239"/>
      <c r="M4697" s="240"/>
      <c r="N4697" s="241"/>
      <c r="O4697" s="241"/>
      <c r="P4697" s="241"/>
      <c r="Q4697" s="241"/>
      <c r="R4697" s="241"/>
      <c r="S4697" s="241"/>
      <c r="T4697" s="242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3" t="s">
        <v>205</v>
      </c>
      <c r="AU4697" s="243" t="s">
        <v>82</v>
      </c>
      <c r="AV4697" s="13" t="s">
        <v>82</v>
      </c>
      <c r="AW4697" s="13" t="s">
        <v>33</v>
      </c>
      <c r="AX4697" s="13" t="s">
        <v>72</v>
      </c>
      <c r="AY4697" s="243" t="s">
        <v>190</v>
      </c>
    </row>
    <row r="4698" s="13" customFormat="1">
      <c r="A4698" s="13"/>
      <c r="B4698" s="232"/>
      <c r="C4698" s="233"/>
      <c r="D4698" s="234" t="s">
        <v>205</v>
      </c>
      <c r="E4698" s="235" t="s">
        <v>19</v>
      </c>
      <c r="F4698" s="236" t="s">
        <v>1909</v>
      </c>
      <c r="G4698" s="233"/>
      <c r="H4698" s="237">
        <v>-11.375</v>
      </c>
      <c r="I4698" s="238"/>
      <c r="J4698" s="233"/>
      <c r="K4698" s="233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205</v>
      </c>
      <c r="AU4698" s="243" t="s">
        <v>82</v>
      </c>
      <c r="AV4698" s="13" t="s">
        <v>82</v>
      </c>
      <c r="AW4698" s="13" t="s">
        <v>33</v>
      </c>
      <c r="AX4698" s="13" t="s">
        <v>72</v>
      </c>
      <c r="AY4698" s="243" t="s">
        <v>190</v>
      </c>
    </row>
    <row r="4699" s="13" customFormat="1">
      <c r="A4699" s="13"/>
      <c r="B4699" s="232"/>
      <c r="C4699" s="233"/>
      <c r="D4699" s="234" t="s">
        <v>205</v>
      </c>
      <c r="E4699" s="235" t="s">
        <v>19</v>
      </c>
      <c r="F4699" s="236" t="s">
        <v>1916</v>
      </c>
      <c r="G4699" s="233"/>
      <c r="H4699" s="237">
        <v>-7.625</v>
      </c>
      <c r="I4699" s="238"/>
      <c r="J4699" s="233"/>
      <c r="K4699" s="233"/>
      <c r="L4699" s="239"/>
      <c r="M4699" s="240"/>
      <c r="N4699" s="241"/>
      <c r="O4699" s="241"/>
      <c r="P4699" s="241"/>
      <c r="Q4699" s="241"/>
      <c r="R4699" s="241"/>
      <c r="S4699" s="241"/>
      <c r="T4699" s="242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3" t="s">
        <v>205</v>
      </c>
      <c r="AU4699" s="243" t="s">
        <v>82</v>
      </c>
      <c r="AV4699" s="13" t="s">
        <v>82</v>
      </c>
      <c r="AW4699" s="13" t="s">
        <v>33</v>
      </c>
      <c r="AX4699" s="13" t="s">
        <v>72</v>
      </c>
      <c r="AY4699" s="243" t="s">
        <v>190</v>
      </c>
    </row>
    <row r="4700" s="13" customFormat="1">
      <c r="A4700" s="13"/>
      <c r="B4700" s="232"/>
      <c r="C4700" s="233"/>
      <c r="D4700" s="234" t="s">
        <v>205</v>
      </c>
      <c r="E4700" s="235" t="s">
        <v>19</v>
      </c>
      <c r="F4700" s="236" t="s">
        <v>1894</v>
      </c>
      <c r="G4700" s="233"/>
      <c r="H4700" s="237">
        <v>1.1679999999999999</v>
      </c>
      <c r="I4700" s="238"/>
      <c r="J4700" s="233"/>
      <c r="K4700" s="233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205</v>
      </c>
      <c r="AU4700" s="243" t="s">
        <v>82</v>
      </c>
      <c r="AV4700" s="13" t="s">
        <v>82</v>
      </c>
      <c r="AW4700" s="13" t="s">
        <v>33</v>
      </c>
      <c r="AX4700" s="13" t="s">
        <v>72</v>
      </c>
      <c r="AY4700" s="243" t="s">
        <v>190</v>
      </c>
    </row>
    <row r="4701" s="13" customFormat="1">
      <c r="A4701" s="13"/>
      <c r="B4701" s="232"/>
      <c r="C4701" s="233"/>
      <c r="D4701" s="234" t="s">
        <v>205</v>
      </c>
      <c r="E4701" s="235" t="s">
        <v>19</v>
      </c>
      <c r="F4701" s="236" t="s">
        <v>1912</v>
      </c>
      <c r="G4701" s="233"/>
      <c r="H4701" s="237">
        <v>2.1150000000000002</v>
      </c>
      <c r="I4701" s="238"/>
      <c r="J4701" s="233"/>
      <c r="K4701" s="233"/>
      <c r="L4701" s="239"/>
      <c r="M4701" s="240"/>
      <c r="N4701" s="241"/>
      <c r="O4701" s="241"/>
      <c r="P4701" s="241"/>
      <c r="Q4701" s="241"/>
      <c r="R4701" s="241"/>
      <c r="S4701" s="241"/>
      <c r="T4701" s="242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3" t="s">
        <v>205</v>
      </c>
      <c r="AU4701" s="243" t="s">
        <v>82</v>
      </c>
      <c r="AV4701" s="13" t="s">
        <v>82</v>
      </c>
      <c r="AW4701" s="13" t="s">
        <v>33</v>
      </c>
      <c r="AX4701" s="13" t="s">
        <v>72</v>
      </c>
      <c r="AY4701" s="243" t="s">
        <v>190</v>
      </c>
    </row>
    <row r="4702" s="13" customFormat="1">
      <c r="A4702" s="13"/>
      <c r="B4702" s="232"/>
      <c r="C4702" s="233"/>
      <c r="D4702" s="234" t="s">
        <v>205</v>
      </c>
      <c r="E4702" s="235" t="s">
        <v>19</v>
      </c>
      <c r="F4702" s="236" t="s">
        <v>1917</v>
      </c>
      <c r="G4702" s="233"/>
      <c r="H4702" s="237">
        <v>1.665</v>
      </c>
      <c r="I4702" s="238"/>
      <c r="J4702" s="233"/>
      <c r="K4702" s="233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205</v>
      </c>
      <c r="AU4702" s="243" t="s">
        <v>82</v>
      </c>
      <c r="AV4702" s="13" t="s">
        <v>82</v>
      </c>
      <c r="AW4702" s="13" t="s">
        <v>33</v>
      </c>
      <c r="AX4702" s="13" t="s">
        <v>72</v>
      </c>
      <c r="AY4702" s="243" t="s">
        <v>190</v>
      </c>
    </row>
    <row r="4703" s="14" customFormat="1">
      <c r="A4703" s="14"/>
      <c r="B4703" s="254"/>
      <c r="C4703" s="255"/>
      <c r="D4703" s="234" t="s">
        <v>205</v>
      </c>
      <c r="E4703" s="256" t="s">
        <v>19</v>
      </c>
      <c r="F4703" s="257" t="s">
        <v>1422</v>
      </c>
      <c r="G4703" s="255"/>
      <c r="H4703" s="256" t="s">
        <v>19</v>
      </c>
      <c r="I4703" s="258"/>
      <c r="J4703" s="255"/>
      <c r="K4703" s="255"/>
      <c r="L4703" s="259"/>
      <c r="M4703" s="260"/>
      <c r="N4703" s="261"/>
      <c r="O4703" s="261"/>
      <c r="P4703" s="261"/>
      <c r="Q4703" s="261"/>
      <c r="R4703" s="261"/>
      <c r="S4703" s="261"/>
      <c r="T4703" s="262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63" t="s">
        <v>205</v>
      </c>
      <c r="AU4703" s="263" t="s">
        <v>82</v>
      </c>
      <c r="AV4703" s="14" t="s">
        <v>79</v>
      </c>
      <c r="AW4703" s="14" t="s">
        <v>33</v>
      </c>
      <c r="AX4703" s="14" t="s">
        <v>72</v>
      </c>
      <c r="AY4703" s="263" t="s">
        <v>190</v>
      </c>
    </row>
    <row r="4704" s="13" customFormat="1">
      <c r="A4704" s="13"/>
      <c r="B4704" s="232"/>
      <c r="C4704" s="233"/>
      <c r="D4704" s="234" t="s">
        <v>205</v>
      </c>
      <c r="E4704" s="235" t="s">
        <v>19</v>
      </c>
      <c r="F4704" s="236" t="s">
        <v>4710</v>
      </c>
      <c r="G4704" s="233"/>
      <c r="H4704" s="237">
        <v>120.95999999999999</v>
      </c>
      <c r="I4704" s="238"/>
      <c r="J4704" s="233"/>
      <c r="K4704" s="233"/>
      <c r="L4704" s="239"/>
      <c r="M4704" s="240"/>
      <c r="N4704" s="241"/>
      <c r="O4704" s="241"/>
      <c r="P4704" s="241"/>
      <c r="Q4704" s="241"/>
      <c r="R4704" s="241"/>
      <c r="S4704" s="241"/>
      <c r="T4704" s="242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3" t="s">
        <v>205</v>
      </c>
      <c r="AU4704" s="243" t="s">
        <v>82</v>
      </c>
      <c r="AV4704" s="13" t="s">
        <v>82</v>
      </c>
      <c r="AW4704" s="13" t="s">
        <v>33</v>
      </c>
      <c r="AX4704" s="13" t="s">
        <v>72</v>
      </c>
      <c r="AY4704" s="243" t="s">
        <v>190</v>
      </c>
    </row>
    <row r="4705" s="13" customFormat="1">
      <c r="A4705" s="13"/>
      <c r="B4705" s="232"/>
      <c r="C4705" s="233"/>
      <c r="D4705" s="234" t="s">
        <v>205</v>
      </c>
      <c r="E4705" s="235" t="s">
        <v>19</v>
      </c>
      <c r="F4705" s="236" t="s">
        <v>1867</v>
      </c>
      <c r="G4705" s="233"/>
      <c r="H4705" s="237">
        <v>-1.7729999999999999</v>
      </c>
      <c r="I4705" s="238"/>
      <c r="J4705" s="233"/>
      <c r="K4705" s="233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205</v>
      </c>
      <c r="AU4705" s="243" t="s">
        <v>82</v>
      </c>
      <c r="AV4705" s="13" t="s">
        <v>82</v>
      </c>
      <c r="AW4705" s="13" t="s">
        <v>33</v>
      </c>
      <c r="AX4705" s="13" t="s">
        <v>72</v>
      </c>
      <c r="AY4705" s="243" t="s">
        <v>190</v>
      </c>
    </row>
    <row r="4706" s="13" customFormat="1">
      <c r="A4706" s="13"/>
      <c r="B4706" s="232"/>
      <c r="C4706" s="233"/>
      <c r="D4706" s="234" t="s">
        <v>205</v>
      </c>
      <c r="E4706" s="235" t="s">
        <v>19</v>
      </c>
      <c r="F4706" s="236" t="s">
        <v>1915</v>
      </c>
      <c r="G4706" s="233"/>
      <c r="H4706" s="237">
        <v>-6.3040000000000003</v>
      </c>
      <c r="I4706" s="238"/>
      <c r="J4706" s="233"/>
      <c r="K4706" s="233"/>
      <c r="L4706" s="239"/>
      <c r="M4706" s="240"/>
      <c r="N4706" s="241"/>
      <c r="O4706" s="241"/>
      <c r="P4706" s="241"/>
      <c r="Q4706" s="241"/>
      <c r="R4706" s="241"/>
      <c r="S4706" s="241"/>
      <c r="T4706" s="242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3" t="s">
        <v>205</v>
      </c>
      <c r="AU4706" s="243" t="s">
        <v>82</v>
      </c>
      <c r="AV4706" s="13" t="s">
        <v>82</v>
      </c>
      <c r="AW4706" s="13" t="s">
        <v>33</v>
      </c>
      <c r="AX4706" s="13" t="s">
        <v>72</v>
      </c>
      <c r="AY4706" s="243" t="s">
        <v>190</v>
      </c>
    </row>
    <row r="4707" s="13" customFormat="1">
      <c r="A4707" s="13"/>
      <c r="B4707" s="232"/>
      <c r="C4707" s="233"/>
      <c r="D4707" s="234" t="s">
        <v>205</v>
      </c>
      <c r="E4707" s="235" t="s">
        <v>19</v>
      </c>
      <c r="F4707" s="236" t="s">
        <v>1907</v>
      </c>
      <c r="G4707" s="233"/>
      <c r="H4707" s="237">
        <v>-6.5439999999999996</v>
      </c>
      <c r="I4707" s="238"/>
      <c r="J4707" s="233"/>
      <c r="K4707" s="233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205</v>
      </c>
      <c r="AU4707" s="243" t="s">
        <v>82</v>
      </c>
      <c r="AV4707" s="13" t="s">
        <v>82</v>
      </c>
      <c r="AW4707" s="13" t="s">
        <v>33</v>
      </c>
      <c r="AX4707" s="13" t="s">
        <v>72</v>
      </c>
      <c r="AY4707" s="243" t="s">
        <v>190</v>
      </c>
    </row>
    <row r="4708" s="13" customFormat="1">
      <c r="A4708" s="13"/>
      <c r="B4708" s="232"/>
      <c r="C4708" s="233"/>
      <c r="D4708" s="234" t="s">
        <v>205</v>
      </c>
      <c r="E4708" s="235" t="s">
        <v>19</v>
      </c>
      <c r="F4708" s="236" t="s">
        <v>1103</v>
      </c>
      <c r="G4708" s="233"/>
      <c r="H4708" s="237">
        <v>-1.25</v>
      </c>
      <c r="I4708" s="238"/>
      <c r="J4708" s="233"/>
      <c r="K4708" s="233"/>
      <c r="L4708" s="239"/>
      <c r="M4708" s="240"/>
      <c r="N4708" s="241"/>
      <c r="O4708" s="241"/>
      <c r="P4708" s="241"/>
      <c r="Q4708" s="241"/>
      <c r="R4708" s="241"/>
      <c r="S4708" s="241"/>
      <c r="T4708" s="242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3" t="s">
        <v>205</v>
      </c>
      <c r="AU4708" s="243" t="s">
        <v>82</v>
      </c>
      <c r="AV4708" s="13" t="s">
        <v>82</v>
      </c>
      <c r="AW4708" s="13" t="s">
        <v>33</v>
      </c>
      <c r="AX4708" s="13" t="s">
        <v>72</v>
      </c>
      <c r="AY4708" s="243" t="s">
        <v>190</v>
      </c>
    </row>
    <row r="4709" s="13" customFormat="1">
      <c r="A4709" s="13"/>
      <c r="B4709" s="232"/>
      <c r="C4709" s="233"/>
      <c r="D4709" s="234" t="s">
        <v>205</v>
      </c>
      <c r="E4709" s="235" t="s">
        <v>19</v>
      </c>
      <c r="F4709" s="236" t="s">
        <v>1919</v>
      </c>
      <c r="G4709" s="233"/>
      <c r="H4709" s="237">
        <v>-22.75</v>
      </c>
      <c r="I4709" s="238"/>
      <c r="J4709" s="233"/>
      <c r="K4709" s="233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205</v>
      </c>
      <c r="AU4709" s="243" t="s">
        <v>82</v>
      </c>
      <c r="AV4709" s="13" t="s">
        <v>82</v>
      </c>
      <c r="AW4709" s="13" t="s">
        <v>33</v>
      </c>
      <c r="AX4709" s="13" t="s">
        <v>72</v>
      </c>
      <c r="AY4709" s="243" t="s">
        <v>190</v>
      </c>
    </row>
    <row r="4710" s="13" customFormat="1">
      <c r="A4710" s="13"/>
      <c r="B4710" s="232"/>
      <c r="C4710" s="233"/>
      <c r="D4710" s="234" t="s">
        <v>205</v>
      </c>
      <c r="E4710" s="235" t="s">
        <v>19</v>
      </c>
      <c r="F4710" s="236" t="s">
        <v>1910</v>
      </c>
      <c r="G4710" s="233"/>
      <c r="H4710" s="237">
        <v>1.458</v>
      </c>
      <c r="I4710" s="238"/>
      <c r="J4710" s="233"/>
      <c r="K4710" s="233"/>
      <c r="L4710" s="239"/>
      <c r="M4710" s="240"/>
      <c r="N4710" s="241"/>
      <c r="O4710" s="241"/>
      <c r="P4710" s="241"/>
      <c r="Q4710" s="241"/>
      <c r="R4710" s="241"/>
      <c r="S4710" s="241"/>
      <c r="T4710" s="242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3" t="s">
        <v>205</v>
      </c>
      <c r="AU4710" s="243" t="s">
        <v>82</v>
      </c>
      <c r="AV4710" s="13" t="s">
        <v>82</v>
      </c>
      <c r="AW4710" s="13" t="s">
        <v>33</v>
      </c>
      <c r="AX4710" s="13" t="s">
        <v>72</v>
      </c>
      <c r="AY4710" s="243" t="s">
        <v>190</v>
      </c>
    </row>
    <row r="4711" s="13" customFormat="1">
      <c r="A4711" s="13"/>
      <c r="B4711" s="232"/>
      <c r="C4711" s="233"/>
      <c r="D4711" s="234" t="s">
        <v>205</v>
      </c>
      <c r="E4711" s="235" t="s">
        <v>19</v>
      </c>
      <c r="F4711" s="236" t="s">
        <v>1920</v>
      </c>
      <c r="G4711" s="233"/>
      <c r="H4711" s="237">
        <v>4.2300000000000004</v>
      </c>
      <c r="I4711" s="238"/>
      <c r="J4711" s="233"/>
      <c r="K4711" s="233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205</v>
      </c>
      <c r="AU4711" s="243" t="s">
        <v>82</v>
      </c>
      <c r="AV4711" s="13" t="s">
        <v>82</v>
      </c>
      <c r="AW4711" s="13" t="s">
        <v>33</v>
      </c>
      <c r="AX4711" s="13" t="s">
        <v>72</v>
      </c>
      <c r="AY4711" s="243" t="s">
        <v>190</v>
      </c>
    </row>
    <row r="4712" s="14" customFormat="1">
      <c r="A4712" s="14"/>
      <c r="B4712" s="254"/>
      <c r="C4712" s="255"/>
      <c r="D4712" s="234" t="s">
        <v>205</v>
      </c>
      <c r="E4712" s="256" t="s">
        <v>19</v>
      </c>
      <c r="F4712" s="257" t="s">
        <v>4190</v>
      </c>
      <c r="G4712" s="255"/>
      <c r="H4712" s="256" t="s">
        <v>19</v>
      </c>
      <c r="I4712" s="258"/>
      <c r="J4712" s="255"/>
      <c r="K4712" s="255"/>
      <c r="L4712" s="259"/>
      <c r="M4712" s="260"/>
      <c r="N4712" s="261"/>
      <c r="O4712" s="261"/>
      <c r="P4712" s="261"/>
      <c r="Q4712" s="261"/>
      <c r="R4712" s="261"/>
      <c r="S4712" s="261"/>
      <c r="T4712" s="262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63" t="s">
        <v>205</v>
      </c>
      <c r="AU4712" s="263" t="s">
        <v>82</v>
      </c>
      <c r="AV4712" s="14" t="s">
        <v>79</v>
      </c>
      <c r="AW4712" s="14" t="s">
        <v>33</v>
      </c>
      <c r="AX4712" s="14" t="s">
        <v>72</v>
      </c>
      <c r="AY4712" s="263" t="s">
        <v>190</v>
      </c>
    </row>
    <row r="4713" s="13" customFormat="1">
      <c r="A4713" s="13"/>
      <c r="B4713" s="232"/>
      <c r="C4713" s="233"/>
      <c r="D4713" s="234" t="s">
        <v>205</v>
      </c>
      <c r="E4713" s="235" t="s">
        <v>19</v>
      </c>
      <c r="F4713" s="236" t="s">
        <v>4574</v>
      </c>
      <c r="G4713" s="233"/>
      <c r="H4713" s="237">
        <v>25.379999999999999</v>
      </c>
      <c r="I4713" s="238"/>
      <c r="J4713" s="233"/>
      <c r="K4713" s="233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205</v>
      </c>
      <c r="AU4713" s="243" t="s">
        <v>82</v>
      </c>
      <c r="AV4713" s="13" t="s">
        <v>82</v>
      </c>
      <c r="AW4713" s="13" t="s">
        <v>33</v>
      </c>
      <c r="AX4713" s="13" t="s">
        <v>72</v>
      </c>
      <c r="AY4713" s="243" t="s">
        <v>190</v>
      </c>
    </row>
    <row r="4714" s="13" customFormat="1">
      <c r="A4714" s="13"/>
      <c r="B4714" s="232"/>
      <c r="C4714" s="233"/>
      <c r="D4714" s="234" t="s">
        <v>205</v>
      </c>
      <c r="E4714" s="235" t="s">
        <v>19</v>
      </c>
      <c r="F4714" s="236" t="s">
        <v>1867</v>
      </c>
      <c r="G4714" s="233"/>
      <c r="H4714" s="237">
        <v>-1.7729999999999999</v>
      </c>
      <c r="I4714" s="238"/>
      <c r="J4714" s="233"/>
      <c r="K4714" s="233"/>
      <c r="L4714" s="239"/>
      <c r="M4714" s="240"/>
      <c r="N4714" s="241"/>
      <c r="O4714" s="241"/>
      <c r="P4714" s="241"/>
      <c r="Q4714" s="241"/>
      <c r="R4714" s="241"/>
      <c r="S4714" s="241"/>
      <c r="T4714" s="242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3" t="s">
        <v>205</v>
      </c>
      <c r="AU4714" s="243" t="s">
        <v>82</v>
      </c>
      <c r="AV4714" s="13" t="s">
        <v>82</v>
      </c>
      <c r="AW4714" s="13" t="s">
        <v>33</v>
      </c>
      <c r="AX4714" s="13" t="s">
        <v>72</v>
      </c>
      <c r="AY4714" s="243" t="s">
        <v>190</v>
      </c>
    </row>
    <row r="4715" s="14" customFormat="1">
      <c r="A4715" s="14"/>
      <c r="B4715" s="254"/>
      <c r="C4715" s="255"/>
      <c r="D4715" s="234" t="s">
        <v>205</v>
      </c>
      <c r="E4715" s="256" t="s">
        <v>19</v>
      </c>
      <c r="F4715" s="257" t="s">
        <v>1921</v>
      </c>
      <c r="G4715" s="255"/>
      <c r="H4715" s="256" t="s">
        <v>19</v>
      </c>
      <c r="I4715" s="258"/>
      <c r="J4715" s="255"/>
      <c r="K4715" s="255"/>
      <c r="L4715" s="259"/>
      <c r="M4715" s="260"/>
      <c r="N4715" s="261"/>
      <c r="O4715" s="261"/>
      <c r="P4715" s="261"/>
      <c r="Q4715" s="261"/>
      <c r="R4715" s="261"/>
      <c r="S4715" s="261"/>
      <c r="T4715" s="262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63" t="s">
        <v>205</v>
      </c>
      <c r="AU4715" s="263" t="s">
        <v>82</v>
      </c>
      <c r="AV4715" s="14" t="s">
        <v>79</v>
      </c>
      <c r="AW4715" s="14" t="s">
        <v>33</v>
      </c>
      <c r="AX4715" s="14" t="s">
        <v>72</v>
      </c>
      <c r="AY4715" s="263" t="s">
        <v>190</v>
      </c>
    </row>
    <row r="4716" s="13" customFormat="1">
      <c r="A4716" s="13"/>
      <c r="B4716" s="232"/>
      <c r="C4716" s="233"/>
      <c r="D4716" s="234" t="s">
        <v>205</v>
      </c>
      <c r="E4716" s="235" t="s">
        <v>19</v>
      </c>
      <c r="F4716" s="236" t="s">
        <v>4711</v>
      </c>
      <c r="G4716" s="233"/>
      <c r="H4716" s="237">
        <v>96.959999999999994</v>
      </c>
      <c r="I4716" s="238"/>
      <c r="J4716" s="233"/>
      <c r="K4716" s="233"/>
      <c r="L4716" s="239"/>
      <c r="M4716" s="240"/>
      <c r="N4716" s="241"/>
      <c r="O4716" s="241"/>
      <c r="P4716" s="241"/>
      <c r="Q4716" s="241"/>
      <c r="R4716" s="241"/>
      <c r="S4716" s="241"/>
      <c r="T4716" s="242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3" t="s">
        <v>205</v>
      </c>
      <c r="AU4716" s="243" t="s">
        <v>82</v>
      </c>
      <c r="AV4716" s="13" t="s">
        <v>82</v>
      </c>
      <c r="AW4716" s="13" t="s">
        <v>33</v>
      </c>
      <c r="AX4716" s="13" t="s">
        <v>72</v>
      </c>
      <c r="AY4716" s="243" t="s">
        <v>190</v>
      </c>
    </row>
    <row r="4717" s="13" customFormat="1">
      <c r="A4717" s="13"/>
      <c r="B4717" s="232"/>
      <c r="C4717" s="233"/>
      <c r="D4717" s="234" t="s">
        <v>205</v>
      </c>
      <c r="E4717" s="235" t="s">
        <v>19</v>
      </c>
      <c r="F4717" s="236" t="s">
        <v>1867</v>
      </c>
      <c r="G4717" s="233"/>
      <c r="H4717" s="237">
        <v>-1.7729999999999999</v>
      </c>
      <c r="I4717" s="238"/>
      <c r="J4717" s="233"/>
      <c r="K4717" s="233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205</v>
      </c>
      <c r="AU4717" s="243" t="s">
        <v>82</v>
      </c>
      <c r="AV4717" s="13" t="s">
        <v>82</v>
      </c>
      <c r="AW4717" s="13" t="s">
        <v>33</v>
      </c>
      <c r="AX4717" s="13" t="s">
        <v>72</v>
      </c>
      <c r="AY4717" s="243" t="s">
        <v>190</v>
      </c>
    </row>
    <row r="4718" s="13" customFormat="1">
      <c r="A4718" s="13"/>
      <c r="B4718" s="232"/>
      <c r="C4718" s="233"/>
      <c r="D4718" s="234" t="s">
        <v>205</v>
      </c>
      <c r="E4718" s="235" t="s">
        <v>19</v>
      </c>
      <c r="F4718" s="236" t="s">
        <v>1856</v>
      </c>
      <c r="G4718" s="233"/>
      <c r="H4718" s="237">
        <v>-3.1520000000000001</v>
      </c>
      <c r="I4718" s="238"/>
      <c r="J4718" s="233"/>
      <c r="K4718" s="233"/>
      <c r="L4718" s="239"/>
      <c r="M4718" s="240"/>
      <c r="N4718" s="241"/>
      <c r="O4718" s="241"/>
      <c r="P4718" s="241"/>
      <c r="Q4718" s="241"/>
      <c r="R4718" s="241"/>
      <c r="S4718" s="241"/>
      <c r="T4718" s="242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3" t="s">
        <v>205</v>
      </c>
      <c r="AU4718" s="243" t="s">
        <v>82</v>
      </c>
      <c r="AV4718" s="13" t="s">
        <v>82</v>
      </c>
      <c r="AW4718" s="13" t="s">
        <v>33</v>
      </c>
      <c r="AX4718" s="13" t="s">
        <v>72</v>
      </c>
      <c r="AY4718" s="243" t="s">
        <v>190</v>
      </c>
    </row>
    <row r="4719" s="13" customFormat="1">
      <c r="A4719" s="13"/>
      <c r="B4719" s="232"/>
      <c r="C4719" s="233"/>
      <c r="D4719" s="234" t="s">
        <v>205</v>
      </c>
      <c r="E4719" s="235" t="s">
        <v>19</v>
      </c>
      <c r="F4719" s="236" t="s">
        <v>1923</v>
      </c>
      <c r="G4719" s="233"/>
      <c r="H4719" s="237">
        <v>-5</v>
      </c>
      <c r="I4719" s="238"/>
      <c r="J4719" s="233"/>
      <c r="K4719" s="233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205</v>
      </c>
      <c r="AU4719" s="243" t="s">
        <v>82</v>
      </c>
      <c r="AV4719" s="13" t="s">
        <v>82</v>
      </c>
      <c r="AW4719" s="13" t="s">
        <v>33</v>
      </c>
      <c r="AX4719" s="13" t="s">
        <v>72</v>
      </c>
      <c r="AY4719" s="243" t="s">
        <v>190</v>
      </c>
    </row>
    <row r="4720" s="13" customFormat="1">
      <c r="A4720" s="13"/>
      <c r="B4720" s="232"/>
      <c r="C4720" s="233"/>
      <c r="D4720" s="234" t="s">
        <v>205</v>
      </c>
      <c r="E4720" s="235" t="s">
        <v>19</v>
      </c>
      <c r="F4720" s="236" t="s">
        <v>1924</v>
      </c>
      <c r="G4720" s="233"/>
      <c r="H4720" s="237">
        <v>-10</v>
      </c>
      <c r="I4720" s="238"/>
      <c r="J4720" s="233"/>
      <c r="K4720" s="233"/>
      <c r="L4720" s="239"/>
      <c r="M4720" s="240"/>
      <c r="N4720" s="241"/>
      <c r="O4720" s="241"/>
      <c r="P4720" s="241"/>
      <c r="Q4720" s="241"/>
      <c r="R4720" s="241"/>
      <c r="S4720" s="241"/>
      <c r="T4720" s="242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3" t="s">
        <v>205</v>
      </c>
      <c r="AU4720" s="243" t="s">
        <v>82</v>
      </c>
      <c r="AV4720" s="13" t="s">
        <v>82</v>
      </c>
      <c r="AW4720" s="13" t="s">
        <v>33</v>
      </c>
      <c r="AX4720" s="13" t="s">
        <v>72</v>
      </c>
      <c r="AY4720" s="243" t="s">
        <v>190</v>
      </c>
    </row>
    <row r="4721" s="13" customFormat="1">
      <c r="A4721" s="13"/>
      <c r="B4721" s="232"/>
      <c r="C4721" s="233"/>
      <c r="D4721" s="234" t="s">
        <v>205</v>
      </c>
      <c r="E4721" s="235" t="s">
        <v>19</v>
      </c>
      <c r="F4721" s="236" t="s">
        <v>1925</v>
      </c>
      <c r="G4721" s="233"/>
      <c r="H4721" s="237">
        <v>-15.25</v>
      </c>
      <c r="I4721" s="238"/>
      <c r="J4721" s="233"/>
      <c r="K4721" s="233"/>
      <c r="L4721" s="239"/>
      <c r="M4721" s="240"/>
      <c r="N4721" s="241"/>
      <c r="O4721" s="241"/>
      <c r="P4721" s="241"/>
      <c r="Q4721" s="241"/>
      <c r="R4721" s="241"/>
      <c r="S4721" s="241"/>
      <c r="T4721" s="242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43" t="s">
        <v>205</v>
      </c>
      <c r="AU4721" s="243" t="s">
        <v>82</v>
      </c>
      <c r="AV4721" s="13" t="s">
        <v>82</v>
      </c>
      <c r="AW4721" s="13" t="s">
        <v>33</v>
      </c>
      <c r="AX4721" s="13" t="s">
        <v>72</v>
      </c>
      <c r="AY4721" s="243" t="s">
        <v>190</v>
      </c>
    </row>
    <row r="4722" s="13" customFormat="1">
      <c r="A4722" s="13"/>
      <c r="B4722" s="232"/>
      <c r="C4722" s="233"/>
      <c r="D4722" s="234" t="s">
        <v>205</v>
      </c>
      <c r="E4722" s="235" t="s">
        <v>19</v>
      </c>
      <c r="F4722" s="236" t="s">
        <v>1926</v>
      </c>
      <c r="G4722" s="233"/>
      <c r="H4722" s="237">
        <v>2.7999999999999998</v>
      </c>
      <c r="I4722" s="238"/>
      <c r="J4722" s="233"/>
      <c r="K4722" s="233"/>
      <c r="L4722" s="239"/>
      <c r="M4722" s="240"/>
      <c r="N4722" s="241"/>
      <c r="O4722" s="241"/>
      <c r="P4722" s="241"/>
      <c r="Q4722" s="241"/>
      <c r="R4722" s="241"/>
      <c r="S4722" s="241"/>
      <c r="T4722" s="242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3" t="s">
        <v>205</v>
      </c>
      <c r="AU4722" s="243" t="s">
        <v>82</v>
      </c>
      <c r="AV4722" s="13" t="s">
        <v>82</v>
      </c>
      <c r="AW4722" s="13" t="s">
        <v>33</v>
      </c>
      <c r="AX4722" s="13" t="s">
        <v>72</v>
      </c>
      <c r="AY4722" s="243" t="s">
        <v>190</v>
      </c>
    </row>
    <row r="4723" s="13" customFormat="1">
      <c r="A4723" s="13"/>
      <c r="B4723" s="232"/>
      <c r="C4723" s="233"/>
      <c r="D4723" s="234" t="s">
        <v>205</v>
      </c>
      <c r="E4723" s="235" t="s">
        <v>19</v>
      </c>
      <c r="F4723" s="236" t="s">
        <v>1927</v>
      </c>
      <c r="G4723" s="233"/>
      <c r="H4723" s="237">
        <v>2.6000000000000001</v>
      </c>
      <c r="I4723" s="238"/>
      <c r="J4723" s="233"/>
      <c r="K4723" s="233"/>
      <c r="L4723" s="239"/>
      <c r="M4723" s="240"/>
      <c r="N4723" s="241"/>
      <c r="O4723" s="241"/>
      <c r="P4723" s="241"/>
      <c r="Q4723" s="241"/>
      <c r="R4723" s="241"/>
      <c r="S4723" s="241"/>
      <c r="T4723" s="242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3" t="s">
        <v>205</v>
      </c>
      <c r="AU4723" s="243" t="s">
        <v>82</v>
      </c>
      <c r="AV4723" s="13" t="s">
        <v>82</v>
      </c>
      <c r="AW4723" s="13" t="s">
        <v>33</v>
      </c>
      <c r="AX4723" s="13" t="s">
        <v>72</v>
      </c>
      <c r="AY4723" s="243" t="s">
        <v>190</v>
      </c>
    </row>
    <row r="4724" s="13" customFormat="1">
      <c r="A4724" s="13"/>
      <c r="B4724" s="232"/>
      <c r="C4724" s="233"/>
      <c r="D4724" s="234" t="s">
        <v>205</v>
      </c>
      <c r="E4724" s="235" t="s">
        <v>19</v>
      </c>
      <c r="F4724" s="236" t="s">
        <v>1928</v>
      </c>
      <c r="G4724" s="233"/>
      <c r="H4724" s="237">
        <v>2.2200000000000002</v>
      </c>
      <c r="I4724" s="238"/>
      <c r="J4724" s="233"/>
      <c r="K4724" s="233"/>
      <c r="L4724" s="239"/>
      <c r="M4724" s="240"/>
      <c r="N4724" s="241"/>
      <c r="O4724" s="241"/>
      <c r="P4724" s="241"/>
      <c r="Q4724" s="241"/>
      <c r="R4724" s="241"/>
      <c r="S4724" s="241"/>
      <c r="T4724" s="242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3" t="s">
        <v>205</v>
      </c>
      <c r="AU4724" s="243" t="s">
        <v>82</v>
      </c>
      <c r="AV4724" s="13" t="s">
        <v>82</v>
      </c>
      <c r="AW4724" s="13" t="s">
        <v>33</v>
      </c>
      <c r="AX4724" s="13" t="s">
        <v>72</v>
      </c>
      <c r="AY4724" s="243" t="s">
        <v>190</v>
      </c>
    </row>
    <row r="4725" s="14" customFormat="1">
      <c r="A4725" s="14"/>
      <c r="B4725" s="254"/>
      <c r="C4725" s="255"/>
      <c r="D4725" s="234" t="s">
        <v>205</v>
      </c>
      <c r="E4725" s="256" t="s">
        <v>19</v>
      </c>
      <c r="F4725" s="257" t="s">
        <v>1460</v>
      </c>
      <c r="G4725" s="255"/>
      <c r="H4725" s="256" t="s">
        <v>19</v>
      </c>
      <c r="I4725" s="258"/>
      <c r="J4725" s="255"/>
      <c r="K4725" s="255"/>
      <c r="L4725" s="259"/>
      <c r="M4725" s="260"/>
      <c r="N4725" s="261"/>
      <c r="O4725" s="261"/>
      <c r="P4725" s="261"/>
      <c r="Q4725" s="261"/>
      <c r="R4725" s="261"/>
      <c r="S4725" s="261"/>
      <c r="T4725" s="262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63" t="s">
        <v>205</v>
      </c>
      <c r="AU4725" s="263" t="s">
        <v>82</v>
      </c>
      <c r="AV4725" s="14" t="s">
        <v>79</v>
      </c>
      <c r="AW4725" s="14" t="s">
        <v>33</v>
      </c>
      <c r="AX4725" s="14" t="s">
        <v>72</v>
      </c>
      <c r="AY4725" s="263" t="s">
        <v>190</v>
      </c>
    </row>
    <row r="4726" s="13" customFormat="1">
      <c r="A4726" s="13"/>
      <c r="B4726" s="232"/>
      <c r="C4726" s="233"/>
      <c r="D4726" s="234" t="s">
        <v>205</v>
      </c>
      <c r="E4726" s="235" t="s">
        <v>19</v>
      </c>
      <c r="F4726" s="236" t="s">
        <v>4712</v>
      </c>
      <c r="G4726" s="233"/>
      <c r="H4726" s="237">
        <v>92.352000000000004</v>
      </c>
      <c r="I4726" s="238"/>
      <c r="J4726" s="233"/>
      <c r="K4726" s="233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205</v>
      </c>
      <c r="AU4726" s="243" t="s">
        <v>82</v>
      </c>
      <c r="AV4726" s="13" t="s">
        <v>82</v>
      </c>
      <c r="AW4726" s="13" t="s">
        <v>33</v>
      </c>
      <c r="AX4726" s="13" t="s">
        <v>72</v>
      </c>
      <c r="AY4726" s="243" t="s">
        <v>190</v>
      </c>
    </row>
    <row r="4727" s="13" customFormat="1">
      <c r="A4727" s="13"/>
      <c r="B4727" s="232"/>
      <c r="C4727" s="233"/>
      <c r="D4727" s="234" t="s">
        <v>205</v>
      </c>
      <c r="E4727" s="235" t="s">
        <v>19</v>
      </c>
      <c r="F4727" s="236" t="s">
        <v>1882</v>
      </c>
      <c r="G4727" s="233"/>
      <c r="H4727" s="237">
        <v>-3.5459999999999998</v>
      </c>
      <c r="I4727" s="238"/>
      <c r="J4727" s="233"/>
      <c r="K4727" s="233"/>
      <c r="L4727" s="239"/>
      <c r="M4727" s="240"/>
      <c r="N4727" s="241"/>
      <c r="O4727" s="241"/>
      <c r="P4727" s="241"/>
      <c r="Q4727" s="241"/>
      <c r="R4727" s="241"/>
      <c r="S4727" s="241"/>
      <c r="T4727" s="242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43" t="s">
        <v>205</v>
      </c>
      <c r="AU4727" s="243" t="s">
        <v>82</v>
      </c>
      <c r="AV4727" s="13" t="s">
        <v>82</v>
      </c>
      <c r="AW4727" s="13" t="s">
        <v>33</v>
      </c>
      <c r="AX4727" s="13" t="s">
        <v>72</v>
      </c>
      <c r="AY4727" s="243" t="s">
        <v>190</v>
      </c>
    </row>
    <row r="4728" s="13" customFormat="1">
      <c r="A4728" s="13"/>
      <c r="B4728" s="232"/>
      <c r="C4728" s="233"/>
      <c r="D4728" s="234" t="s">
        <v>205</v>
      </c>
      <c r="E4728" s="235" t="s">
        <v>19</v>
      </c>
      <c r="F4728" s="236" t="s">
        <v>1502</v>
      </c>
      <c r="G4728" s="233"/>
      <c r="H4728" s="237">
        <v>-0.35999999999999999</v>
      </c>
      <c r="I4728" s="238"/>
      <c r="J4728" s="233"/>
      <c r="K4728" s="233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205</v>
      </c>
      <c r="AU4728" s="243" t="s">
        <v>82</v>
      </c>
      <c r="AV4728" s="13" t="s">
        <v>82</v>
      </c>
      <c r="AW4728" s="13" t="s">
        <v>33</v>
      </c>
      <c r="AX4728" s="13" t="s">
        <v>72</v>
      </c>
      <c r="AY4728" s="243" t="s">
        <v>190</v>
      </c>
    </row>
    <row r="4729" s="13" customFormat="1">
      <c r="A4729" s="13"/>
      <c r="B4729" s="232"/>
      <c r="C4729" s="233"/>
      <c r="D4729" s="234" t="s">
        <v>205</v>
      </c>
      <c r="E4729" s="235" t="s">
        <v>19</v>
      </c>
      <c r="F4729" s="236" t="s">
        <v>1916</v>
      </c>
      <c r="G4729" s="233"/>
      <c r="H4729" s="237">
        <v>-7.625</v>
      </c>
      <c r="I4729" s="238"/>
      <c r="J4729" s="233"/>
      <c r="K4729" s="233"/>
      <c r="L4729" s="239"/>
      <c r="M4729" s="240"/>
      <c r="N4729" s="241"/>
      <c r="O4729" s="241"/>
      <c r="P4729" s="241"/>
      <c r="Q4729" s="241"/>
      <c r="R4729" s="241"/>
      <c r="S4729" s="241"/>
      <c r="T4729" s="242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43" t="s">
        <v>205</v>
      </c>
      <c r="AU4729" s="243" t="s">
        <v>82</v>
      </c>
      <c r="AV4729" s="13" t="s">
        <v>82</v>
      </c>
      <c r="AW4729" s="13" t="s">
        <v>33</v>
      </c>
      <c r="AX4729" s="13" t="s">
        <v>72</v>
      </c>
      <c r="AY4729" s="243" t="s">
        <v>190</v>
      </c>
    </row>
    <row r="4730" s="13" customFormat="1">
      <c r="A4730" s="13"/>
      <c r="B4730" s="232"/>
      <c r="C4730" s="233"/>
      <c r="D4730" s="234" t="s">
        <v>205</v>
      </c>
      <c r="E4730" s="235" t="s">
        <v>19</v>
      </c>
      <c r="F4730" s="236" t="s">
        <v>1930</v>
      </c>
      <c r="G4730" s="233"/>
      <c r="H4730" s="237">
        <v>-5.375</v>
      </c>
      <c r="I4730" s="238"/>
      <c r="J4730" s="233"/>
      <c r="K4730" s="233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205</v>
      </c>
      <c r="AU4730" s="243" t="s">
        <v>82</v>
      </c>
      <c r="AV4730" s="13" t="s">
        <v>82</v>
      </c>
      <c r="AW4730" s="13" t="s">
        <v>33</v>
      </c>
      <c r="AX4730" s="13" t="s">
        <v>72</v>
      </c>
      <c r="AY4730" s="243" t="s">
        <v>190</v>
      </c>
    </row>
    <row r="4731" s="13" customFormat="1">
      <c r="A4731" s="13"/>
      <c r="B4731" s="232"/>
      <c r="C4731" s="233"/>
      <c r="D4731" s="234" t="s">
        <v>205</v>
      </c>
      <c r="E4731" s="235" t="s">
        <v>19</v>
      </c>
      <c r="F4731" s="236" t="s">
        <v>1917</v>
      </c>
      <c r="G4731" s="233"/>
      <c r="H4731" s="237">
        <v>1.665</v>
      </c>
      <c r="I4731" s="238"/>
      <c r="J4731" s="233"/>
      <c r="K4731" s="233"/>
      <c r="L4731" s="239"/>
      <c r="M4731" s="240"/>
      <c r="N4731" s="241"/>
      <c r="O4731" s="241"/>
      <c r="P4731" s="241"/>
      <c r="Q4731" s="241"/>
      <c r="R4731" s="241"/>
      <c r="S4731" s="241"/>
      <c r="T4731" s="242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43" t="s">
        <v>205</v>
      </c>
      <c r="AU4731" s="243" t="s">
        <v>82</v>
      </c>
      <c r="AV4731" s="13" t="s">
        <v>82</v>
      </c>
      <c r="AW4731" s="13" t="s">
        <v>33</v>
      </c>
      <c r="AX4731" s="13" t="s">
        <v>72</v>
      </c>
      <c r="AY4731" s="243" t="s">
        <v>190</v>
      </c>
    </row>
    <row r="4732" s="13" customFormat="1">
      <c r="A4732" s="13"/>
      <c r="B4732" s="232"/>
      <c r="C4732" s="233"/>
      <c r="D4732" s="234" t="s">
        <v>205</v>
      </c>
      <c r="E4732" s="235" t="s">
        <v>19</v>
      </c>
      <c r="F4732" s="236" t="s">
        <v>1931</v>
      </c>
      <c r="G4732" s="233"/>
      <c r="H4732" s="237">
        <v>8.1449999999999996</v>
      </c>
      <c r="I4732" s="238"/>
      <c r="J4732" s="233"/>
      <c r="K4732" s="233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205</v>
      </c>
      <c r="AU4732" s="243" t="s">
        <v>82</v>
      </c>
      <c r="AV4732" s="13" t="s">
        <v>82</v>
      </c>
      <c r="AW4732" s="13" t="s">
        <v>33</v>
      </c>
      <c r="AX4732" s="13" t="s">
        <v>72</v>
      </c>
      <c r="AY4732" s="243" t="s">
        <v>190</v>
      </c>
    </row>
    <row r="4733" s="14" customFormat="1">
      <c r="A4733" s="14"/>
      <c r="B4733" s="254"/>
      <c r="C4733" s="255"/>
      <c r="D4733" s="234" t="s">
        <v>205</v>
      </c>
      <c r="E4733" s="256" t="s">
        <v>19</v>
      </c>
      <c r="F4733" s="257" t="s">
        <v>1463</v>
      </c>
      <c r="G4733" s="255"/>
      <c r="H4733" s="256" t="s">
        <v>19</v>
      </c>
      <c r="I4733" s="258"/>
      <c r="J4733" s="255"/>
      <c r="K4733" s="255"/>
      <c r="L4733" s="259"/>
      <c r="M4733" s="260"/>
      <c r="N4733" s="261"/>
      <c r="O4733" s="261"/>
      <c r="P4733" s="261"/>
      <c r="Q4733" s="261"/>
      <c r="R4733" s="261"/>
      <c r="S4733" s="261"/>
      <c r="T4733" s="262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63" t="s">
        <v>205</v>
      </c>
      <c r="AU4733" s="263" t="s">
        <v>82</v>
      </c>
      <c r="AV4733" s="14" t="s">
        <v>79</v>
      </c>
      <c r="AW4733" s="14" t="s">
        <v>33</v>
      </c>
      <c r="AX4733" s="14" t="s">
        <v>72</v>
      </c>
      <c r="AY4733" s="263" t="s">
        <v>190</v>
      </c>
    </row>
    <row r="4734" s="13" customFormat="1">
      <c r="A4734" s="13"/>
      <c r="B4734" s="232"/>
      <c r="C4734" s="233"/>
      <c r="D4734" s="234" t="s">
        <v>205</v>
      </c>
      <c r="E4734" s="235" t="s">
        <v>19</v>
      </c>
      <c r="F4734" s="236" t="s">
        <v>4713</v>
      </c>
      <c r="G4734" s="233"/>
      <c r="H4734" s="237">
        <v>94.185000000000002</v>
      </c>
      <c r="I4734" s="238"/>
      <c r="J4734" s="233"/>
      <c r="K4734" s="233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205</v>
      </c>
      <c r="AU4734" s="243" t="s">
        <v>82</v>
      </c>
      <c r="AV4734" s="13" t="s">
        <v>82</v>
      </c>
      <c r="AW4734" s="13" t="s">
        <v>33</v>
      </c>
      <c r="AX4734" s="13" t="s">
        <v>72</v>
      </c>
      <c r="AY4734" s="243" t="s">
        <v>190</v>
      </c>
    </row>
    <row r="4735" s="13" customFormat="1">
      <c r="A4735" s="13"/>
      <c r="B4735" s="232"/>
      <c r="C4735" s="233"/>
      <c r="D4735" s="234" t="s">
        <v>205</v>
      </c>
      <c r="E4735" s="235" t="s">
        <v>19</v>
      </c>
      <c r="F4735" s="236" t="s">
        <v>1867</v>
      </c>
      <c r="G4735" s="233"/>
      <c r="H4735" s="237">
        <v>-1.7729999999999999</v>
      </c>
      <c r="I4735" s="238"/>
      <c r="J4735" s="233"/>
      <c r="K4735" s="233"/>
      <c r="L4735" s="239"/>
      <c r="M4735" s="240"/>
      <c r="N4735" s="241"/>
      <c r="O4735" s="241"/>
      <c r="P4735" s="241"/>
      <c r="Q4735" s="241"/>
      <c r="R4735" s="241"/>
      <c r="S4735" s="241"/>
      <c r="T4735" s="242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43" t="s">
        <v>205</v>
      </c>
      <c r="AU4735" s="243" t="s">
        <v>82</v>
      </c>
      <c r="AV4735" s="13" t="s">
        <v>82</v>
      </c>
      <c r="AW4735" s="13" t="s">
        <v>33</v>
      </c>
      <c r="AX4735" s="13" t="s">
        <v>72</v>
      </c>
      <c r="AY4735" s="243" t="s">
        <v>190</v>
      </c>
    </row>
    <row r="4736" s="13" customFormat="1">
      <c r="A4736" s="13"/>
      <c r="B4736" s="232"/>
      <c r="C4736" s="233"/>
      <c r="D4736" s="234" t="s">
        <v>205</v>
      </c>
      <c r="E4736" s="235" t="s">
        <v>19</v>
      </c>
      <c r="F4736" s="236" t="s">
        <v>1870</v>
      </c>
      <c r="G4736" s="233"/>
      <c r="H4736" s="237">
        <v>-6.2999999999999998</v>
      </c>
      <c r="I4736" s="238"/>
      <c r="J4736" s="233"/>
      <c r="K4736" s="233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205</v>
      </c>
      <c r="AU4736" s="243" t="s">
        <v>82</v>
      </c>
      <c r="AV4736" s="13" t="s">
        <v>82</v>
      </c>
      <c r="AW4736" s="13" t="s">
        <v>33</v>
      </c>
      <c r="AX4736" s="13" t="s">
        <v>72</v>
      </c>
      <c r="AY4736" s="243" t="s">
        <v>190</v>
      </c>
    </row>
    <row r="4737" s="13" customFormat="1">
      <c r="A4737" s="13"/>
      <c r="B4737" s="232"/>
      <c r="C4737" s="233"/>
      <c r="D4737" s="234" t="s">
        <v>205</v>
      </c>
      <c r="E4737" s="235" t="s">
        <v>19</v>
      </c>
      <c r="F4737" s="236" t="s">
        <v>1933</v>
      </c>
      <c r="G4737" s="233"/>
      <c r="H4737" s="237">
        <v>-9.1500000000000004</v>
      </c>
      <c r="I4737" s="238"/>
      <c r="J4737" s="233"/>
      <c r="K4737" s="233"/>
      <c r="L4737" s="239"/>
      <c r="M4737" s="240"/>
      <c r="N4737" s="241"/>
      <c r="O4737" s="241"/>
      <c r="P4737" s="241"/>
      <c r="Q4737" s="241"/>
      <c r="R4737" s="241"/>
      <c r="S4737" s="241"/>
      <c r="T4737" s="242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3" t="s">
        <v>205</v>
      </c>
      <c r="AU4737" s="243" t="s">
        <v>82</v>
      </c>
      <c r="AV4737" s="13" t="s">
        <v>82</v>
      </c>
      <c r="AW4737" s="13" t="s">
        <v>33</v>
      </c>
      <c r="AX4737" s="13" t="s">
        <v>72</v>
      </c>
      <c r="AY4737" s="243" t="s">
        <v>190</v>
      </c>
    </row>
    <row r="4738" s="13" customFormat="1">
      <c r="A4738" s="13"/>
      <c r="B4738" s="232"/>
      <c r="C4738" s="233"/>
      <c r="D4738" s="234" t="s">
        <v>205</v>
      </c>
      <c r="E4738" s="235" t="s">
        <v>19</v>
      </c>
      <c r="F4738" s="236" t="s">
        <v>1934</v>
      </c>
      <c r="G4738" s="233"/>
      <c r="H4738" s="237">
        <v>-5.8499999999999996</v>
      </c>
      <c r="I4738" s="238"/>
      <c r="J4738" s="233"/>
      <c r="K4738" s="233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205</v>
      </c>
      <c r="AU4738" s="243" t="s">
        <v>82</v>
      </c>
      <c r="AV4738" s="13" t="s">
        <v>82</v>
      </c>
      <c r="AW4738" s="13" t="s">
        <v>33</v>
      </c>
      <c r="AX4738" s="13" t="s">
        <v>72</v>
      </c>
      <c r="AY4738" s="243" t="s">
        <v>190</v>
      </c>
    </row>
    <row r="4739" s="13" customFormat="1">
      <c r="A4739" s="13"/>
      <c r="B4739" s="232"/>
      <c r="C4739" s="233"/>
      <c r="D4739" s="234" t="s">
        <v>205</v>
      </c>
      <c r="E4739" s="235" t="s">
        <v>19</v>
      </c>
      <c r="F4739" s="236" t="s">
        <v>1935</v>
      </c>
      <c r="G4739" s="233"/>
      <c r="H4739" s="237">
        <v>-9</v>
      </c>
      <c r="I4739" s="238"/>
      <c r="J4739" s="233"/>
      <c r="K4739" s="233"/>
      <c r="L4739" s="239"/>
      <c r="M4739" s="240"/>
      <c r="N4739" s="241"/>
      <c r="O4739" s="241"/>
      <c r="P4739" s="241"/>
      <c r="Q4739" s="241"/>
      <c r="R4739" s="241"/>
      <c r="S4739" s="241"/>
      <c r="T4739" s="242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43" t="s">
        <v>205</v>
      </c>
      <c r="AU4739" s="243" t="s">
        <v>82</v>
      </c>
      <c r="AV4739" s="13" t="s">
        <v>82</v>
      </c>
      <c r="AW4739" s="13" t="s">
        <v>33</v>
      </c>
      <c r="AX4739" s="13" t="s">
        <v>72</v>
      </c>
      <c r="AY4739" s="243" t="s">
        <v>190</v>
      </c>
    </row>
    <row r="4740" s="13" customFormat="1">
      <c r="A4740" s="13"/>
      <c r="B4740" s="232"/>
      <c r="C4740" s="233"/>
      <c r="D4740" s="234" t="s">
        <v>205</v>
      </c>
      <c r="E4740" s="235" t="s">
        <v>19</v>
      </c>
      <c r="F4740" s="236" t="s">
        <v>1936</v>
      </c>
      <c r="G4740" s="233"/>
      <c r="H4740" s="237">
        <v>-10.65</v>
      </c>
      <c r="I4740" s="238"/>
      <c r="J4740" s="233"/>
      <c r="K4740" s="233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205</v>
      </c>
      <c r="AU4740" s="243" t="s">
        <v>82</v>
      </c>
      <c r="AV4740" s="13" t="s">
        <v>82</v>
      </c>
      <c r="AW4740" s="13" t="s">
        <v>33</v>
      </c>
      <c r="AX4740" s="13" t="s">
        <v>72</v>
      </c>
      <c r="AY4740" s="243" t="s">
        <v>190</v>
      </c>
    </row>
    <row r="4741" s="13" customFormat="1">
      <c r="A4741" s="13"/>
      <c r="B4741" s="232"/>
      <c r="C4741" s="233"/>
      <c r="D4741" s="234" t="s">
        <v>205</v>
      </c>
      <c r="E4741" s="235" t="s">
        <v>19</v>
      </c>
      <c r="F4741" s="236" t="s">
        <v>1937</v>
      </c>
      <c r="G4741" s="233"/>
      <c r="H4741" s="237">
        <v>1.3580000000000001</v>
      </c>
      <c r="I4741" s="238"/>
      <c r="J4741" s="233"/>
      <c r="K4741" s="233"/>
      <c r="L4741" s="239"/>
      <c r="M4741" s="240"/>
      <c r="N4741" s="241"/>
      <c r="O4741" s="241"/>
      <c r="P4741" s="241"/>
      <c r="Q4741" s="241"/>
      <c r="R4741" s="241"/>
      <c r="S4741" s="241"/>
      <c r="T4741" s="242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3" t="s">
        <v>205</v>
      </c>
      <c r="AU4741" s="243" t="s">
        <v>82</v>
      </c>
      <c r="AV4741" s="13" t="s">
        <v>82</v>
      </c>
      <c r="AW4741" s="13" t="s">
        <v>33</v>
      </c>
      <c r="AX4741" s="13" t="s">
        <v>72</v>
      </c>
      <c r="AY4741" s="243" t="s">
        <v>190</v>
      </c>
    </row>
    <row r="4742" s="13" customFormat="1">
      <c r="A4742" s="13"/>
      <c r="B4742" s="232"/>
      <c r="C4742" s="233"/>
      <c r="D4742" s="234" t="s">
        <v>205</v>
      </c>
      <c r="E4742" s="235" t="s">
        <v>19</v>
      </c>
      <c r="F4742" s="236" t="s">
        <v>1938</v>
      </c>
      <c r="G4742" s="233"/>
      <c r="H4742" s="237">
        <v>1.1930000000000001</v>
      </c>
      <c r="I4742" s="238"/>
      <c r="J4742" s="233"/>
      <c r="K4742" s="233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205</v>
      </c>
      <c r="AU4742" s="243" t="s">
        <v>82</v>
      </c>
      <c r="AV4742" s="13" t="s">
        <v>82</v>
      </c>
      <c r="AW4742" s="13" t="s">
        <v>33</v>
      </c>
      <c r="AX4742" s="13" t="s">
        <v>72</v>
      </c>
      <c r="AY4742" s="243" t="s">
        <v>190</v>
      </c>
    </row>
    <row r="4743" s="13" customFormat="1">
      <c r="A4743" s="13"/>
      <c r="B4743" s="232"/>
      <c r="C4743" s="233"/>
      <c r="D4743" s="234" t="s">
        <v>205</v>
      </c>
      <c r="E4743" s="235" t="s">
        <v>19</v>
      </c>
      <c r="F4743" s="236" t="s">
        <v>1939</v>
      </c>
      <c r="G4743" s="233"/>
      <c r="H4743" s="237">
        <v>1.3500000000000001</v>
      </c>
      <c r="I4743" s="238"/>
      <c r="J4743" s="233"/>
      <c r="K4743" s="233"/>
      <c r="L4743" s="239"/>
      <c r="M4743" s="240"/>
      <c r="N4743" s="241"/>
      <c r="O4743" s="241"/>
      <c r="P4743" s="241"/>
      <c r="Q4743" s="241"/>
      <c r="R4743" s="241"/>
      <c r="S4743" s="241"/>
      <c r="T4743" s="242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3" t="s">
        <v>205</v>
      </c>
      <c r="AU4743" s="243" t="s">
        <v>82</v>
      </c>
      <c r="AV4743" s="13" t="s">
        <v>82</v>
      </c>
      <c r="AW4743" s="13" t="s">
        <v>33</v>
      </c>
      <c r="AX4743" s="13" t="s">
        <v>72</v>
      </c>
      <c r="AY4743" s="243" t="s">
        <v>190</v>
      </c>
    </row>
    <row r="4744" s="13" customFormat="1">
      <c r="A4744" s="13"/>
      <c r="B4744" s="232"/>
      <c r="C4744" s="233"/>
      <c r="D4744" s="234" t="s">
        <v>205</v>
      </c>
      <c r="E4744" s="235" t="s">
        <v>19</v>
      </c>
      <c r="F4744" s="236" t="s">
        <v>1940</v>
      </c>
      <c r="G4744" s="233"/>
      <c r="H4744" s="237">
        <v>1.4330000000000001</v>
      </c>
      <c r="I4744" s="238"/>
      <c r="J4744" s="233"/>
      <c r="K4744" s="233"/>
      <c r="L4744" s="239"/>
      <c r="M4744" s="240"/>
      <c r="N4744" s="241"/>
      <c r="O4744" s="241"/>
      <c r="P4744" s="241"/>
      <c r="Q4744" s="241"/>
      <c r="R4744" s="241"/>
      <c r="S4744" s="241"/>
      <c r="T4744" s="242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3" t="s">
        <v>205</v>
      </c>
      <c r="AU4744" s="243" t="s">
        <v>82</v>
      </c>
      <c r="AV4744" s="13" t="s">
        <v>82</v>
      </c>
      <c r="AW4744" s="13" t="s">
        <v>33</v>
      </c>
      <c r="AX4744" s="13" t="s">
        <v>72</v>
      </c>
      <c r="AY4744" s="243" t="s">
        <v>190</v>
      </c>
    </row>
    <row r="4745" s="14" customFormat="1">
      <c r="A4745" s="14"/>
      <c r="B4745" s="254"/>
      <c r="C4745" s="255"/>
      <c r="D4745" s="234" t="s">
        <v>205</v>
      </c>
      <c r="E4745" s="256" t="s">
        <v>19</v>
      </c>
      <c r="F4745" s="257" t="s">
        <v>3079</v>
      </c>
      <c r="G4745" s="255"/>
      <c r="H4745" s="256" t="s">
        <v>19</v>
      </c>
      <c r="I4745" s="258"/>
      <c r="J4745" s="255"/>
      <c r="K4745" s="255"/>
      <c r="L4745" s="259"/>
      <c r="M4745" s="260"/>
      <c r="N4745" s="261"/>
      <c r="O4745" s="261"/>
      <c r="P4745" s="261"/>
      <c r="Q4745" s="261"/>
      <c r="R4745" s="261"/>
      <c r="S4745" s="261"/>
      <c r="T4745" s="262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63" t="s">
        <v>205</v>
      </c>
      <c r="AU4745" s="263" t="s">
        <v>82</v>
      </c>
      <c r="AV4745" s="14" t="s">
        <v>79</v>
      </c>
      <c r="AW4745" s="14" t="s">
        <v>33</v>
      </c>
      <c r="AX4745" s="14" t="s">
        <v>72</v>
      </c>
      <c r="AY4745" s="263" t="s">
        <v>190</v>
      </c>
    </row>
    <row r="4746" s="13" customFormat="1">
      <c r="A4746" s="13"/>
      <c r="B4746" s="232"/>
      <c r="C4746" s="233"/>
      <c r="D4746" s="234" t="s">
        <v>205</v>
      </c>
      <c r="E4746" s="235" t="s">
        <v>19</v>
      </c>
      <c r="F4746" s="236" t="s">
        <v>4552</v>
      </c>
      <c r="G4746" s="233"/>
      <c r="H4746" s="237">
        <v>22.004999999999999</v>
      </c>
      <c r="I4746" s="238"/>
      <c r="J4746" s="233"/>
      <c r="K4746" s="233"/>
      <c r="L4746" s="239"/>
      <c r="M4746" s="240"/>
      <c r="N4746" s="241"/>
      <c r="O4746" s="241"/>
      <c r="P4746" s="241"/>
      <c r="Q4746" s="241"/>
      <c r="R4746" s="241"/>
      <c r="S4746" s="241"/>
      <c r="T4746" s="242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3" t="s">
        <v>205</v>
      </c>
      <c r="AU4746" s="243" t="s">
        <v>82</v>
      </c>
      <c r="AV4746" s="13" t="s">
        <v>82</v>
      </c>
      <c r="AW4746" s="13" t="s">
        <v>33</v>
      </c>
      <c r="AX4746" s="13" t="s">
        <v>72</v>
      </c>
      <c r="AY4746" s="243" t="s">
        <v>190</v>
      </c>
    </row>
    <row r="4747" s="13" customFormat="1">
      <c r="A4747" s="13"/>
      <c r="B4747" s="232"/>
      <c r="C4747" s="233"/>
      <c r="D4747" s="234" t="s">
        <v>205</v>
      </c>
      <c r="E4747" s="235" t="s">
        <v>19</v>
      </c>
      <c r="F4747" s="236" t="s">
        <v>4553</v>
      </c>
      <c r="G4747" s="233"/>
      <c r="H4747" s="237">
        <v>-1.379</v>
      </c>
      <c r="I4747" s="238"/>
      <c r="J4747" s="233"/>
      <c r="K4747" s="233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205</v>
      </c>
      <c r="AU4747" s="243" t="s">
        <v>82</v>
      </c>
      <c r="AV4747" s="13" t="s">
        <v>82</v>
      </c>
      <c r="AW4747" s="13" t="s">
        <v>33</v>
      </c>
      <c r="AX4747" s="13" t="s">
        <v>72</v>
      </c>
      <c r="AY4747" s="243" t="s">
        <v>190</v>
      </c>
    </row>
    <row r="4748" s="14" customFormat="1">
      <c r="A4748" s="14"/>
      <c r="B4748" s="254"/>
      <c r="C4748" s="255"/>
      <c r="D4748" s="234" t="s">
        <v>205</v>
      </c>
      <c r="E4748" s="256" t="s">
        <v>19</v>
      </c>
      <c r="F4748" s="257" t="s">
        <v>1465</v>
      </c>
      <c r="G4748" s="255"/>
      <c r="H4748" s="256" t="s">
        <v>19</v>
      </c>
      <c r="I4748" s="258"/>
      <c r="J4748" s="255"/>
      <c r="K4748" s="255"/>
      <c r="L4748" s="259"/>
      <c r="M4748" s="260"/>
      <c r="N4748" s="261"/>
      <c r="O4748" s="261"/>
      <c r="P4748" s="261"/>
      <c r="Q4748" s="261"/>
      <c r="R4748" s="261"/>
      <c r="S4748" s="261"/>
      <c r="T4748" s="262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63" t="s">
        <v>205</v>
      </c>
      <c r="AU4748" s="263" t="s">
        <v>82</v>
      </c>
      <c r="AV4748" s="14" t="s">
        <v>79</v>
      </c>
      <c r="AW4748" s="14" t="s">
        <v>33</v>
      </c>
      <c r="AX4748" s="14" t="s">
        <v>72</v>
      </c>
      <c r="AY4748" s="263" t="s">
        <v>190</v>
      </c>
    </row>
    <row r="4749" s="13" customFormat="1">
      <c r="A4749" s="13"/>
      <c r="B4749" s="232"/>
      <c r="C4749" s="233"/>
      <c r="D4749" s="234" t="s">
        <v>205</v>
      </c>
      <c r="E4749" s="235" t="s">
        <v>19</v>
      </c>
      <c r="F4749" s="236" t="s">
        <v>4554</v>
      </c>
      <c r="G4749" s="233"/>
      <c r="H4749" s="237">
        <v>25.218</v>
      </c>
      <c r="I4749" s="238"/>
      <c r="J4749" s="233"/>
      <c r="K4749" s="233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205</v>
      </c>
      <c r="AU4749" s="243" t="s">
        <v>82</v>
      </c>
      <c r="AV4749" s="13" t="s">
        <v>82</v>
      </c>
      <c r="AW4749" s="13" t="s">
        <v>33</v>
      </c>
      <c r="AX4749" s="13" t="s">
        <v>72</v>
      </c>
      <c r="AY4749" s="243" t="s">
        <v>190</v>
      </c>
    </row>
    <row r="4750" s="13" customFormat="1">
      <c r="A4750" s="13"/>
      <c r="B4750" s="232"/>
      <c r="C4750" s="233"/>
      <c r="D4750" s="234" t="s">
        <v>205</v>
      </c>
      <c r="E4750" s="235" t="s">
        <v>19</v>
      </c>
      <c r="F4750" s="236" t="s">
        <v>1867</v>
      </c>
      <c r="G4750" s="233"/>
      <c r="H4750" s="237">
        <v>-1.7729999999999999</v>
      </c>
      <c r="I4750" s="238"/>
      <c r="J4750" s="233"/>
      <c r="K4750" s="233"/>
      <c r="L4750" s="239"/>
      <c r="M4750" s="240"/>
      <c r="N4750" s="241"/>
      <c r="O4750" s="241"/>
      <c r="P4750" s="241"/>
      <c r="Q4750" s="241"/>
      <c r="R4750" s="241"/>
      <c r="S4750" s="241"/>
      <c r="T4750" s="242"/>
      <c r="U4750" s="13"/>
      <c r="V4750" s="13"/>
      <c r="W4750" s="13"/>
      <c r="X4750" s="13"/>
      <c r="Y4750" s="13"/>
      <c r="Z4750" s="13"/>
      <c r="AA4750" s="13"/>
      <c r="AB4750" s="13"/>
      <c r="AC4750" s="13"/>
      <c r="AD4750" s="13"/>
      <c r="AE4750" s="13"/>
      <c r="AT4750" s="243" t="s">
        <v>205</v>
      </c>
      <c r="AU4750" s="243" t="s">
        <v>82</v>
      </c>
      <c r="AV4750" s="13" t="s">
        <v>82</v>
      </c>
      <c r="AW4750" s="13" t="s">
        <v>33</v>
      </c>
      <c r="AX4750" s="13" t="s">
        <v>72</v>
      </c>
      <c r="AY4750" s="243" t="s">
        <v>190</v>
      </c>
    </row>
    <row r="4751" s="14" customFormat="1">
      <c r="A4751" s="14"/>
      <c r="B4751" s="254"/>
      <c r="C4751" s="255"/>
      <c r="D4751" s="234" t="s">
        <v>205</v>
      </c>
      <c r="E4751" s="256" t="s">
        <v>19</v>
      </c>
      <c r="F4751" s="257" t="s">
        <v>1467</v>
      </c>
      <c r="G4751" s="255"/>
      <c r="H4751" s="256" t="s">
        <v>19</v>
      </c>
      <c r="I4751" s="258"/>
      <c r="J4751" s="255"/>
      <c r="K4751" s="255"/>
      <c r="L4751" s="259"/>
      <c r="M4751" s="260"/>
      <c r="N4751" s="261"/>
      <c r="O4751" s="261"/>
      <c r="P4751" s="261"/>
      <c r="Q4751" s="261"/>
      <c r="R4751" s="261"/>
      <c r="S4751" s="261"/>
      <c r="T4751" s="262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63" t="s">
        <v>205</v>
      </c>
      <c r="AU4751" s="263" t="s">
        <v>82</v>
      </c>
      <c r="AV4751" s="14" t="s">
        <v>79</v>
      </c>
      <c r="AW4751" s="14" t="s">
        <v>33</v>
      </c>
      <c r="AX4751" s="14" t="s">
        <v>72</v>
      </c>
      <c r="AY4751" s="263" t="s">
        <v>190</v>
      </c>
    </row>
    <row r="4752" s="13" customFormat="1">
      <c r="A4752" s="13"/>
      <c r="B4752" s="232"/>
      <c r="C4752" s="233"/>
      <c r="D4752" s="234" t="s">
        <v>205</v>
      </c>
      <c r="E4752" s="235" t="s">
        <v>19</v>
      </c>
      <c r="F4752" s="236" t="s">
        <v>4555</v>
      </c>
      <c r="G4752" s="233"/>
      <c r="H4752" s="237">
        <v>20.25</v>
      </c>
      <c r="I4752" s="238"/>
      <c r="J4752" s="233"/>
      <c r="K4752" s="233"/>
      <c r="L4752" s="239"/>
      <c r="M4752" s="240"/>
      <c r="N4752" s="241"/>
      <c r="O4752" s="241"/>
      <c r="P4752" s="241"/>
      <c r="Q4752" s="241"/>
      <c r="R4752" s="241"/>
      <c r="S4752" s="241"/>
      <c r="T4752" s="242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43" t="s">
        <v>205</v>
      </c>
      <c r="AU4752" s="243" t="s">
        <v>82</v>
      </c>
      <c r="AV4752" s="13" t="s">
        <v>82</v>
      </c>
      <c r="AW4752" s="13" t="s">
        <v>33</v>
      </c>
      <c r="AX4752" s="13" t="s">
        <v>72</v>
      </c>
      <c r="AY4752" s="243" t="s">
        <v>190</v>
      </c>
    </row>
    <row r="4753" s="13" customFormat="1">
      <c r="A4753" s="13"/>
      <c r="B4753" s="232"/>
      <c r="C4753" s="233"/>
      <c r="D4753" s="234" t="s">
        <v>205</v>
      </c>
      <c r="E4753" s="235" t="s">
        <v>19</v>
      </c>
      <c r="F4753" s="236" t="s">
        <v>1867</v>
      </c>
      <c r="G4753" s="233"/>
      <c r="H4753" s="237">
        <v>-1.7729999999999999</v>
      </c>
      <c r="I4753" s="238"/>
      <c r="J4753" s="233"/>
      <c r="K4753" s="233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205</v>
      </c>
      <c r="AU4753" s="243" t="s">
        <v>82</v>
      </c>
      <c r="AV4753" s="13" t="s">
        <v>82</v>
      </c>
      <c r="AW4753" s="13" t="s">
        <v>33</v>
      </c>
      <c r="AX4753" s="13" t="s">
        <v>72</v>
      </c>
      <c r="AY4753" s="243" t="s">
        <v>190</v>
      </c>
    </row>
    <row r="4754" s="14" customFormat="1">
      <c r="A4754" s="14"/>
      <c r="B4754" s="254"/>
      <c r="C4754" s="255"/>
      <c r="D4754" s="234" t="s">
        <v>205</v>
      </c>
      <c r="E4754" s="256" t="s">
        <v>19</v>
      </c>
      <c r="F4754" s="257" t="s">
        <v>3083</v>
      </c>
      <c r="G4754" s="255"/>
      <c r="H4754" s="256" t="s">
        <v>19</v>
      </c>
      <c r="I4754" s="258"/>
      <c r="J4754" s="255"/>
      <c r="K4754" s="255"/>
      <c r="L4754" s="259"/>
      <c r="M4754" s="260"/>
      <c r="N4754" s="261"/>
      <c r="O4754" s="261"/>
      <c r="P4754" s="261"/>
      <c r="Q4754" s="261"/>
      <c r="R4754" s="261"/>
      <c r="S4754" s="261"/>
      <c r="T4754" s="262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63" t="s">
        <v>205</v>
      </c>
      <c r="AU4754" s="263" t="s">
        <v>82</v>
      </c>
      <c r="AV4754" s="14" t="s">
        <v>79</v>
      </c>
      <c r="AW4754" s="14" t="s">
        <v>33</v>
      </c>
      <c r="AX4754" s="14" t="s">
        <v>72</v>
      </c>
      <c r="AY4754" s="263" t="s">
        <v>190</v>
      </c>
    </row>
    <row r="4755" s="13" customFormat="1">
      <c r="A4755" s="13"/>
      <c r="B4755" s="232"/>
      <c r="C4755" s="233"/>
      <c r="D4755" s="234" t="s">
        <v>205</v>
      </c>
      <c r="E4755" s="235" t="s">
        <v>19</v>
      </c>
      <c r="F4755" s="236" t="s">
        <v>4556</v>
      </c>
      <c r="G4755" s="233"/>
      <c r="H4755" s="237">
        <v>21.518999999999998</v>
      </c>
      <c r="I4755" s="238"/>
      <c r="J4755" s="233"/>
      <c r="K4755" s="233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205</v>
      </c>
      <c r="AU4755" s="243" t="s">
        <v>82</v>
      </c>
      <c r="AV4755" s="13" t="s">
        <v>82</v>
      </c>
      <c r="AW4755" s="13" t="s">
        <v>33</v>
      </c>
      <c r="AX4755" s="13" t="s">
        <v>72</v>
      </c>
      <c r="AY4755" s="243" t="s">
        <v>190</v>
      </c>
    </row>
    <row r="4756" s="13" customFormat="1">
      <c r="A4756" s="13"/>
      <c r="B4756" s="232"/>
      <c r="C4756" s="233"/>
      <c r="D4756" s="234" t="s">
        <v>205</v>
      </c>
      <c r="E4756" s="235" t="s">
        <v>19</v>
      </c>
      <c r="F4756" s="236" t="s">
        <v>4553</v>
      </c>
      <c r="G4756" s="233"/>
      <c r="H4756" s="237">
        <v>-1.379</v>
      </c>
      <c r="I4756" s="238"/>
      <c r="J4756" s="233"/>
      <c r="K4756" s="233"/>
      <c r="L4756" s="239"/>
      <c r="M4756" s="240"/>
      <c r="N4756" s="241"/>
      <c r="O4756" s="241"/>
      <c r="P4756" s="241"/>
      <c r="Q4756" s="241"/>
      <c r="R4756" s="241"/>
      <c r="S4756" s="241"/>
      <c r="T4756" s="242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43" t="s">
        <v>205</v>
      </c>
      <c r="AU4756" s="243" t="s">
        <v>82</v>
      </c>
      <c r="AV4756" s="13" t="s">
        <v>82</v>
      </c>
      <c r="AW4756" s="13" t="s">
        <v>33</v>
      </c>
      <c r="AX4756" s="13" t="s">
        <v>72</v>
      </c>
      <c r="AY4756" s="243" t="s">
        <v>190</v>
      </c>
    </row>
    <row r="4757" s="14" customFormat="1">
      <c r="A4757" s="14"/>
      <c r="B4757" s="254"/>
      <c r="C4757" s="255"/>
      <c r="D4757" s="234" t="s">
        <v>205</v>
      </c>
      <c r="E4757" s="256" t="s">
        <v>19</v>
      </c>
      <c r="F4757" s="257" t="s">
        <v>1425</v>
      </c>
      <c r="G4757" s="255"/>
      <c r="H4757" s="256" t="s">
        <v>19</v>
      </c>
      <c r="I4757" s="258"/>
      <c r="J4757" s="255"/>
      <c r="K4757" s="255"/>
      <c r="L4757" s="259"/>
      <c r="M4757" s="260"/>
      <c r="N4757" s="261"/>
      <c r="O4757" s="261"/>
      <c r="P4757" s="261"/>
      <c r="Q4757" s="261"/>
      <c r="R4757" s="261"/>
      <c r="S4757" s="261"/>
      <c r="T4757" s="262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63" t="s">
        <v>205</v>
      </c>
      <c r="AU4757" s="263" t="s">
        <v>82</v>
      </c>
      <c r="AV4757" s="14" t="s">
        <v>79</v>
      </c>
      <c r="AW4757" s="14" t="s">
        <v>33</v>
      </c>
      <c r="AX4757" s="14" t="s">
        <v>72</v>
      </c>
      <c r="AY4757" s="263" t="s">
        <v>190</v>
      </c>
    </row>
    <row r="4758" s="13" customFormat="1">
      <c r="A4758" s="13"/>
      <c r="B4758" s="232"/>
      <c r="C4758" s="233"/>
      <c r="D4758" s="234" t="s">
        <v>205</v>
      </c>
      <c r="E4758" s="235" t="s">
        <v>19</v>
      </c>
      <c r="F4758" s="236" t="s">
        <v>4557</v>
      </c>
      <c r="G4758" s="233"/>
      <c r="H4758" s="237">
        <v>58.158000000000001</v>
      </c>
      <c r="I4758" s="238"/>
      <c r="J4758" s="233"/>
      <c r="K4758" s="233"/>
      <c r="L4758" s="239"/>
      <c r="M4758" s="240"/>
      <c r="N4758" s="241"/>
      <c r="O4758" s="241"/>
      <c r="P4758" s="241"/>
      <c r="Q4758" s="241"/>
      <c r="R4758" s="241"/>
      <c r="S4758" s="241"/>
      <c r="T4758" s="242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43" t="s">
        <v>205</v>
      </c>
      <c r="AU4758" s="243" t="s">
        <v>82</v>
      </c>
      <c r="AV4758" s="13" t="s">
        <v>82</v>
      </c>
      <c r="AW4758" s="13" t="s">
        <v>33</v>
      </c>
      <c r="AX4758" s="13" t="s">
        <v>72</v>
      </c>
      <c r="AY4758" s="243" t="s">
        <v>190</v>
      </c>
    </row>
    <row r="4759" s="13" customFormat="1">
      <c r="A4759" s="13"/>
      <c r="B4759" s="232"/>
      <c r="C4759" s="233"/>
      <c r="D4759" s="234" t="s">
        <v>205</v>
      </c>
      <c r="E4759" s="235" t="s">
        <v>19</v>
      </c>
      <c r="F4759" s="236" t="s">
        <v>1860</v>
      </c>
      <c r="G4759" s="233"/>
      <c r="H4759" s="237">
        <v>-1.5760000000000001</v>
      </c>
      <c r="I4759" s="238"/>
      <c r="J4759" s="233"/>
      <c r="K4759" s="233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205</v>
      </c>
      <c r="AU4759" s="243" t="s">
        <v>82</v>
      </c>
      <c r="AV4759" s="13" t="s">
        <v>82</v>
      </c>
      <c r="AW4759" s="13" t="s">
        <v>33</v>
      </c>
      <c r="AX4759" s="13" t="s">
        <v>72</v>
      </c>
      <c r="AY4759" s="243" t="s">
        <v>190</v>
      </c>
    </row>
    <row r="4760" s="13" customFormat="1">
      <c r="A4760" s="13"/>
      <c r="B4760" s="232"/>
      <c r="C4760" s="233"/>
      <c r="D4760" s="234" t="s">
        <v>205</v>
      </c>
      <c r="E4760" s="235" t="s">
        <v>19</v>
      </c>
      <c r="F4760" s="236" t="s">
        <v>4558</v>
      </c>
      <c r="G4760" s="233"/>
      <c r="H4760" s="237">
        <v>-5.516</v>
      </c>
      <c r="I4760" s="238"/>
      <c r="J4760" s="233"/>
      <c r="K4760" s="233"/>
      <c r="L4760" s="239"/>
      <c r="M4760" s="240"/>
      <c r="N4760" s="241"/>
      <c r="O4760" s="241"/>
      <c r="P4760" s="241"/>
      <c r="Q4760" s="241"/>
      <c r="R4760" s="241"/>
      <c r="S4760" s="241"/>
      <c r="T4760" s="242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43" t="s">
        <v>205</v>
      </c>
      <c r="AU4760" s="243" t="s">
        <v>82</v>
      </c>
      <c r="AV4760" s="13" t="s">
        <v>82</v>
      </c>
      <c r="AW4760" s="13" t="s">
        <v>33</v>
      </c>
      <c r="AX4760" s="13" t="s">
        <v>72</v>
      </c>
      <c r="AY4760" s="243" t="s">
        <v>190</v>
      </c>
    </row>
    <row r="4761" s="14" customFormat="1">
      <c r="A4761" s="14"/>
      <c r="B4761" s="254"/>
      <c r="C4761" s="255"/>
      <c r="D4761" s="234" t="s">
        <v>205</v>
      </c>
      <c r="E4761" s="256" t="s">
        <v>19</v>
      </c>
      <c r="F4761" s="257" t="s">
        <v>1428</v>
      </c>
      <c r="G4761" s="255"/>
      <c r="H4761" s="256" t="s">
        <v>19</v>
      </c>
      <c r="I4761" s="258"/>
      <c r="J4761" s="255"/>
      <c r="K4761" s="255"/>
      <c r="L4761" s="259"/>
      <c r="M4761" s="260"/>
      <c r="N4761" s="261"/>
      <c r="O4761" s="261"/>
      <c r="P4761" s="261"/>
      <c r="Q4761" s="261"/>
      <c r="R4761" s="261"/>
      <c r="S4761" s="261"/>
      <c r="T4761" s="262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63" t="s">
        <v>205</v>
      </c>
      <c r="AU4761" s="263" t="s">
        <v>82</v>
      </c>
      <c r="AV4761" s="14" t="s">
        <v>79</v>
      </c>
      <c r="AW4761" s="14" t="s">
        <v>33</v>
      </c>
      <c r="AX4761" s="14" t="s">
        <v>72</v>
      </c>
      <c r="AY4761" s="263" t="s">
        <v>190</v>
      </c>
    </row>
    <row r="4762" s="13" customFormat="1">
      <c r="A4762" s="13"/>
      <c r="B4762" s="232"/>
      <c r="C4762" s="233"/>
      <c r="D4762" s="234" t="s">
        <v>205</v>
      </c>
      <c r="E4762" s="235" t="s">
        <v>19</v>
      </c>
      <c r="F4762" s="236" t="s">
        <v>4559</v>
      </c>
      <c r="G4762" s="233"/>
      <c r="H4762" s="237">
        <v>59.130000000000003</v>
      </c>
      <c r="I4762" s="238"/>
      <c r="J4762" s="233"/>
      <c r="K4762" s="233"/>
      <c r="L4762" s="239"/>
      <c r="M4762" s="240"/>
      <c r="N4762" s="241"/>
      <c r="O4762" s="241"/>
      <c r="P4762" s="241"/>
      <c r="Q4762" s="241"/>
      <c r="R4762" s="241"/>
      <c r="S4762" s="241"/>
      <c r="T4762" s="242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3" t="s">
        <v>205</v>
      </c>
      <c r="AU4762" s="243" t="s">
        <v>82</v>
      </c>
      <c r="AV4762" s="13" t="s">
        <v>82</v>
      </c>
      <c r="AW4762" s="13" t="s">
        <v>33</v>
      </c>
      <c r="AX4762" s="13" t="s">
        <v>72</v>
      </c>
      <c r="AY4762" s="243" t="s">
        <v>190</v>
      </c>
    </row>
    <row r="4763" s="13" customFormat="1">
      <c r="A4763" s="13"/>
      <c r="B4763" s="232"/>
      <c r="C4763" s="233"/>
      <c r="D4763" s="234" t="s">
        <v>205</v>
      </c>
      <c r="E4763" s="235" t="s">
        <v>19</v>
      </c>
      <c r="F4763" s="236" t="s">
        <v>1860</v>
      </c>
      <c r="G4763" s="233"/>
      <c r="H4763" s="237">
        <v>-1.5760000000000001</v>
      </c>
      <c r="I4763" s="238"/>
      <c r="J4763" s="233"/>
      <c r="K4763" s="233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205</v>
      </c>
      <c r="AU4763" s="243" t="s">
        <v>82</v>
      </c>
      <c r="AV4763" s="13" t="s">
        <v>82</v>
      </c>
      <c r="AW4763" s="13" t="s">
        <v>33</v>
      </c>
      <c r="AX4763" s="13" t="s">
        <v>72</v>
      </c>
      <c r="AY4763" s="243" t="s">
        <v>190</v>
      </c>
    </row>
    <row r="4764" s="13" customFormat="1">
      <c r="A4764" s="13"/>
      <c r="B4764" s="232"/>
      <c r="C4764" s="233"/>
      <c r="D4764" s="234" t="s">
        <v>205</v>
      </c>
      <c r="E4764" s="235" t="s">
        <v>19</v>
      </c>
      <c r="F4764" s="236" t="s">
        <v>4558</v>
      </c>
      <c r="G4764" s="233"/>
      <c r="H4764" s="237">
        <v>-5.516</v>
      </c>
      <c r="I4764" s="238"/>
      <c r="J4764" s="233"/>
      <c r="K4764" s="233"/>
      <c r="L4764" s="239"/>
      <c r="M4764" s="240"/>
      <c r="N4764" s="241"/>
      <c r="O4764" s="241"/>
      <c r="P4764" s="241"/>
      <c r="Q4764" s="241"/>
      <c r="R4764" s="241"/>
      <c r="S4764" s="241"/>
      <c r="T4764" s="242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3" t="s">
        <v>205</v>
      </c>
      <c r="AU4764" s="243" t="s">
        <v>82</v>
      </c>
      <c r="AV4764" s="13" t="s">
        <v>82</v>
      </c>
      <c r="AW4764" s="13" t="s">
        <v>33</v>
      </c>
      <c r="AX4764" s="13" t="s">
        <v>72</v>
      </c>
      <c r="AY4764" s="243" t="s">
        <v>190</v>
      </c>
    </row>
    <row r="4765" s="14" customFormat="1">
      <c r="A4765" s="14"/>
      <c r="B4765" s="254"/>
      <c r="C4765" s="255"/>
      <c r="D4765" s="234" t="s">
        <v>205</v>
      </c>
      <c r="E4765" s="256" t="s">
        <v>19</v>
      </c>
      <c r="F4765" s="257" t="s">
        <v>3087</v>
      </c>
      <c r="G4765" s="255"/>
      <c r="H4765" s="256" t="s">
        <v>19</v>
      </c>
      <c r="I4765" s="258"/>
      <c r="J4765" s="255"/>
      <c r="K4765" s="255"/>
      <c r="L4765" s="259"/>
      <c r="M4765" s="260"/>
      <c r="N4765" s="261"/>
      <c r="O4765" s="261"/>
      <c r="P4765" s="261"/>
      <c r="Q4765" s="261"/>
      <c r="R4765" s="261"/>
      <c r="S4765" s="261"/>
      <c r="T4765" s="262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63" t="s">
        <v>205</v>
      </c>
      <c r="AU4765" s="263" t="s">
        <v>82</v>
      </c>
      <c r="AV4765" s="14" t="s">
        <v>79</v>
      </c>
      <c r="AW4765" s="14" t="s">
        <v>33</v>
      </c>
      <c r="AX4765" s="14" t="s">
        <v>72</v>
      </c>
      <c r="AY4765" s="263" t="s">
        <v>190</v>
      </c>
    </row>
    <row r="4766" s="13" customFormat="1">
      <c r="A4766" s="13"/>
      <c r="B4766" s="232"/>
      <c r="C4766" s="233"/>
      <c r="D4766" s="234" t="s">
        <v>205</v>
      </c>
      <c r="E4766" s="235" t="s">
        <v>19</v>
      </c>
      <c r="F4766" s="236" t="s">
        <v>4560</v>
      </c>
      <c r="G4766" s="233"/>
      <c r="H4766" s="237">
        <v>20.574000000000002</v>
      </c>
      <c r="I4766" s="238"/>
      <c r="J4766" s="233"/>
      <c r="K4766" s="233"/>
      <c r="L4766" s="239"/>
      <c r="M4766" s="240"/>
      <c r="N4766" s="241"/>
      <c r="O4766" s="241"/>
      <c r="P4766" s="241"/>
      <c r="Q4766" s="241"/>
      <c r="R4766" s="241"/>
      <c r="S4766" s="241"/>
      <c r="T4766" s="242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43" t="s">
        <v>205</v>
      </c>
      <c r="AU4766" s="243" t="s">
        <v>82</v>
      </c>
      <c r="AV4766" s="13" t="s">
        <v>82</v>
      </c>
      <c r="AW4766" s="13" t="s">
        <v>33</v>
      </c>
      <c r="AX4766" s="13" t="s">
        <v>72</v>
      </c>
      <c r="AY4766" s="243" t="s">
        <v>190</v>
      </c>
    </row>
    <row r="4767" s="13" customFormat="1">
      <c r="A4767" s="13"/>
      <c r="B4767" s="232"/>
      <c r="C4767" s="233"/>
      <c r="D4767" s="234" t="s">
        <v>205</v>
      </c>
      <c r="E4767" s="235" t="s">
        <v>19</v>
      </c>
      <c r="F4767" s="236" t="s">
        <v>1867</v>
      </c>
      <c r="G4767" s="233"/>
      <c r="H4767" s="237">
        <v>-1.7729999999999999</v>
      </c>
      <c r="I4767" s="238"/>
      <c r="J4767" s="233"/>
      <c r="K4767" s="233"/>
      <c r="L4767" s="239"/>
      <c r="M4767" s="240"/>
      <c r="N4767" s="241"/>
      <c r="O4767" s="241"/>
      <c r="P4767" s="241"/>
      <c r="Q4767" s="241"/>
      <c r="R4767" s="241"/>
      <c r="S4767" s="241"/>
      <c r="T4767" s="242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3" t="s">
        <v>205</v>
      </c>
      <c r="AU4767" s="243" t="s">
        <v>82</v>
      </c>
      <c r="AV4767" s="13" t="s">
        <v>82</v>
      </c>
      <c r="AW4767" s="13" t="s">
        <v>33</v>
      </c>
      <c r="AX4767" s="13" t="s">
        <v>72</v>
      </c>
      <c r="AY4767" s="243" t="s">
        <v>190</v>
      </c>
    </row>
    <row r="4768" s="14" customFormat="1">
      <c r="A4768" s="14"/>
      <c r="B4768" s="254"/>
      <c r="C4768" s="255"/>
      <c r="D4768" s="234" t="s">
        <v>205</v>
      </c>
      <c r="E4768" s="256" t="s">
        <v>19</v>
      </c>
      <c r="F4768" s="257" t="s">
        <v>4194</v>
      </c>
      <c r="G4768" s="255"/>
      <c r="H4768" s="256" t="s">
        <v>19</v>
      </c>
      <c r="I4768" s="258"/>
      <c r="J4768" s="255"/>
      <c r="K4768" s="255"/>
      <c r="L4768" s="259"/>
      <c r="M4768" s="260"/>
      <c r="N4768" s="261"/>
      <c r="O4768" s="261"/>
      <c r="P4768" s="261"/>
      <c r="Q4768" s="261"/>
      <c r="R4768" s="261"/>
      <c r="S4768" s="261"/>
      <c r="T4768" s="262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63" t="s">
        <v>205</v>
      </c>
      <c r="AU4768" s="263" t="s">
        <v>82</v>
      </c>
      <c r="AV4768" s="14" t="s">
        <v>79</v>
      </c>
      <c r="AW4768" s="14" t="s">
        <v>33</v>
      </c>
      <c r="AX4768" s="14" t="s">
        <v>72</v>
      </c>
      <c r="AY4768" s="263" t="s">
        <v>190</v>
      </c>
    </row>
    <row r="4769" s="13" customFormat="1">
      <c r="A4769" s="13"/>
      <c r="B4769" s="232"/>
      <c r="C4769" s="233"/>
      <c r="D4769" s="234" t="s">
        <v>205</v>
      </c>
      <c r="E4769" s="235" t="s">
        <v>19</v>
      </c>
      <c r="F4769" s="236" t="s">
        <v>4714</v>
      </c>
      <c r="G4769" s="233"/>
      <c r="H4769" s="237">
        <v>30.207999999999998</v>
      </c>
      <c r="I4769" s="238"/>
      <c r="J4769" s="233"/>
      <c r="K4769" s="233"/>
      <c r="L4769" s="239"/>
      <c r="M4769" s="240"/>
      <c r="N4769" s="241"/>
      <c r="O4769" s="241"/>
      <c r="P4769" s="241"/>
      <c r="Q4769" s="241"/>
      <c r="R4769" s="241"/>
      <c r="S4769" s="241"/>
      <c r="T4769" s="242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3" t="s">
        <v>205</v>
      </c>
      <c r="AU4769" s="243" t="s">
        <v>82</v>
      </c>
      <c r="AV4769" s="13" t="s">
        <v>82</v>
      </c>
      <c r="AW4769" s="13" t="s">
        <v>33</v>
      </c>
      <c r="AX4769" s="13" t="s">
        <v>72</v>
      </c>
      <c r="AY4769" s="243" t="s">
        <v>190</v>
      </c>
    </row>
    <row r="4770" s="13" customFormat="1">
      <c r="A4770" s="13"/>
      <c r="B4770" s="232"/>
      <c r="C4770" s="233"/>
      <c r="D4770" s="234" t="s">
        <v>205</v>
      </c>
      <c r="E4770" s="235" t="s">
        <v>19</v>
      </c>
      <c r="F4770" s="236" t="s">
        <v>1860</v>
      </c>
      <c r="G4770" s="233"/>
      <c r="H4770" s="237">
        <v>-1.5760000000000001</v>
      </c>
      <c r="I4770" s="238"/>
      <c r="J4770" s="233"/>
      <c r="K4770" s="233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205</v>
      </c>
      <c r="AU4770" s="243" t="s">
        <v>82</v>
      </c>
      <c r="AV4770" s="13" t="s">
        <v>82</v>
      </c>
      <c r="AW4770" s="13" t="s">
        <v>33</v>
      </c>
      <c r="AX4770" s="13" t="s">
        <v>72</v>
      </c>
      <c r="AY4770" s="243" t="s">
        <v>190</v>
      </c>
    </row>
    <row r="4771" s="14" customFormat="1">
      <c r="A4771" s="14"/>
      <c r="B4771" s="254"/>
      <c r="C4771" s="255"/>
      <c r="D4771" s="234" t="s">
        <v>205</v>
      </c>
      <c r="E4771" s="256" t="s">
        <v>19</v>
      </c>
      <c r="F4771" s="257" t="s">
        <v>1941</v>
      </c>
      <c r="G4771" s="255"/>
      <c r="H4771" s="256" t="s">
        <v>19</v>
      </c>
      <c r="I4771" s="258"/>
      <c r="J4771" s="255"/>
      <c r="K4771" s="255"/>
      <c r="L4771" s="259"/>
      <c r="M4771" s="260"/>
      <c r="N4771" s="261"/>
      <c r="O4771" s="261"/>
      <c r="P4771" s="261"/>
      <c r="Q4771" s="261"/>
      <c r="R4771" s="261"/>
      <c r="S4771" s="261"/>
      <c r="T4771" s="262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63" t="s">
        <v>205</v>
      </c>
      <c r="AU4771" s="263" t="s">
        <v>82</v>
      </c>
      <c r="AV4771" s="14" t="s">
        <v>79</v>
      </c>
      <c r="AW4771" s="14" t="s">
        <v>33</v>
      </c>
      <c r="AX4771" s="14" t="s">
        <v>72</v>
      </c>
      <c r="AY4771" s="263" t="s">
        <v>190</v>
      </c>
    </row>
    <row r="4772" s="13" customFormat="1">
      <c r="A4772" s="13"/>
      <c r="B4772" s="232"/>
      <c r="C4772" s="233"/>
      <c r="D4772" s="234" t="s">
        <v>205</v>
      </c>
      <c r="E4772" s="235" t="s">
        <v>19</v>
      </c>
      <c r="F4772" s="236" t="s">
        <v>1942</v>
      </c>
      <c r="G4772" s="233"/>
      <c r="H4772" s="237">
        <v>62.780000000000001</v>
      </c>
      <c r="I4772" s="238"/>
      <c r="J4772" s="233"/>
      <c r="K4772" s="233"/>
      <c r="L4772" s="239"/>
      <c r="M4772" s="240"/>
      <c r="N4772" s="241"/>
      <c r="O4772" s="241"/>
      <c r="P4772" s="241"/>
      <c r="Q4772" s="241"/>
      <c r="R4772" s="241"/>
      <c r="S4772" s="241"/>
      <c r="T4772" s="242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3" t="s">
        <v>205</v>
      </c>
      <c r="AU4772" s="243" t="s">
        <v>82</v>
      </c>
      <c r="AV4772" s="13" t="s">
        <v>82</v>
      </c>
      <c r="AW4772" s="13" t="s">
        <v>33</v>
      </c>
      <c r="AX4772" s="13" t="s">
        <v>72</v>
      </c>
      <c r="AY4772" s="243" t="s">
        <v>190</v>
      </c>
    </row>
    <row r="4773" s="13" customFormat="1">
      <c r="A4773" s="13"/>
      <c r="B4773" s="232"/>
      <c r="C4773" s="233"/>
      <c r="D4773" s="234" t="s">
        <v>205</v>
      </c>
      <c r="E4773" s="235" t="s">
        <v>19</v>
      </c>
      <c r="F4773" s="236" t="s">
        <v>1867</v>
      </c>
      <c r="G4773" s="233"/>
      <c r="H4773" s="237">
        <v>-1.7729999999999999</v>
      </c>
      <c r="I4773" s="238"/>
      <c r="J4773" s="233"/>
      <c r="K4773" s="233"/>
      <c r="L4773" s="239"/>
      <c r="M4773" s="240"/>
      <c r="N4773" s="241"/>
      <c r="O4773" s="241"/>
      <c r="P4773" s="241"/>
      <c r="Q4773" s="241"/>
      <c r="R4773" s="241"/>
      <c r="S4773" s="241"/>
      <c r="T4773" s="242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3" t="s">
        <v>205</v>
      </c>
      <c r="AU4773" s="243" t="s">
        <v>82</v>
      </c>
      <c r="AV4773" s="13" t="s">
        <v>82</v>
      </c>
      <c r="AW4773" s="13" t="s">
        <v>33</v>
      </c>
      <c r="AX4773" s="13" t="s">
        <v>72</v>
      </c>
      <c r="AY4773" s="243" t="s">
        <v>190</v>
      </c>
    </row>
    <row r="4774" s="14" customFormat="1">
      <c r="A4774" s="14"/>
      <c r="B4774" s="254"/>
      <c r="C4774" s="255"/>
      <c r="D4774" s="234" t="s">
        <v>205</v>
      </c>
      <c r="E4774" s="256" t="s">
        <v>19</v>
      </c>
      <c r="F4774" s="257" t="s">
        <v>1076</v>
      </c>
      <c r="G4774" s="255"/>
      <c r="H4774" s="256" t="s">
        <v>19</v>
      </c>
      <c r="I4774" s="258"/>
      <c r="J4774" s="255"/>
      <c r="K4774" s="255"/>
      <c r="L4774" s="259"/>
      <c r="M4774" s="260"/>
      <c r="N4774" s="261"/>
      <c r="O4774" s="261"/>
      <c r="P4774" s="261"/>
      <c r="Q4774" s="261"/>
      <c r="R4774" s="261"/>
      <c r="S4774" s="261"/>
      <c r="T4774" s="262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63" t="s">
        <v>205</v>
      </c>
      <c r="AU4774" s="263" t="s">
        <v>82</v>
      </c>
      <c r="AV4774" s="14" t="s">
        <v>79</v>
      </c>
      <c r="AW4774" s="14" t="s">
        <v>33</v>
      </c>
      <c r="AX4774" s="14" t="s">
        <v>72</v>
      </c>
      <c r="AY4774" s="263" t="s">
        <v>190</v>
      </c>
    </row>
    <row r="4775" s="13" customFormat="1">
      <c r="A4775" s="13"/>
      <c r="B4775" s="232"/>
      <c r="C4775" s="233"/>
      <c r="D4775" s="234" t="s">
        <v>205</v>
      </c>
      <c r="E4775" s="235" t="s">
        <v>19</v>
      </c>
      <c r="F4775" s="236" t="s">
        <v>4715</v>
      </c>
      <c r="G4775" s="233"/>
      <c r="H4775" s="237">
        <v>51.840000000000003</v>
      </c>
      <c r="I4775" s="238"/>
      <c r="J4775" s="233"/>
      <c r="K4775" s="233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205</v>
      </c>
      <c r="AU4775" s="243" t="s">
        <v>82</v>
      </c>
      <c r="AV4775" s="13" t="s">
        <v>82</v>
      </c>
      <c r="AW4775" s="13" t="s">
        <v>33</v>
      </c>
      <c r="AX4775" s="13" t="s">
        <v>72</v>
      </c>
      <c r="AY4775" s="243" t="s">
        <v>190</v>
      </c>
    </row>
    <row r="4776" s="13" customFormat="1">
      <c r="A4776" s="13"/>
      <c r="B4776" s="232"/>
      <c r="C4776" s="233"/>
      <c r="D4776" s="234" t="s">
        <v>205</v>
      </c>
      <c r="E4776" s="235" t="s">
        <v>19</v>
      </c>
      <c r="F4776" s="236" t="s">
        <v>1867</v>
      </c>
      <c r="G4776" s="233"/>
      <c r="H4776" s="237">
        <v>-1.7729999999999999</v>
      </c>
      <c r="I4776" s="238"/>
      <c r="J4776" s="233"/>
      <c r="K4776" s="233"/>
      <c r="L4776" s="239"/>
      <c r="M4776" s="240"/>
      <c r="N4776" s="241"/>
      <c r="O4776" s="241"/>
      <c r="P4776" s="241"/>
      <c r="Q4776" s="241"/>
      <c r="R4776" s="241"/>
      <c r="S4776" s="241"/>
      <c r="T4776" s="242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3" t="s">
        <v>205</v>
      </c>
      <c r="AU4776" s="243" t="s">
        <v>82</v>
      </c>
      <c r="AV4776" s="13" t="s">
        <v>82</v>
      </c>
      <c r="AW4776" s="13" t="s">
        <v>33</v>
      </c>
      <c r="AX4776" s="13" t="s">
        <v>72</v>
      </c>
      <c r="AY4776" s="243" t="s">
        <v>190</v>
      </c>
    </row>
    <row r="4777" s="14" customFormat="1">
      <c r="A4777" s="14"/>
      <c r="B4777" s="254"/>
      <c r="C4777" s="255"/>
      <c r="D4777" s="234" t="s">
        <v>205</v>
      </c>
      <c r="E4777" s="256" t="s">
        <v>19</v>
      </c>
      <c r="F4777" s="257" t="s">
        <v>1944</v>
      </c>
      <c r="G4777" s="255"/>
      <c r="H4777" s="256" t="s">
        <v>19</v>
      </c>
      <c r="I4777" s="258"/>
      <c r="J4777" s="255"/>
      <c r="K4777" s="255"/>
      <c r="L4777" s="259"/>
      <c r="M4777" s="260"/>
      <c r="N4777" s="261"/>
      <c r="O4777" s="261"/>
      <c r="P4777" s="261"/>
      <c r="Q4777" s="261"/>
      <c r="R4777" s="261"/>
      <c r="S4777" s="261"/>
      <c r="T4777" s="262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63" t="s">
        <v>205</v>
      </c>
      <c r="AU4777" s="263" t="s">
        <v>82</v>
      </c>
      <c r="AV4777" s="14" t="s">
        <v>79</v>
      </c>
      <c r="AW4777" s="14" t="s">
        <v>33</v>
      </c>
      <c r="AX4777" s="14" t="s">
        <v>72</v>
      </c>
      <c r="AY4777" s="263" t="s">
        <v>190</v>
      </c>
    </row>
    <row r="4778" s="13" customFormat="1">
      <c r="A4778" s="13"/>
      <c r="B4778" s="232"/>
      <c r="C4778" s="233"/>
      <c r="D4778" s="234" t="s">
        <v>205</v>
      </c>
      <c r="E4778" s="235" t="s">
        <v>19</v>
      </c>
      <c r="F4778" s="236" t="s">
        <v>4716</v>
      </c>
      <c r="G4778" s="233"/>
      <c r="H4778" s="237">
        <v>43.584000000000003</v>
      </c>
      <c r="I4778" s="238"/>
      <c r="J4778" s="233"/>
      <c r="K4778" s="233"/>
      <c r="L4778" s="239"/>
      <c r="M4778" s="240"/>
      <c r="N4778" s="241"/>
      <c r="O4778" s="241"/>
      <c r="P4778" s="241"/>
      <c r="Q4778" s="241"/>
      <c r="R4778" s="241"/>
      <c r="S4778" s="241"/>
      <c r="T4778" s="242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3" t="s">
        <v>205</v>
      </c>
      <c r="AU4778" s="243" t="s">
        <v>82</v>
      </c>
      <c r="AV4778" s="13" t="s">
        <v>82</v>
      </c>
      <c r="AW4778" s="13" t="s">
        <v>33</v>
      </c>
      <c r="AX4778" s="13" t="s">
        <v>72</v>
      </c>
      <c r="AY4778" s="243" t="s">
        <v>190</v>
      </c>
    </row>
    <row r="4779" s="13" customFormat="1">
      <c r="A4779" s="13"/>
      <c r="B4779" s="232"/>
      <c r="C4779" s="233"/>
      <c r="D4779" s="234" t="s">
        <v>205</v>
      </c>
      <c r="E4779" s="235" t="s">
        <v>19</v>
      </c>
      <c r="F4779" s="236" t="s">
        <v>1867</v>
      </c>
      <c r="G4779" s="233"/>
      <c r="H4779" s="237">
        <v>-1.7729999999999999</v>
      </c>
      <c r="I4779" s="238"/>
      <c r="J4779" s="233"/>
      <c r="K4779" s="233"/>
      <c r="L4779" s="239"/>
      <c r="M4779" s="240"/>
      <c r="N4779" s="241"/>
      <c r="O4779" s="241"/>
      <c r="P4779" s="241"/>
      <c r="Q4779" s="241"/>
      <c r="R4779" s="241"/>
      <c r="S4779" s="241"/>
      <c r="T4779" s="242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43" t="s">
        <v>205</v>
      </c>
      <c r="AU4779" s="243" t="s">
        <v>82</v>
      </c>
      <c r="AV4779" s="13" t="s">
        <v>82</v>
      </c>
      <c r="AW4779" s="13" t="s">
        <v>33</v>
      </c>
      <c r="AX4779" s="13" t="s">
        <v>72</v>
      </c>
      <c r="AY4779" s="243" t="s">
        <v>190</v>
      </c>
    </row>
    <row r="4780" s="14" customFormat="1">
      <c r="A4780" s="14"/>
      <c r="B4780" s="254"/>
      <c r="C4780" s="255"/>
      <c r="D4780" s="234" t="s">
        <v>205</v>
      </c>
      <c r="E4780" s="256" t="s">
        <v>19</v>
      </c>
      <c r="F4780" s="257" t="s">
        <v>1472</v>
      </c>
      <c r="G4780" s="255"/>
      <c r="H4780" s="256" t="s">
        <v>19</v>
      </c>
      <c r="I4780" s="258"/>
      <c r="J4780" s="255"/>
      <c r="K4780" s="255"/>
      <c r="L4780" s="259"/>
      <c r="M4780" s="260"/>
      <c r="N4780" s="261"/>
      <c r="O4780" s="261"/>
      <c r="P4780" s="261"/>
      <c r="Q4780" s="261"/>
      <c r="R4780" s="261"/>
      <c r="S4780" s="261"/>
      <c r="T4780" s="262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63" t="s">
        <v>205</v>
      </c>
      <c r="AU4780" s="263" t="s">
        <v>82</v>
      </c>
      <c r="AV4780" s="14" t="s">
        <v>79</v>
      </c>
      <c r="AW4780" s="14" t="s">
        <v>33</v>
      </c>
      <c r="AX4780" s="14" t="s">
        <v>72</v>
      </c>
      <c r="AY4780" s="263" t="s">
        <v>190</v>
      </c>
    </row>
    <row r="4781" s="13" customFormat="1">
      <c r="A4781" s="13"/>
      <c r="B4781" s="232"/>
      <c r="C4781" s="233"/>
      <c r="D4781" s="234" t="s">
        <v>205</v>
      </c>
      <c r="E4781" s="235" t="s">
        <v>19</v>
      </c>
      <c r="F4781" s="236" t="s">
        <v>1946</v>
      </c>
      <c r="G4781" s="233"/>
      <c r="H4781" s="237">
        <v>41.609999999999999</v>
      </c>
      <c r="I4781" s="238"/>
      <c r="J4781" s="233"/>
      <c r="K4781" s="233"/>
      <c r="L4781" s="239"/>
      <c r="M4781" s="240"/>
      <c r="N4781" s="241"/>
      <c r="O4781" s="241"/>
      <c r="P4781" s="241"/>
      <c r="Q4781" s="241"/>
      <c r="R4781" s="241"/>
      <c r="S4781" s="241"/>
      <c r="T4781" s="242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3" t="s">
        <v>205</v>
      </c>
      <c r="AU4781" s="243" t="s">
        <v>82</v>
      </c>
      <c r="AV4781" s="13" t="s">
        <v>82</v>
      </c>
      <c r="AW4781" s="13" t="s">
        <v>33</v>
      </c>
      <c r="AX4781" s="13" t="s">
        <v>72</v>
      </c>
      <c r="AY4781" s="243" t="s">
        <v>190</v>
      </c>
    </row>
    <row r="4782" s="13" customFormat="1">
      <c r="A4782" s="13"/>
      <c r="B4782" s="232"/>
      <c r="C4782" s="233"/>
      <c r="D4782" s="234" t="s">
        <v>205</v>
      </c>
      <c r="E4782" s="235" t="s">
        <v>19</v>
      </c>
      <c r="F4782" s="236" t="s">
        <v>1867</v>
      </c>
      <c r="G4782" s="233"/>
      <c r="H4782" s="237">
        <v>-1.7729999999999999</v>
      </c>
      <c r="I4782" s="238"/>
      <c r="J4782" s="233"/>
      <c r="K4782" s="233"/>
      <c r="L4782" s="239"/>
      <c r="M4782" s="240"/>
      <c r="N4782" s="241"/>
      <c r="O4782" s="241"/>
      <c r="P4782" s="241"/>
      <c r="Q4782" s="241"/>
      <c r="R4782" s="241"/>
      <c r="S4782" s="241"/>
      <c r="T4782" s="242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3" t="s">
        <v>205</v>
      </c>
      <c r="AU4782" s="243" t="s">
        <v>82</v>
      </c>
      <c r="AV4782" s="13" t="s">
        <v>82</v>
      </c>
      <c r="AW4782" s="13" t="s">
        <v>33</v>
      </c>
      <c r="AX4782" s="13" t="s">
        <v>72</v>
      </c>
      <c r="AY4782" s="243" t="s">
        <v>190</v>
      </c>
    </row>
    <row r="4783" s="14" customFormat="1">
      <c r="A4783" s="14"/>
      <c r="B4783" s="254"/>
      <c r="C4783" s="255"/>
      <c r="D4783" s="234" t="s">
        <v>205</v>
      </c>
      <c r="E4783" s="256" t="s">
        <v>19</v>
      </c>
      <c r="F4783" s="257" t="s">
        <v>1947</v>
      </c>
      <c r="G4783" s="255"/>
      <c r="H4783" s="256" t="s">
        <v>19</v>
      </c>
      <c r="I4783" s="258"/>
      <c r="J4783" s="255"/>
      <c r="K4783" s="255"/>
      <c r="L4783" s="259"/>
      <c r="M4783" s="260"/>
      <c r="N4783" s="261"/>
      <c r="O4783" s="261"/>
      <c r="P4783" s="261"/>
      <c r="Q4783" s="261"/>
      <c r="R4783" s="261"/>
      <c r="S4783" s="261"/>
      <c r="T4783" s="262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63" t="s">
        <v>205</v>
      </c>
      <c r="AU4783" s="263" t="s">
        <v>82</v>
      </c>
      <c r="AV4783" s="14" t="s">
        <v>79</v>
      </c>
      <c r="AW4783" s="14" t="s">
        <v>33</v>
      </c>
      <c r="AX4783" s="14" t="s">
        <v>72</v>
      </c>
      <c r="AY4783" s="263" t="s">
        <v>190</v>
      </c>
    </row>
    <row r="4784" s="13" customFormat="1">
      <c r="A4784" s="13"/>
      <c r="B4784" s="232"/>
      <c r="C4784" s="233"/>
      <c r="D4784" s="234" t="s">
        <v>205</v>
      </c>
      <c r="E4784" s="235" t="s">
        <v>19</v>
      </c>
      <c r="F4784" s="236" t="s">
        <v>1948</v>
      </c>
      <c r="G4784" s="233"/>
      <c r="H4784" s="237">
        <v>63.18</v>
      </c>
      <c r="I4784" s="238"/>
      <c r="J4784" s="233"/>
      <c r="K4784" s="233"/>
      <c r="L4784" s="239"/>
      <c r="M4784" s="240"/>
      <c r="N4784" s="241"/>
      <c r="O4784" s="241"/>
      <c r="P4784" s="241"/>
      <c r="Q4784" s="241"/>
      <c r="R4784" s="241"/>
      <c r="S4784" s="241"/>
      <c r="T4784" s="242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3" t="s">
        <v>205</v>
      </c>
      <c r="AU4784" s="243" t="s">
        <v>82</v>
      </c>
      <c r="AV4784" s="13" t="s">
        <v>82</v>
      </c>
      <c r="AW4784" s="13" t="s">
        <v>33</v>
      </c>
      <c r="AX4784" s="13" t="s">
        <v>72</v>
      </c>
      <c r="AY4784" s="243" t="s">
        <v>190</v>
      </c>
    </row>
    <row r="4785" s="13" customFormat="1">
      <c r="A4785" s="13"/>
      <c r="B4785" s="232"/>
      <c r="C4785" s="233"/>
      <c r="D4785" s="234" t="s">
        <v>205</v>
      </c>
      <c r="E4785" s="235" t="s">
        <v>19</v>
      </c>
      <c r="F4785" s="236" t="s">
        <v>1882</v>
      </c>
      <c r="G4785" s="233"/>
      <c r="H4785" s="237">
        <v>-3.5459999999999998</v>
      </c>
      <c r="I4785" s="238"/>
      <c r="J4785" s="233"/>
      <c r="K4785" s="233"/>
      <c r="L4785" s="239"/>
      <c r="M4785" s="240"/>
      <c r="N4785" s="241"/>
      <c r="O4785" s="241"/>
      <c r="P4785" s="241"/>
      <c r="Q4785" s="241"/>
      <c r="R4785" s="241"/>
      <c r="S4785" s="241"/>
      <c r="T4785" s="242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3" t="s">
        <v>205</v>
      </c>
      <c r="AU4785" s="243" t="s">
        <v>82</v>
      </c>
      <c r="AV4785" s="13" t="s">
        <v>82</v>
      </c>
      <c r="AW4785" s="13" t="s">
        <v>33</v>
      </c>
      <c r="AX4785" s="13" t="s">
        <v>72</v>
      </c>
      <c r="AY4785" s="243" t="s">
        <v>190</v>
      </c>
    </row>
    <row r="4786" s="14" customFormat="1">
      <c r="A4786" s="14"/>
      <c r="B4786" s="254"/>
      <c r="C4786" s="255"/>
      <c r="D4786" s="234" t="s">
        <v>205</v>
      </c>
      <c r="E4786" s="256" t="s">
        <v>19</v>
      </c>
      <c r="F4786" s="257" t="s">
        <v>1949</v>
      </c>
      <c r="G4786" s="255"/>
      <c r="H4786" s="256" t="s">
        <v>19</v>
      </c>
      <c r="I4786" s="258"/>
      <c r="J4786" s="255"/>
      <c r="K4786" s="255"/>
      <c r="L4786" s="259"/>
      <c r="M4786" s="260"/>
      <c r="N4786" s="261"/>
      <c r="O4786" s="261"/>
      <c r="P4786" s="261"/>
      <c r="Q4786" s="261"/>
      <c r="R4786" s="261"/>
      <c r="S4786" s="261"/>
      <c r="T4786" s="262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63" t="s">
        <v>205</v>
      </c>
      <c r="AU4786" s="263" t="s">
        <v>82</v>
      </c>
      <c r="AV4786" s="14" t="s">
        <v>79</v>
      </c>
      <c r="AW4786" s="14" t="s">
        <v>33</v>
      </c>
      <c r="AX4786" s="14" t="s">
        <v>72</v>
      </c>
      <c r="AY4786" s="263" t="s">
        <v>190</v>
      </c>
    </row>
    <row r="4787" s="13" customFormat="1">
      <c r="A4787" s="13"/>
      <c r="B4787" s="232"/>
      <c r="C4787" s="233"/>
      <c r="D4787" s="234" t="s">
        <v>205</v>
      </c>
      <c r="E4787" s="235" t="s">
        <v>19</v>
      </c>
      <c r="F4787" s="236" t="s">
        <v>1950</v>
      </c>
      <c r="G4787" s="233"/>
      <c r="H4787" s="237">
        <v>112.54000000000001</v>
      </c>
      <c r="I4787" s="238"/>
      <c r="J4787" s="233"/>
      <c r="K4787" s="233"/>
      <c r="L4787" s="239"/>
      <c r="M4787" s="240"/>
      <c r="N4787" s="241"/>
      <c r="O4787" s="241"/>
      <c r="P4787" s="241"/>
      <c r="Q4787" s="241"/>
      <c r="R4787" s="241"/>
      <c r="S4787" s="241"/>
      <c r="T4787" s="242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3" t="s">
        <v>205</v>
      </c>
      <c r="AU4787" s="243" t="s">
        <v>82</v>
      </c>
      <c r="AV4787" s="13" t="s">
        <v>82</v>
      </c>
      <c r="AW4787" s="13" t="s">
        <v>33</v>
      </c>
      <c r="AX4787" s="13" t="s">
        <v>72</v>
      </c>
      <c r="AY4787" s="243" t="s">
        <v>190</v>
      </c>
    </row>
    <row r="4788" s="13" customFormat="1">
      <c r="A4788" s="13"/>
      <c r="B4788" s="232"/>
      <c r="C4788" s="233"/>
      <c r="D4788" s="234" t="s">
        <v>205</v>
      </c>
      <c r="E4788" s="235" t="s">
        <v>19</v>
      </c>
      <c r="F4788" s="236" t="s">
        <v>1904</v>
      </c>
      <c r="G4788" s="233"/>
      <c r="H4788" s="237">
        <v>-5.7599999999999998</v>
      </c>
      <c r="I4788" s="238"/>
      <c r="J4788" s="233"/>
      <c r="K4788" s="233"/>
      <c r="L4788" s="239"/>
      <c r="M4788" s="240"/>
      <c r="N4788" s="241"/>
      <c r="O4788" s="241"/>
      <c r="P4788" s="241"/>
      <c r="Q4788" s="241"/>
      <c r="R4788" s="241"/>
      <c r="S4788" s="241"/>
      <c r="T4788" s="242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3" t="s">
        <v>205</v>
      </c>
      <c r="AU4788" s="243" t="s">
        <v>82</v>
      </c>
      <c r="AV4788" s="13" t="s">
        <v>82</v>
      </c>
      <c r="AW4788" s="13" t="s">
        <v>33</v>
      </c>
      <c r="AX4788" s="13" t="s">
        <v>72</v>
      </c>
      <c r="AY4788" s="243" t="s">
        <v>190</v>
      </c>
    </row>
    <row r="4789" s="13" customFormat="1">
      <c r="A4789" s="13"/>
      <c r="B4789" s="232"/>
      <c r="C4789" s="233"/>
      <c r="D4789" s="234" t="s">
        <v>205</v>
      </c>
      <c r="E4789" s="235" t="s">
        <v>19</v>
      </c>
      <c r="F4789" s="236" t="s">
        <v>1951</v>
      </c>
      <c r="G4789" s="233"/>
      <c r="H4789" s="237">
        <v>3.133</v>
      </c>
      <c r="I4789" s="238"/>
      <c r="J4789" s="233"/>
      <c r="K4789" s="233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205</v>
      </c>
      <c r="AU4789" s="243" t="s">
        <v>82</v>
      </c>
      <c r="AV4789" s="13" t="s">
        <v>82</v>
      </c>
      <c r="AW4789" s="13" t="s">
        <v>33</v>
      </c>
      <c r="AX4789" s="13" t="s">
        <v>72</v>
      </c>
      <c r="AY4789" s="243" t="s">
        <v>190</v>
      </c>
    </row>
    <row r="4790" s="14" customFormat="1">
      <c r="A4790" s="14"/>
      <c r="B4790" s="254"/>
      <c r="C4790" s="255"/>
      <c r="D4790" s="234" t="s">
        <v>205</v>
      </c>
      <c r="E4790" s="256" t="s">
        <v>19</v>
      </c>
      <c r="F4790" s="257" t="s">
        <v>1474</v>
      </c>
      <c r="G4790" s="255"/>
      <c r="H4790" s="256" t="s">
        <v>19</v>
      </c>
      <c r="I4790" s="258"/>
      <c r="J4790" s="255"/>
      <c r="K4790" s="255"/>
      <c r="L4790" s="259"/>
      <c r="M4790" s="260"/>
      <c r="N4790" s="261"/>
      <c r="O4790" s="261"/>
      <c r="P4790" s="261"/>
      <c r="Q4790" s="261"/>
      <c r="R4790" s="261"/>
      <c r="S4790" s="261"/>
      <c r="T4790" s="262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63" t="s">
        <v>205</v>
      </c>
      <c r="AU4790" s="263" t="s">
        <v>82</v>
      </c>
      <c r="AV4790" s="14" t="s">
        <v>79</v>
      </c>
      <c r="AW4790" s="14" t="s">
        <v>33</v>
      </c>
      <c r="AX4790" s="14" t="s">
        <v>72</v>
      </c>
      <c r="AY4790" s="263" t="s">
        <v>190</v>
      </c>
    </row>
    <row r="4791" s="13" customFormat="1">
      <c r="A4791" s="13"/>
      <c r="B4791" s="232"/>
      <c r="C4791" s="233"/>
      <c r="D4791" s="234" t="s">
        <v>205</v>
      </c>
      <c r="E4791" s="235" t="s">
        <v>19</v>
      </c>
      <c r="F4791" s="236" t="s">
        <v>1952</v>
      </c>
      <c r="G4791" s="233"/>
      <c r="H4791" s="237">
        <v>35.100000000000001</v>
      </c>
      <c r="I4791" s="238"/>
      <c r="J4791" s="233"/>
      <c r="K4791" s="233"/>
      <c r="L4791" s="239"/>
      <c r="M4791" s="240"/>
      <c r="N4791" s="241"/>
      <c r="O4791" s="241"/>
      <c r="P4791" s="241"/>
      <c r="Q4791" s="241"/>
      <c r="R4791" s="241"/>
      <c r="S4791" s="241"/>
      <c r="T4791" s="242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3" t="s">
        <v>205</v>
      </c>
      <c r="AU4791" s="243" t="s">
        <v>82</v>
      </c>
      <c r="AV4791" s="13" t="s">
        <v>82</v>
      </c>
      <c r="AW4791" s="13" t="s">
        <v>33</v>
      </c>
      <c r="AX4791" s="13" t="s">
        <v>72</v>
      </c>
      <c r="AY4791" s="243" t="s">
        <v>190</v>
      </c>
    </row>
    <row r="4792" s="13" customFormat="1">
      <c r="A4792" s="13"/>
      <c r="B4792" s="232"/>
      <c r="C4792" s="233"/>
      <c r="D4792" s="234" t="s">
        <v>205</v>
      </c>
      <c r="E4792" s="235" t="s">
        <v>19</v>
      </c>
      <c r="F4792" s="236" t="s">
        <v>1867</v>
      </c>
      <c r="G4792" s="233"/>
      <c r="H4792" s="237">
        <v>-1.7729999999999999</v>
      </c>
      <c r="I4792" s="238"/>
      <c r="J4792" s="233"/>
      <c r="K4792" s="233"/>
      <c r="L4792" s="239"/>
      <c r="M4792" s="240"/>
      <c r="N4792" s="241"/>
      <c r="O4792" s="241"/>
      <c r="P4792" s="241"/>
      <c r="Q4792" s="241"/>
      <c r="R4792" s="241"/>
      <c r="S4792" s="241"/>
      <c r="T4792" s="242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3" t="s">
        <v>205</v>
      </c>
      <c r="AU4792" s="243" t="s">
        <v>82</v>
      </c>
      <c r="AV4792" s="13" t="s">
        <v>82</v>
      </c>
      <c r="AW4792" s="13" t="s">
        <v>33</v>
      </c>
      <c r="AX4792" s="13" t="s">
        <v>72</v>
      </c>
      <c r="AY4792" s="243" t="s">
        <v>190</v>
      </c>
    </row>
    <row r="4793" s="14" customFormat="1">
      <c r="A4793" s="14"/>
      <c r="B4793" s="254"/>
      <c r="C4793" s="255"/>
      <c r="D4793" s="234" t="s">
        <v>205</v>
      </c>
      <c r="E4793" s="256" t="s">
        <v>19</v>
      </c>
      <c r="F4793" s="257" t="s">
        <v>1953</v>
      </c>
      <c r="G4793" s="255"/>
      <c r="H4793" s="256" t="s">
        <v>19</v>
      </c>
      <c r="I4793" s="258"/>
      <c r="J4793" s="255"/>
      <c r="K4793" s="255"/>
      <c r="L4793" s="259"/>
      <c r="M4793" s="260"/>
      <c r="N4793" s="261"/>
      <c r="O4793" s="261"/>
      <c r="P4793" s="261"/>
      <c r="Q4793" s="261"/>
      <c r="R4793" s="261"/>
      <c r="S4793" s="261"/>
      <c r="T4793" s="262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63" t="s">
        <v>205</v>
      </c>
      <c r="AU4793" s="263" t="s">
        <v>82</v>
      </c>
      <c r="AV4793" s="14" t="s">
        <v>79</v>
      </c>
      <c r="AW4793" s="14" t="s">
        <v>33</v>
      </c>
      <c r="AX4793" s="14" t="s">
        <v>72</v>
      </c>
      <c r="AY4793" s="263" t="s">
        <v>190</v>
      </c>
    </row>
    <row r="4794" s="13" customFormat="1">
      <c r="A4794" s="13"/>
      <c r="B4794" s="232"/>
      <c r="C4794" s="233"/>
      <c r="D4794" s="234" t="s">
        <v>205</v>
      </c>
      <c r="E4794" s="235" t="s">
        <v>19</v>
      </c>
      <c r="F4794" s="236" t="s">
        <v>1954</v>
      </c>
      <c r="G4794" s="233"/>
      <c r="H4794" s="237">
        <v>24.614000000000001</v>
      </c>
      <c r="I4794" s="238"/>
      <c r="J4794" s="233"/>
      <c r="K4794" s="233"/>
      <c r="L4794" s="239"/>
      <c r="M4794" s="240"/>
      <c r="N4794" s="241"/>
      <c r="O4794" s="241"/>
      <c r="P4794" s="241"/>
      <c r="Q4794" s="241"/>
      <c r="R4794" s="241"/>
      <c r="S4794" s="241"/>
      <c r="T4794" s="242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3" t="s">
        <v>205</v>
      </c>
      <c r="AU4794" s="243" t="s">
        <v>82</v>
      </c>
      <c r="AV4794" s="13" t="s">
        <v>82</v>
      </c>
      <c r="AW4794" s="13" t="s">
        <v>33</v>
      </c>
      <c r="AX4794" s="13" t="s">
        <v>72</v>
      </c>
      <c r="AY4794" s="243" t="s">
        <v>190</v>
      </c>
    </row>
    <row r="4795" s="13" customFormat="1">
      <c r="A4795" s="13"/>
      <c r="B4795" s="232"/>
      <c r="C4795" s="233"/>
      <c r="D4795" s="234" t="s">
        <v>205</v>
      </c>
      <c r="E4795" s="235" t="s">
        <v>19</v>
      </c>
      <c r="F4795" s="236" t="s">
        <v>1860</v>
      </c>
      <c r="G4795" s="233"/>
      <c r="H4795" s="237">
        <v>-1.5760000000000001</v>
      </c>
      <c r="I4795" s="238"/>
      <c r="J4795" s="233"/>
      <c r="K4795" s="233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205</v>
      </c>
      <c r="AU4795" s="243" t="s">
        <v>82</v>
      </c>
      <c r="AV4795" s="13" t="s">
        <v>82</v>
      </c>
      <c r="AW4795" s="13" t="s">
        <v>33</v>
      </c>
      <c r="AX4795" s="13" t="s">
        <v>72</v>
      </c>
      <c r="AY4795" s="243" t="s">
        <v>190</v>
      </c>
    </row>
    <row r="4796" s="13" customFormat="1">
      <c r="A4796" s="13"/>
      <c r="B4796" s="232"/>
      <c r="C4796" s="233"/>
      <c r="D4796" s="234" t="s">
        <v>205</v>
      </c>
      <c r="E4796" s="235" t="s">
        <v>19</v>
      </c>
      <c r="F4796" s="236" t="s">
        <v>1955</v>
      </c>
      <c r="G4796" s="233"/>
      <c r="H4796" s="237">
        <v>-1.28</v>
      </c>
      <c r="I4796" s="238"/>
      <c r="J4796" s="233"/>
      <c r="K4796" s="233"/>
      <c r="L4796" s="239"/>
      <c r="M4796" s="240"/>
      <c r="N4796" s="241"/>
      <c r="O4796" s="241"/>
      <c r="P4796" s="241"/>
      <c r="Q4796" s="241"/>
      <c r="R4796" s="241"/>
      <c r="S4796" s="241"/>
      <c r="T4796" s="242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3" t="s">
        <v>205</v>
      </c>
      <c r="AU4796" s="243" t="s">
        <v>82</v>
      </c>
      <c r="AV4796" s="13" t="s">
        <v>82</v>
      </c>
      <c r="AW4796" s="13" t="s">
        <v>33</v>
      </c>
      <c r="AX4796" s="13" t="s">
        <v>72</v>
      </c>
      <c r="AY4796" s="243" t="s">
        <v>190</v>
      </c>
    </row>
    <row r="4797" s="14" customFormat="1">
      <c r="A4797" s="14"/>
      <c r="B4797" s="254"/>
      <c r="C4797" s="255"/>
      <c r="D4797" s="234" t="s">
        <v>205</v>
      </c>
      <c r="E4797" s="256" t="s">
        <v>19</v>
      </c>
      <c r="F4797" s="257" t="s">
        <v>1078</v>
      </c>
      <c r="G4797" s="255"/>
      <c r="H4797" s="256" t="s">
        <v>19</v>
      </c>
      <c r="I4797" s="258"/>
      <c r="J4797" s="255"/>
      <c r="K4797" s="255"/>
      <c r="L4797" s="259"/>
      <c r="M4797" s="260"/>
      <c r="N4797" s="261"/>
      <c r="O4797" s="261"/>
      <c r="P4797" s="261"/>
      <c r="Q4797" s="261"/>
      <c r="R4797" s="261"/>
      <c r="S4797" s="261"/>
      <c r="T4797" s="262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63" t="s">
        <v>205</v>
      </c>
      <c r="AU4797" s="263" t="s">
        <v>82</v>
      </c>
      <c r="AV4797" s="14" t="s">
        <v>79</v>
      </c>
      <c r="AW4797" s="14" t="s">
        <v>33</v>
      </c>
      <c r="AX4797" s="14" t="s">
        <v>72</v>
      </c>
      <c r="AY4797" s="263" t="s">
        <v>190</v>
      </c>
    </row>
    <row r="4798" s="14" customFormat="1">
      <c r="A4798" s="14"/>
      <c r="B4798" s="254"/>
      <c r="C4798" s="255"/>
      <c r="D4798" s="234" t="s">
        <v>205</v>
      </c>
      <c r="E4798" s="256" t="s">
        <v>19</v>
      </c>
      <c r="F4798" s="257" t="s">
        <v>1960</v>
      </c>
      <c r="G4798" s="255"/>
      <c r="H4798" s="256" t="s">
        <v>19</v>
      </c>
      <c r="I4798" s="258"/>
      <c r="J4798" s="255"/>
      <c r="K4798" s="255"/>
      <c r="L4798" s="259"/>
      <c r="M4798" s="260"/>
      <c r="N4798" s="261"/>
      <c r="O4798" s="261"/>
      <c r="P4798" s="261"/>
      <c r="Q4798" s="261"/>
      <c r="R4798" s="261"/>
      <c r="S4798" s="261"/>
      <c r="T4798" s="262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63" t="s">
        <v>205</v>
      </c>
      <c r="AU4798" s="263" t="s">
        <v>82</v>
      </c>
      <c r="AV4798" s="14" t="s">
        <v>79</v>
      </c>
      <c r="AW4798" s="14" t="s">
        <v>33</v>
      </c>
      <c r="AX4798" s="14" t="s">
        <v>72</v>
      </c>
      <c r="AY4798" s="263" t="s">
        <v>190</v>
      </c>
    </row>
    <row r="4799" s="13" customFormat="1">
      <c r="A4799" s="13"/>
      <c r="B4799" s="232"/>
      <c r="C4799" s="233"/>
      <c r="D4799" s="234" t="s">
        <v>205</v>
      </c>
      <c r="E4799" s="235" t="s">
        <v>19</v>
      </c>
      <c r="F4799" s="236" t="s">
        <v>1961</v>
      </c>
      <c r="G4799" s="233"/>
      <c r="H4799" s="237">
        <v>352.58999999999997</v>
      </c>
      <c r="I4799" s="238"/>
      <c r="J4799" s="233"/>
      <c r="K4799" s="233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205</v>
      </c>
      <c r="AU4799" s="243" t="s">
        <v>82</v>
      </c>
      <c r="AV4799" s="13" t="s">
        <v>82</v>
      </c>
      <c r="AW4799" s="13" t="s">
        <v>33</v>
      </c>
      <c r="AX4799" s="13" t="s">
        <v>72</v>
      </c>
      <c r="AY4799" s="243" t="s">
        <v>190</v>
      </c>
    </row>
    <row r="4800" s="13" customFormat="1">
      <c r="A4800" s="13"/>
      <c r="B4800" s="232"/>
      <c r="C4800" s="233"/>
      <c r="D4800" s="234" t="s">
        <v>205</v>
      </c>
      <c r="E4800" s="235" t="s">
        <v>19</v>
      </c>
      <c r="F4800" s="236" t="s">
        <v>1862</v>
      </c>
      <c r="G4800" s="233"/>
      <c r="H4800" s="237">
        <v>162.42500000000001</v>
      </c>
      <c r="I4800" s="238"/>
      <c r="J4800" s="233"/>
      <c r="K4800" s="233"/>
      <c r="L4800" s="239"/>
      <c r="M4800" s="240"/>
      <c r="N4800" s="241"/>
      <c r="O4800" s="241"/>
      <c r="P4800" s="241"/>
      <c r="Q4800" s="241"/>
      <c r="R4800" s="241"/>
      <c r="S4800" s="241"/>
      <c r="T4800" s="242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43" t="s">
        <v>205</v>
      </c>
      <c r="AU4800" s="243" t="s">
        <v>82</v>
      </c>
      <c r="AV4800" s="13" t="s">
        <v>82</v>
      </c>
      <c r="AW4800" s="13" t="s">
        <v>33</v>
      </c>
      <c r="AX4800" s="13" t="s">
        <v>72</v>
      </c>
      <c r="AY4800" s="243" t="s">
        <v>190</v>
      </c>
    </row>
    <row r="4801" s="13" customFormat="1">
      <c r="A4801" s="13"/>
      <c r="B4801" s="232"/>
      <c r="C4801" s="233"/>
      <c r="D4801" s="234" t="s">
        <v>205</v>
      </c>
      <c r="E4801" s="235" t="s">
        <v>19</v>
      </c>
      <c r="F4801" s="236" t="s">
        <v>1962</v>
      </c>
      <c r="G4801" s="233"/>
      <c r="H4801" s="237">
        <v>104.755</v>
      </c>
      <c r="I4801" s="238"/>
      <c r="J4801" s="233"/>
      <c r="K4801" s="233"/>
      <c r="L4801" s="239"/>
      <c r="M4801" s="240"/>
      <c r="N4801" s="241"/>
      <c r="O4801" s="241"/>
      <c r="P4801" s="241"/>
      <c r="Q4801" s="241"/>
      <c r="R4801" s="241"/>
      <c r="S4801" s="241"/>
      <c r="T4801" s="242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3" t="s">
        <v>205</v>
      </c>
      <c r="AU4801" s="243" t="s">
        <v>82</v>
      </c>
      <c r="AV4801" s="13" t="s">
        <v>82</v>
      </c>
      <c r="AW4801" s="13" t="s">
        <v>33</v>
      </c>
      <c r="AX4801" s="13" t="s">
        <v>72</v>
      </c>
      <c r="AY4801" s="243" t="s">
        <v>190</v>
      </c>
    </row>
    <row r="4802" s="13" customFormat="1">
      <c r="A4802" s="13"/>
      <c r="B4802" s="232"/>
      <c r="C4802" s="233"/>
      <c r="D4802" s="234" t="s">
        <v>205</v>
      </c>
      <c r="E4802" s="235" t="s">
        <v>19</v>
      </c>
      <c r="F4802" s="236" t="s">
        <v>1963</v>
      </c>
      <c r="G4802" s="233"/>
      <c r="H4802" s="237">
        <v>-7.3799999999999999</v>
      </c>
      <c r="I4802" s="238"/>
      <c r="J4802" s="233"/>
      <c r="K4802" s="233"/>
      <c r="L4802" s="239"/>
      <c r="M4802" s="240"/>
      <c r="N4802" s="241"/>
      <c r="O4802" s="241"/>
      <c r="P4802" s="241"/>
      <c r="Q4802" s="241"/>
      <c r="R4802" s="241"/>
      <c r="S4802" s="241"/>
      <c r="T4802" s="242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43" t="s">
        <v>205</v>
      </c>
      <c r="AU4802" s="243" t="s">
        <v>82</v>
      </c>
      <c r="AV4802" s="13" t="s">
        <v>82</v>
      </c>
      <c r="AW4802" s="13" t="s">
        <v>33</v>
      </c>
      <c r="AX4802" s="13" t="s">
        <v>72</v>
      </c>
      <c r="AY4802" s="243" t="s">
        <v>190</v>
      </c>
    </row>
    <row r="4803" s="13" customFormat="1">
      <c r="A4803" s="13"/>
      <c r="B4803" s="232"/>
      <c r="C4803" s="233"/>
      <c r="D4803" s="234" t="s">
        <v>205</v>
      </c>
      <c r="E4803" s="235" t="s">
        <v>19</v>
      </c>
      <c r="F4803" s="236" t="s">
        <v>1964</v>
      </c>
      <c r="G4803" s="233"/>
      <c r="H4803" s="237">
        <v>-13.119999999999999</v>
      </c>
      <c r="I4803" s="238"/>
      <c r="J4803" s="233"/>
      <c r="K4803" s="233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205</v>
      </c>
      <c r="AU4803" s="243" t="s">
        <v>82</v>
      </c>
      <c r="AV4803" s="13" t="s">
        <v>82</v>
      </c>
      <c r="AW4803" s="13" t="s">
        <v>33</v>
      </c>
      <c r="AX4803" s="13" t="s">
        <v>72</v>
      </c>
      <c r="AY4803" s="243" t="s">
        <v>190</v>
      </c>
    </row>
    <row r="4804" s="13" customFormat="1">
      <c r="A4804" s="13"/>
      <c r="B4804" s="232"/>
      <c r="C4804" s="233"/>
      <c r="D4804" s="234" t="s">
        <v>205</v>
      </c>
      <c r="E4804" s="235" t="s">
        <v>19</v>
      </c>
      <c r="F4804" s="236" t="s">
        <v>1113</v>
      </c>
      <c r="G4804" s="233"/>
      <c r="H4804" s="237">
        <v>-10.625</v>
      </c>
      <c r="I4804" s="238"/>
      <c r="J4804" s="233"/>
      <c r="K4804" s="233"/>
      <c r="L4804" s="239"/>
      <c r="M4804" s="240"/>
      <c r="N4804" s="241"/>
      <c r="O4804" s="241"/>
      <c r="P4804" s="241"/>
      <c r="Q4804" s="241"/>
      <c r="R4804" s="241"/>
      <c r="S4804" s="241"/>
      <c r="T4804" s="242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3" t="s">
        <v>205</v>
      </c>
      <c r="AU4804" s="243" t="s">
        <v>82</v>
      </c>
      <c r="AV4804" s="13" t="s">
        <v>82</v>
      </c>
      <c r="AW4804" s="13" t="s">
        <v>33</v>
      </c>
      <c r="AX4804" s="13" t="s">
        <v>72</v>
      </c>
      <c r="AY4804" s="243" t="s">
        <v>190</v>
      </c>
    </row>
    <row r="4805" s="13" customFormat="1">
      <c r="A4805" s="13"/>
      <c r="B4805" s="232"/>
      <c r="C4805" s="233"/>
      <c r="D4805" s="234" t="s">
        <v>205</v>
      </c>
      <c r="E4805" s="235" t="s">
        <v>19</v>
      </c>
      <c r="F4805" s="236" t="s">
        <v>1454</v>
      </c>
      <c r="G4805" s="233"/>
      <c r="H4805" s="237">
        <v>-1.0800000000000001</v>
      </c>
      <c r="I4805" s="238"/>
      <c r="J4805" s="233"/>
      <c r="K4805" s="233"/>
      <c r="L4805" s="239"/>
      <c r="M4805" s="240"/>
      <c r="N4805" s="241"/>
      <c r="O4805" s="241"/>
      <c r="P4805" s="241"/>
      <c r="Q4805" s="241"/>
      <c r="R4805" s="241"/>
      <c r="S4805" s="241"/>
      <c r="T4805" s="242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43" t="s">
        <v>205</v>
      </c>
      <c r="AU4805" s="243" t="s">
        <v>82</v>
      </c>
      <c r="AV4805" s="13" t="s">
        <v>82</v>
      </c>
      <c r="AW4805" s="13" t="s">
        <v>33</v>
      </c>
      <c r="AX4805" s="13" t="s">
        <v>72</v>
      </c>
      <c r="AY4805" s="243" t="s">
        <v>190</v>
      </c>
    </row>
    <row r="4806" s="13" customFormat="1">
      <c r="A4806" s="13"/>
      <c r="B4806" s="232"/>
      <c r="C4806" s="233"/>
      <c r="D4806" s="234" t="s">
        <v>205</v>
      </c>
      <c r="E4806" s="235" t="s">
        <v>19</v>
      </c>
      <c r="F4806" s="236" t="s">
        <v>1115</v>
      </c>
      <c r="G4806" s="233"/>
      <c r="H4806" s="237">
        <v>-6.7999999999999998</v>
      </c>
      <c r="I4806" s="238"/>
      <c r="J4806" s="233"/>
      <c r="K4806" s="233"/>
      <c r="L4806" s="239"/>
      <c r="M4806" s="240"/>
      <c r="N4806" s="241"/>
      <c r="O4806" s="241"/>
      <c r="P4806" s="241"/>
      <c r="Q4806" s="241"/>
      <c r="R4806" s="241"/>
      <c r="S4806" s="241"/>
      <c r="T4806" s="242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3" t="s">
        <v>205</v>
      </c>
      <c r="AU4806" s="243" t="s">
        <v>82</v>
      </c>
      <c r="AV4806" s="13" t="s">
        <v>82</v>
      </c>
      <c r="AW4806" s="13" t="s">
        <v>33</v>
      </c>
      <c r="AX4806" s="13" t="s">
        <v>72</v>
      </c>
      <c r="AY4806" s="243" t="s">
        <v>190</v>
      </c>
    </row>
    <row r="4807" s="13" customFormat="1">
      <c r="A4807" s="13"/>
      <c r="B4807" s="232"/>
      <c r="C4807" s="233"/>
      <c r="D4807" s="234" t="s">
        <v>205</v>
      </c>
      <c r="E4807" s="235" t="s">
        <v>19</v>
      </c>
      <c r="F4807" s="236" t="s">
        <v>1965</v>
      </c>
      <c r="G4807" s="233"/>
      <c r="H4807" s="237">
        <v>-7.8799999999999999</v>
      </c>
      <c r="I4807" s="238"/>
      <c r="J4807" s="233"/>
      <c r="K4807" s="233"/>
      <c r="L4807" s="239"/>
      <c r="M4807" s="240"/>
      <c r="N4807" s="241"/>
      <c r="O4807" s="241"/>
      <c r="P4807" s="241"/>
      <c r="Q4807" s="241"/>
      <c r="R4807" s="241"/>
      <c r="S4807" s="241"/>
      <c r="T4807" s="242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3" t="s">
        <v>205</v>
      </c>
      <c r="AU4807" s="243" t="s">
        <v>82</v>
      </c>
      <c r="AV4807" s="13" t="s">
        <v>82</v>
      </c>
      <c r="AW4807" s="13" t="s">
        <v>33</v>
      </c>
      <c r="AX4807" s="13" t="s">
        <v>72</v>
      </c>
      <c r="AY4807" s="243" t="s">
        <v>190</v>
      </c>
    </row>
    <row r="4808" s="13" customFormat="1">
      <c r="A4808" s="13"/>
      <c r="B4808" s="232"/>
      <c r="C4808" s="233"/>
      <c r="D4808" s="234" t="s">
        <v>205</v>
      </c>
      <c r="E4808" s="235" t="s">
        <v>19</v>
      </c>
      <c r="F4808" s="236" t="s">
        <v>1966</v>
      </c>
      <c r="G4808" s="233"/>
      <c r="H4808" s="237">
        <v>-2.6160000000000001</v>
      </c>
      <c r="I4808" s="238"/>
      <c r="J4808" s="233"/>
      <c r="K4808" s="233"/>
      <c r="L4808" s="239"/>
      <c r="M4808" s="240"/>
      <c r="N4808" s="241"/>
      <c r="O4808" s="241"/>
      <c r="P4808" s="241"/>
      <c r="Q4808" s="241"/>
      <c r="R4808" s="241"/>
      <c r="S4808" s="241"/>
      <c r="T4808" s="242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3" t="s">
        <v>205</v>
      </c>
      <c r="AU4808" s="243" t="s">
        <v>82</v>
      </c>
      <c r="AV4808" s="13" t="s">
        <v>82</v>
      </c>
      <c r="AW4808" s="13" t="s">
        <v>33</v>
      </c>
      <c r="AX4808" s="13" t="s">
        <v>72</v>
      </c>
      <c r="AY4808" s="243" t="s">
        <v>190</v>
      </c>
    </row>
    <row r="4809" s="13" customFormat="1">
      <c r="A4809" s="13"/>
      <c r="B4809" s="232"/>
      <c r="C4809" s="233"/>
      <c r="D4809" s="234" t="s">
        <v>205</v>
      </c>
      <c r="E4809" s="235" t="s">
        <v>19</v>
      </c>
      <c r="F4809" s="236" t="s">
        <v>1101</v>
      </c>
      <c r="G4809" s="233"/>
      <c r="H4809" s="237">
        <v>-5.1130000000000004</v>
      </c>
      <c r="I4809" s="238"/>
      <c r="J4809" s="233"/>
      <c r="K4809" s="233"/>
      <c r="L4809" s="239"/>
      <c r="M4809" s="240"/>
      <c r="N4809" s="241"/>
      <c r="O4809" s="241"/>
      <c r="P4809" s="241"/>
      <c r="Q4809" s="241"/>
      <c r="R4809" s="241"/>
      <c r="S4809" s="241"/>
      <c r="T4809" s="242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43" t="s">
        <v>205</v>
      </c>
      <c r="AU4809" s="243" t="s">
        <v>82</v>
      </c>
      <c r="AV4809" s="13" t="s">
        <v>82</v>
      </c>
      <c r="AW4809" s="13" t="s">
        <v>33</v>
      </c>
      <c r="AX4809" s="13" t="s">
        <v>72</v>
      </c>
      <c r="AY4809" s="243" t="s">
        <v>190</v>
      </c>
    </row>
    <row r="4810" s="13" customFormat="1">
      <c r="A4810" s="13"/>
      <c r="B4810" s="232"/>
      <c r="C4810" s="233"/>
      <c r="D4810" s="234" t="s">
        <v>205</v>
      </c>
      <c r="E4810" s="235" t="s">
        <v>19</v>
      </c>
      <c r="F4810" s="236" t="s">
        <v>1967</v>
      </c>
      <c r="G4810" s="233"/>
      <c r="H4810" s="237">
        <v>-3.4129999999999998</v>
      </c>
      <c r="I4810" s="238"/>
      <c r="J4810" s="233"/>
      <c r="K4810" s="233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205</v>
      </c>
      <c r="AU4810" s="243" t="s">
        <v>82</v>
      </c>
      <c r="AV4810" s="13" t="s">
        <v>82</v>
      </c>
      <c r="AW4810" s="13" t="s">
        <v>33</v>
      </c>
      <c r="AX4810" s="13" t="s">
        <v>72</v>
      </c>
      <c r="AY4810" s="243" t="s">
        <v>190</v>
      </c>
    </row>
    <row r="4811" s="13" customFormat="1">
      <c r="A4811" s="13"/>
      <c r="B4811" s="232"/>
      <c r="C4811" s="233"/>
      <c r="D4811" s="234" t="s">
        <v>205</v>
      </c>
      <c r="E4811" s="235" t="s">
        <v>19</v>
      </c>
      <c r="F4811" s="236" t="s">
        <v>1968</v>
      </c>
      <c r="G4811" s="233"/>
      <c r="H4811" s="237">
        <v>-53.289999999999999</v>
      </c>
      <c r="I4811" s="238"/>
      <c r="J4811" s="233"/>
      <c r="K4811" s="233"/>
      <c r="L4811" s="239"/>
      <c r="M4811" s="240"/>
      <c r="N4811" s="241"/>
      <c r="O4811" s="241"/>
      <c r="P4811" s="241"/>
      <c r="Q4811" s="241"/>
      <c r="R4811" s="241"/>
      <c r="S4811" s="241"/>
      <c r="T4811" s="242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43" t="s">
        <v>205</v>
      </c>
      <c r="AU4811" s="243" t="s">
        <v>82</v>
      </c>
      <c r="AV4811" s="13" t="s">
        <v>82</v>
      </c>
      <c r="AW4811" s="13" t="s">
        <v>33</v>
      </c>
      <c r="AX4811" s="13" t="s">
        <v>72</v>
      </c>
      <c r="AY4811" s="243" t="s">
        <v>190</v>
      </c>
    </row>
    <row r="4812" s="13" customFormat="1">
      <c r="A4812" s="13"/>
      <c r="B4812" s="232"/>
      <c r="C4812" s="233"/>
      <c r="D4812" s="234" t="s">
        <v>205</v>
      </c>
      <c r="E4812" s="235" t="s">
        <v>19</v>
      </c>
      <c r="F4812" s="236" t="s">
        <v>1491</v>
      </c>
      <c r="G4812" s="233"/>
      <c r="H4812" s="237">
        <v>-19.699999999999999</v>
      </c>
      <c r="I4812" s="238"/>
      <c r="J4812" s="233"/>
      <c r="K4812" s="233"/>
      <c r="L4812" s="239"/>
      <c r="M4812" s="240"/>
      <c r="N4812" s="241"/>
      <c r="O4812" s="241"/>
      <c r="P4812" s="241"/>
      <c r="Q4812" s="241"/>
      <c r="R4812" s="241"/>
      <c r="S4812" s="241"/>
      <c r="T4812" s="242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3" t="s">
        <v>205</v>
      </c>
      <c r="AU4812" s="243" t="s">
        <v>82</v>
      </c>
      <c r="AV4812" s="13" t="s">
        <v>82</v>
      </c>
      <c r="AW4812" s="13" t="s">
        <v>33</v>
      </c>
      <c r="AX4812" s="13" t="s">
        <v>72</v>
      </c>
      <c r="AY4812" s="243" t="s">
        <v>190</v>
      </c>
    </row>
    <row r="4813" s="13" customFormat="1">
      <c r="A4813" s="13"/>
      <c r="B4813" s="232"/>
      <c r="C4813" s="233"/>
      <c r="D4813" s="234" t="s">
        <v>205</v>
      </c>
      <c r="E4813" s="235" t="s">
        <v>19</v>
      </c>
      <c r="F4813" s="236" t="s">
        <v>1969</v>
      </c>
      <c r="G4813" s="233"/>
      <c r="H4813" s="237">
        <v>-3</v>
      </c>
      <c r="I4813" s="238"/>
      <c r="J4813" s="233"/>
      <c r="K4813" s="233"/>
      <c r="L4813" s="239"/>
      <c r="M4813" s="240"/>
      <c r="N4813" s="241"/>
      <c r="O4813" s="241"/>
      <c r="P4813" s="241"/>
      <c r="Q4813" s="241"/>
      <c r="R4813" s="241"/>
      <c r="S4813" s="241"/>
      <c r="T4813" s="242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3" t="s">
        <v>205</v>
      </c>
      <c r="AU4813" s="243" t="s">
        <v>82</v>
      </c>
      <c r="AV4813" s="13" t="s">
        <v>82</v>
      </c>
      <c r="AW4813" s="13" t="s">
        <v>33</v>
      </c>
      <c r="AX4813" s="13" t="s">
        <v>72</v>
      </c>
      <c r="AY4813" s="243" t="s">
        <v>190</v>
      </c>
    </row>
    <row r="4814" s="13" customFormat="1">
      <c r="A4814" s="13"/>
      <c r="B4814" s="232"/>
      <c r="C4814" s="233"/>
      <c r="D4814" s="234" t="s">
        <v>205</v>
      </c>
      <c r="E4814" s="235" t="s">
        <v>19</v>
      </c>
      <c r="F4814" s="236" t="s">
        <v>1970</v>
      </c>
      <c r="G4814" s="233"/>
      <c r="H4814" s="237">
        <v>-16</v>
      </c>
      <c r="I4814" s="238"/>
      <c r="J4814" s="233"/>
      <c r="K4814" s="233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205</v>
      </c>
      <c r="AU4814" s="243" t="s">
        <v>82</v>
      </c>
      <c r="AV4814" s="13" t="s">
        <v>82</v>
      </c>
      <c r="AW4814" s="13" t="s">
        <v>33</v>
      </c>
      <c r="AX4814" s="13" t="s">
        <v>72</v>
      </c>
      <c r="AY4814" s="243" t="s">
        <v>190</v>
      </c>
    </row>
    <row r="4815" s="13" customFormat="1">
      <c r="A4815" s="13"/>
      <c r="B4815" s="232"/>
      <c r="C4815" s="233"/>
      <c r="D4815" s="234" t="s">
        <v>205</v>
      </c>
      <c r="E4815" s="235" t="s">
        <v>19</v>
      </c>
      <c r="F4815" s="236" t="s">
        <v>1971</v>
      </c>
      <c r="G4815" s="233"/>
      <c r="H4815" s="237">
        <v>1.1120000000000001</v>
      </c>
      <c r="I4815" s="238"/>
      <c r="J4815" s="233"/>
      <c r="K4815" s="233"/>
      <c r="L4815" s="239"/>
      <c r="M4815" s="240"/>
      <c r="N4815" s="241"/>
      <c r="O4815" s="241"/>
      <c r="P4815" s="241"/>
      <c r="Q4815" s="241"/>
      <c r="R4815" s="241"/>
      <c r="S4815" s="241"/>
      <c r="T4815" s="242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3" t="s">
        <v>205</v>
      </c>
      <c r="AU4815" s="243" t="s">
        <v>82</v>
      </c>
      <c r="AV4815" s="13" t="s">
        <v>82</v>
      </c>
      <c r="AW4815" s="13" t="s">
        <v>33</v>
      </c>
      <c r="AX4815" s="13" t="s">
        <v>72</v>
      </c>
      <c r="AY4815" s="243" t="s">
        <v>190</v>
      </c>
    </row>
    <row r="4816" s="13" customFormat="1">
      <c r="A4816" s="13"/>
      <c r="B4816" s="232"/>
      <c r="C4816" s="233"/>
      <c r="D4816" s="234" t="s">
        <v>205</v>
      </c>
      <c r="E4816" s="235" t="s">
        <v>19</v>
      </c>
      <c r="F4816" s="236" t="s">
        <v>1972</v>
      </c>
      <c r="G4816" s="233"/>
      <c r="H4816" s="237">
        <v>1.05</v>
      </c>
      <c r="I4816" s="238"/>
      <c r="J4816" s="233"/>
      <c r="K4816" s="233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205</v>
      </c>
      <c r="AU4816" s="243" t="s">
        <v>82</v>
      </c>
      <c r="AV4816" s="13" t="s">
        <v>82</v>
      </c>
      <c r="AW4816" s="13" t="s">
        <v>33</v>
      </c>
      <c r="AX4816" s="13" t="s">
        <v>72</v>
      </c>
      <c r="AY4816" s="243" t="s">
        <v>190</v>
      </c>
    </row>
    <row r="4817" s="13" customFormat="1">
      <c r="A4817" s="13"/>
      <c r="B4817" s="232"/>
      <c r="C4817" s="233"/>
      <c r="D4817" s="234" t="s">
        <v>205</v>
      </c>
      <c r="E4817" s="235" t="s">
        <v>19</v>
      </c>
      <c r="F4817" s="236" t="s">
        <v>1973</v>
      </c>
      <c r="G4817" s="233"/>
      <c r="H4817" s="237">
        <v>3.6000000000000001</v>
      </c>
      <c r="I4817" s="238"/>
      <c r="J4817" s="233"/>
      <c r="K4817" s="233"/>
      <c r="L4817" s="239"/>
      <c r="M4817" s="240"/>
      <c r="N4817" s="241"/>
      <c r="O4817" s="241"/>
      <c r="P4817" s="241"/>
      <c r="Q4817" s="241"/>
      <c r="R4817" s="241"/>
      <c r="S4817" s="241"/>
      <c r="T4817" s="242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3" t="s">
        <v>205</v>
      </c>
      <c r="AU4817" s="243" t="s">
        <v>82</v>
      </c>
      <c r="AV4817" s="13" t="s">
        <v>82</v>
      </c>
      <c r="AW4817" s="13" t="s">
        <v>33</v>
      </c>
      <c r="AX4817" s="13" t="s">
        <v>72</v>
      </c>
      <c r="AY4817" s="243" t="s">
        <v>190</v>
      </c>
    </row>
    <row r="4818" s="14" customFormat="1">
      <c r="A4818" s="14"/>
      <c r="B4818" s="254"/>
      <c r="C4818" s="255"/>
      <c r="D4818" s="234" t="s">
        <v>205</v>
      </c>
      <c r="E4818" s="256" t="s">
        <v>19</v>
      </c>
      <c r="F4818" s="257" t="s">
        <v>4717</v>
      </c>
      <c r="G4818" s="255"/>
      <c r="H4818" s="256" t="s">
        <v>19</v>
      </c>
      <c r="I4818" s="258"/>
      <c r="J4818" s="255"/>
      <c r="K4818" s="255"/>
      <c r="L4818" s="259"/>
      <c r="M4818" s="260"/>
      <c r="N4818" s="261"/>
      <c r="O4818" s="261"/>
      <c r="P4818" s="261"/>
      <c r="Q4818" s="261"/>
      <c r="R4818" s="261"/>
      <c r="S4818" s="261"/>
      <c r="T4818" s="262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63" t="s">
        <v>205</v>
      </c>
      <c r="AU4818" s="263" t="s">
        <v>82</v>
      </c>
      <c r="AV4818" s="14" t="s">
        <v>79</v>
      </c>
      <c r="AW4818" s="14" t="s">
        <v>33</v>
      </c>
      <c r="AX4818" s="14" t="s">
        <v>72</v>
      </c>
      <c r="AY4818" s="263" t="s">
        <v>190</v>
      </c>
    </row>
    <row r="4819" s="13" customFormat="1">
      <c r="A4819" s="13"/>
      <c r="B4819" s="232"/>
      <c r="C4819" s="233"/>
      <c r="D4819" s="234" t="s">
        <v>205</v>
      </c>
      <c r="E4819" s="235" t="s">
        <v>19</v>
      </c>
      <c r="F4819" s="236" t="s">
        <v>4718</v>
      </c>
      <c r="G4819" s="233"/>
      <c r="H4819" s="237">
        <v>35.200000000000003</v>
      </c>
      <c r="I4819" s="238"/>
      <c r="J4819" s="233"/>
      <c r="K4819" s="233"/>
      <c r="L4819" s="239"/>
      <c r="M4819" s="240"/>
      <c r="N4819" s="241"/>
      <c r="O4819" s="241"/>
      <c r="P4819" s="241"/>
      <c r="Q4819" s="241"/>
      <c r="R4819" s="241"/>
      <c r="S4819" s="241"/>
      <c r="T4819" s="242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3" t="s">
        <v>205</v>
      </c>
      <c r="AU4819" s="243" t="s">
        <v>82</v>
      </c>
      <c r="AV4819" s="13" t="s">
        <v>82</v>
      </c>
      <c r="AW4819" s="13" t="s">
        <v>33</v>
      </c>
      <c r="AX4819" s="13" t="s">
        <v>72</v>
      </c>
      <c r="AY4819" s="243" t="s">
        <v>190</v>
      </c>
    </row>
    <row r="4820" s="13" customFormat="1">
      <c r="A4820" s="13"/>
      <c r="B4820" s="232"/>
      <c r="C4820" s="233"/>
      <c r="D4820" s="234" t="s">
        <v>205</v>
      </c>
      <c r="E4820" s="235" t="s">
        <v>19</v>
      </c>
      <c r="F4820" s="236" t="s">
        <v>1966</v>
      </c>
      <c r="G4820" s="233"/>
      <c r="H4820" s="237">
        <v>-2.6160000000000001</v>
      </c>
      <c r="I4820" s="238"/>
      <c r="J4820" s="233"/>
      <c r="K4820" s="233"/>
      <c r="L4820" s="239"/>
      <c r="M4820" s="240"/>
      <c r="N4820" s="241"/>
      <c r="O4820" s="241"/>
      <c r="P4820" s="241"/>
      <c r="Q4820" s="241"/>
      <c r="R4820" s="241"/>
      <c r="S4820" s="241"/>
      <c r="T4820" s="242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43" t="s">
        <v>205</v>
      </c>
      <c r="AU4820" s="243" t="s">
        <v>82</v>
      </c>
      <c r="AV4820" s="13" t="s">
        <v>82</v>
      </c>
      <c r="AW4820" s="13" t="s">
        <v>33</v>
      </c>
      <c r="AX4820" s="13" t="s">
        <v>72</v>
      </c>
      <c r="AY4820" s="243" t="s">
        <v>190</v>
      </c>
    </row>
    <row r="4821" s="14" customFormat="1">
      <c r="A4821" s="14"/>
      <c r="B4821" s="254"/>
      <c r="C4821" s="255"/>
      <c r="D4821" s="234" t="s">
        <v>205</v>
      </c>
      <c r="E4821" s="256" t="s">
        <v>19</v>
      </c>
      <c r="F4821" s="257" t="s">
        <v>1974</v>
      </c>
      <c r="G4821" s="255"/>
      <c r="H4821" s="256" t="s">
        <v>19</v>
      </c>
      <c r="I4821" s="258"/>
      <c r="J4821" s="255"/>
      <c r="K4821" s="255"/>
      <c r="L4821" s="259"/>
      <c r="M4821" s="260"/>
      <c r="N4821" s="261"/>
      <c r="O4821" s="261"/>
      <c r="P4821" s="261"/>
      <c r="Q4821" s="261"/>
      <c r="R4821" s="261"/>
      <c r="S4821" s="261"/>
      <c r="T4821" s="262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63" t="s">
        <v>205</v>
      </c>
      <c r="AU4821" s="263" t="s">
        <v>82</v>
      </c>
      <c r="AV4821" s="14" t="s">
        <v>79</v>
      </c>
      <c r="AW4821" s="14" t="s">
        <v>33</v>
      </c>
      <c r="AX4821" s="14" t="s">
        <v>72</v>
      </c>
      <c r="AY4821" s="263" t="s">
        <v>190</v>
      </c>
    </row>
    <row r="4822" s="13" customFormat="1">
      <c r="A4822" s="13"/>
      <c r="B4822" s="232"/>
      <c r="C4822" s="233"/>
      <c r="D4822" s="234" t="s">
        <v>205</v>
      </c>
      <c r="E4822" s="235" t="s">
        <v>19</v>
      </c>
      <c r="F4822" s="236" t="s">
        <v>4719</v>
      </c>
      <c r="G4822" s="233"/>
      <c r="H4822" s="237">
        <v>109.935</v>
      </c>
      <c r="I4822" s="238"/>
      <c r="J4822" s="233"/>
      <c r="K4822" s="233"/>
      <c r="L4822" s="239"/>
      <c r="M4822" s="240"/>
      <c r="N4822" s="241"/>
      <c r="O4822" s="241"/>
      <c r="P4822" s="241"/>
      <c r="Q4822" s="241"/>
      <c r="R4822" s="241"/>
      <c r="S4822" s="241"/>
      <c r="T4822" s="242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3" t="s">
        <v>205</v>
      </c>
      <c r="AU4822" s="243" t="s">
        <v>82</v>
      </c>
      <c r="AV4822" s="13" t="s">
        <v>82</v>
      </c>
      <c r="AW4822" s="13" t="s">
        <v>33</v>
      </c>
      <c r="AX4822" s="13" t="s">
        <v>72</v>
      </c>
      <c r="AY4822" s="243" t="s">
        <v>190</v>
      </c>
    </row>
    <row r="4823" s="13" customFormat="1">
      <c r="A4823" s="13"/>
      <c r="B4823" s="232"/>
      <c r="C4823" s="233"/>
      <c r="D4823" s="234" t="s">
        <v>205</v>
      </c>
      <c r="E4823" s="235" t="s">
        <v>19</v>
      </c>
      <c r="F4823" s="236" t="s">
        <v>1882</v>
      </c>
      <c r="G4823" s="233"/>
      <c r="H4823" s="237">
        <v>-3.5459999999999998</v>
      </c>
      <c r="I4823" s="238"/>
      <c r="J4823" s="233"/>
      <c r="K4823" s="233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205</v>
      </c>
      <c r="AU4823" s="243" t="s">
        <v>82</v>
      </c>
      <c r="AV4823" s="13" t="s">
        <v>82</v>
      </c>
      <c r="AW4823" s="13" t="s">
        <v>33</v>
      </c>
      <c r="AX4823" s="13" t="s">
        <v>72</v>
      </c>
      <c r="AY4823" s="243" t="s">
        <v>190</v>
      </c>
    </row>
    <row r="4824" s="13" customFormat="1">
      <c r="A4824" s="13"/>
      <c r="B4824" s="232"/>
      <c r="C4824" s="233"/>
      <c r="D4824" s="234" t="s">
        <v>205</v>
      </c>
      <c r="E4824" s="235" t="s">
        <v>19</v>
      </c>
      <c r="F4824" s="236" t="s">
        <v>1976</v>
      </c>
      <c r="G4824" s="233"/>
      <c r="H4824" s="237">
        <v>-3.2799999999999998</v>
      </c>
      <c r="I4824" s="238"/>
      <c r="J4824" s="233"/>
      <c r="K4824" s="233"/>
      <c r="L4824" s="239"/>
      <c r="M4824" s="240"/>
      <c r="N4824" s="241"/>
      <c r="O4824" s="241"/>
      <c r="P4824" s="241"/>
      <c r="Q4824" s="241"/>
      <c r="R4824" s="241"/>
      <c r="S4824" s="241"/>
      <c r="T4824" s="242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3" t="s">
        <v>205</v>
      </c>
      <c r="AU4824" s="243" t="s">
        <v>82</v>
      </c>
      <c r="AV4824" s="13" t="s">
        <v>82</v>
      </c>
      <c r="AW4824" s="13" t="s">
        <v>33</v>
      </c>
      <c r="AX4824" s="13" t="s">
        <v>72</v>
      </c>
      <c r="AY4824" s="243" t="s">
        <v>190</v>
      </c>
    </row>
    <row r="4825" s="13" customFormat="1">
      <c r="A4825" s="13"/>
      <c r="B4825" s="232"/>
      <c r="C4825" s="233"/>
      <c r="D4825" s="234" t="s">
        <v>205</v>
      </c>
      <c r="E4825" s="235" t="s">
        <v>19</v>
      </c>
      <c r="F4825" s="236" t="s">
        <v>1875</v>
      </c>
      <c r="G4825" s="233"/>
      <c r="H4825" s="237">
        <v>-8</v>
      </c>
      <c r="I4825" s="238"/>
      <c r="J4825" s="233"/>
      <c r="K4825" s="233"/>
      <c r="L4825" s="239"/>
      <c r="M4825" s="240"/>
      <c r="N4825" s="241"/>
      <c r="O4825" s="241"/>
      <c r="P4825" s="241"/>
      <c r="Q4825" s="241"/>
      <c r="R4825" s="241"/>
      <c r="S4825" s="241"/>
      <c r="T4825" s="242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3" t="s">
        <v>205</v>
      </c>
      <c r="AU4825" s="243" t="s">
        <v>82</v>
      </c>
      <c r="AV4825" s="13" t="s">
        <v>82</v>
      </c>
      <c r="AW4825" s="13" t="s">
        <v>33</v>
      </c>
      <c r="AX4825" s="13" t="s">
        <v>72</v>
      </c>
      <c r="AY4825" s="243" t="s">
        <v>190</v>
      </c>
    </row>
    <row r="4826" s="13" customFormat="1">
      <c r="A4826" s="13"/>
      <c r="B4826" s="232"/>
      <c r="C4826" s="233"/>
      <c r="D4826" s="234" t="s">
        <v>205</v>
      </c>
      <c r="E4826" s="235" t="s">
        <v>19</v>
      </c>
      <c r="F4826" s="236" t="s">
        <v>1876</v>
      </c>
      <c r="G4826" s="233"/>
      <c r="H4826" s="237">
        <v>-10</v>
      </c>
      <c r="I4826" s="238"/>
      <c r="J4826" s="233"/>
      <c r="K4826" s="233"/>
      <c r="L4826" s="239"/>
      <c r="M4826" s="240"/>
      <c r="N4826" s="241"/>
      <c r="O4826" s="241"/>
      <c r="P4826" s="241"/>
      <c r="Q4826" s="241"/>
      <c r="R4826" s="241"/>
      <c r="S4826" s="241"/>
      <c r="T4826" s="242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3" t="s">
        <v>205</v>
      </c>
      <c r="AU4826" s="243" t="s">
        <v>82</v>
      </c>
      <c r="AV4826" s="13" t="s">
        <v>82</v>
      </c>
      <c r="AW4826" s="13" t="s">
        <v>33</v>
      </c>
      <c r="AX4826" s="13" t="s">
        <v>72</v>
      </c>
      <c r="AY4826" s="243" t="s">
        <v>190</v>
      </c>
    </row>
    <row r="4827" s="13" customFormat="1">
      <c r="A4827" s="13"/>
      <c r="B4827" s="232"/>
      <c r="C4827" s="233"/>
      <c r="D4827" s="234" t="s">
        <v>205</v>
      </c>
      <c r="E4827" s="235" t="s">
        <v>19</v>
      </c>
      <c r="F4827" s="236" t="s">
        <v>1977</v>
      </c>
      <c r="G4827" s="233"/>
      <c r="H4827" s="237">
        <v>1.2</v>
      </c>
      <c r="I4827" s="238"/>
      <c r="J4827" s="233"/>
      <c r="K4827" s="233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205</v>
      </c>
      <c r="AU4827" s="243" t="s">
        <v>82</v>
      </c>
      <c r="AV4827" s="13" t="s">
        <v>82</v>
      </c>
      <c r="AW4827" s="13" t="s">
        <v>33</v>
      </c>
      <c r="AX4827" s="13" t="s">
        <v>72</v>
      </c>
      <c r="AY4827" s="243" t="s">
        <v>190</v>
      </c>
    </row>
    <row r="4828" s="13" customFormat="1">
      <c r="A4828" s="13"/>
      <c r="B4828" s="232"/>
      <c r="C4828" s="233"/>
      <c r="D4828" s="234" t="s">
        <v>205</v>
      </c>
      <c r="E4828" s="235" t="s">
        <v>19</v>
      </c>
      <c r="F4828" s="236" t="s">
        <v>1978</v>
      </c>
      <c r="G4828" s="233"/>
      <c r="H4828" s="237">
        <v>1.2</v>
      </c>
      <c r="I4828" s="238"/>
      <c r="J4828" s="233"/>
      <c r="K4828" s="233"/>
      <c r="L4828" s="239"/>
      <c r="M4828" s="240"/>
      <c r="N4828" s="241"/>
      <c r="O4828" s="241"/>
      <c r="P4828" s="241"/>
      <c r="Q4828" s="241"/>
      <c r="R4828" s="241"/>
      <c r="S4828" s="241"/>
      <c r="T4828" s="242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43" t="s">
        <v>205</v>
      </c>
      <c r="AU4828" s="243" t="s">
        <v>82</v>
      </c>
      <c r="AV4828" s="13" t="s">
        <v>82</v>
      </c>
      <c r="AW4828" s="13" t="s">
        <v>33</v>
      </c>
      <c r="AX4828" s="13" t="s">
        <v>72</v>
      </c>
      <c r="AY4828" s="243" t="s">
        <v>190</v>
      </c>
    </row>
    <row r="4829" s="13" customFormat="1">
      <c r="A4829" s="13"/>
      <c r="B4829" s="232"/>
      <c r="C4829" s="233"/>
      <c r="D4829" s="234" t="s">
        <v>205</v>
      </c>
      <c r="E4829" s="235" t="s">
        <v>19</v>
      </c>
      <c r="F4829" s="236" t="s">
        <v>1879</v>
      </c>
      <c r="G4829" s="233"/>
      <c r="H4829" s="237">
        <v>2.1000000000000001</v>
      </c>
      <c r="I4829" s="238"/>
      <c r="J4829" s="233"/>
      <c r="K4829" s="233"/>
      <c r="L4829" s="239"/>
      <c r="M4829" s="240"/>
      <c r="N4829" s="241"/>
      <c r="O4829" s="241"/>
      <c r="P4829" s="241"/>
      <c r="Q4829" s="241"/>
      <c r="R4829" s="241"/>
      <c r="S4829" s="241"/>
      <c r="T4829" s="242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3" t="s">
        <v>205</v>
      </c>
      <c r="AU4829" s="243" t="s">
        <v>82</v>
      </c>
      <c r="AV4829" s="13" t="s">
        <v>82</v>
      </c>
      <c r="AW4829" s="13" t="s">
        <v>33</v>
      </c>
      <c r="AX4829" s="13" t="s">
        <v>72</v>
      </c>
      <c r="AY4829" s="243" t="s">
        <v>190</v>
      </c>
    </row>
    <row r="4830" s="14" customFormat="1">
      <c r="A4830" s="14"/>
      <c r="B4830" s="254"/>
      <c r="C4830" s="255"/>
      <c r="D4830" s="234" t="s">
        <v>205</v>
      </c>
      <c r="E4830" s="256" t="s">
        <v>19</v>
      </c>
      <c r="F4830" s="257" t="s">
        <v>1437</v>
      </c>
      <c r="G4830" s="255"/>
      <c r="H4830" s="256" t="s">
        <v>19</v>
      </c>
      <c r="I4830" s="258"/>
      <c r="J4830" s="255"/>
      <c r="K4830" s="255"/>
      <c r="L4830" s="259"/>
      <c r="M4830" s="260"/>
      <c r="N4830" s="261"/>
      <c r="O4830" s="261"/>
      <c r="P4830" s="261"/>
      <c r="Q4830" s="261"/>
      <c r="R4830" s="261"/>
      <c r="S4830" s="261"/>
      <c r="T4830" s="262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63" t="s">
        <v>205</v>
      </c>
      <c r="AU4830" s="263" t="s">
        <v>82</v>
      </c>
      <c r="AV4830" s="14" t="s">
        <v>79</v>
      </c>
      <c r="AW4830" s="14" t="s">
        <v>33</v>
      </c>
      <c r="AX4830" s="14" t="s">
        <v>72</v>
      </c>
      <c r="AY4830" s="263" t="s">
        <v>190</v>
      </c>
    </row>
    <row r="4831" s="13" customFormat="1">
      <c r="A4831" s="13"/>
      <c r="B4831" s="232"/>
      <c r="C4831" s="233"/>
      <c r="D4831" s="234" t="s">
        <v>205</v>
      </c>
      <c r="E4831" s="235" t="s">
        <v>19</v>
      </c>
      <c r="F4831" s="236" t="s">
        <v>4720</v>
      </c>
      <c r="G4831" s="233"/>
      <c r="H4831" s="237">
        <v>85.680000000000007</v>
      </c>
      <c r="I4831" s="238"/>
      <c r="J4831" s="233"/>
      <c r="K4831" s="233"/>
      <c r="L4831" s="239"/>
      <c r="M4831" s="240"/>
      <c r="N4831" s="241"/>
      <c r="O4831" s="241"/>
      <c r="P4831" s="241"/>
      <c r="Q4831" s="241"/>
      <c r="R4831" s="241"/>
      <c r="S4831" s="241"/>
      <c r="T4831" s="242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3" t="s">
        <v>205</v>
      </c>
      <c r="AU4831" s="243" t="s">
        <v>82</v>
      </c>
      <c r="AV4831" s="13" t="s">
        <v>82</v>
      </c>
      <c r="AW4831" s="13" t="s">
        <v>33</v>
      </c>
      <c r="AX4831" s="13" t="s">
        <v>72</v>
      </c>
      <c r="AY4831" s="243" t="s">
        <v>190</v>
      </c>
    </row>
    <row r="4832" s="13" customFormat="1">
      <c r="A4832" s="13"/>
      <c r="B4832" s="232"/>
      <c r="C4832" s="233"/>
      <c r="D4832" s="234" t="s">
        <v>205</v>
      </c>
      <c r="E4832" s="235" t="s">
        <v>19</v>
      </c>
      <c r="F4832" s="236" t="s">
        <v>1980</v>
      </c>
      <c r="G4832" s="233"/>
      <c r="H4832" s="237">
        <v>-1.845</v>
      </c>
      <c r="I4832" s="238"/>
      <c r="J4832" s="233"/>
      <c r="K4832" s="233"/>
      <c r="L4832" s="239"/>
      <c r="M4832" s="240"/>
      <c r="N4832" s="241"/>
      <c r="O4832" s="241"/>
      <c r="P4832" s="241"/>
      <c r="Q4832" s="241"/>
      <c r="R4832" s="241"/>
      <c r="S4832" s="241"/>
      <c r="T4832" s="242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43" t="s">
        <v>205</v>
      </c>
      <c r="AU4832" s="243" t="s">
        <v>82</v>
      </c>
      <c r="AV4832" s="13" t="s">
        <v>82</v>
      </c>
      <c r="AW4832" s="13" t="s">
        <v>33</v>
      </c>
      <c r="AX4832" s="13" t="s">
        <v>72</v>
      </c>
      <c r="AY4832" s="243" t="s">
        <v>190</v>
      </c>
    </row>
    <row r="4833" s="13" customFormat="1">
      <c r="A4833" s="13"/>
      <c r="B4833" s="232"/>
      <c r="C4833" s="233"/>
      <c r="D4833" s="234" t="s">
        <v>205</v>
      </c>
      <c r="E4833" s="235" t="s">
        <v>19</v>
      </c>
      <c r="F4833" s="236" t="s">
        <v>1867</v>
      </c>
      <c r="G4833" s="233"/>
      <c r="H4833" s="237">
        <v>-1.7729999999999999</v>
      </c>
      <c r="I4833" s="238"/>
      <c r="J4833" s="233"/>
      <c r="K4833" s="233"/>
      <c r="L4833" s="239"/>
      <c r="M4833" s="240"/>
      <c r="N4833" s="241"/>
      <c r="O4833" s="241"/>
      <c r="P4833" s="241"/>
      <c r="Q4833" s="241"/>
      <c r="R4833" s="241"/>
      <c r="S4833" s="241"/>
      <c r="T4833" s="242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3" t="s">
        <v>205</v>
      </c>
      <c r="AU4833" s="243" t="s">
        <v>82</v>
      </c>
      <c r="AV4833" s="13" t="s">
        <v>82</v>
      </c>
      <c r="AW4833" s="13" t="s">
        <v>33</v>
      </c>
      <c r="AX4833" s="13" t="s">
        <v>72</v>
      </c>
      <c r="AY4833" s="243" t="s">
        <v>190</v>
      </c>
    </row>
    <row r="4834" s="13" customFormat="1">
      <c r="A4834" s="13"/>
      <c r="B4834" s="232"/>
      <c r="C4834" s="233"/>
      <c r="D4834" s="234" t="s">
        <v>205</v>
      </c>
      <c r="E4834" s="235" t="s">
        <v>19</v>
      </c>
      <c r="F4834" s="236" t="s">
        <v>1981</v>
      </c>
      <c r="G4834" s="233"/>
      <c r="H4834" s="237">
        <v>-10</v>
      </c>
      <c r="I4834" s="238"/>
      <c r="J4834" s="233"/>
      <c r="K4834" s="233"/>
      <c r="L4834" s="239"/>
      <c r="M4834" s="240"/>
      <c r="N4834" s="241"/>
      <c r="O4834" s="241"/>
      <c r="P4834" s="241"/>
      <c r="Q4834" s="241"/>
      <c r="R4834" s="241"/>
      <c r="S4834" s="241"/>
      <c r="T4834" s="242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43" t="s">
        <v>205</v>
      </c>
      <c r="AU4834" s="243" t="s">
        <v>82</v>
      </c>
      <c r="AV4834" s="13" t="s">
        <v>82</v>
      </c>
      <c r="AW4834" s="13" t="s">
        <v>33</v>
      </c>
      <c r="AX4834" s="13" t="s">
        <v>72</v>
      </c>
      <c r="AY4834" s="243" t="s">
        <v>190</v>
      </c>
    </row>
    <row r="4835" s="13" customFormat="1">
      <c r="A4835" s="13"/>
      <c r="B4835" s="232"/>
      <c r="C4835" s="233"/>
      <c r="D4835" s="234" t="s">
        <v>205</v>
      </c>
      <c r="E4835" s="235" t="s">
        <v>19</v>
      </c>
      <c r="F4835" s="236" t="s">
        <v>1982</v>
      </c>
      <c r="G4835" s="233"/>
      <c r="H4835" s="237">
        <v>1.0600000000000001</v>
      </c>
      <c r="I4835" s="238"/>
      <c r="J4835" s="233"/>
      <c r="K4835" s="233"/>
      <c r="L4835" s="239"/>
      <c r="M4835" s="240"/>
      <c r="N4835" s="241"/>
      <c r="O4835" s="241"/>
      <c r="P4835" s="241"/>
      <c r="Q4835" s="241"/>
      <c r="R4835" s="241"/>
      <c r="S4835" s="241"/>
      <c r="T4835" s="242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3" t="s">
        <v>205</v>
      </c>
      <c r="AU4835" s="243" t="s">
        <v>82</v>
      </c>
      <c r="AV4835" s="13" t="s">
        <v>82</v>
      </c>
      <c r="AW4835" s="13" t="s">
        <v>33</v>
      </c>
      <c r="AX4835" s="13" t="s">
        <v>72</v>
      </c>
      <c r="AY4835" s="243" t="s">
        <v>190</v>
      </c>
    </row>
    <row r="4836" s="13" customFormat="1">
      <c r="A4836" s="13"/>
      <c r="B4836" s="232"/>
      <c r="C4836" s="233"/>
      <c r="D4836" s="234" t="s">
        <v>205</v>
      </c>
      <c r="E4836" s="235" t="s">
        <v>19</v>
      </c>
      <c r="F4836" s="236" t="s">
        <v>1983</v>
      </c>
      <c r="G4836" s="233"/>
      <c r="H4836" s="237">
        <v>2.7000000000000002</v>
      </c>
      <c r="I4836" s="238"/>
      <c r="J4836" s="233"/>
      <c r="K4836" s="233"/>
      <c r="L4836" s="239"/>
      <c r="M4836" s="240"/>
      <c r="N4836" s="241"/>
      <c r="O4836" s="241"/>
      <c r="P4836" s="241"/>
      <c r="Q4836" s="241"/>
      <c r="R4836" s="241"/>
      <c r="S4836" s="241"/>
      <c r="T4836" s="242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3" t="s">
        <v>205</v>
      </c>
      <c r="AU4836" s="243" t="s">
        <v>82</v>
      </c>
      <c r="AV4836" s="13" t="s">
        <v>82</v>
      </c>
      <c r="AW4836" s="13" t="s">
        <v>33</v>
      </c>
      <c r="AX4836" s="13" t="s">
        <v>72</v>
      </c>
      <c r="AY4836" s="243" t="s">
        <v>190</v>
      </c>
    </row>
    <row r="4837" s="14" customFormat="1">
      <c r="A4837" s="14"/>
      <c r="B4837" s="254"/>
      <c r="C4837" s="255"/>
      <c r="D4837" s="234" t="s">
        <v>205</v>
      </c>
      <c r="E4837" s="256" t="s">
        <v>19</v>
      </c>
      <c r="F4837" s="257" t="s">
        <v>1984</v>
      </c>
      <c r="G4837" s="255"/>
      <c r="H4837" s="256" t="s">
        <v>19</v>
      </c>
      <c r="I4837" s="258"/>
      <c r="J4837" s="255"/>
      <c r="K4837" s="255"/>
      <c r="L4837" s="259"/>
      <c r="M4837" s="260"/>
      <c r="N4837" s="261"/>
      <c r="O4837" s="261"/>
      <c r="P4837" s="261"/>
      <c r="Q4837" s="261"/>
      <c r="R4837" s="261"/>
      <c r="S4837" s="261"/>
      <c r="T4837" s="262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63" t="s">
        <v>205</v>
      </c>
      <c r="AU4837" s="263" t="s">
        <v>82</v>
      </c>
      <c r="AV4837" s="14" t="s">
        <v>79</v>
      </c>
      <c r="AW4837" s="14" t="s">
        <v>33</v>
      </c>
      <c r="AX4837" s="14" t="s">
        <v>72</v>
      </c>
      <c r="AY4837" s="263" t="s">
        <v>190</v>
      </c>
    </row>
    <row r="4838" s="13" customFormat="1">
      <c r="A4838" s="13"/>
      <c r="B4838" s="232"/>
      <c r="C4838" s="233"/>
      <c r="D4838" s="234" t="s">
        <v>205</v>
      </c>
      <c r="E4838" s="235" t="s">
        <v>19</v>
      </c>
      <c r="F4838" s="236" t="s">
        <v>4721</v>
      </c>
      <c r="G4838" s="233"/>
      <c r="H4838" s="237">
        <v>140.112</v>
      </c>
      <c r="I4838" s="238"/>
      <c r="J4838" s="233"/>
      <c r="K4838" s="233"/>
      <c r="L4838" s="239"/>
      <c r="M4838" s="240"/>
      <c r="N4838" s="241"/>
      <c r="O4838" s="241"/>
      <c r="P4838" s="241"/>
      <c r="Q4838" s="241"/>
      <c r="R4838" s="241"/>
      <c r="S4838" s="241"/>
      <c r="T4838" s="242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3" t="s">
        <v>205</v>
      </c>
      <c r="AU4838" s="243" t="s">
        <v>82</v>
      </c>
      <c r="AV4838" s="13" t="s">
        <v>82</v>
      </c>
      <c r="AW4838" s="13" t="s">
        <v>33</v>
      </c>
      <c r="AX4838" s="13" t="s">
        <v>72</v>
      </c>
      <c r="AY4838" s="243" t="s">
        <v>190</v>
      </c>
    </row>
    <row r="4839" s="13" customFormat="1">
      <c r="A4839" s="13"/>
      <c r="B4839" s="232"/>
      <c r="C4839" s="233"/>
      <c r="D4839" s="234" t="s">
        <v>205</v>
      </c>
      <c r="E4839" s="235" t="s">
        <v>19</v>
      </c>
      <c r="F4839" s="236" t="s">
        <v>1976</v>
      </c>
      <c r="G4839" s="233"/>
      <c r="H4839" s="237">
        <v>-3.2799999999999998</v>
      </c>
      <c r="I4839" s="238"/>
      <c r="J4839" s="233"/>
      <c r="K4839" s="233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205</v>
      </c>
      <c r="AU4839" s="243" t="s">
        <v>82</v>
      </c>
      <c r="AV4839" s="13" t="s">
        <v>82</v>
      </c>
      <c r="AW4839" s="13" t="s">
        <v>33</v>
      </c>
      <c r="AX4839" s="13" t="s">
        <v>72</v>
      </c>
      <c r="AY4839" s="243" t="s">
        <v>190</v>
      </c>
    </row>
    <row r="4840" s="13" customFormat="1">
      <c r="A4840" s="13"/>
      <c r="B4840" s="232"/>
      <c r="C4840" s="233"/>
      <c r="D4840" s="234" t="s">
        <v>205</v>
      </c>
      <c r="E4840" s="235" t="s">
        <v>19</v>
      </c>
      <c r="F4840" s="236" t="s">
        <v>1867</v>
      </c>
      <c r="G4840" s="233"/>
      <c r="H4840" s="237">
        <v>-1.7729999999999999</v>
      </c>
      <c r="I4840" s="238"/>
      <c r="J4840" s="233"/>
      <c r="K4840" s="233"/>
      <c r="L4840" s="239"/>
      <c r="M4840" s="240"/>
      <c r="N4840" s="241"/>
      <c r="O4840" s="241"/>
      <c r="P4840" s="241"/>
      <c r="Q4840" s="241"/>
      <c r="R4840" s="241"/>
      <c r="S4840" s="241"/>
      <c r="T4840" s="242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3" t="s">
        <v>205</v>
      </c>
      <c r="AU4840" s="243" t="s">
        <v>82</v>
      </c>
      <c r="AV4840" s="13" t="s">
        <v>82</v>
      </c>
      <c r="AW4840" s="13" t="s">
        <v>33</v>
      </c>
      <c r="AX4840" s="13" t="s">
        <v>72</v>
      </c>
      <c r="AY4840" s="243" t="s">
        <v>190</v>
      </c>
    </row>
    <row r="4841" s="13" customFormat="1">
      <c r="A4841" s="13"/>
      <c r="B4841" s="232"/>
      <c r="C4841" s="233"/>
      <c r="D4841" s="234" t="s">
        <v>205</v>
      </c>
      <c r="E4841" s="235" t="s">
        <v>19</v>
      </c>
      <c r="F4841" s="236" t="s">
        <v>1876</v>
      </c>
      <c r="G4841" s="233"/>
      <c r="H4841" s="237">
        <v>-10</v>
      </c>
      <c r="I4841" s="238"/>
      <c r="J4841" s="233"/>
      <c r="K4841" s="233"/>
      <c r="L4841" s="239"/>
      <c r="M4841" s="240"/>
      <c r="N4841" s="241"/>
      <c r="O4841" s="241"/>
      <c r="P4841" s="241"/>
      <c r="Q4841" s="241"/>
      <c r="R4841" s="241"/>
      <c r="S4841" s="241"/>
      <c r="T4841" s="242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43" t="s">
        <v>205</v>
      </c>
      <c r="AU4841" s="243" t="s">
        <v>82</v>
      </c>
      <c r="AV4841" s="13" t="s">
        <v>82</v>
      </c>
      <c r="AW4841" s="13" t="s">
        <v>33</v>
      </c>
      <c r="AX4841" s="13" t="s">
        <v>72</v>
      </c>
      <c r="AY4841" s="243" t="s">
        <v>190</v>
      </c>
    </row>
    <row r="4842" s="13" customFormat="1">
      <c r="A4842" s="13"/>
      <c r="B4842" s="232"/>
      <c r="C4842" s="233"/>
      <c r="D4842" s="234" t="s">
        <v>205</v>
      </c>
      <c r="E4842" s="235" t="s">
        <v>19</v>
      </c>
      <c r="F4842" s="236" t="s">
        <v>1893</v>
      </c>
      <c r="G4842" s="233"/>
      <c r="H4842" s="237">
        <v>-18</v>
      </c>
      <c r="I4842" s="238"/>
      <c r="J4842" s="233"/>
      <c r="K4842" s="233"/>
      <c r="L4842" s="239"/>
      <c r="M4842" s="240"/>
      <c r="N4842" s="241"/>
      <c r="O4842" s="241"/>
      <c r="P4842" s="241"/>
      <c r="Q4842" s="241"/>
      <c r="R4842" s="241"/>
      <c r="S4842" s="241"/>
      <c r="T4842" s="242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3" t="s">
        <v>205</v>
      </c>
      <c r="AU4842" s="243" t="s">
        <v>82</v>
      </c>
      <c r="AV4842" s="13" t="s">
        <v>82</v>
      </c>
      <c r="AW4842" s="13" t="s">
        <v>33</v>
      </c>
      <c r="AX4842" s="13" t="s">
        <v>72</v>
      </c>
      <c r="AY4842" s="243" t="s">
        <v>190</v>
      </c>
    </row>
    <row r="4843" s="13" customFormat="1">
      <c r="A4843" s="13"/>
      <c r="B4843" s="232"/>
      <c r="C4843" s="233"/>
      <c r="D4843" s="234" t="s">
        <v>205</v>
      </c>
      <c r="E4843" s="235" t="s">
        <v>19</v>
      </c>
      <c r="F4843" s="236" t="s">
        <v>1875</v>
      </c>
      <c r="G4843" s="233"/>
      <c r="H4843" s="237">
        <v>-8</v>
      </c>
      <c r="I4843" s="238"/>
      <c r="J4843" s="233"/>
      <c r="K4843" s="233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205</v>
      </c>
      <c r="AU4843" s="243" t="s">
        <v>82</v>
      </c>
      <c r="AV4843" s="13" t="s">
        <v>82</v>
      </c>
      <c r="AW4843" s="13" t="s">
        <v>33</v>
      </c>
      <c r="AX4843" s="13" t="s">
        <v>72</v>
      </c>
      <c r="AY4843" s="243" t="s">
        <v>190</v>
      </c>
    </row>
    <row r="4844" s="13" customFormat="1">
      <c r="A4844" s="13"/>
      <c r="B4844" s="232"/>
      <c r="C4844" s="233"/>
      <c r="D4844" s="234" t="s">
        <v>205</v>
      </c>
      <c r="E4844" s="235" t="s">
        <v>19</v>
      </c>
      <c r="F4844" s="236" t="s">
        <v>1977</v>
      </c>
      <c r="G4844" s="233"/>
      <c r="H4844" s="237">
        <v>1.2</v>
      </c>
      <c r="I4844" s="238"/>
      <c r="J4844" s="233"/>
      <c r="K4844" s="233"/>
      <c r="L4844" s="239"/>
      <c r="M4844" s="240"/>
      <c r="N4844" s="241"/>
      <c r="O4844" s="241"/>
      <c r="P4844" s="241"/>
      <c r="Q4844" s="241"/>
      <c r="R4844" s="241"/>
      <c r="S4844" s="241"/>
      <c r="T4844" s="242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3" t="s">
        <v>205</v>
      </c>
      <c r="AU4844" s="243" t="s">
        <v>82</v>
      </c>
      <c r="AV4844" s="13" t="s">
        <v>82</v>
      </c>
      <c r="AW4844" s="13" t="s">
        <v>33</v>
      </c>
      <c r="AX4844" s="13" t="s">
        <v>72</v>
      </c>
      <c r="AY4844" s="243" t="s">
        <v>190</v>
      </c>
    </row>
    <row r="4845" s="13" customFormat="1">
      <c r="A4845" s="13"/>
      <c r="B4845" s="232"/>
      <c r="C4845" s="233"/>
      <c r="D4845" s="234" t="s">
        <v>205</v>
      </c>
      <c r="E4845" s="235" t="s">
        <v>19</v>
      </c>
      <c r="F4845" s="236" t="s">
        <v>1879</v>
      </c>
      <c r="G4845" s="233"/>
      <c r="H4845" s="237">
        <v>2.1000000000000001</v>
      </c>
      <c r="I4845" s="238"/>
      <c r="J4845" s="233"/>
      <c r="K4845" s="233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205</v>
      </c>
      <c r="AU4845" s="243" t="s">
        <v>82</v>
      </c>
      <c r="AV4845" s="13" t="s">
        <v>82</v>
      </c>
      <c r="AW4845" s="13" t="s">
        <v>33</v>
      </c>
      <c r="AX4845" s="13" t="s">
        <v>72</v>
      </c>
      <c r="AY4845" s="243" t="s">
        <v>190</v>
      </c>
    </row>
    <row r="4846" s="13" customFormat="1">
      <c r="A4846" s="13"/>
      <c r="B4846" s="232"/>
      <c r="C4846" s="233"/>
      <c r="D4846" s="234" t="s">
        <v>205</v>
      </c>
      <c r="E4846" s="235" t="s">
        <v>19</v>
      </c>
      <c r="F4846" s="236" t="s">
        <v>1896</v>
      </c>
      <c r="G4846" s="233"/>
      <c r="H4846" s="237">
        <v>3.8999999999999999</v>
      </c>
      <c r="I4846" s="238"/>
      <c r="J4846" s="233"/>
      <c r="K4846" s="233"/>
      <c r="L4846" s="239"/>
      <c r="M4846" s="240"/>
      <c r="N4846" s="241"/>
      <c r="O4846" s="241"/>
      <c r="P4846" s="241"/>
      <c r="Q4846" s="241"/>
      <c r="R4846" s="241"/>
      <c r="S4846" s="241"/>
      <c r="T4846" s="242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3" t="s">
        <v>205</v>
      </c>
      <c r="AU4846" s="243" t="s">
        <v>82</v>
      </c>
      <c r="AV4846" s="13" t="s">
        <v>82</v>
      </c>
      <c r="AW4846" s="13" t="s">
        <v>33</v>
      </c>
      <c r="AX4846" s="13" t="s">
        <v>72</v>
      </c>
      <c r="AY4846" s="243" t="s">
        <v>190</v>
      </c>
    </row>
    <row r="4847" s="13" customFormat="1">
      <c r="A4847" s="13"/>
      <c r="B4847" s="232"/>
      <c r="C4847" s="233"/>
      <c r="D4847" s="234" t="s">
        <v>205</v>
      </c>
      <c r="E4847" s="235" t="s">
        <v>19</v>
      </c>
      <c r="F4847" s="236" t="s">
        <v>1878</v>
      </c>
      <c r="G4847" s="233"/>
      <c r="H4847" s="237">
        <v>1.8</v>
      </c>
      <c r="I4847" s="238"/>
      <c r="J4847" s="233"/>
      <c r="K4847" s="233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205</v>
      </c>
      <c r="AU4847" s="243" t="s">
        <v>82</v>
      </c>
      <c r="AV4847" s="13" t="s">
        <v>82</v>
      </c>
      <c r="AW4847" s="13" t="s">
        <v>33</v>
      </c>
      <c r="AX4847" s="13" t="s">
        <v>72</v>
      </c>
      <c r="AY4847" s="243" t="s">
        <v>190</v>
      </c>
    </row>
    <row r="4848" s="14" customFormat="1">
      <c r="A4848" s="14"/>
      <c r="B4848" s="254"/>
      <c r="C4848" s="255"/>
      <c r="D4848" s="234" t="s">
        <v>205</v>
      </c>
      <c r="E4848" s="256" t="s">
        <v>19</v>
      </c>
      <c r="F4848" s="257" t="s">
        <v>1986</v>
      </c>
      <c r="G4848" s="255"/>
      <c r="H4848" s="256" t="s">
        <v>19</v>
      </c>
      <c r="I4848" s="258"/>
      <c r="J4848" s="255"/>
      <c r="K4848" s="255"/>
      <c r="L4848" s="259"/>
      <c r="M4848" s="260"/>
      <c r="N4848" s="261"/>
      <c r="O4848" s="261"/>
      <c r="P4848" s="261"/>
      <c r="Q4848" s="261"/>
      <c r="R4848" s="261"/>
      <c r="S4848" s="261"/>
      <c r="T4848" s="262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63" t="s">
        <v>205</v>
      </c>
      <c r="AU4848" s="263" t="s">
        <v>82</v>
      </c>
      <c r="AV4848" s="14" t="s">
        <v>79</v>
      </c>
      <c r="AW4848" s="14" t="s">
        <v>33</v>
      </c>
      <c r="AX4848" s="14" t="s">
        <v>72</v>
      </c>
      <c r="AY4848" s="263" t="s">
        <v>190</v>
      </c>
    </row>
    <row r="4849" s="13" customFormat="1">
      <c r="A4849" s="13"/>
      <c r="B4849" s="232"/>
      <c r="C4849" s="233"/>
      <c r="D4849" s="234" t="s">
        <v>205</v>
      </c>
      <c r="E4849" s="235" t="s">
        <v>19</v>
      </c>
      <c r="F4849" s="236" t="s">
        <v>4707</v>
      </c>
      <c r="G4849" s="233"/>
      <c r="H4849" s="237">
        <v>97.109999999999999</v>
      </c>
      <c r="I4849" s="238"/>
      <c r="J4849" s="233"/>
      <c r="K4849" s="233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205</v>
      </c>
      <c r="AU4849" s="243" t="s">
        <v>82</v>
      </c>
      <c r="AV4849" s="13" t="s">
        <v>82</v>
      </c>
      <c r="AW4849" s="13" t="s">
        <v>33</v>
      </c>
      <c r="AX4849" s="13" t="s">
        <v>72</v>
      </c>
      <c r="AY4849" s="243" t="s">
        <v>190</v>
      </c>
    </row>
    <row r="4850" s="13" customFormat="1">
      <c r="A4850" s="13"/>
      <c r="B4850" s="232"/>
      <c r="C4850" s="233"/>
      <c r="D4850" s="234" t="s">
        <v>205</v>
      </c>
      <c r="E4850" s="235" t="s">
        <v>19</v>
      </c>
      <c r="F4850" s="236" t="s">
        <v>1867</v>
      </c>
      <c r="G4850" s="233"/>
      <c r="H4850" s="237">
        <v>-1.7729999999999999</v>
      </c>
      <c r="I4850" s="238"/>
      <c r="J4850" s="233"/>
      <c r="K4850" s="233"/>
      <c r="L4850" s="239"/>
      <c r="M4850" s="240"/>
      <c r="N4850" s="241"/>
      <c r="O4850" s="241"/>
      <c r="P4850" s="241"/>
      <c r="Q4850" s="241"/>
      <c r="R4850" s="241"/>
      <c r="S4850" s="241"/>
      <c r="T4850" s="242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3" t="s">
        <v>205</v>
      </c>
      <c r="AU4850" s="243" t="s">
        <v>82</v>
      </c>
      <c r="AV4850" s="13" t="s">
        <v>82</v>
      </c>
      <c r="AW4850" s="13" t="s">
        <v>33</v>
      </c>
      <c r="AX4850" s="13" t="s">
        <v>72</v>
      </c>
      <c r="AY4850" s="243" t="s">
        <v>190</v>
      </c>
    </row>
    <row r="4851" s="13" customFormat="1">
      <c r="A4851" s="13"/>
      <c r="B4851" s="232"/>
      <c r="C4851" s="233"/>
      <c r="D4851" s="234" t="s">
        <v>205</v>
      </c>
      <c r="E4851" s="235" t="s">
        <v>19</v>
      </c>
      <c r="F4851" s="236" t="s">
        <v>1980</v>
      </c>
      <c r="G4851" s="233"/>
      <c r="H4851" s="237">
        <v>-1.845</v>
      </c>
      <c r="I4851" s="238"/>
      <c r="J4851" s="233"/>
      <c r="K4851" s="233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205</v>
      </c>
      <c r="AU4851" s="243" t="s">
        <v>82</v>
      </c>
      <c r="AV4851" s="13" t="s">
        <v>82</v>
      </c>
      <c r="AW4851" s="13" t="s">
        <v>33</v>
      </c>
      <c r="AX4851" s="13" t="s">
        <v>72</v>
      </c>
      <c r="AY4851" s="243" t="s">
        <v>190</v>
      </c>
    </row>
    <row r="4852" s="13" customFormat="1">
      <c r="A4852" s="13"/>
      <c r="B4852" s="232"/>
      <c r="C4852" s="233"/>
      <c r="D4852" s="234" t="s">
        <v>205</v>
      </c>
      <c r="E4852" s="235" t="s">
        <v>19</v>
      </c>
      <c r="F4852" s="236" t="s">
        <v>1876</v>
      </c>
      <c r="G4852" s="233"/>
      <c r="H4852" s="237">
        <v>-10</v>
      </c>
      <c r="I4852" s="238"/>
      <c r="J4852" s="233"/>
      <c r="K4852" s="233"/>
      <c r="L4852" s="239"/>
      <c r="M4852" s="240"/>
      <c r="N4852" s="241"/>
      <c r="O4852" s="241"/>
      <c r="P4852" s="241"/>
      <c r="Q4852" s="241"/>
      <c r="R4852" s="241"/>
      <c r="S4852" s="241"/>
      <c r="T4852" s="242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3" t="s">
        <v>205</v>
      </c>
      <c r="AU4852" s="243" t="s">
        <v>82</v>
      </c>
      <c r="AV4852" s="13" t="s">
        <v>82</v>
      </c>
      <c r="AW4852" s="13" t="s">
        <v>33</v>
      </c>
      <c r="AX4852" s="13" t="s">
        <v>72</v>
      </c>
      <c r="AY4852" s="243" t="s">
        <v>190</v>
      </c>
    </row>
    <row r="4853" s="13" customFormat="1">
      <c r="A4853" s="13"/>
      <c r="B4853" s="232"/>
      <c r="C4853" s="233"/>
      <c r="D4853" s="234" t="s">
        <v>205</v>
      </c>
      <c r="E4853" s="235" t="s">
        <v>19</v>
      </c>
      <c r="F4853" s="236" t="s">
        <v>1982</v>
      </c>
      <c r="G4853" s="233"/>
      <c r="H4853" s="237">
        <v>1.0600000000000001</v>
      </c>
      <c r="I4853" s="238"/>
      <c r="J4853" s="233"/>
      <c r="K4853" s="233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205</v>
      </c>
      <c r="AU4853" s="243" t="s">
        <v>82</v>
      </c>
      <c r="AV4853" s="13" t="s">
        <v>82</v>
      </c>
      <c r="AW4853" s="13" t="s">
        <v>33</v>
      </c>
      <c r="AX4853" s="13" t="s">
        <v>72</v>
      </c>
      <c r="AY4853" s="243" t="s">
        <v>190</v>
      </c>
    </row>
    <row r="4854" s="13" customFormat="1">
      <c r="A4854" s="13"/>
      <c r="B4854" s="232"/>
      <c r="C4854" s="233"/>
      <c r="D4854" s="234" t="s">
        <v>205</v>
      </c>
      <c r="E4854" s="235" t="s">
        <v>19</v>
      </c>
      <c r="F4854" s="236" t="s">
        <v>1879</v>
      </c>
      <c r="G4854" s="233"/>
      <c r="H4854" s="237">
        <v>2.1000000000000001</v>
      </c>
      <c r="I4854" s="238"/>
      <c r="J4854" s="233"/>
      <c r="K4854" s="233"/>
      <c r="L4854" s="239"/>
      <c r="M4854" s="240"/>
      <c r="N4854" s="241"/>
      <c r="O4854" s="241"/>
      <c r="P4854" s="241"/>
      <c r="Q4854" s="241"/>
      <c r="R4854" s="241"/>
      <c r="S4854" s="241"/>
      <c r="T4854" s="242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43" t="s">
        <v>205</v>
      </c>
      <c r="AU4854" s="243" t="s">
        <v>82</v>
      </c>
      <c r="AV4854" s="13" t="s">
        <v>82</v>
      </c>
      <c r="AW4854" s="13" t="s">
        <v>33</v>
      </c>
      <c r="AX4854" s="13" t="s">
        <v>72</v>
      </c>
      <c r="AY4854" s="243" t="s">
        <v>190</v>
      </c>
    </row>
    <row r="4855" s="14" customFormat="1">
      <c r="A4855" s="14"/>
      <c r="B4855" s="254"/>
      <c r="C4855" s="255"/>
      <c r="D4855" s="234" t="s">
        <v>205</v>
      </c>
      <c r="E4855" s="256" t="s">
        <v>19</v>
      </c>
      <c r="F4855" s="257" t="s">
        <v>1987</v>
      </c>
      <c r="G4855" s="255"/>
      <c r="H4855" s="256" t="s">
        <v>19</v>
      </c>
      <c r="I4855" s="258"/>
      <c r="J4855" s="255"/>
      <c r="K4855" s="255"/>
      <c r="L4855" s="259"/>
      <c r="M4855" s="260"/>
      <c r="N4855" s="261"/>
      <c r="O4855" s="261"/>
      <c r="P4855" s="261"/>
      <c r="Q4855" s="261"/>
      <c r="R4855" s="261"/>
      <c r="S4855" s="261"/>
      <c r="T4855" s="262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63" t="s">
        <v>205</v>
      </c>
      <c r="AU4855" s="263" t="s">
        <v>82</v>
      </c>
      <c r="AV4855" s="14" t="s">
        <v>79</v>
      </c>
      <c r="AW4855" s="14" t="s">
        <v>33</v>
      </c>
      <c r="AX4855" s="14" t="s">
        <v>72</v>
      </c>
      <c r="AY4855" s="263" t="s">
        <v>190</v>
      </c>
    </row>
    <row r="4856" s="13" customFormat="1">
      <c r="A4856" s="13"/>
      <c r="B4856" s="232"/>
      <c r="C4856" s="233"/>
      <c r="D4856" s="234" t="s">
        <v>205</v>
      </c>
      <c r="E4856" s="235" t="s">
        <v>19</v>
      </c>
      <c r="F4856" s="236" t="s">
        <v>4722</v>
      </c>
      <c r="G4856" s="233"/>
      <c r="H4856" s="237">
        <v>128.96000000000001</v>
      </c>
      <c r="I4856" s="238"/>
      <c r="J4856" s="233"/>
      <c r="K4856" s="233"/>
      <c r="L4856" s="239"/>
      <c r="M4856" s="240"/>
      <c r="N4856" s="241"/>
      <c r="O4856" s="241"/>
      <c r="P4856" s="241"/>
      <c r="Q4856" s="241"/>
      <c r="R4856" s="241"/>
      <c r="S4856" s="241"/>
      <c r="T4856" s="242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3" t="s">
        <v>205</v>
      </c>
      <c r="AU4856" s="243" t="s">
        <v>82</v>
      </c>
      <c r="AV4856" s="13" t="s">
        <v>82</v>
      </c>
      <c r="AW4856" s="13" t="s">
        <v>33</v>
      </c>
      <c r="AX4856" s="13" t="s">
        <v>72</v>
      </c>
      <c r="AY4856" s="243" t="s">
        <v>190</v>
      </c>
    </row>
    <row r="4857" s="13" customFormat="1">
      <c r="A4857" s="13"/>
      <c r="B4857" s="232"/>
      <c r="C4857" s="233"/>
      <c r="D4857" s="234" t="s">
        <v>205</v>
      </c>
      <c r="E4857" s="235" t="s">
        <v>19</v>
      </c>
      <c r="F4857" s="236" t="s">
        <v>1980</v>
      </c>
      <c r="G4857" s="233"/>
      <c r="H4857" s="237">
        <v>-1.845</v>
      </c>
      <c r="I4857" s="238"/>
      <c r="J4857" s="233"/>
      <c r="K4857" s="233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205</v>
      </c>
      <c r="AU4857" s="243" t="s">
        <v>82</v>
      </c>
      <c r="AV4857" s="13" t="s">
        <v>82</v>
      </c>
      <c r="AW4857" s="13" t="s">
        <v>33</v>
      </c>
      <c r="AX4857" s="13" t="s">
        <v>72</v>
      </c>
      <c r="AY4857" s="243" t="s">
        <v>190</v>
      </c>
    </row>
    <row r="4858" s="13" customFormat="1">
      <c r="A4858" s="13"/>
      <c r="B4858" s="232"/>
      <c r="C4858" s="233"/>
      <c r="D4858" s="234" t="s">
        <v>205</v>
      </c>
      <c r="E4858" s="235" t="s">
        <v>19</v>
      </c>
      <c r="F4858" s="236" t="s">
        <v>1989</v>
      </c>
      <c r="G4858" s="233"/>
      <c r="H4858" s="237">
        <v>-9</v>
      </c>
      <c r="I4858" s="238"/>
      <c r="J4858" s="233"/>
      <c r="K4858" s="233"/>
      <c r="L4858" s="239"/>
      <c r="M4858" s="240"/>
      <c r="N4858" s="241"/>
      <c r="O4858" s="241"/>
      <c r="P4858" s="241"/>
      <c r="Q4858" s="241"/>
      <c r="R4858" s="241"/>
      <c r="S4858" s="241"/>
      <c r="T4858" s="242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3" t="s">
        <v>205</v>
      </c>
      <c r="AU4858" s="243" t="s">
        <v>82</v>
      </c>
      <c r="AV4858" s="13" t="s">
        <v>82</v>
      </c>
      <c r="AW4858" s="13" t="s">
        <v>33</v>
      </c>
      <c r="AX4858" s="13" t="s">
        <v>72</v>
      </c>
      <c r="AY4858" s="243" t="s">
        <v>190</v>
      </c>
    </row>
    <row r="4859" s="13" customFormat="1">
      <c r="A4859" s="13"/>
      <c r="B4859" s="232"/>
      <c r="C4859" s="233"/>
      <c r="D4859" s="234" t="s">
        <v>205</v>
      </c>
      <c r="E4859" s="235" t="s">
        <v>19</v>
      </c>
      <c r="F4859" s="236" t="s">
        <v>1875</v>
      </c>
      <c r="G4859" s="233"/>
      <c r="H4859" s="237">
        <v>-8</v>
      </c>
      <c r="I4859" s="238"/>
      <c r="J4859" s="233"/>
      <c r="K4859" s="233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205</v>
      </c>
      <c r="AU4859" s="243" t="s">
        <v>82</v>
      </c>
      <c r="AV4859" s="13" t="s">
        <v>82</v>
      </c>
      <c r="AW4859" s="13" t="s">
        <v>33</v>
      </c>
      <c r="AX4859" s="13" t="s">
        <v>72</v>
      </c>
      <c r="AY4859" s="243" t="s">
        <v>190</v>
      </c>
    </row>
    <row r="4860" s="13" customFormat="1">
      <c r="A4860" s="13"/>
      <c r="B4860" s="232"/>
      <c r="C4860" s="233"/>
      <c r="D4860" s="234" t="s">
        <v>205</v>
      </c>
      <c r="E4860" s="235" t="s">
        <v>19</v>
      </c>
      <c r="F4860" s="236" t="s">
        <v>1990</v>
      </c>
      <c r="G4860" s="233"/>
      <c r="H4860" s="237">
        <v>-15</v>
      </c>
      <c r="I4860" s="238"/>
      <c r="J4860" s="233"/>
      <c r="K4860" s="233"/>
      <c r="L4860" s="239"/>
      <c r="M4860" s="240"/>
      <c r="N4860" s="241"/>
      <c r="O4860" s="241"/>
      <c r="P4860" s="241"/>
      <c r="Q4860" s="241"/>
      <c r="R4860" s="241"/>
      <c r="S4860" s="241"/>
      <c r="T4860" s="242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3" t="s">
        <v>205</v>
      </c>
      <c r="AU4860" s="243" t="s">
        <v>82</v>
      </c>
      <c r="AV4860" s="13" t="s">
        <v>82</v>
      </c>
      <c r="AW4860" s="13" t="s">
        <v>33</v>
      </c>
      <c r="AX4860" s="13" t="s">
        <v>72</v>
      </c>
      <c r="AY4860" s="243" t="s">
        <v>190</v>
      </c>
    </row>
    <row r="4861" s="13" customFormat="1">
      <c r="A4861" s="13"/>
      <c r="B4861" s="232"/>
      <c r="C4861" s="233"/>
      <c r="D4861" s="234" t="s">
        <v>205</v>
      </c>
      <c r="E4861" s="235" t="s">
        <v>19</v>
      </c>
      <c r="F4861" s="236" t="s">
        <v>1982</v>
      </c>
      <c r="G4861" s="233"/>
      <c r="H4861" s="237">
        <v>1.0600000000000001</v>
      </c>
      <c r="I4861" s="238"/>
      <c r="J4861" s="233"/>
      <c r="K4861" s="233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205</v>
      </c>
      <c r="AU4861" s="243" t="s">
        <v>82</v>
      </c>
      <c r="AV4861" s="13" t="s">
        <v>82</v>
      </c>
      <c r="AW4861" s="13" t="s">
        <v>33</v>
      </c>
      <c r="AX4861" s="13" t="s">
        <v>72</v>
      </c>
      <c r="AY4861" s="243" t="s">
        <v>190</v>
      </c>
    </row>
    <row r="4862" s="13" customFormat="1">
      <c r="A4862" s="13"/>
      <c r="B4862" s="232"/>
      <c r="C4862" s="233"/>
      <c r="D4862" s="234" t="s">
        <v>205</v>
      </c>
      <c r="E4862" s="235" t="s">
        <v>19</v>
      </c>
      <c r="F4862" s="236" t="s">
        <v>1991</v>
      </c>
      <c r="G4862" s="233"/>
      <c r="H4862" s="237">
        <v>1.95</v>
      </c>
      <c r="I4862" s="238"/>
      <c r="J4862" s="233"/>
      <c r="K4862" s="233"/>
      <c r="L4862" s="239"/>
      <c r="M4862" s="240"/>
      <c r="N4862" s="241"/>
      <c r="O4862" s="241"/>
      <c r="P4862" s="241"/>
      <c r="Q4862" s="241"/>
      <c r="R4862" s="241"/>
      <c r="S4862" s="241"/>
      <c r="T4862" s="242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43" t="s">
        <v>205</v>
      </c>
      <c r="AU4862" s="243" t="s">
        <v>82</v>
      </c>
      <c r="AV4862" s="13" t="s">
        <v>82</v>
      </c>
      <c r="AW4862" s="13" t="s">
        <v>33</v>
      </c>
      <c r="AX4862" s="13" t="s">
        <v>72</v>
      </c>
      <c r="AY4862" s="243" t="s">
        <v>190</v>
      </c>
    </row>
    <row r="4863" s="13" customFormat="1">
      <c r="A4863" s="13"/>
      <c r="B4863" s="232"/>
      <c r="C4863" s="233"/>
      <c r="D4863" s="234" t="s">
        <v>205</v>
      </c>
      <c r="E4863" s="235" t="s">
        <v>19</v>
      </c>
      <c r="F4863" s="236" t="s">
        <v>1878</v>
      </c>
      <c r="G4863" s="233"/>
      <c r="H4863" s="237">
        <v>1.8</v>
      </c>
      <c r="I4863" s="238"/>
      <c r="J4863" s="233"/>
      <c r="K4863" s="233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205</v>
      </c>
      <c r="AU4863" s="243" t="s">
        <v>82</v>
      </c>
      <c r="AV4863" s="13" t="s">
        <v>82</v>
      </c>
      <c r="AW4863" s="13" t="s">
        <v>33</v>
      </c>
      <c r="AX4863" s="13" t="s">
        <v>72</v>
      </c>
      <c r="AY4863" s="243" t="s">
        <v>190</v>
      </c>
    </row>
    <row r="4864" s="13" customFormat="1">
      <c r="A4864" s="13"/>
      <c r="B4864" s="232"/>
      <c r="C4864" s="233"/>
      <c r="D4864" s="234" t="s">
        <v>205</v>
      </c>
      <c r="E4864" s="235" t="s">
        <v>19</v>
      </c>
      <c r="F4864" s="236" t="s">
        <v>1992</v>
      </c>
      <c r="G4864" s="233"/>
      <c r="H4864" s="237">
        <v>4.0499999999999998</v>
      </c>
      <c r="I4864" s="238"/>
      <c r="J4864" s="233"/>
      <c r="K4864" s="233"/>
      <c r="L4864" s="239"/>
      <c r="M4864" s="240"/>
      <c r="N4864" s="241"/>
      <c r="O4864" s="241"/>
      <c r="P4864" s="241"/>
      <c r="Q4864" s="241"/>
      <c r="R4864" s="241"/>
      <c r="S4864" s="241"/>
      <c r="T4864" s="242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43" t="s">
        <v>205</v>
      </c>
      <c r="AU4864" s="243" t="s">
        <v>82</v>
      </c>
      <c r="AV4864" s="13" t="s">
        <v>82</v>
      </c>
      <c r="AW4864" s="13" t="s">
        <v>33</v>
      </c>
      <c r="AX4864" s="13" t="s">
        <v>72</v>
      </c>
      <c r="AY4864" s="243" t="s">
        <v>190</v>
      </c>
    </row>
    <row r="4865" s="14" customFormat="1">
      <c r="A4865" s="14"/>
      <c r="B4865" s="254"/>
      <c r="C4865" s="255"/>
      <c r="D4865" s="234" t="s">
        <v>205</v>
      </c>
      <c r="E4865" s="256" t="s">
        <v>19</v>
      </c>
      <c r="F4865" s="257" t="s">
        <v>1439</v>
      </c>
      <c r="G4865" s="255"/>
      <c r="H4865" s="256" t="s">
        <v>19</v>
      </c>
      <c r="I4865" s="258"/>
      <c r="J4865" s="255"/>
      <c r="K4865" s="255"/>
      <c r="L4865" s="259"/>
      <c r="M4865" s="260"/>
      <c r="N4865" s="261"/>
      <c r="O4865" s="261"/>
      <c r="P4865" s="261"/>
      <c r="Q4865" s="261"/>
      <c r="R4865" s="261"/>
      <c r="S4865" s="261"/>
      <c r="T4865" s="262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63" t="s">
        <v>205</v>
      </c>
      <c r="AU4865" s="263" t="s">
        <v>82</v>
      </c>
      <c r="AV4865" s="14" t="s">
        <v>79</v>
      </c>
      <c r="AW4865" s="14" t="s">
        <v>33</v>
      </c>
      <c r="AX4865" s="14" t="s">
        <v>72</v>
      </c>
      <c r="AY4865" s="263" t="s">
        <v>190</v>
      </c>
    </row>
    <row r="4866" s="13" customFormat="1">
      <c r="A4866" s="13"/>
      <c r="B4866" s="232"/>
      <c r="C4866" s="233"/>
      <c r="D4866" s="234" t="s">
        <v>205</v>
      </c>
      <c r="E4866" s="235" t="s">
        <v>19</v>
      </c>
      <c r="F4866" s="236" t="s">
        <v>4723</v>
      </c>
      <c r="G4866" s="233"/>
      <c r="H4866" s="237">
        <v>55.640000000000001</v>
      </c>
      <c r="I4866" s="238"/>
      <c r="J4866" s="233"/>
      <c r="K4866" s="233"/>
      <c r="L4866" s="239"/>
      <c r="M4866" s="240"/>
      <c r="N4866" s="241"/>
      <c r="O4866" s="241"/>
      <c r="P4866" s="241"/>
      <c r="Q4866" s="241"/>
      <c r="R4866" s="241"/>
      <c r="S4866" s="241"/>
      <c r="T4866" s="242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3" t="s">
        <v>205</v>
      </c>
      <c r="AU4866" s="243" t="s">
        <v>82</v>
      </c>
      <c r="AV4866" s="13" t="s">
        <v>82</v>
      </c>
      <c r="AW4866" s="13" t="s">
        <v>33</v>
      </c>
      <c r="AX4866" s="13" t="s">
        <v>72</v>
      </c>
      <c r="AY4866" s="243" t="s">
        <v>190</v>
      </c>
    </row>
    <row r="4867" s="13" customFormat="1">
      <c r="A4867" s="13"/>
      <c r="B4867" s="232"/>
      <c r="C4867" s="233"/>
      <c r="D4867" s="234" t="s">
        <v>205</v>
      </c>
      <c r="E4867" s="235" t="s">
        <v>19</v>
      </c>
      <c r="F4867" s="236" t="s">
        <v>1993</v>
      </c>
      <c r="G4867" s="233"/>
      <c r="H4867" s="237">
        <v>-5.3129999999999997</v>
      </c>
      <c r="I4867" s="238"/>
      <c r="J4867" s="233"/>
      <c r="K4867" s="233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205</v>
      </c>
      <c r="AU4867" s="243" t="s">
        <v>82</v>
      </c>
      <c r="AV4867" s="13" t="s">
        <v>82</v>
      </c>
      <c r="AW4867" s="13" t="s">
        <v>33</v>
      </c>
      <c r="AX4867" s="13" t="s">
        <v>72</v>
      </c>
      <c r="AY4867" s="243" t="s">
        <v>190</v>
      </c>
    </row>
    <row r="4868" s="13" customFormat="1">
      <c r="A4868" s="13"/>
      <c r="B4868" s="232"/>
      <c r="C4868" s="233"/>
      <c r="D4868" s="234" t="s">
        <v>205</v>
      </c>
      <c r="E4868" s="235" t="s">
        <v>19</v>
      </c>
      <c r="F4868" s="236" t="s">
        <v>1882</v>
      </c>
      <c r="G4868" s="233"/>
      <c r="H4868" s="237">
        <v>-3.5459999999999998</v>
      </c>
      <c r="I4868" s="238"/>
      <c r="J4868" s="233"/>
      <c r="K4868" s="233"/>
      <c r="L4868" s="239"/>
      <c r="M4868" s="240"/>
      <c r="N4868" s="241"/>
      <c r="O4868" s="241"/>
      <c r="P4868" s="241"/>
      <c r="Q4868" s="241"/>
      <c r="R4868" s="241"/>
      <c r="S4868" s="241"/>
      <c r="T4868" s="242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3" t="s">
        <v>205</v>
      </c>
      <c r="AU4868" s="243" t="s">
        <v>82</v>
      </c>
      <c r="AV4868" s="13" t="s">
        <v>82</v>
      </c>
      <c r="AW4868" s="13" t="s">
        <v>33</v>
      </c>
      <c r="AX4868" s="13" t="s">
        <v>72</v>
      </c>
      <c r="AY4868" s="243" t="s">
        <v>190</v>
      </c>
    </row>
    <row r="4869" s="13" customFormat="1">
      <c r="A4869" s="13"/>
      <c r="B4869" s="232"/>
      <c r="C4869" s="233"/>
      <c r="D4869" s="234" t="s">
        <v>205</v>
      </c>
      <c r="E4869" s="235" t="s">
        <v>19</v>
      </c>
      <c r="F4869" s="236" t="s">
        <v>1994</v>
      </c>
      <c r="G4869" s="233"/>
      <c r="H4869" s="237">
        <v>1.3500000000000001</v>
      </c>
      <c r="I4869" s="238"/>
      <c r="J4869" s="233"/>
      <c r="K4869" s="233"/>
      <c r="L4869" s="239"/>
      <c r="M4869" s="240"/>
      <c r="N4869" s="241"/>
      <c r="O4869" s="241"/>
      <c r="P4869" s="241"/>
      <c r="Q4869" s="241"/>
      <c r="R4869" s="241"/>
      <c r="S4869" s="241"/>
      <c r="T4869" s="242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43" t="s">
        <v>205</v>
      </c>
      <c r="AU4869" s="243" t="s">
        <v>82</v>
      </c>
      <c r="AV4869" s="13" t="s">
        <v>82</v>
      </c>
      <c r="AW4869" s="13" t="s">
        <v>33</v>
      </c>
      <c r="AX4869" s="13" t="s">
        <v>72</v>
      </c>
      <c r="AY4869" s="243" t="s">
        <v>190</v>
      </c>
    </row>
    <row r="4870" s="14" customFormat="1">
      <c r="A4870" s="14"/>
      <c r="B4870" s="254"/>
      <c r="C4870" s="255"/>
      <c r="D4870" s="234" t="s">
        <v>205</v>
      </c>
      <c r="E4870" s="256" t="s">
        <v>19</v>
      </c>
      <c r="F4870" s="257" t="s">
        <v>1995</v>
      </c>
      <c r="G4870" s="255"/>
      <c r="H4870" s="256" t="s">
        <v>19</v>
      </c>
      <c r="I4870" s="258"/>
      <c r="J4870" s="255"/>
      <c r="K4870" s="255"/>
      <c r="L4870" s="259"/>
      <c r="M4870" s="260"/>
      <c r="N4870" s="261"/>
      <c r="O4870" s="261"/>
      <c r="P4870" s="261"/>
      <c r="Q4870" s="261"/>
      <c r="R4870" s="261"/>
      <c r="S4870" s="261"/>
      <c r="T4870" s="262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63" t="s">
        <v>205</v>
      </c>
      <c r="AU4870" s="263" t="s">
        <v>82</v>
      </c>
      <c r="AV4870" s="14" t="s">
        <v>79</v>
      </c>
      <c r="AW4870" s="14" t="s">
        <v>33</v>
      </c>
      <c r="AX4870" s="14" t="s">
        <v>72</v>
      </c>
      <c r="AY4870" s="263" t="s">
        <v>190</v>
      </c>
    </row>
    <row r="4871" s="13" customFormat="1">
      <c r="A4871" s="13"/>
      <c r="B4871" s="232"/>
      <c r="C4871" s="233"/>
      <c r="D4871" s="234" t="s">
        <v>205</v>
      </c>
      <c r="E4871" s="235" t="s">
        <v>19</v>
      </c>
      <c r="F4871" s="236" t="s">
        <v>4724</v>
      </c>
      <c r="G4871" s="233"/>
      <c r="H4871" s="237">
        <v>49.758000000000003</v>
      </c>
      <c r="I4871" s="238"/>
      <c r="J4871" s="233"/>
      <c r="K4871" s="233"/>
      <c r="L4871" s="239"/>
      <c r="M4871" s="240"/>
      <c r="N4871" s="241"/>
      <c r="O4871" s="241"/>
      <c r="P4871" s="241"/>
      <c r="Q4871" s="241"/>
      <c r="R4871" s="241"/>
      <c r="S4871" s="241"/>
      <c r="T4871" s="242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43" t="s">
        <v>205</v>
      </c>
      <c r="AU4871" s="243" t="s">
        <v>82</v>
      </c>
      <c r="AV4871" s="13" t="s">
        <v>82</v>
      </c>
      <c r="AW4871" s="13" t="s">
        <v>33</v>
      </c>
      <c r="AX4871" s="13" t="s">
        <v>72</v>
      </c>
      <c r="AY4871" s="243" t="s">
        <v>190</v>
      </c>
    </row>
    <row r="4872" s="13" customFormat="1">
      <c r="A4872" s="13"/>
      <c r="B4872" s="232"/>
      <c r="C4872" s="233"/>
      <c r="D4872" s="234" t="s">
        <v>205</v>
      </c>
      <c r="E4872" s="235" t="s">
        <v>19</v>
      </c>
      <c r="F4872" s="236" t="s">
        <v>1867</v>
      </c>
      <c r="G4872" s="233"/>
      <c r="H4872" s="237">
        <v>-1.7729999999999999</v>
      </c>
      <c r="I4872" s="238"/>
      <c r="J4872" s="233"/>
      <c r="K4872" s="233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205</v>
      </c>
      <c r="AU4872" s="243" t="s">
        <v>82</v>
      </c>
      <c r="AV4872" s="13" t="s">
        <v>82</v>
      </c>
      <c r="AW4872" s="13" t="s">
        <v>33</v>
      </c>
      <c r="AX4872" s="13" t="s">
        <v>72</v>
      </c>
      <c r="AY4872" s="243" t="s">
        <v>190</v>
      </c>
    </row>
    <row r="4873" s="13" customFormat="1">
      <c r="A4873" s="13"/>
      <c r="B4873" s="232"/>
      <c r="C4873" s="233"/>
      <c r="D4873" s="234" t="s">
        <v>205</v>
      </c>
      <c r="E4873" s="235" t="s">
        <v>19</v>
      </c>
      <c r="F4873" s="236" t="s">
        <v>1886</v>
      </c>
      <c r="G4873" s="233"/>
      <c r="H4873" s="237">
        <v>-5</v>
      </c>
      <c r="I4873" s="238"/>
      <c r="J4873" s="233"/>
      <c r="K4873" s="233"/>
      <c r="L4873" s="239"/>
      <c r="M4873" s="240"/>
      <c r="N4873" s="241"/>
      <c r="O4873" s="241"/>
      <c r="P4873" s="241"/>
      <c r="Q4873" s="241"/>
      <c r="R4873" s="241"/>
      <c r="S4873" s="241"/>
      <c r="T4873" s="242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3" t="s">
        <v>205</v>
      </c>
      <c r="AU4873" s="243" t="s">
        <v>82</v>
      </c>
      <c r="AV4873" s="13" t="s">
        <v>82</v>
      </c>
      <c r="AW4873" s="13" t="s">
        <v>33</v>
      </c>
      <c r="AX4873" s="13" t="s">
        <v>72</v>
      </c>
      <c r="AY4873" s="243" t="s">
        <v>190</v>
      </c>
    </row>
    <row r="4874" s="13" customFormat="1">
      <c r="A4874" s="13"/>
      <c r="B4874" s="232"/>
      <c r="C4874" s="233"/>
      <c r="D4874" s="234" t="s">
        <v>205</v>
      </c>
      <c r="E4874" s="235" t="s">
        <v>19</v>
      </c>
      <c r="F4874" s="236" t="s">
        <v>1887</v>
      </c>
      <c r="G4874" s="233"/>
      <c r="H4874" s="237">
        <v>1.3500000000000001</v>
      </c>
      <c r="I4874" s="238"/>
      <c r="J4874" s="233"/>
      <c r="K4874" s="233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205</v>
      </c>
      <c r="AU4874" s="243" t="s">
        <v>82</v>
      </c>
      <c r="AV4874" s="13" t="s">
        <v>82</v>
      </c>
      <c r="AW4874" s="13" t="s">
        <v>33</v>
      </c>
      <c r="AX4874" s="13" t="s">
        <v>72</v>
      </c>
      <c r="AY4874" s="243" t="s">
        <v>190</v>
      </c>
    </row>
    <row r="4875" s="14" customFormat="1">
      <c r="A4875" s="14"/>
      <c r="B4875" s="254"/>
      <c r="C4875" s="255"/>
      <c r="D4875" s="234" t="s">
        <v>205</v>
      </c>
      <c r="E4875" s="256" t="s">
        <v>19</v>
      </c>
      <c r="F4875" s="257" t="s">
        <v>1996</v>
      </c>
      <c r="G4875" s="255"/>
      <c r="H4875" s="256" t="s">
        <v>19</v>
      </c>
      <c r="I4875" s="258"/>
      <c r="J4875" s="255"/>
      <c r="K4875" s="255"/>
      <c r="L4875" s="259"/>
      <c r="M4875" s="260"/>
      <c r="N4875" s="261"/>
      <c r="O4875" s="261"/>
      <c r="P4875" s="261"/>
      <c r="Q4875" s="261"/>
      <c r="R4875" s="261"/>
      <c r="S4875" s="261"/>
      <c r="T4875" s="262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63" t="s">
        <v>205</v>
      </c>
      <c r="AU4875" s="263" t="s">
        <v>82</v>
      </c>
      <c r="AV4875" s="14" t="s">
        <v>79</v>
      </c>
      <c r="AW4875" s="14" t="s">
        <v>33</v>
      </c>
      <c r="AX4875" s="14" t="s">
        <v>72</v>
      </c>
      <c r="AY4875" s="263" t="s">
        <v>190</v>
      </c>
    </row>
    <row r="4876" s="13" customFormat="1">
      <c r="A4876" s="13"/>
      <c r="B4876" s="232"/>
      <c r="C4876" s="233"/>
      <c r="D4876" s="234" t="s">
        <v>205</v>
      </c>
      <c r="E4876" s="235" t="s">
        <v>19</v>
      </c>
      <c r="F4876" s="236" t="s">
        <v>4724</v>
      </c>
      <c r="G4876" s="233"/>
      <c r="H4876" s="237">
        <v>49.758000000000003</v>
      </c>
      <c r="I4876" s="238"/>
      <c r="J4876" s="233"/>
      <c r="K4876" s="233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205</v>
      </c>
      <c r="AU4876" s="243" t="s">
        <v>82</v>
      </c>
      <c r="AV4876" s="13" t="s">
        <v>82</v>
      </c>
      <c r="AW4876" s="13" t="s">
        <v>33</v>
      </c>
      <c r="AX4876" s="13" t="s">
        <v>72</v>
      </c>
      <c r="AY4876" s="243" t="s">
        <v>190</v>
      </c>
    </row>
    <row r="4877" s="13" customFormat="1">
      <c r="A4877" s="13"/>
      <c r="B4877" s="232"/>
      <c r="C4877" s="233"/>
      <c r="D4877" s="234" t="s">
        <v>205</v>
      </c>
      <c r="E4877" s="235" t="s">
        <v>19</v>
      </c>
      <c r="F4877" s="236" t="s">
        <v>1867</v>
      </c>
      <c r="G4877" s="233"/>
      <c r="H4877" s="237">
        <v>-1.7729999999999999</v>
      </c>
      <c r="I4877" s="238"/>
      <c r="J4877" s="233"/>
      <c r="K4877" s="233"/>
      <c r="L4877" s="239"/>
      <c r="M4877" s="240"/>
      <c r="N4877" s="241"/>
      <c r="O4877" s="241"/>
      <c r="P4877" s="241"/>
      <c r="Q4877" s="241"/>
      <c r="R4877" s="241"/>
      <c r="S4877" s="241"/>
      <c r="T4877" s="242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3" t="s">
        <v>205</v>
      </c>
      <c r="AU4877" s="243" t="s">
        <v>82</v>
      </c>
      <c r="AV4877" s="13" t="s">
        <v>82</v>
      </c>
      <c r="AW4877" s="13" t="s">
        <v>33</v>
      </c>
      <c r="AX4877" s="13" t="s">
        <v>72</v>
      </c>
      <c r="AY4877" s="243" t="s">
        <v>190</v>
      </c>
    </row>
    <row r="4878" s="13" customFormat="1">
      <c r="A4878" s="13"/>
      <c r="B4878" s="232"/>
      <c r="C4878" s="233"/>
      <c r="D4878" s="234" t="s">
        <v>205</v>
      </c>
      <c r="E4878" s="235" t="s">
        <v>19</v>
      </c>
      <c r="F4878" s="236" t="s">
        <v>1886</v>
      </c>
      <c r="G4878" s="233"/>
      <c r="H4878" s="237">
        <v>-5</v>
      </c>
      <c r="I4878" s="238"/>
      <c r="J4878" s="233"/>
      <c r="K4878" s="233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205</v>
      </c>
      <c r="AU4878" s="243" t="s">
        <v>82</v>
      </c>
      <c r="AV4878" s="13" t="s">
        <v>82</v>
      </c>
      <c r="AW4878" s="13" t="s">
        <v>33</v>
      </c>
      <c r="AX4878" s="13" t="s">
        <v>72</v>
      </c>
      <c r="AY4878" s="243" t="s">
        <v>190</v>
      </c>
    </row>
    <row r="4879" s="13" customFormat="1">
      <c r="A4879" s="13"/>
      <c r="B4879" s="232"/>
      <c r="C4879" s="233"/>
      <c r="D4879" s="234" t="s">
        <v>205</v>
      </c>
      <c r="E4879" s="235" t="s">
        <v>19</v>
      </c>
      <c r="F4879" s="236" t="s">
        <v>1887</v>
      </c>
      <c r="G4879" s="233"/>
      <c r="H4879" s="237">
        <v>1.3500000000000001</v>
      </c>
      <c r="I4879" s="238"/>
      <c r="J4879" s="233"/>
      <c r="K4879" s="233"/>
      <c r="L4879" s="239"/>
      <c r="M4879" s="240"/>
      <c r="N4879" s="241"/>
      <c r="O4879" s="241"/>
      <c r="P4879" s="241"/>
      <c r="Q4879" s="241"/>
      <c r="R4879" s="241"/>
      <c r="S4879" s="241"/>
      <c r="T4879" s="242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43" t="s">
        <v>205</v>
      </c>
      <c r="AU4879" s="243" t="s">
        <v>82</v>
      </c>
      <c r="AV4879" s="13" t="s">
        <v>82</v>
      </c>
      <c r="AW4879" s="13" t="s">
        <v>33</v>
      </c>
      <c r="AX4879" s="13" t="s">
        <v>72</v>
      </c>
      <c r="AY4879" s="243" t="s">
        <v>190</v>
      </c>
    </row>
    <row r="4880" s="14" customFormat="1">
      <c r="A4880" s="14"/>
      <c r="B4880" s="254"/>
      <c r="C4880" s="255"/>
      <c r="D4880" s="234" t="s">
        <v>205</v>
      </c>
      <c r="E4880" s="256" t="s">
        <v>19</v>
      </c>
      <c r="F4880" s="257" t="s">
        <v>1081</v>
      </c>
      <c r="G4880" s="255"/>
      <c r="H4880" s="256" t="s">
        <v>19</v>
      </c>
      <c r="I4880" s="258"/>
      <c r="J4880" s="255"/>
      <c r="K4880" s="255"/>
      <c r="L4880" s="259"/>
      <c r="M4880" s="260"/>
      <c r="N4880" s="261"/>
      <c r="O4880" s="261"/>
      <c r="P4880" s="261"/>
      <c r="Q4880" s="261"/>
      <c r="R4880" s="261"/>
      <c r="S4880" s="261"/>
      <c r="T4880" s="262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T4880" s="263" t="s">
        <v>205</v>
      </c>
      <c r="AU4880" s="263" t="s">
        <v>82</v>
      </c>
      <c r="AV4880" s="14" t="s">
        <v>79</v>
      </c>
      <c r="AW4880" s="14" t="s">
        <v>33</v>
      </c>
      <c r="AX4880" s="14" t="s">
        <v>72</v>
      </c>
      <c r="AY4880" s="263" t="s">
        <v>190</v>
      </c>
    </row>
    <row r="4881" s="13" customFormat="1">
      <c r="A4881" s="13"/>
      <c r="B4881" s="232"/>
      <c r="C4881" s="233"/>
      <c r="D4881" s="234" t="s">
        <v>205</v>
      </c>
      <c r="E4881" s="235" t="s">
        <v>19</v>
      </c>
      <c r="F4881" s="236" t="s">
        <v>4725</v>
      </c>
      <c r="G4881" s="233"/>
      <c r="H4881" s="237">
        <v>130.78800000000001</v>
      </c>
      <c r="I4881" s="238"/>
      <c r="J4881" s="233"/>
      <c r="K4881" s="233"/>
      <c r="L4881" s="239"/>
      <c r="M4881" s="240"/>
      <c r="N4881" s="241"/>
      <c r="O4881" s="241"/>
      <c r="P4881" s="241"/>
      <c r="Q4881" s="241"/>
      <c r="R4881" s="241"/>
      <c r="S4881" s="241"/>
      <c r="T4881" s="242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3" t="s">
        <v>205</v>
      </c>
      <c r="AU4881" s="243" t="s">
        <v>82</v>
      </c>
      <c r="AV4881" s="13" t="s">
        <v>82</v>
      </c>
      <c r="AW4881" s="13" t="s">
        <v>33</v>
      </c>
      <c r="AX4881" s="13" t="s">
        <v>72</v>
      </c>
      <c r="AY4881" s="243" t="s">
        <v>190</v>
      </c>
    </row>
    <row r="4882" s="13" customFormat="1">
      <c r="A4882" s="13"/>
      <c r="B4882" s="232"/>
      <c r="C4882" s="233"/>
      <c r="D4882" s="234" t="s">
        <v>205</v>
      </c>
      <c r="E4882" s="235" t="s">
        <v>19</v>
      </c>
      <c r="F4882" s="236" t="s">
        <v>1976</v>
      </c>
      <c r="G4882" s="233"/>
      <c r="H4882" s="237">
        <v>-3.2799999999999998</v>
      </c>
      <c r="I4882" s="238"/>
      <c r="J4882" s="233"/>
      <c r="K4882" s="233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205</v>
      </c>
      <c r="AU4882" s="243" t="s">
        <v>82</v>
      </c>
      <c r="AV4882" s="13" t="s">
        <v>82</v>
      </c>
      <c r="AW4882" s="13" t="s">
        <v>33</v>
      </c>
      <c r="AX4882" s="13" t="s">
        <v>72</v>
      </c>
      <c r="AY4882" s="243" t="s">
        <v>190</v>
      </c>
    </row>
    <row r="4883" s="13" customFormat="1">
      <c r="A4883" s="13"/>
      <c r="B4883" s="232"/>
      <c r="C4883" s="233"/>
      <c r="D4883" s="234" t="s">
        <v>205</v>
      </c>
      <c r="E4883" s="235" t="s">
        <v>19</v>
      </c>
      <c r="F4883" s="236" t="s">
        <v>1989</v>
      </c>
      <c r="G4883" s="233"/>
      <c r="H4883" s="237">
        <v>-9</v>
      </c>
      <c r="I4883" s="238"/>
      <c r="J4883" s="233"/>
      <c r="K4883" s="233"/>
      <c r="L4883" s="239"/>
      <c r="M4883" s="240"/>
      <c r="N4883" s="241"/>
      <c r="O4883" s="241"/>
      <c r="P4883" s="241"/>
      <c r="Q4883" s="241"/>
      <c r="R4883" s="241"/>
      <c r="S4883" s="241"/>
      <c r="T4883" s="242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3" t="s">
        <v>205</v>
      </c>
      <c r="AU4883" s="243" t="s">
        <v>82</v>
      </c>
      <c r="AV4883" s="13" t="s">
        <v>82</v>
      </c>
      <c r="AW4883" s="13" t="s">
        <v>33</v>
      </c>
      <c r="AX4883" s="13" t="s">
        <v>72</v>
      </c>
      <c r="AY4883" s="243" t="s">
        <v>190</v>
      </c>
    </row>
    <row r="4884" s="13" customFormat="1">
      <c r="A4884" s="13"/>
      <c r="B4884" s="232"/>
      <c r="C4884" s="233"/>
      <c r="D4884" s="234" t="s">
        <v>205</v>
      </c>
      <c r="E4884" s="235" t="s">
        <v>19</v>
      </c>
      <c r="F4884" s="236" t="s">
        <v>1998</v>
      </c>
      <c r="G4884" s="233"/>
      <c r="H4884" s="237">
        <v>-14</v>
      </c>
      <c r="I4884" s="238"/>
      <c r="J4884" s="233"/>
      <c r="K4884" s="233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205</v>
      </c>
      <c r="AU4884" s="243" t="s">
        <v>82</v>
      </c>
      <c r="AV4884" s="13" t="s">
        <v>82</v>
      </c>
      <c r="AW4884" s="13" t="s">
        <v>33</v>
      </c>
      <c r="AX4884" s="13" t="s">
        <v>72</v>
      </c>
      <c r="AY4884" s="243" t="s">
        <v>190</v>
      </c>
    </row>
    <row r="4885" s="13" customFormat="1">
      <c r="A4885" s="13"/>
      <c r="B4885" s="232"/>
      <c r="C4885" s="233"/>
      <c r="D4885" s="234" t="s">
        <v>205</v>
      </c>
      <c r="E4885" s="235" t="s">
        <v>19</v>
      </c>
      <c r="F4885" s="236" t="s">
        <v>1977</v>
      </c>
      <c r="G4885" s="233"/>
      <c r="H4885" s="237">
        <v>1.2</v>
      </c>
      <c r="I4885" s="238"/>
      <c r="J4885" s="233"/>
      <c r="K4885" s="233"/>
      <c r="L4885" s="239"/>
      <c r="M4885" s="240"/>
      <c r="N4885" s="241"/>
      <c r="O4885" s="241"/>
      <c r="P4885" s="241"/>
      <c r="Q4885" s="241"/>
      <c r="R4885" s="241"/>
      <c r="S4885" s="241"/>
      <c r="T4885" s="242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3" t="s">
        <v>205</v>
      </c>
      <c r="AU4885" s="243" t="s">
        <v>82</v>
      </c>
      <c r="AV4885" s="13" t="s">
        <v>82</v>
      </c>
      <c r="AW4885" s="13" t="s">
        <v>33</v>
      </c>
      <c r="AX4885" s="13" t="s">
        <v>72</v>
      </c>
      <c r="AY4885" s="243" t="s">
        <v>190</v>
      </c>
    </row>
    <row r="4886" s="13" customFormat="1">
      <c r="A4886" s="13"/>
      <c r="B4886" s="232"/>
      <c r="C4886" s="233"/>
      <c r="D4886" s="234" t="s">
        <v>205</v>
      </c>
      <c r="E4886" s="235" t="s">
        <v>19</v>
      </c>
      <c r="F4886" s="236" t="s">
        <v>1991</v>
      </c>
      <c r="G4886" s="233"/>
      <c r="H4886" s="237">
        <v>1.95</v>
      </c>
      <c r="I4886" s="238"/>
      <c r="J4886" s="233"/>
      <c r="K4886" s="233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205</v>
      </c>
      <c r="AU4886" s="243" t="s">
        <v>82</v>
      </c>
      <c r="AV4886" s="13" t="s">
        <v>82</v>
      </c>
      <c r="AW4886" s="13" t="s">
        <v>33</v>
      </c>
      <c r="AX4886" s="13" t="s">
        <v>72</v>
      </c>
      <c r="AY4886" s="243" t="s">
        <v>190</v>
      </c>
    </row>
    <row r="4887" s="13" customFormat="1">
      <c r="A4887" s="13"/>
      <c r="B4887" s="232"/>
      <c r="C4887" s="233"/>
      <c r="D4887" s="234" t="s">
        <v>205</v>
      </c>
      <c r="E4887" s="235" t="s">
        <v>19</v>
      </c>
      <c r="F4887" s="236" t="s">
        <v>1999</v>
      </c>
      <c r="G4887" s="233"/>
      <c r="H4887" s="237">
        <v>3.2999999999999998</v>
      </c>
      <c r="I4887" s="238"/>
      <c r="J4887" s="233"/>
      <c r="K4887" s="233"/>
      <c r="L4887" s="239"/>
      <c r="M4887" s="240"/>
      <c r="N4887" s="241"/>
      <c r="O4887" s="241"/>
      <c r="P4887" s="241"/>
      <c r="Q4887" s="241"/>
      <c r="R4887" s="241"/>
      <c r="S4887" s="241"/>
      <c r="T4887" s="242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3" t="s">
        <v>205</v>
      </c>
      <c r="AU4887" s="243" t="s">
        <v>82</v>
      </c>
      <c r="AV4887" s="13" t="s">
        <v>82</v>
      </c>
      <c r="AW4887" s="13" t="s">
        <v>33</v>
      </c>
      <c r="AX4887" s="13" t="s">
        <v>72</v>
      </c>
      <c r="AY4887" s="243" t="s">
        <v>190</v>
      </c>
    </row>
    <row r="4888" s="14" customFormat="1">
      <c r="A4888" s="14"/>
      <c r="B4888" s="254"/>
      <c r="C4888" s="255"/>
      <c r="D4888" s="234" t="s">
        <v>205</v>
      </c>
      <c r="E4888" s="256" t="s">
        <v>19</v>
      </c>
      <c r="F4888" s="257" t="s">
        <v>1441</v>
      </c>
      <c r="G4888" s="255"/>
      <c r="H4888" s="256" t="s">
        <v>19</v>
      </c>
      <c r="I4888" s="258"/>
      <c r="J4888" s="255"/>
      <c r="K4888" s="255"/>
      <c r="L4888" s="259"/>
      <c r="M4888" s="260"/>
      <c r="N4888" s="261"/>
      <c r="O4888" s="261"/>
      <c r="P4888" s="261"/>
      <c r="Q4888" s="261"/>
      <c r="R4888" s="261"/>
      <c r="S4888" s="261"/>
      <c r="T4888" s="262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T4888" s="263" t="s">
        <v>205</v>
      </c>
      <c r="AU4888" s="263" t="s">
        <v>82</v>
      </c>
      <c r="AV4888" s="14" t="s">
        <v>79</v>
      </c>
      <c r="AW4888" s="14" t="s">
        <v>33</v>
      </c>
      <c r="AX4888" s="14" t="s">
        <v>72</v>
      </c>
      <c r="AY4888" s="263" t="s">
        <v>190</v>
      </c>
    </row>
    <row r="4889" s="13" customFormat="1">
      <c r="A4889" s="13"/>
      <c r="B4889" s="232"/>
      <c r="C4889" s="233"/>
      <c r="D4889" s="234" t="s">
        <v>205</v>
      </c>
      <c r="E4889" s="235" t="s">
        <v>19</v>
      </c>
      <c r="F4889" s="236" t="s">
        <v>4726</v>
      </c>
      <c r="G4889" s="233"/>
      <c r="H4889" s="237">
        <v>54.359999999999999</v>
      </c>
      <c r="I4889" s="238"/>
      <c r="J4889" s="233"/>
      <c r="K4889" s="233"/>
      <c r="L4889" s="239"/>
      <c r="M4889" s="240"/>
      <c r="N4889" s="241"/>
      <c r="O4889" s="241"/>
      <c r="P4889" s="241"/>
      <c r="Q4889" s="241"/>
      <c r="R4889" s="241"/>
      <c r="S4889" s="241"/>
      <c r="T4889" s="242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43" t="s">
        <v>205</v>
      </c>
      <c r="AU4889" s="243" t="s">
        <v>82</v>
      </c>
      <c r="AV4889" s="13" t="s">
        <v>82</v>
      </c>
      <c r="AW4889" s="13" t="s">
        <v>33</v>
      </c>
      <c r="AX4889" s="13" t="s">
        <v>72</v>
      </c>
      <c r="AY4889" s="243" t="s">
        <v>190</v>
      </c>
    </row>
    <row r="4890" s="13" customFormat="1">
      <c r="A4890" s="13"/>
      <c r="B4890" s="232"/>
      <c r="C4890" s="233"/>
      <c r="D4890" s="234" t="s">
        <v>205</v>
      </c>
      <c r="E4890" s="235" t="s">
        <v>19</v>
      </c>
      <c r="F4890" s="236" t="s">
        <v>1882</v>
      </c>
      <c r="G4890" s="233"/>
      <c r="H4890" s="237">
        <v>-3.5459999999999998</v>
      </c>
      <c r="I4890" s="238"/>
      <c r="J4890" s="233"/>
      <c r="K4890" s="233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205</v>
      </c>
      <c r="AU4890" s="243" t="s">
        <v>82</v>
      </c>
      <c r="AV4890" s="13" t="s">
        <v>82</v>
      </c>
      <c r="AW4890" s="13" t="s">
        <v>33</v>
      </c>
      <c r="AX4890" s="13" t="s">
        <v>72</v>
      </c>
      <c r="AY4890" s="243" t="s">
        <v>190</v>
      </c>
    </row>
    <row r="4891" s="13" customFormat="1">
      <c r="A4891" s="13"/>
      <c r="B4891" s="232"/>
      <c r="C4891" s="233"/>
      <c r="D4891" s="234" t="s">
        <v>205</v>
      </c>
      <c r="E4891" s="235" t="s">
        <v>19</v>
      </c>
      <c r="F4891" s="236" t="s">
        <v>1993</v>
      </c>
      <c r="G4891" s="233"/>
      <c r="H4891" s="237">
        <v>-5.3129999999999997</v>
      </c>
      <c r="I4891" s="238"/>
      <c r="J4891" s="233"/>
      <c r="K4891" s="233"/>
      <c r="L4891" s="239"/>
      <c r="M4891" s="240"/>
      <c r="N4891" s="241"/>
      <c r="O4891" s="241"/>
      <c r="P4891" s="241"/>
      <c r="Q4891" s="241"/>
      <c r="R4891" s="241"/>
      <c r="S4891" s="241"/>
      <c r="T4891" s="242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3" t="s">
        <v>205</v>
      </c>
      <c r="AU4891" s="243" t="s">
        <v>82</v>
      </c>
      <c r="AV4891" s="13" t="s">
        <v>82</v>
      </c>
      <c r="AW4891" s="13" t="s">
        <v>33</v>
      </c>
      <c r="AX4891" s="13" t="s">
        <v>72</v>
      </c>
      <c r="AY4891" s="243" t="s">
        <v>190</v>
      </c>
    </row>
    <row r="4892" s="13" customFormat="1">
      <c r="A4892" s="13"/>
      <c r="B4892" s="232"/>
      <c r="C4892" s="233"/>
      <c r="D4892" s="234" t="s">
        <v>205</v>
      </c>
      <c r="E4892" s="235" t="s">
        <v>19</v>
      </c>
      <c r="F4892" s="236" t="s">
        <v>1994</v>
      </c>
      <c r="G4892" s="233"/>
      <c r="H4892" s="237">
        <v>1.3500000000000001</v>
      </c>
      <c r="I4892" s="238"/>
      <c r="J4892" s="233"/>
      <c r="K4892" s="233"/>
      <c r="L4892" s="239"/>
      <c r="M4892" s="240"/>
      <c r="N4892" s="241"/>
      <c r="O4892" s="241"/>
      <c r="P4892" s="241"/>
      <c r="Q4892" s="241"/>
      <c r="R4892" s="241"/>
      <c r="S4892" s="241"/>
      <c r="T4892" s="242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43" t="s">
        <v>205</v>
      </c>
      <c r="AU4892" s="243" t="s">
        <v>82</v>
      </c>
      <c r="AV4892" s="13" t="s">
        <v>82</v>
      </c>
      <c r="AW4892" s="13" t="s">
        <v>33</v>
      </c>
      <c r="AX4892" s="13" t="s">
        <v>72</v>
      </c>
      <c r="AY4892" s="243" t="s">
        <v>190</v>
      </c>
    </row>
    <row r="4893" s="14" customFormat="1">
      <c r="A4893" s="14"/>
      <c r="B4893" s="254"/>
      <c r="C4893" s="255"/>
      <c r="D4893" s="234" t="s">
        <v>205</v>
      </c>
      <c r="E4893" s="256" t="s">
        <v>19</v>
      </c>
      <c r="F4893" s="257" t="s">
        <v>2001</v>
      </c>
      <c r="G4893" s="255"/>
      <c r="H4893" s="256" t="s">
        <v>19</v>
      </c>
      <c r="I4893" s="258"/>
      <c r="J4893" s="255"/>
      <c r="K4893" s="255"/>
      <c r="L4893" s="259"/>
      <c r="M4893" s="260"/>
      <c r="N4893" s="261"/>
      <c r="O4893" s="261"/>
      <c r="P4893" s="261"/>
      <c r="Q4893" s="261"/>
      <c r="R4893" s="261"/>
      <c r="S4893" s="261"/>
      <c r="T4893" s="262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63" t="s">
        <v>205</v>
      </c>
      <c r="AU4893" s="263" t="s">
        <v>82</v>
      </c>
      <c r="AV4893" s="14" t="s">
        <v>79</v>
      </c>
      <c r="AW4893" s="14" t="s">
        <v>33</v>
      </c>
      <c r="AX4893" s="14" t="s">
        <v>72</v>
      </c>
      <c r="AY4893" s="263" t="s">
        <v>190</v>
      </c>
    </row>
    <row r="4894" s="13" customFormat="1">
      <c r="A4894" s="13"/>
      <c r="B4894" s="232"/>
      <c r="C4894" s="233"/>
      <c r="D4894" s="234" t="s">
        <v>205</v>
      </c>
      <c r="E4894" s="235" t="s">
        <v>19</v>
      </c>
      <c r="F4894" s="236" t="s">
        <v>4727</v>
      </c>
      <c r="G4894" s="233"/>
      <c r="H4894" s="237">
        <v>50.591999999999999</v>
      </c>
      <c r="I4894" s="238"/>
      <c r="J4894" s="233"/>
      <c r="K4894" s="233"/>
      <c r="L4894" s="239"/>
      <c r="M4894" s="240"/>
      <c r="N4894" s="241"/>
      <c r="O4894" s="241"/>
      <c r="P4894" s="241"/>
      <c r="Q4894" s="241"/>
      <c r="R4894" s="241"/>
      <c r="S4894" s="241"/>
      <c r="T4894" s="242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3" t="s">
        <v>205</v>
      </c>
      <c r="AU4894" s="243" t="s">
        <v>82</v>
      </c>
      <c r="AV4894" s="13" t="s">
        <v>82</v>
      </c>
      <c r="AW4894" s="13" t="s">
        <v>33</v>
      </c>
      <c r="AX4894" s="13" t="s">
        <v>72</v>
      </c>
      <c r="AY4894" s="243" t="s">
        <v>190</v>
      </c>
    </row>
    <row r="4895" s="13" customFormat="1">
      <c r="A4895" s="13"/>
      <c r="B4895" s="232"/>
      <c r="C4895" s="233"/>
      <c r="D4895" s="234" t="s">
        <v>205</v>
      </c>
      <c r="E4895" s="235" t="s">
        <v>19</v>
      </c>
      <c r="F4895" s="236" t="s">
        <v>1867</v>
      </c>
      <c r="G4895" s="233"/>
      <c r="H4895" s="237">
        <v>-1.7729999999999999</v>
      </c>
      <c r="I4895" s="238"/>
      <c r="J4895" s="233"/>
      <c r="K4895" s="233"/>
      <c r="L4895" s="239"/>
      <c r="M4895" s="240"/>
      <c r="N4895" s="241"/>
      <c r="O4895" s="241"/>
      <c r="P4895" s="241"/>
      <c r="Q4895" s="241"/>
      <c r="R4895" s="241"/>
      <c r="S4895" s="241"/>
      <c r="T4895" s="242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43" t="s">
        <v>205</v>
      </c>
      <c r="AU4895" s="243" t="s">
        <v>82</v>
      </c>
      <c r="AV4895" s="13" t="s">
        <v>82</v>
      </c>
      <c r="AW4895" s="13" t="s">
        <v>33</v>
      </c>
      <c r="AX4895" s="13" t="s">
        <v>72</v>
      </c>
      <c r="AY4895" s="243" t="s">
        <v>190</v>
      </c>
    </row>
    <row r="4896" s="13" customFormat="1">
      <c r="A4896" s="13"/>
      <c r="B4896" s="232"/>
      <c r="C4896" s="233"/>
      <c r="D4896" s="234" t="s">
        <v>205</v>
      </c>
      <c r="E4896" s="235" t="s">
        <v>19</v>
      </c>
      <c r="F4896" s="236" t="s">
        <v>2003</v>
      </c>
      <c r="G4896" s="233"/>
      <c r="H4896" s="237">
        <v>-4</v>
      </c>
      <c r="I4896" s="238"/>
      <c r="J4896" s="233"/>
      <c r="K4896" s="233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205</v>
      </c>
      <c r="AU4896" s="243" t="s">
        <v>82</v>
      </c>
      <c r="AV4896" s="13" t="s">
        <v>82</v>
      </c>
      <c r="AW4896" s="13" t="s">
        <v>33</v>
      </c>
      <c r="AX4896" s="13" t="s">
        <v>72</v>
      </c>
      <c r="AY4896" s="243" t="s">
        <v>190</v>
      </c>
    </row>
    <row r="4897" s="13" customFormat="1">
      <c r="A4897" s="13"/>
      <c r="B4897" s="232"/>
      <c r="C4897" s="233"/>
      <c r="D4897" s="234" t="s">
        <v>205</v>
      </c>
      <c r="E4897" s="235" t="s">
        <v>19</v>
      </c>
      <c r="F4897" s="236" t="s">
        <v>2004</v>
      </c>
      <c r="G4897" s="233"/>
      <c r="H4897" s="237">
        <v>1.8</v>
      </c>
      <c r="I4897" s="238"/>
      <c r="J4897" s="233"/>
      <c r="K4897" s="233"/>
      <c r="L4897" s="239"/>
      <c r="M4897" s="240"/>
      <c r="N4897" s="241"/>
      <c r="O4897" s="241"/>
      <c r="P4897" s="241"/>
      <c r="Q4897" s="241"/>
      <c r="R4897" s="241"/>
      <c r="S4897" s="241"/>
      <c r="T4897" s="242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3" t="s">
        <v>205</v>
      </c>
      <c r="AU4897" s="243" t="s">
        <v>82</v>
      </c>
      <c r="AV4897" s="13" t="s">
        <v>82</v>
      </c>
      <c r="AW4897" s="13" t="s">
        <v>33</v>
      </c>
      <c r="AX4897" s="13" t="s">
        <v>72</v>
      </c>
      <c r="AY4897" s="243" t="s">
        <v>190</v>
      </c>
    </row>
    <row r="4898" s="14" customFormat="1">
      <c r="A4898" s="14"/>
      <c r="B4898" s="254"/>
      <c r="C4898" s="255"/>
      <c r="D4898" s="234" t="s">
        <v>205</v>
      </c>
      <c r="E4898" s="256" t="s">
        <v>19</v>
      </c>
      <c r="F4898" s="257" t="s">
        <v>2005</v>
      </c>
      <c r="G4898" s="255"/>
      <c r="H4898" s="256" t="s">
        <v>19</v>
      </c>
      <c r="I4898" s="258"/>
      <c r="J4898" s="255"/>
      <c r="K4898" s="255"/>
      <c r="L4898" s="259"/>
      <c r="M4898" s="260"/>
      <c r="N4898" s="261"/>
      <c r="O4898" s="261"/>
      <c r="P4898" s="261"/>
      <c r="Q4898" s="261"/>
      <c r="R4898" s="261"/>
      <c r="S4898" s="261"/>
      <c r="T4898" s="262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T4898" s="263" t="s">
        <v>205</v>
      </c>
      <c r="AU4898" s="263" t="s">
        <v>82</v>
      </c>
      <c r="AV4898" s="14" t="s">
        <v>79</v>
      </c>
      <c r="AW4898" s="14" t="s">
        <v>33</v>
      </c>
      <c r="AX4898" s="14" t="s">
        <v>72</v>
      </c>
      <c r="AY4898" s="263" t="s">
        <v>190</v>
      </c>
    </row>
    <row r="4899" s="13" customFormat="1">
      <c r="A4899" s="13"/>
      <c r="B4899" s="232"/>
      <c r="C4899" s="233"/>
      <c r="D4899" s="234" t="s">
        <v>205</v>
      </c>
      <c r="E4899" s="235" t="s">
        <v>19</v>
      </c>
      <c r="F4899" s="236" t="s">
        <v>4727</v>
      </c>
      <c r="G4899" s="233"/>
      <c r="H4899" s="237">
        <v>50.591999999999999</v>
      </c>
      <c r="I4899" s="238"/>
      <c r="J4899" s="233"/>
      <c r="K4899" s="233"/>
      <c r="L4899" s="239"/>
      <c r="M4899" s="240"/>
      <c r="N4899" s="241"/>
      <c r="O4899" s="241"/>
      <c r="P4899" s="241"/>
      <c r="Q4899" s="241"/>
      <c r="R4899" s="241"/>
      <c r="S4899" s="241"/>
      <c r="T4899" s="242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3" t="s">
        <v>205</v>
      </c>
      <c r="AU4899" s="243" t="s">
        <v>82</v>
      </c>
      <c r="AV4899" s="13" t="s">
        <v>82</v>
      </c>
      <c r="AW4899" s="13" t="s">
        <v>33</v>
      </c>
      <c r="AX4899" s="13" t="s">
        <v>72</v>
      </c>
      <c r="AY4899" s="243" t="s">
        <v>190</v>
      </c>
    </row>
    <row r="4900" s="13" customFormat="1">
      <c r="A4900" s="13"/>
      <c r="B4900" s="232"/>
      <c r="C4900" s="233"/>
      <c r="D4900" s="234" t="s">
        <v>205</v>
      </c>
      <c r="E4900" s="235" t="s">
        <v>19</v>
      </c>
      <c r="F4900" s="236" t="s">
        <v>1867</v>
      </c>
      <c r="G4900" s="233"/>
      <c r="H4900" s="237">
        <v>-1.7729999999999999</v>
      </c>
      <c r="I4900" s="238"/>
      <c r="J4900" s="233"/>
      <c r="K4900" s="233"/>
      <c r="L4900" s="239"/>
      <c r="M4900" s="240"/>
      <c r="N4900" s="241"/>
      <c r="O4900" s="241"/>
      <c r="P4900" s="241"/>
      <c r="Q4900" s="241"/>
      <c r="R4900" s="241"/>
      <c r="S4900" s="241"/>
      <c r="T4900" s="242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3" t="s">
        <v>205</v>
      </c>
      <c r="AU4900" s="243" t="s">
        <v>82</v>
      </c>
      <c r="AV4900" s="13" t="s">
        <v>82</v>
      </c>
      <c r="AW4900" s="13" t="s">
        <v>33</v>
      </c>
      <c r="AX4900" s="13" t="s">
        <v>72</v>
      </c>
      <c r="AY4900" s="243" t="s">
        <v>190</v>
      </c>
    </row>
    <row r="4901" s="13" customFormat="1">
      <c r="A4901" s="13"/>
      <c r="B4901" s="232"/>
      <c r="C4901" s="233"/>
      <c r="D4901" s="234" t="s">
        <v>205</v>
      </c>
      <c r="E4901" s="235" t="s">
        <v>19</v>
      </c>
      <c r="F4901" s="236" t="s">
        <v>2003</v>
      </c>
      <c r="G4901" s="233"/>
      <c r="H4901" s="237">
        <v>-4</v>
      </c>
      <c r="I4901" s="238"/>
      <c r="J4901" s="233"/>
      <c r="K4901" s="233"/>
      <c r="L4901" s="239"/>
      <c r="M4901" s="240"/>
      <c r="N4901" s="241"/>
      <c r="O4901" s="241"/>
      <c r="P4901" s="241"/>
      <c r="Q4901" s="241"/>
      <c r="R4901" s="241"/>
      <c r="S4901" s="241"/>
      <c r="T4901" s="242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43" t="s">
        <v>205</v>
      </c>
      <c r="AU4901" s="243" t="s">
        <v>82</v>
      </c>
      <c r="AV4901" s="13" t="s">
        <v>82</v>
      </c>
      <c r="AW4901" s="13" t="s">
        <v>33</v>
      </c>
      <c r="AX4901" s="13" t="s">
        <v>72</v>
      </c>
      <c r="AY4901" s="243" t="s">
        <v>190</v>
      </c>
    </row>
    <row r="4902" s="13" customFormat="1">
      <c r="A4902" s="13"/>
      <c r="B4902" s="232"/>
      <c r="C4902" s="233"/>
      <c r="D4902" s="234" t="s">
        <v>205</v>
      </c>
      <c r="E4902" s="235" t="s">
        <v>19</v>
      </c>
      <c r="F4902" s="236" t="s">
        <v>2004</v>
      </c>
      <c r="G4902" s="233"/>
      <c r="H4902" s="237">
        <v>1.8</v>
      </c>
      <c r="I4902" s="238"/>
      <c r="J4902" s="233"/>
      <c r="K4902" s="233"/>
      <c r="L4902" s="239"/>
      <c r="M4902" s="240"/>
      <c r="N4902" s="241"/>
      <c r="O4902" s="241"/>
      <c r="P4902" s="241"/>
      <c r="Q4902" s="241"/>
      <c r="R4902" s="241"/>
      <c r="S4902" s="241"/>
      <c r="T4902" s="242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3" t="s">
        <v>205</v>
      </c>
      <c r="AU4902" s="243" t="s">
        <v>82</v>
      </c>
      <c r="AV4902" s="13" t="s">
        <v>82</v>
      </c>
      <c r="AW4902" s="13" t="s">
        <v>33</v>
      </c>
      <c r="AX4902" s="13" t="s">
        <v>72</v>
      </c>
      <c r="AY4902" s="243" t="s">
        <v>190</v>
      </c>
    </row>
    <row r="4903" s="14" customFormat="1">
      <c r="A4903" s="14"/>
      <c r="B4903" s="254"/>
      <c r="C4903" s="255"/>
      <c r="D4903" s="234" t="s">
        <v>205</v>
      </c>
      <c r="E4903" s="256" t="s">
        <v>19</v>
      </c>
      <c r="F4903" s="257" t="s">
        <v>2006</v>
      </c>
      <c r="G4903" s="255"/>
      <c r="H4903" s="256" t="s">
        <v>19</v>
      </c>
      <c r="I4903" s="258"/>
      <c r="J4903" s="255"/>
      <c r="K4903" s="255"/>
      <c r="L4903" s="259"/>
      <c r="M4903" s="260"/>
      <c r="N4903" s="261"/>
      <c r="O4903" s="261"/>
      <c r="P4903" s="261"/>
      <c r="Q4903" s="261"/>
      <c r="R4903" s="261"/>
      <c r="S4903" s="261"/>
      <c r="T4903" s="262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63" t="s">
        <v>205</v>
      </c>
      <c r="AU4903" s="263" t="s">
        <v>82</v>
      </c>
      <c r="AV4903" s="14" t="s">
        <v>79</v>
      </c>
      <c r="AW4903" s="14" t="s">
        <v>33</v>
      </c>
      <c r="AX4903" s="14" t="s">
        <v>72</v>
      </c>
      <c r="AY4903" s="263" t="s">
        <v>190</v>
      </c>
    </row>
    <row r="4904" s="13" customFormat="1">
      <c r="A4904" s="13"/>
      <c r="B4904" s="232"/>
      <c r="C4904" s="233"/>
      <c r="D4904" s="234" t="s">
        <v>205</v>
      </c>
      <c r="E4904" s="235" t="s">
        <v>19</v>
      </c>
      <c r="F4904" s="236" t="s">
        <v>2007</v>
      </c>
      <c r="G4904" s="233"/>
      <c r="H4904" s="237">
        <v>45.698</v>
      </c>
      <c r="I4904" s="238"/>
      <c r="J4904" s="233"/>
      <c r="K4904" s="233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205</v>
      </c>
      <c r="AU4904" s="243" t="s">
        <v>82</v>
      </c>
      <c r="AV4904" s="13" t="s">
        <v>82</v>
      </c>
      <c r="AW4904" s="13" t="s">
        <v>33</v>
      </c>
      <c r="AX4904" s="13" t="s">
        <v>72</v>
      </c>
      <c r="AY4904" s="243" t="s">
        <v>190</v>
      </c>
    </row>
    <row r="4905" s="13" customFormat="1">
      <c r="A4905" s="13"/>
      <c r="B4905" s="232"/>
      <c r="C4905" s="233"/>
      <c r="D4905" s="234" t="s">
        <v>205</v>
      </c>
      <c r="E4905" s="235" t="s">
        <v>19</v>
      </c>
      <c r="F4905" s="236" t="s">
        <v>2008</v>
      </c>
      <c r="G4905" s="233"/>
      <c r="H4905" s="237">
        <v>-1.7729999999999999</v>
      </c>
      <c r="I4905" s="238"/>
      <c r="J4905" s="233"/>
      <c r="K4905" s="233"/>
      <c r="L4905" s="239"/>
      <c r="M4905" s="240"/>
      <c r="N4905" s="241"/>
      <c r="O4905" s="241"/>
      <c r="P4905" s="241"/>
      <c r="Q4905" s="241"/>
      <c r="R4905" s="241"/>
      <c r="S4905" s="241"/>
      <c r="T4905" s="242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3" t="s">
        <v>205</v>
      </c>
      <c r="AU4905" s="243" t="s">
        <v>82</v>
      </c>
      <c r="AV4905" s="13" t="s">
        <v>82</v>
      </c>
      <c r="AW4905" s="13" t="s">
        <v>33</v>
      </c>
      <c r="AX4905" s="13" t="s">
        <v>72</v>
      </c>
      <c r="AY4905" s="243" t="s">
        <v>190</v>
      </c>
    </row>
    <row r="4906" s="14" customFormat="1">
      <c r="A4906" s="14"/>
      <c r="B4906" s="254"/>
      <c r="C4906" s="255"/>
      <c r="D4906" s="234" t="s">
        <v>205</v>
      </c>
      <c r="E4906" s="256" t="s">
        <v>19</v>
      </c>
      <c r="F4906" s="257" t="s">
        <v>1477</v>
      </c>
      <c r="G4906" s="255"/>
      <c r="H4906" s="256" t="s">
        <v>19</v>
      </c>
      <c r="I4906" s="258"/>
      <c r="J4906" s="255"/>
      <c r="K4906" s="255"/>
      <c r="L4906" s="259"/>
      <c r="M4906" s="260"/>
      <c r="N4906" s="261"/>
      <c r="O4906" s="261"/>
      <c r="P4906" s="261"/>
      <c r="Q4906" s="261"/>
      <c r="R4906" s="261"/>
      <c r="S4906" s="261"/>
      <c r="T4906" s="262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63" t="s">
        <v>205</v>
      </c>
      <c r="AU4906" s="263" t="s">
        <v>82</v>
      </c>
      <c r="AV4906" s="14" t="s">
        <v>79</v>
      </c>
      <c r="AW4906" s="14" t="s">
        <v>33</v>
      </c>
      <c r="AX4906" s="14" t="s">
        <v>72</v>
      </c>
      <c r="AY4906" s="263" t="s">
        <v>190</v>
      </c>
    </row>
    <row r="4907" s="13" customFormat="1">
      <c r="A4907" s="13"/>
      <c r="B4907" s="232"/>
      <c r="C4907" s="233"/>
      <c r="D4907" s="234" t="s">
        <v>205</v>
      </c>
      <c r="E4907" s="235" t="s">
        <v>19</v>
      </c>
      <c r="F4907" s="236" t="s">
        <v>2009</v>
      </c>
      <c r="G4907" s="233"/>
      <c r="H4907" s="237">
        <v>59.859999999999999</v>
      </c>
      <c r="I4907" s="238"/>
      <c r="J4907" s="233"/>
      <c r="K4907" s="233"/>
      <c r="L4907" s="239"/>
      <c r="M4907" s="240"/>
      <c r="N4907" s="241"/>
      <c r="O4907" s="241"/>
      <c r="P4907" s="241"/>
      <c r="Q4907" s="241"/>
      <c r="R4907" s="241"/>
      <c r="S4907" s="241"/>
      <c r="T4907" s="242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43" t="s">
        <v>205</v>
      </c>
      <c r="AU4907" s="243" t="s">
        <v>82</v>
      </c>
      <c r="AV4907" s="13" t="s">
        <v>82</v>
      </c>
      <c r="AW4907" s="13" t="s">
        <v>33</v>
      </c>
      <c r="AX4907" s="13" t="s">
        <v>72</v>
      </c>
      <c r="AY4907" s="243" t="s">
        <v>190</v>
      </c>
    </row>
    <row r="4908" s="13" customFormat="1">
      <c r="A4908" s="13"/>
      <c r="B4908" s="232"/>
      <c r="C4908" s="233"/>
      <c r="D4908" s="234" t="s">
        <v>205</v>
      </c>
      <c r="E4908" s="235" t="s">
        <v>19</v>
      </c>
      <c r="F4908" s="236" t="s">
        <v>1867</v>
      </c>
      <c r="G4908" s="233"/>
      <c r="H4908" s="237">
        <v>-1.7729999999999999</v>
      </c>
      <c r="I4908" s="238"/>
      <c r="J4908" s="233"/>
      <c r="K4908" s="233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205</v>
      </c>
      <c r="AU4908" s="243" t="s">
        <v>82</v>
      </c>
      <c r="AV4908" s="13" t="s">
        <v>82</v>
      </c>
      <c r="AW4908" s="13" t="s">
        <v>33</v>
      </c>
      <c r="AX4908" s="13" t="s">
        <v>72</v>
      </c>
      <c r="AY4908" s="243" t="s">
        <v>190</v>
      </c>
    </row>
    <row r="4909" s="13" customFormat="1">
      <c r="A4909" s="13"/>
      <c r="B4909" s="232"/>
      <c r="C4909" s="233"/>
      <c r="D4909" s="234" t="s">
        <v>205</v>
      </c>
      <c r="E4909" s="235" t="s">
        <v>19</v>
      </c>
      <c r="F4909" s="236" t="s">
        <v>1114</v>
      </c>
      <c r="G4909" s="233"/>
      <c r="H4909" s="237">
        <v>-0.90000000000000002</v>
      </c>
      <c r="I4909" s="238"/>
      <c r="J4909" s="233"/>
      <c r="K4909" s="233"/>
      <c r="L4909" s="239"/>
      <c r="M4909" s="240"/>
      <c r="N4909" s="241"/>
      <c r="O4909" s="241"/>
      <c r="P4909" s="241"/>
      <c r="Q4909" s="241"/>
      <c r="R4909" s="241"/>
      <c r="S4909" s="241"/>
      <c r="T4909" s="242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43" t="s">
        <v>205</v>
      </c>
      <c r="AU4909" s="243" t="s">
        <v>82</v>
      </c>
      <c r="AV4909" s="13" t="s">
        <v>82</v>
      </c>
      <c r="AW4909" s="13" t="s">
        <v>33</v>
      </c>
      <c r="AX4909" s="13" t="s">
        <v>72</v>
      </c>
      <c r="AY4909" s="243" t="s">
        <v>190</v>
      </c>
    </row>
    <row r="4910" s="13" customFormat="1">
      <c r="A4910" s="13"/>
      <c r="B4910" s="232"/>
      <c r="C4910" s="233"/>
      <c r="D4910" s="234" t="s">
        <v>205</v>
      </c>
      <c r="E4910" s="235" t="s">
        <v>19</v>
      </c>
      <c r="F4910" s="236" t="s">
        <v>1877</v>
      </c>
      <c r="G4910" s="233"/>
      <c r="H4910" s="237">
        <v>-6</v>
      </c>
      <c r="I4910" s="238"/>
      <c r="J4910" s="233"/>
      <c r="K4910" s="233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205</v>
      </c>
      <c r="AU4910" s="243" t="s">
        <v>82</v>
      </c>
      <c r="AV4910" s="13" t="s">
        <v>82</v>
      </c>
      <c r="AW4910" s="13" t="s">
        <v>33</v>
      </c>
      <c r="AX4910" s="13" t="s">
        <v>72</v>
      </c>
      <c r="AY4910" s="243" t="s">
        <v>190</v>
      </c>
    </row>
    <row r="4911" s="13" customFormat="1">
      <c r="A4911" s="13"/>
      <c r="B4911" s="232"/>
      <c r="C4911" s="233"/>
      <c r="D4911" s="234" t="s">
        <v>205</v>
      </c>
      <c r="E4911" s="235" t="s">
        <v>19</v>
      </c>
      <c r="F4911" s="236" t="s">
        <v>2010</v>
      </c>
      <c r="G4911" s="233"/>
      <c r="H4911" s="237">
        <v>1.05</v>
      </c>
      <c r="I4911" s="238"/>
      <c r="J4911" s="233"/>
      <c r="K4911" s="233"/>
      <c r="L4911" s="239"/>
      <c r="M4911" s="240"/>
      <c r="N4911" s="241"/>
      <c r="O4911" s="241"/>
      <c r="P4911" s="241"/>
      <c r="Q4911" s="241"/>
      <c r="R4911" s="241"/>
      <c r="S4911" s="241"/>
      <c r="T4911" s="242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3" t="s">
        <v>205</v>
      </c>
      <c r="AU4911" s="243" t="s">
        <v>82</v>
      </c>
      <c r="AV4911" s="13" t="s">
        <v>82</v>
      </c>
      <c r="AW4911" s="13" t="s">
        <v>33</v>
      </c>
      <c r="AX4911" s="13" t="s">
        <v>72</v>
      </c>
      <c r="AY4911" s="243" t="s">
        <v>190</v>
      </c>
    </row>
    <row r="4912" s="13" customFormat="1">
      <c r="A4912" s="13"/>
      <c r="B4912" s="232"/>
      <c r="C4912" s="233"/>
      <c r="D4912" s="234" t="s">
        <v>205</v>
      </c>
      <c r="E4912" s="235" t="s">
        <v>19</v>
      </c>
      <c r="F4912" s="236" t="s">
        <v>1880</v>
      </c>
      <c r="G4912" s="233"/>
      <c r="H4912" s="237">
        <v>1.5</v>
      </c>
      <c r="I4912" s="238"/>
      <c r="J4912" s="233"/>
      <c r="K4912" s="233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205</v>
      </c>
      <c r="AU4912" s="243" t="s">
        <v>82</v>
      </c>
      <c r="AV4912" s="13" t="s">
        <v>82</v>
      </c>
      <c r="AW4912" s="13" t="s">
        <v>33</v>
      </c>
      <c r="AX4912" s="13" t="s">
        <v>72</v>
      </c>
      <c r="AY4912" s="243" t="s">
        <v>190</v>
      </c>
    </row>
    <row r="4913" s="14" customFormat="1">
      <c r="A4913" s="14"/>
      <c r="B4913" s="254"/>
      <c r="C4913" s="255"/>
      <c r="D4913" s="234" t="s">
        <v>205</v>
      </c>
      <c r="E4913" s="256" t="s">
        <v>19</v>
      </c>
      <c r="F4913" s="257" t="s">
        <v>2011</v>
      </c>
      <c r="G4913" s="255"/>
      <c r="H4913" s="256" t="s">
        <v>19</v>
      </c>
      <c r="I4913" s="258"/>
      <c r="J4913" s="255"/>
      <c r="K4913" s="255"/>
      <c r="L4913" s="259"/>
      <c r="M4913" s="260"/>
      <c r="N4913" s="261"/>
      <c r="O4913" s="261"/>
      <c r="P4913" s="261"/>
      <c r="Q4913" s="261"/>
      <c r="R4913" s="261"/>
      <c r="S4913" s="261"/>
      <c r="T4913" s="262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63" t="s">
        <v>205</v>
      </c>
      <c r="AU4913" s="263" t="s">
        <v>82</v>
      </c>
      <c r="AV4913" s="14" t="s">
        <v>79</v>
      </c>
      <c r="AW4913" s="14" t="s">
        <v>33</v>
      </c>
      <c r="AX4913" s="14" t="s">
        <v>72</v>
      </c>
      <c r="AY4913" s="263" t="s">
        <v>190</v>
      </c>
    </row>
    <row r="4914" s="13" customFormat="1">
      <c r="A4914" s="13"/>
      <c r="B4914" s="232"/>
      <c r="C4914" s="233"/>
      <c r="D4914" s="234" t="s">
        <v>205</v>
      </c>
      <c r="E4914" s="235" t="s">
        <v>19</v>
      </c>
      <c r="F4914" s="236" t="s">
        <v>4711</v>
      </c>
      <c r="G4914" s="233"/>
      <c r="H4914" s="237">
        <v>96.959999999999994</v>
      </c>
      <c r="I4914" s="238"/>
      <c r="J4914" s="233"/>
      <c r="K4914" s="233"/>
      <c r="L4914" s="239"/>
      <c r="M4914" s="240"/>
      <c r="N4914" s="241"/>
      <c r="O4914" s="241"/>
      <c r="P4914" s="241"/>
      <c r="Q4914" s="241"/>
      <c r="R4914" s="241"/>
      <c r="S4914" s="241"/>
      <c r="T4914" s="242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3" t="s">
        <v>205</v>
      </c>
      <c r="AU4914" s="243" t="s">
        <v>82</v>
      </c>
      <c r="AV4914" s="13" t="s">
        <v>82</v>
      </c>
      <c r="AW4914" s="13" t="s">
        <v>33</v>
      </c>
      <c r="AX4914" s="13" t="s">
        <v>72</v>
      </c>
      <c r="AY4914" s="243" t="s">
        <v>190</v>
      </c>
    </row>
    <row r="4915" s="13" customFormat="1">
      <c r="A4915" s="13"/>
      <c r="B4915" s="232"/>
      <c r="C4915" s="233"/>
      <c r="D4915" s="234" t="s">
        <v>205</v>
      </c>
      <c r="E4915" s="235" t="s">
        <v>19</v>
      </c>
      <c r="F4915" s="236" t="s">
        <v>2012</v>
      </c>
      <c r="G4915" s="233"/>
      <c r="H4915" s="237">
        <v>-5.319</v>
      </c>
      <c r="I4915" s="238"/>
      <c r="J4915" s="233"/>
      <c r="K4915" s="233"/>
      <c r="L4915" s="239"/>
      <c r="M4915" s="240"/>
      <c r="N4915" s="241"/>
      <c r="O4915" s="241"/>
      <c r="P4915" s="241"/>
      <c r="Q4915" s="241"/>
      <c r="R4915" s="241"/>
      <c r="S4915" s="241"/>
      <c r="T4915" s="242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3" t="s">
        <v>205</v>
      </c>
      <c r="AU4915" s="243" t="s">
        <v>82</v>
      </c>
      <c r="AV4915" s="13" t="s">
        <v>82</v>
      </c>
      <c r="AW4915" s="13" t="s">
        <v>33</v>
      </c>
      <c r="AX4915" s="13" t="s">
        <v>72</v>
      </c>
      <c r="AY4915" s="243" t="s">
        <v>190</v>
      </c>
    </row>
    <row r="4916" s="13" customFormat="1">
      <c r="A4916" s="13"/>
      <c r="B4916" s="232"/>
      <c r="C4916" s="233"/>
      <c r="D4916" s="234" t="s">
        <v>205</v>
      </c>
      <c r="E4916" s="235" t="s">
        <v>19</v>
      </c>
      <c r="F4916" s="236" t="s">
        <v>1976</v>
      </c>
      <c r="G4916" s="233"/>
      <c r="H4916" s="237">
        <v>-3.2799999999999998</v>
      </c>
      <c r="I4916" s="238"/>
      <c r="J4916" s="233"/>
      <c r="K4916" s="233"/>
      <c r="L4916" s="239"/>
      <c r="M4916" s="240"/>
      <c r="N4916" s="241"/>
      <c r="O4916" s="241"/>
      <c r="P4916" s="241"/>
      <c r="Q4916" s="241"/>
      <c r="R4916" s="241"/>
      <c r="S4916" s="241"/>
      <c r="T4916" s="242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3" t="s">
        <v>205</v>
      </c>
      <c r="AU4916" s="243" t="s">
        <v>82</v>
      </c>
      <c r="AV4916" s="13" t="s">
        <v>82</v>
      </c>
      <c r="AW4916" s="13" t="s">
        <v>33</v>
      </c>
      <c r="AX4916" s="13" t="s">
        <v>72</v>
      </c>
      <c r="AY4916" s="243" t="s">
        <v>190</v>
      </c>
    </row>
    <row r="4917" s="13" customFormat="1">
      <c r="A4917" s="13"/>
      <c r="B4917" s="232"/>
      <c r="C4917" s="233"/>
      <c r="D4917" s="234" t="s">
        <v>205</v>
      </c>
      <c r="E4917" s="235" t="s">
        <v>19</v>
      </c>
      <c r="F4917" s="236" t="s">
        <v>1114</v>
      </c>
      <c r="G4917" s="233"/>
      <c r="H4917" s="237">
        <v>-0.90000000000000002</v>
      </c>
      <c r="I4917" s="238"/>
      <c r="J4917" s="233"/>
      <c r="K4917" s="233"/>
      <c r="L4917" s="239"/>
      <c r="M4917" s="240"/>
      <c r="N4917" s="241"/>
      <c r="O4917" s="241"/>
      <c r="P4917" s="241"/>
      <c r="Q4917" s="241"/>
      <c r="R4917" s="241"/>
      <c r="S4917" s="241"/>
      <c r="T4917" s="242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3" t="s">
        <v>205</v>
      </c>
      <c r="AU4917" s="243" t="s">
        <v>82</v>
      </c>
      <c r="AV4917" s="13" t="s">
        <v>82</v>
      </c>
      <c r="AW4917" s="13" t="s">
        <v>33</v>
      </c>
      <c r="AX4917" s="13" t="s">
        <v>72</v>
      </c>
      <c r="AY4917" s="243" t="s">
        <v>190</v>
      </c>
    </row>
    <row r="4918" s="13" customFormat="1">
      <c r="A4918" s="13"/>
      <c r="B4918" s="232"/>
      <c r="C4918" s="233"/>
      <c r="D4918" s="234" t="s">
        <v>205</v>
      </c>
      <c r="E4918" s="235" t="s">
        <v>19</v>
      </c>
      <c r="F4918" s="236" t="s">
        <v>1981</v>
      </c>
      <c r="G4918" s="233"/>
      <c r="H4918" s="237">
        <v>-10</v>
      </c>
      <c r="I4918" s="238"/>
      <c r="J4918" s="233"/>
      <c r="K4918" s="233"/>
      <c r="L4918" s="239"/>
      <c r="M4918" s="240"/>
      <c r="N4918" s="241"/>
      <c r="O4918" s="241"/>
      <c r="P4918" s="241"/>
      <c r="Q4918" s="241"/>
      <c r="R4918" s="241"/>
      <c r="S4918" s="241"/>
      <c r="T4918" s="242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3" t="s">
        <v>205</v>
      </c>
      <c r="AU4918" s="243" t="s">
        <v>82</v>
      </c>
      <c r="AV4918" s="13" t="s">
        <v>82</v>
      </c>
      <c r="AW4918" s="13" t="s">
        <v>33</v>
      </c>
      <c r="AX4918" s="13" t="s">
        <v>72</v>
      </c>
      <c r="AY4918" s="243" t="s">
        <v>190</v>
      </c>
    </row>
    <row r="4919" s="13" customFormat="1">
      <c r="A4919" s="13"/>
      <c r="B4919" s="232"/>
      <c r="C4919" s="233"/>
      <c r="D4919" s="234" t="s">
        <v>205</v>
      </c>
      <c r="E4919" s="235" t="s">
        <v>19</v>
      </c>
      <c r="F4919" s="236" t="s">
        <v>1970</v>
      </c>
      <c r="G4919" s="233"/>
      <c r="H4919" s="237">
        <v>-16</v>
      </c>
      <c r="I4919" s="238"/>
      <c r="J4919" s="233"/>
      <c r="K4919" s="233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205</v>
      </c>
      <c r="AU4919" s="243" t="s">
        <v>82</v>
      </c>
      <c r="AV4919" s="13" t="s">
        <v>82</v>
      </c>
      <c r="AW4919" s="13" t="s">
        <v>33</v>
      </c>
      <c r="AX4919" s="13" t="s">
        <v>72</v>
      </c>
      <c r="AY4919" s="243" t="s">
        <v>190</v>
      </c>
    </row>
    <row r="4920" s="13" customFormat="1">
      <c r="A4920" s="13"/>
      <c r="B4920" s="232"/>
      <c r="C4920" s="233"/>
      <c r="D4920" s="234" t="s">
        <v>205</v>
      </c>
      <c r="E4920" s="235" t="s">
        <v>19</v>
      </c>
      <c r="F4920" s="236" t="s">
        <v>1977</v>
      </c>
      <c r="G4920" s="233"/>
      <c r="H4920" s="237">
        <v>1.2</v>
      </c>
      <c r="I4920" s="238"/>
      <c r="J4920" s="233"/>
      <c r="K4920" s="233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205</v>
      </c>
      <c r="AU4920" s="243" t="s">
        <v>82</v>
      </c>
      <c r="AV4920" s="13" t="s">
        <v>82</v>
      </c>
      <c r="AW4920" s="13" t="s">
        <v>33</v>
      </c>
      <c r="AX4920" s="13" t="s">
        <v>72</v>
      </c>
      <c r="AY4920" s="243" t="s">
        <v>190</v>
      </c>
    </row>
    <row r="4921" s="13" customFormat="1">
      <c r="A4921" s="13"/>
      <c r="B4921" s="232"/>
      <c r="C4921" s="233"/>
      <c r="D4921" s="234" t="s">
        <v>205</v>
      </c>
      <c r="E4921" s="235" t="s">
        <v>19</v>
      </c>
      <c r="F4921" s="236" t="s">
        <v>1983</v>
      </c>
      <c r="G4921" s="233"/>
      <c r="H4921" s="237">
        <v>2.7000000000000002</v>
      </c>
      <c r="I4921" s="238"/>
      <c r="J4921" s="233"/>
      <c r="K4921" s="233"/>
      <c r="L4921" s="239"/>
      <c r="M4921" s="240"/>
      <c r="N4921" s="241"/>
      <c r="O4921" s="241"/>
      <c r="P4921" s="241"/>
      <c r="Q4921" s="241"/>
      <c r="R4921" s="241"/>
      <c r="S4921" s="241"/>
      <c r="T4921" s="242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3" t="s">
        <v>205</v>
      </c>
      <c r="AU4921" s="243" t="s">
        <v>82</v>
      </c>
      <c r="AV4921" s="13" t="s">
        <v>82</v>
      </c>
      <c r="AW4921" s="13" t="s">
        <v>33</v>
      </c>
      <c r="AX4921" s="13" t="s">
        <v>72</v>
      </c>
      <c r="AY4921" s="243" t="s">
        <v>190</v>
      </c>
    </row>
    <row r="4922" s="13" customFormat="1">
      <c r="A4922" s="13"/>
      <c r="B4922" s="232"/>
      <c r="C4922" s="233"/>
      <c r="D4922" s="234" t="s">
        <v>205</v>
      </c>
      <c r="E4922" s="235" t="s">
        <v>19</v>
      </c>
      <c r="F4922" s="236" t="s">
        <v>1973</v>
      </c>
      <c r="G4922" s="233"/>
      <c r="H4922" s="237">
        <v>3.6000000000000001</v>
      </c>
      <c r="I4922" s="238"/>
      <c r="J4922" s="233"/>
      <c r="K4922" s="233"/>
      <c r="L4922" s="239"/>
      <c r="M4922" s="240"/>
      <c r="N4922" s="241"/>
      <c r="O4922" s="241"/>
      <c r="P4922" s="241"/>
      <c r="Q4922" s="241"/>
      <c r="R4922" s="241"/>
      <c r="S4922" s="241"/>
      <c r="T4922" s="242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3" t="s">
        <v>205</v>
      </c>
      <c r="AU4922" s="243" t="s">
        <v>82</v>
      </c>
      <c r="AV4922" s="13" t="s">
        <v>82</v>
      </c>
      <c r="AW4922" s="13" t="s">
        <v>33</v>
      </c>
      <c r="AX4922" s="13" t="s">
        <v>72</v>
      </c>
      <c r="AY4922" s="243" t="s">
        <v>190</v>
      </c>
    </row>
    <row r="4923" s="14" customFormat="1">
      <c r="A4923" s="14"/>
      <c r="B4923" s="254"/>
      <c r="C4923" s="255"/>
      <c r="D4923" s="234" t="s">
        <v>205</v>
      </c>
      <c r="E4923" s="256" t="s">
        <v>19</v>
      </c>
      <c r="F4923" s="257" t="s">
        <v>1479</v>
      </c>
      <c r="G4923" s="255"/>
      <c r="H4923" s="256" t="s">
        <v>19</v>
      </c>
      <c r="I4923" s="258"/>
      <c r="J4923" s="255"/>
      <c r="K4923" s="255"/>
      <c r="L4923" s="259"/>
      <c r="M4923" s="260"/>
      <c r="N4923" s="261"/>
      <c r="O4923" s="261"/>
      <c r="P4923" s="261"/>
      <c r="Q4923" s="261"/>
      <c r="R4923" s="261"/>
      <c r="S4923" s="261"/>
      <c r="T4923" s="262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63" t="s">
        <v>205</v>
      </c>
      <c r="AU4923" s="263" t="s">
        <v>82</v>
      </c>
      <c r="AV4923" s="14" t="s">
        <v>79</v>
      </c>
      <c r="AW4923" s="14" t="s">
        <v>33</v>
      </c>
      <c r="AX4923" s="14" t="s">
        <v>72</v>
      </c>
      <c r="AY4923" s="263" t="s">
        <v>190</v>
      </c>
    </row>
    <row r="4924" s="13" customFormat="1">
      <c r="A4924" s="13"/>
      <c r="B4924" s="232"/>
      <c r="C4924" s="233"/>
      <c r="D4924" s="234" t="s">
        <v>205</v>
      </c>
      <c r="E4924" s="235" t="s">
        <v>19</v>
      </c>
      <c r="F4924" s="236" t="s">
        <v>4561</v>
      </c>
      <c r="G4924" s="233"/>
      <c r="H4924" s="237">
        <v>64.745999999999995</v>
      </c>
      <c r="I4924" s="238"/>
      <c r="J4924" s="233"/>
      <c r="K4924" s="233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205</v>
      </c>
      <c r="AU4924" s="243" t="s">
        <v>82</v>
      </c>
      <c r="AV4924" s="13" t="s">
        <v>82</v>
      </c>
      <c r="AW4924" s="13" t="s">
        <v>33</v>
      </c>
      <c r="AX4924" s="13" t="s">
        <v>72</v>
      </c>
      <c r="AY4924" s="243" t="s">
        <v>190</v>
      </c>
    </row>
    <row r="4925" s="13" customFormat="1">
      <c r="A4925" s="13"/>
      <c r="B4925" s="232"/>
      <c r="C4925" s="233"/>
      <c r="D4925" s="234" t="s">
        <v>205</v>
      </c>
      <c r="E4925" s="235" t="s">
        <v>19</v>
      </c>
      <c r="F4925" s="236" t="s">
        <v>1860</v>
      </c>
      <c r="G4925" s="233"/>
      <c r="H4925" s="237">
        <v>-1.5760000000000001</v>
      </c>
      <c r="I4925" s="238"/>
      <c r="J4925" s="233"/>
      <c r="K4925" s="233"/>
      <c r="L4925" s="239"/>
      <c r="M4925" s="240"/>
      <c r="N4925" s="241"/>
      <c r="O4925" s="241"/>
      <c r="P4925" s="241"/>
      <c r="Q4925" s="241"/>
      <c r="R4925" s="241"/>
      <c r="S4925" s="241"/>
      <c r="T4925" s="242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3" t="s">
        <v>205</v>
      </c>
      <c r="AU4925" s="243" t="s">
        <v>82</v>
      </c>
      <c r="AV4925" s="13" t="s">
        <v>82</v>
      </c>
      <c r="AW4925" s="13" t="s">
        <v>33</v>
      </c>
      <c r="AX4925" s="13" t="s">
        <v>72</v>
      </c>
      <c r="AY4925" s="243" t="s">
        <v>190</v>
      </c>
    </row>
    <row r="4926" s="13" customFormat="1">
      <c r="A4926" s="13"/>
      <c r="B4926" s="232"/>
      <c r="C4926" s="233"/>
      <c r="D4926" s="234" t="s">
        <v>205</v>
      </c>
      <c r="E4926" s="235" t="s">
        <v>19</v>
      </c>
      <c r="F4926" s="236" t="s">
        <v>4558</v>
      </c>
      <c r="G4926" s="233"/>
      <c r="H4926" s="237">
        <v>-5.516</v>
      </c>
      <c r="I4926" s="238"/>
      <c r="J4926" s="233"/>
      <c r="K4926" s="233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205</v>
      </c>
      <c r="AU4926" s="243" t="s">
        <v>82</v>
      </c>
      <c r="AV4926" s="13" t="s">
        <v>82</v>
      </c>
      <c r="AW4926" s="13" t="s">
        <v>33</v>
      </c>
      <c r="AX4926" s="13" t="s">
        <v>72</v>
      </c>
      <c r="AY4926" s="243" t="s">
        <v>190</v>
      </c>
    </row>
    <row r="4927" s="13" customFormat="1">
      <c r="A4927" s="13"/>
      <c r="B4927" s="232"/>
      <c r="C4927" s="233"/>
      <c r="D4927" s="234" t="s">
        <v>205</v>
      </c>
      <c r="E4927" s="235" t="s">
        <v>19</v>
      </c>
      <c r="F4927" s="236" t="s">
        <v>2003</v>
      </c>
      <c r="G4927" s="233"/>
      <c r="H4927" s="237">
        <v>-4</v>
      </c>
      <c r="I4927" s="238"/>
      <c r="J4927" s="233"/>
      <c r="K4927" s="233"/>
      <c r="L4927" s="239"/>
      <c r="M4927" s="240"/>
      <c r="N4927" s="241"/>
      <c r="O4927" s="241"/>
      <c r="P4927" s="241"/>
      <c r="Q4927" s="241"/>
      <c r="R4927" s="241"/>
      <c r="S4927" s="241"/>
      <c r="T4927" s="242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3" t="s">
        <v>205</v>
      </c>
      <c r="AU4927" s="243" t="s">
        <v>82</v>
      </c>
      <c r="AV4927" s="13" t="s">
        <v>82</v>
      </c>
      <c r="AW4927" s="13" t="s">
        <v>33</v>
      </c>
      <c r="AX4927" s="13" t="s">
        <v>72</v>
      </c>
      <c r="AY4927" s="243" t="s">
        <v>190</v>
      </c>
    </row>
    <row r="4928" s="13" customFormat="1">
      <c r="A4928" s="13"/>
      <c r="B4928" s="232"/>
      <c r="C4928" s="233"/>
      <c r="D4928" s="234" t="s">
        <v>205</v>
      </c>
      <c r="E4928" s="235" t="s">
        <v>19</v>
      </c>
      <c r="F4928" s="236" t="s">
        <v>2004</v>
      </c>
      <c r="G4928" s="233"/>
      <c r="H4928" s="237">
        <v>1.8</v>
      </c>
      <c r="I4928" s="238"/>
      <c r="J4928" s="233"/>
      <c r="K4928" s="233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205</v>
      </c>
      <c r="AU4928" s="243" t="s">
        <v>82</v>
      </c>
      <c r="AV4928" s="13" t="s">
        <v>82</v>
      </c>
      <c r="AW4928" s="13" t="s">
        <v>33</v>
      </c>
      <c r="AX4928" s="13" t="s">
        <v>72</v>
      </c>
      <c r="AY4928" s="243" t="s">
        <v>190</v>
      </c>
    </row>
    <row r="4929" s="13" customFormat="1">
      <c r="A4929" s="13"/>
      <c r="B4929" s="232"/>
      <c r="C4929" s="233"/>
      <c r="D4929" s="234" t="s">
        <v>205</v>
      </c>
      <c r="E4929" s="235" t="s">
        <v>19</v>
      </c>
      <c r="F4929" s="236" t="s">
        <v>1502</v>
      </c>
      <c r="G4929" s="233"/>
      <c r="H4929" s="237">
        <v>-0.35999999999999999</v>
      </c>
      <c r="I4929" s="238"/>
      <c r="J4929" s="233"/>
      <c r="K4929" s="233"/>
      <c r="L4929" s="239"/>
      <c r="M4929" s="240"/>
      <c r="N4929" s="241"/>
      <c r="O4929" s="241"/>
      <c r="P4929" s="241"/>
      <c r="Q4929" s="241"/>
      <c r="R4929" s="241"/>
      <c r="S4929" s="241"/>
      <c r="T4929" s="242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43" t="s">
        <v>205</v>
      </c>
      <c r="AU4929" s="243" t="s">
        <v>82</v>
      </c>
      <c r="AV4929" s="13" t="s">
        <v>82</v>
      </c>
      <c r="AW4929" s="13" t="s">
        <v>33</v>
      </c>
      <c r="AX4929" s="13" t="s">
        <v>72</v>
      </c>
      <c r="AY4929" s="243" t="s">
        <v>190</v>
      </c>
    </row>
    <row r="4930" s="14" customFormat="1">
      <c r="A4930" s="14"/>
      <c r="B4930" s="254"/>
      <c r="C4930" s="255"/>
      <c r="D4930" s="234" t="s">
        <v>205</v>
      </c>
      <c r="E4930" s="256" t="s">
        <v>19</v>
      </c>
      <c r="F4930" s="257" t="s">
        <v>1443</v>
      </c>
      <c r="G4930" s="255"/>
      <c r="H4930" s="256" t="s">
        <v>19</v>
      </c>
      <c r="I4930" s="258"/>
      <c r="J4930" s="255"/>
      <c r="K4930" s="255"/>
      <c r="L4930" s="259"/>
      <c r="M4930" s="260"/>
      <c r="N4930" s="261"/>
      <c r="O4930" s="261"/>
      <c r="P4930" s="261"/>
      <c r="Q4930" s="261"/>
      <c r="R4930" s="261"/>
      <c r="S4930" s="261"/>
      <c r="T4930" s="262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T4930" s="263" t="s">
        <v>205</v>
      </c>
      <c r="AU4930" s="263" t="s">
        <v>82</v>
      </c>
      <c r="AV4930" s="14" t="s">
        <v>79</v>
      </c>
      <c r="AW4930" s="14" t="s">
        <v>33</v>
      </c>
      <c r="AX4930" s="14" t="s">
        <v>72</v>
      </c>
      <c r="AY4930" s="263" t="s">
        <v>190</v>
      </c>
    </row>
    <row r="4931" s="13" customFormat="1">
      <c r="A4931" s="13"/>
      <c r="B4931" s="232"/>
      <c r="C4931" s="233"/>
      <c r="D4931" s="234" t="s">
        <v>205</v>
      </c>
      <c r="E4931" s="235" t="s">
        <v>19</v>
      </c>
      <c r="F4931" s="236" t="s">
        <v>4728</v>
      </c>
      <c r="G4931" s="233"/>
      <c r="H4931" s="237">
        <v>59.149999999999999</v>
      </c>
      <c r="I4931" s="238"/>
      <c r="J4931" s="233"/>
      <c r="K4931" s="233"/>
      <c r="L4931" s="239"/>
      <c r="M4931" s="240"/>
      <c r="N4931" s="241"/>
      <c r="O4931" s="241"/>
      <c r="P4931" s="241"/>
      <c r="Q4931" s="241"/>
      <c r="R4931" s="241"/>
      <c r="S4931" s="241"/>
      <c r="T4931" s="242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3" t="s">
        <v>205</v>
      </c>
      <c r="AU4931" s="243" t="s">
        <v>82</v>
      </c>
      <c r="AV4931" s="13" t="s">
        <v>82</v>
      </c>
      <c r="AW4931" s="13" t="s">
        <v>33</v>
      </c>
      <c r="AX4931" s="13" t="s">
        <v>72</v>
      </c>
      <c r="AY4931" s="243" t="s">
        <v>190</v>
      </c>
    </row>
    <row r="4932" s="13" customFormat="1">
      <c r="A4932" s="13"/>
      <c r="B4932" s="232"/>
      <c r="C4932" s="233"/>
      <c r="D4932" s="234" t="s">
        <v>205</v>
      </c>
      <c r="E4932" s="235" t="s">
        <v>19</v>
      </c>
      <c r="F4932" s="236" t="s">
        <v>1867</v>
      </c>
      <c r="G4932" s="233"/>
      <c r="H4932" s="237">
        <v>-1.7729999999999999</v>
      </c>
      <c r="I4932" s="238"/>
      <c r="J4932" s="233"/>
      <c r="K4932" s="233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205</v>
      </c>
      <c r="AU4932" s="243" t="s">
        <v>82</v>
      </c>
      <c r="AV4932" s="13" t="s">
        <v>82</v>
      </c>
      <c r="AW4932" s="13" t="s">
        <v>33</v>
      </c>
      <c r="AX4932" s="13" t="s">
        <v>72</v>
      </c>
      <c r="AY4932" s="243" t="s">
        <v>190</v>
      </c>
    </row>
    <row r="4933" s="13" customFormat="1">
      <c r="A4933" s="13"/>
      <c r="B4933" s="232"/>
      <c r="C4933" s="233"/>
      <c r="D4933" s="234" t="s">
        <v>205</v>
      </c>
      <c r="E4933" s="235" t="s">
        <v>19</v>
      </c>
      <c r="F4933" s="236" t="s">
        <v>1115</v>
      </c>
      <c r="G4933" s="233"/>
      <c r="H4933" s="237">
        <v>-6.7999999999999998</v>
      </c>
      <c r="I4933" s="238"/>
      <c r="J4933" s="233"/>
      <c r="K4933" s="233"/>
      <c r="L4933" s="239"/>
      <c r="M4933" s="240"/>
      <c r="N4933" s="241"/>
      <c r="O4933" s="241"/>
      <c r="P4933" s="241"/>
      <c r="Q4933" s="241"/>
      <c r="R4933" s="241"/>
      <c r="S4933" s="241"/>
      <c r="T4933" s="242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3" t="s">
        <v>205</v>
      </c>
      <c r="AU4933" s="243" t="s">
        <v>82</v>
      </c>
      <c r="AV4933" s="13" t="s">
        <v>82</v>
      </c>
      <c r="AW4933" s="13" t="s">
        <v>33</v>
      </c>
      <c r="AX4933" s="13" t="s">
        <v>72</v>
      </c>
      <c r="AY4933" s="243" t="s">
        <v>190</v>
      </c>
    </row>
    <row r="4934" s="13" customFormat="1">
      <c r="A4934" s="13"/>
      <c r="B4934" s="232"/>
      <c r="C4934" s="233"/>
      <c r="D4934" s="234" t="s">
        <v>205</v>
      </c>
      <c r="E4934" s="235" t="s">
        <v>19</v>
      </c>
      <c r="F4934" s="236" t="s">
        <v>1502</v>
      </c>
      <c r="G4934" s="233"/>
      <c r="H4934" s="237">
        <v>-0.35999999999999999</v>
      </c>
      <c r="I4934" s="238"/>
      <c r="J4934" s="233"/>
      <c r="K4934" s="233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205</v>
      </c>
      <c r="AU4934" s="243" t="s">
        <v>82</v>
      </c>
      <c r="AV4934" s="13" t="s">
        <v>82</v>
      </c>
      <c r="AW4934" s="13" t="s">
        <v>33</v>
      </c>
      <c r="AX4934" s="13" t="s">
        <v>72</v>
      </c>
      <c r="AY4934" s="243" t="s">
        <v>190</v>
      </c>
    </row>
    <row r="4935" s="13" customFormat="1">
      <c r="A4935" s="13"/>
      <c r="B4935" s="232"/>
      <c r="C4935" s="233"/>
      <c r="D4935" s="234" t="s">
        <v>205</v>
      </c>
      <c r="E4935" s="235" t="s">
        <v>19</v>
      </c>
      <c r="F4935" s="236" t="s">
        <v>2014</v>
      </c>
      <c r="G4935" s="233"/>
      <c r="H4935" s="237">
        <v>1.49</v>
      </c>
      <c r="I4935" s="238"/>
      <c r="J4935" s="233"/>
      <c r="K4935" s="233"/>
      <c r="L4935" s="239"/>
      <c r="M4935" s="240"/>
      <c r="N4935" s="241"/>
      <c r="O4935" s="241"/>
      <c r="P4935" s="241"/>
      <c r="Q4935" s="241"/>
      <c r="R4935" s="241"/>
      <c r="S4935" s="241"/>
      <c r="T4935" s="242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43" t="s">
        <v>205</v>
      </c>
      <c r="AU4935" s="243" t="s">
        <v>82</v>
      </c>
      <c r="AV4935" s="13" t="s">
        <v>82</v>
      </c>
      <c r="AW4935" s="13" t="s">
        <v>33</v>
      </c>
      <c r="AX4935" s="13" t="s">
        <v>72</v>
      </c>
      <c r="AY4935" s="243" t="s">
        <v>190</v>
      </c>
    </row>
    <row r="4936" s="14" customFormat="1">
      <c r="A4936" s="14"/>
      <c r="B4936" s="254"/>
      <c r="C4936" s="255"/>
      <c r="D4936" s="234" t="s">
        <v>205</v>
      </c>
      <c r="E4936" s="256" t="s">
        <v>19</v>
      </c>
      <c r="F4936" s="257" t="s">
        <v>3090</v>
      </c>
      <c r="G4936" s="255"/>
      <c r="H4936" s="256" t="s">
        <v>19</v>
      </c>
      <c r="I4936" s="258"/>
      <c r="J4936" s="255"/>
      <c r="K4936" s="255"/>
      <c r="L4936" s="259"/>
      <c r="M4936" s="260"/>
      <c r="N4936" s="261"/>
      <c r="O4936" s="261"/>
      <c r="P4936" s="261"/>
      <c r="Q4936" s="261"/>
      <c r="R4936" s="261"/>
      <c r="S4936" s="261"/>
      <c r="T4936" s="262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T4936" s="263" t="s">
        <v>205</v>
      </c>
      <c r="AU4936" s="263" t="s">
        <v>82</v>
      </c>
      <c r="AV4936" s="14" t="s">
        <v>79</v>
      </c>
      <c r="AW4936" s="14" t="s">
        <v>33</v>
      </c>
      <c r="AX4936" s="14" t="s">
        <v>72</v>
      </c>
      <c r="AY4936" s="263" t="s">
        <v>190</v>
      </c>
    </row>
    <row r="4937" s="13" customFormat="1">
      <c r="A4937" s="13"/>
      <c r="B4937" s="232"/>
      <c r="C4937" s="233"/>
      <c r="D4937" s="234" t="s">
        <v>205</v>
      </c>
      <c r="E4937" s="235" t="s">
        <v>19</v>
      </c>
      <c r="F4937" s="236" t="s">
        <v>4562</v>
      </c>
      <c r="G4937" s="233"/>
      <c r="H4937" s="237">
        <v>15.66</v>
      </c>
      <c r="I4937" s="238"/>
      <c r="J4937" s="233"/>
      <c r="K4937" s="233"/>
      <c r="L4937" s="239"/>
      <c r="M4937" s="240"/>
      <c r="N4937" s="241"/>
      <c r="O4937" s="241"/>
      <c r="P4937" s="241"/>
      <c r="Q4937" s="241"/>
      <c r="R4937" s="241"/>
      <c r="S4937" s="241"/>
      <c r="T4937" s="242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3" t="s">
        <v>205</v>
      </c>
      <c r="AU4937" s="243" t="s">
        <v>82</v>
      </c>
      <c r="AV4937" s="13" t="s">
        <v>82</v>
      </c>
      <c r="AW4937" s="13" t="s">
        <v>33</v>
      </c>
      <c r="AX4937" s="13" t="s">
        <v>72</v>
      </c>
      <c r="AY4937" s="243" t="s">
        <v>190</v>
      </c>
    </row>
    <row r="4938" s="13" customFormat="1">
      <c r="A4938" s="13"/>
      <c r="B4938" s="232"/>
      <c r="C4938" s="233"/>
      <c r="D4938" s="234" t="s">
        <v>205</v>
      </c>
      <c r="E4938" s="235" t="s">
        <v>19</v>
      </c>
      <c r="F4938" s="236" t="s">
        <v>1860</v>
      </c>
      <c r="G4938" s="233"/>
      <c r="H4938" s="237">
        <v>-1.5760000000000001</v>
      </c>
      <c r="I4938" s="238"/>
      <c r="J4938" s="233"/>
      <c r="K4938" s="233"/>
      <c r="L4938" s="239"/>
      <c r="M4938" s="240"/>
      <c r="N4938" s="241"/>
      <c r="O4938" s="241"/>
      <c r="P4938" s="241"/>
      <c r="Q4938" s="241"/>
      <c r="R4938" s="241"/>
      <c r="S4938" s="241"/>
      <c r="T4938" s="242"/>
      <c r="U4938" s="13"/>
      <c r="V4938" s="13"/>
      <c r="W4938" s="13"/>
      <c r="X4938" s="13"/>
      <c r="Y4938" s="13"/>
      <c r="Z4938" s="13"/>
      <c r="AA4938" s="13"/>
      <c r="AB4938" s="13"/>
      <c r="AC4938" s="13"/>
      <c r="AD4938" s="13"/>
      <c r="AE4938" s="13"/>
      <c r="AT4938" s="243" t="s">
        <v>205</v>
      </c>
      <c r="AU4938" s="243" t="s">
        <v>82</v>
      </c>
      <c r="AV4938" s="13" t="s">
        <v>82</v>
      </c>
      <c r="AW4938" s="13" t="s">
        <v>33</v>
      </c>
      <c r="AX4938" s="13" t="s">
        <v>72</v>
      </c>
      <c r="AY4938" s="243" t="s">
        <v>190</v>
      </c>
    </row>
    <row r="4939" s="14" customFormat="1">
      <c r="A4939" s="14"/>
      <c r="B4939" s="254"/>
      <c r="C4939" s="255"/>
      <c r="D4939" s="234" t="s">
        <v>205</v>
      </c>
      <c r="E4939" s="256" t="s">
        <v>19</v>
      </c>
      <c r="F4939" s="257" t="s">
        <v>3092</v>
      </c>
      <c r="G4939" s="255"/>
      <c r="H4939" s="256" t="s">
        <v>19</v>
      </c>
      <c r="I4939" s="258"/>
      <c r="J4939" s="255"/>
      <c r="K4939" s="255"/>
      <c r="L4939" s="259"/>
      <c r="M4939" s="260"/>
      <c r="N4939" s="261"/>
      <c r="O4939" s="261"/>
      <c r="P4939" s="261"/>
      <c r="Q4939" s="261"/>
      <c r="R4939" s="261"/>
      <c r="S4939" s="261"/>
      <c r="T4939" s="262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63" t="s">
        <v>205</v>
      </c>
      <c r="AU4939" s="263" t="s">
        <v>82</v>
      </c>
      <c r="AV4939" s="14" t="s">
        <v>79</v>
      </c>
      <c r="AW4939" s="14" t="s">
        <v>33</v>
      </c>
      <c r="AX4939" s="14" t="s">
        <v>72</v>
      </c>
      <c r="AY4939" s="263" t="s">
        <v>190</v>
      </c>
    </row>
    <row r="4940" s="13" customFormat="1">
      <c r="A4940" s="13"/>
      <c r="B4940" s="232"/>
      <c r="C4940" s="233"/>
      <c r="D4940" s="234" t="s">
        <v>205</v>
      </c>
      <c r="E4940" s="235" t="s">
        <v>19</v>
      </c>
      <c r="F4940" s="236" t="s">
        <v>4563</v>
      </c>
      <c r="G4940" s="233"/>
      <c r="H4940" s="237">
        <v>21.923999999999999</v>
      </c>
      <c r="I4940" s="238"/>
      <c r="J4940" s="233"/>
      <c r="K4940" s="233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205</v>
      </c>
      <c r="AU4940" s="243" t="s">
        <v>82</v>
      </c>
      <c r="AV4940" s="13" t="s">
        <v>82</v>
      </c>
      <c r="AW4940" s="13" t="s">
        <v>33</v>
      </c>
      <c r="AX4940" s="13" t="s">
        <v>72</v>
      </c>
      <c r="AY4940" s="243" t="s">
        <v>190</v>
      </c>
    </row>
    <row r="4941" s="13" customFormat="1">
      <c r="A4941" s="13"/>
      <c r="B4941" s="232"/>
      <c r="C4941" s="233"/>
      <c r="D4941" s="234" t="s">
        <v>205</v>
      </c>
      <c r="E4941" s="235" t="s">
        <v>19</v>
      </c>
      <c r="F4941" s="236" t="s">
        <v>1860</v>
      </c>
      <c r="G4941" s="233"/>
      <c r="H4941" s="237">
        <v>-1.5760000000000001</v>
      </c>
      <c r="I4941" s="238"/>
      <c r="J4941" s="233"/>
      <c r="K4941" s="233"/>
      <c r="L4941" s="239"/>
      <c r="M4941" s="240"/>
      <c r="N4941" s="241"/>
      <c r="O4941" s="241"/>
      <c r="P4941" s="241"/>
      <c r="Q4941" s="241"/>
      <c r="R4941" s="241"/>
      <c r="S4941" s="241"/>
      <c r="T4941" s="242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3" t="s">
        <v>205</v>
      </c>
      <c r="AU4941" s="243" t="s">
        <v>82</v>
      </c>
      <c r="AV4941" s="13" t="s">
        <v>82</v>
      </c>
      <c r="AW4941" s="13" t="s">
        <v>33</v>
      </c>
      <c r="AX4941" s="13" t="s">
        <v>72</v>
      </c>
      <c r="AY4941" s="243" t="s">
        <v>190</v>
      </c>
    </row>
    <row r="4942" s="14" customFormat="1">
      <c r="A4942" s="14"/>
      <c r="B4942" s="254"/>
      <c r="C4942" s="255"/>
      <c r="D4942" s="234" t="s">
        <v>205</v>
      </c>
      <c r="E4942" s="256" t="s">
        <v>19</v>
      </c>
      <c r="F4942" s="257" t="s">
        <v>3094</v>
      </c>
      <c r="G4942" s="255"/>
      <c r="H4942" s="256" t="s">
        <v>19</v>
      </c>
      <c r="I4942" s="258"/>
      <c r="J4942" s="255"/>
      <c r="K4942" s="255"/>
      <c r="L4942" s="259"/>
      <c r="M4942" s="260"/>
      <c r="N4942" s="261"/>
      <c r="O4942" s="261"/>
      <c r="P4942" s="261"/>
      <c r="Q4942" s="261"/>
      <c r="R4942" s="261"/>
      <c r="S4942" s="261"/>
      <c r="T4942" s="262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63" t="s">
        <v>205</v>
      </c>
      <c r="AU4942" s="263" t="s">
        <v>82</v>
      </c>
      <c r="AV4942" s="14" t="s">
        <v>79</v>
      </c>
      <c r="AW4942" s="14" t="s">
        <v>33</v>
      </c>
      <c r="AX4942" s="14" t="s">
        <v>72</v>
      </c>
      <c r="AY4942" s="263" t="s">
        <v>190</v>
      </c>
    </row>
    <row r="4943" s="13" customFormat="1">
      <c r="A4943" s="13"/>
      <c r="B4943" s="232"/>
      <c r="C4943" s="233"/>
      <c r="D4943" s="234" t="s">
        <v>205</v>
      </c>
      <c r="E4943" s="235" t="s">
        <v>19</v>
      </c>
      <c r="F4943" s="236" t="s">
        <v>4563</v>
      </c>
      <c r="G4943" s="233"/>
      <c r="H4943" s="237">
        <v>21.923999999999999</v>
      </c>
      <c r="I4943" s="238"/>
      <c r="J4943" s="233"/>
      <c r="K4943" s="233"/>
      <c r="L4943" s="239"/>
      <c r="M4943" s="240"/>
      <c r="N4943" s="241"/>
      <c r="O4943" s="241"/>
      <c r="P4943" s="241"/>
      <c r="Q4943" s="241"/>
      <c r="R4943" s="241"/>
      <c r="S4943" s="241"/>
      <c r="T4943" s="242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43" t="s">
        <v>205</v>
      </c>
      <c r="AU4943" s="243" t="s">
        <v>82</v>
      </c>
      <c r="AV4943" s="13" t="s">
        <v>82</v>
      </c>
      <c r="AW4943" s="13" t="s">
        <v>33</v>
      </c>
      <c r="AX4943" s="13" t="s">
        <v>72</v>
      </c>
      <c r="AY4943" s="243" t="s">
        <v>190</v>
      </c>
    </row>
    <row r="4944" s="13" customFormat="1">
      <c r="A4944" s="13"/>
      <c r="B4944" s="232"/>
      <c r="C4944" s="233"/>
      <c r="D4944" s="234" t="s">
        <v>205</v>
      </c>
      <c r="E4944" s="235" t="s">
        <v>19</v>
      </c>
      <c r="F4944" s="236" t="s">
        <v>1860</v>
      </c>
      <c r="G4944" s="233"/>
      <c r="H4944" s="237">
        <v>-1.5760000000000001</v>
      </c>
      <c r="I4944" s="238"/>
      <c r="J4944" s="233"/>
      <c r="K4944" s="233"/>
      <c r="L4944" s="239"/>
      <c r="M4944" s="240"/>
      <c r="N4944" s="241"/>
      <c r="O4944" s="241"/>
      <c r="P4944" s="241"/>
      <c r="Q4944" s="241"/>
      <c r="R4944" s="241"/>
      <c r="S4944" s="241"/>
      <c r="T4944" s="242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3" t="s">
        <v>205</v>
      </c>
      <c r="AU4944" s="243" t="s">
        <v>82</v>
      </c>
      <c r="AV4944" s="13" t="s">
        <v>82</v>
      </c>
      <c r="AW4944" s="13" t="s">
        <v>33</v>
      </c>
      <c r="AX4944" s="13" t="s">
        <v>72</v>
      </c>
      <c r="AY4944" s="243" t="s">
        <v>190</v>
      </c>
    </row>
    <row r="4945" s="14" customFormat="1">
      <c r="A4945" s="14"/>
      <c r="B4945" s="254"/>
      <c r="C4945" s="255"/>
      <c r="D4945" s="234" t="s">
        <v>205</v>
      </c>
      <c r="E4945" s="256" t="s">
        <v>19</v>
      </c>
      <c r="F4945" s="257" t="s">
        <v>1486</v>
      </c>
      <c r="G4945" s="255"/>
      <c r="H4945" s="256" t="s">
        <v>19</v>
      </c>
      <c r="I4945" s="258"/>
      <c r="J4945" s="255"/>
      <c r="K4945" s="255"/>
      <c r="L4945" s="259"/>
      <c r="M4945" s="260"/>
      <c r="N4945" s="261"/>
      <c r="O4945" s="261"/>
      <c r="P4945" s="261"/>
      <c r="Q4945" s="261"/>
      <c r="R4945" s="261"/>
      <c r="S4945" s="261"/>
      <c r="T4945" s="262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63" t="s">
        <v>205</v>
      </c>
      <c r="AU4945" s="263" t="s">
        <v>82</v>
      </c>
      <c r="AV4945" s="14" t="s">
        <v>79</v>
      </c>
      <c r="AW4945" s="14" t="s">
        <v>33</v>
      </c>
      <c r="AX4945" s="14" t="s">
        <v>72</v>
      </c>
      <c r="AY4945" s="263" t="s">
        <v>190</v>
      </c>
    </row>
    <row r="4946" s="13" customFormat="1">
      <c r="A4946" s="13"/>
      <c r="B4946" s="232"/>
      <c r="C4946" s="233"/>
      <c r="D4946" s="234" t="s">
        <v>205</v>
      </c>
      <c r="E4946" s="235" t="s">
        <v>19</v>
      </c>
      <c r="F4946" s="236" t="s">
        <v>4564</v>
      </c>
      <c r="G4946" s="233"/>
      <c r="H4946" s="237">
        <v>69.444000000000003</v>
      </c>
      <c r="I4946" s="238"/>
      <c r="J4946" s="233"/>
      <c r="K4946" s="233"/>
      <c r="L4946" s="239"/>
      <c r="M4946" s="240"/>
      <c r="N4946" s="241"/>
      <c r="O4946" s="241"/>
      <c r="P4946" s="241"/>
      <c r="Q4946" s="241"/>
      <c r="R4946" s="241"/>
      <c r="S4946" s="241"/>
      <c r="T4946" s="242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3" t="s">
        <v>205</v>
      </c>
      <c r="AU4946" s="243" t="s">
        <v>82</v>
      </c>
      <c r="AV4946" s="13" t="s">
        <v>82</v>
      </c>
      <c r="AW4946" s="13" t="s">
        <v>33</v>
      </c>
      <c r="AX4946" s="13" t="s">
        <v>72</v>
      </c>
      <c r="AY4946" s="243" t="s">
        <v>190</v>
      </c>
    </row>
    <row r="4947" s="13" customFormat="1">
      <c r="A4947" s="13"/>
      <c r="B4947" s="232"/>
      <c r="C4947" s="233"/>
      <c r="D4947" s="234" t="s">
        <v>205</v>
      </c>
      <c r="E4947" s="235" t="s">
        <v>19</v>
      </c>
      <c r="F4947" s="236" t="s">
        <v>1860</v>
      </c>
      <c r="G4947" s="233"/>
      <c r="H4947" s="237">
        <v>-1.5760000000000001</v>
      </c>
      <c r="I4947" s="238"/>
      <c r="J4947" s="233"/>
      <c r="K4947" s="233"/>
      <c r="L4947" s="239"/>
      <c r="M4947" s="240"/>
      <c r="N4947" s="241"/>
      <c r="O4947" s="241"/>
      <c r="P4947" s="241"/>
      <c r="Q4947" s="241"/>
      <c r="R4947" s="241"/>
      <c r="S4947" s="241"/>
      <c r="T4947" s="242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3" t="s">
        <v>205</v>
      </c>
      <c r="AU4947" s="243" t="s">
        <v>82</v>
      </c>
      <c r="AV4947" s="13" t="s">
        <v>82</v>
      </c>
      <c r="AW4947" s="13" t="s">
        <v>33</v>
      </c>
      <c r="AX4947" s="13" t="s">
        <v>72</v>
      </c>
      <c r="AY4947" s="243" t="s">
        <v>190</v>
      </c>
    </row>
    <row r="4948" s="13" customFormat="1">
      <c r="A4948" s="13"/>
      <c r="B4948" s="232"/>
      <c r="C4948" s="233"/>
      <c r="D4948" s="234" t="s">
        <v>205</v>
      </c>
      <c r="E4948" s="235" t="s">
        <v>19</v>
      </c>
      <c r="F4948" s="236" t="s">
        <v>4565</v>
      </c>
      <c r="G4948" s="233"/>
      <c r="H4948" s="237">
        <v>-8.2739999999999991</v>
      </c>
      <c r="I4948" s="238"/>
      <c r="J4948" s="233"/>
      <c r="K4948" s="233"/>
      <c r="L4948" s="239"/>
      <c r="M4948" s="240"/>
      <c r="N4948" s="241"/>
      <c r="O4948" s="241"/>
      <c r="P4948" s="241"/>
      <c r="Q4948" s="241"/>
      <c r="R4948" s="241"/>
      <c r="S4948" s="241"/>
      <c r="T4948" s="242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3" t="s">
        <v>205</v>
      </c>
      <c r="AU4948" s="243" t="s">
        <v>82</v>
      </c>
      <c r="AV4948" s="13" t="s">
        <v>82</v>
      </c>
      <c r="AW4948" s="13" t="s">
        <v>33</v>
      </c>
      <c r="AX4948" s="13" t="s">
        <v>72</v>
      </c>
      <c r="AY4948" s="243" t="s">
        <v>190</v>
      </c>
    </row>
    <row r="4949" s="13" customFormat="1">
      <c r="A4949" s="13"/>
      <c r="B4949" s="232"/>
      <c r="C4949" s="233"/>
      <c r="D4949" s="234" t="s">
        <v>205</v>
      </c>
      <c r="E4949" s="235" t="s">
        <v>19</v>
      </c>
      <c r="F4949" s="236" t="s">
        <v>2003</v>
      </c>
      <c r="G4949" s="233"/>
      <c r="H4949" s="237">
        <v>-4</v>
      </c>
      <c r="I4949" s="238"/>
      <c r="J4949" s="233"/>
      <c r="K4949" s="233"/>
      <c r="L4949" s="239"/>
      <c r="M4949" s="240"/>
      <c r="N4949" s="241"/>
      <c r="O4949" s="241"/>
      <c r="P4949" s="241"/>
      <c r="Q4949" s="241"/>
      <c r="R4949" s="241"/>
      <c r="S4949" s="241"/>
      <c r="T4949" s="242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3" t="s">
        <v>205</v>
      </c>
      <c r="AU4949" s="243" t="s">
        <v>82</v>
      </c>
      <c r="AV4949" s="13" t="s">
        <v>82</v>
      </c>
      <c r="AW4949" s="13" t="s">
        <v>33</v>
      </c>
      <c r="AX4949" s="13" t="s">
        <v>72</v>
      </c>
      <c r="AY4949" s="243" t="s">
        <v>190</v>
      </c>
    </row>
    <row r="4950" s="13" customFormat="1">
      <c r="A4950" s="13"/>
      <c r="B4950" s="232"/>
      <c r="C4950" s="233"/>
      <c r="D4950" s="234" t="s">
        <v>205</v>
      </c>
      <c r="E4950" s="235" t="s">
        <v>19</v>
      </c>
      <c r="F4950" s="236" t="s">
        <v>2004</v>
      </c>
      <c r="G4950" s="233"/>
      <c r="H4950" s="237">
        <v>1.8</v>
      </c>
      <c r="I4950" s="238"/>
      <c r="J4950" s="233"/>
      <c r="K4950" s="233"/>
      <c r="L4950" s="239"/>
      <c r="M4950" s="240"/>
      <c r="N4950" s="241"/>
      <c r="O4950" s="241"/>
      <c r="P4950" s="241"/>
      <c r="Q4950" s="241"/>
      <c r="R4950" s="241"/>
      <c r="S4950" s="241"/>
      <c r="T4950" s="242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3" t="s">
        <v>205</v>
      </c>
      <c r="AU4950" s="243" t="s">
        <v>82</v>
      </c>
      <c r="AV4950" s="13" t="s">
        <v>82</v>
      </c>
      <c r="AW4950" s="13" t="s">
        <v>33</v>
      </c>
      <c r="AX4950" s="13" t="s">
        <v>72</v>
      </c>
      <c r="AY4950" s="243" t="s">
        <v>190</v>
      </c>
    </row>
    <row r="4951" s="14" customFormat="1">
      <c r="A4951" s="14"/>
      <c r="B4951" s="254"/>
      <c r="C4951" s="255"/>
      <c r="D4951" s="234" t="s">
        <v>205</v>
      </c>
      <c r="E4951" s="256" t="s">
        <v>19</v>
      </c>
      <c r="F4951" s="257" t="s">
        <v>2015</v>
      </c>
      <c r="G4951" s="255"/>
      <c r="H4951" s="256" t="s">
        <v>19</v>
      </c>
      <c r="I4951" s="258"/>
      <c r="J4951" s="255"/>
      <c r="K4951" s="255"/>
      <c r="L4951" s="259"/>
      <c r="M4951" s="260"/>
      <c r="N4951" s="261"/>
      <c r="O4951" s="261"/>
      <c r="P4951" s="261"/>
      <c r="Q4951" s="261"/>
      <c r="R4951" s="261"/>
      <c r="S4951" s="261"/>
      <c r="T4951" s="262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63" t="s">
        <v>205</v>
      </c>
      <c r="AU4951" s="263" t="s">
        <v>82</v>
      </c>
      <c r="AV4951" s="14" t="s">
        <v>79</v>
      </c>
      <c r="AW4951" s="14" t="s">
        <v>33</v>
      </c>
      <c r="AX4951" s="14" t="s">
        <v>72</v>
      </c>
      <c r="AY4951" s="263" t="s">
        <v>190</v>
      </c>
    </row>
    <row r="4952" s="13" customFormat="1">
      <c r="A4952" s="13"/>
      <c r="B4952" s="232"/>
      <c r="C4952" s="233"/>
      <c r="D4952" s="234" t="s">
        <v>205</v>
      </c>
      <c r="E4952" s="235" t="s">
        <v>19</v>
      </c>
      <c r="F4952" s="236" t="s">
        <v>4729</v>
      </c>
      <c r="G4952" s="233"/>
      <c r="H4952" s="237">
        <v>79.820999999999998</v>
      </c>
      <c r="I4952" s="238"/>
      <c r="J4952" s="233"/>
      <c r="K4952" s="233"/>
      <c r="L4952" s="239"/>
      <c r="M4952" s="240"/>
      <c r="N4952" s="241"/>
      <c r="O4952" s="241"/>
      <c r="P4952" s="241"/>
      <c r="Q4952" s="241"/>
      <c r="R4952" s="241"/>
      <c r="S4952" s="241"/>
      <c r="T4952" s="242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3" t="s">
        <v>205</v>
      </c>
      <c r="AU4952" s="243" t="s">
        <v>82</v>
      </c>
      <c r="AV4952" s="13" t="s">
        <v>82</v>
      </c>
      <c r="AW4952" s="13" t="s">
        <v>33</v>
      </c>
      <c r="AX4952" s="13" t="s">
        <v>72</v>
      </c>
      <c r="AY4952" s="243" t="s">
        <v>190</v>
      </c>
    </row>
    <row r="4953" s="13" customFormat="1">
      <c r="A4953" s="13"/>
      <c r="B4953" s="232"/>
      <c r="C4953" s="233"/>
      <c r="D4953" s="234" t="s">
        <v>205</v>
      </c>
      <c r="E4953" s="235" t="s">
        <v>19</v>
      </c>
      <c r="F4953" s="236" t="s">
        <v>1867</v>
      </c>
      <c r="G4953" s="233"/>
      <c r="H4953" s="237">
        <v>-1.7729999999999999</v>
      </c>
      <c r="I4953" s="238"/>
      <c r="J4953" s="233"/>
      <c r="K4953" s="233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205</v>
      </c>
      <c r="AU4953" s="243" t="s">
        <v>82</v>
      </c>
      <c r="AV4953" s="13" t="s">
        <v>82</v>
      </c>
      <c r="AW4953" s="13" t="s">
        <v>33</v>
      </c>
      <c r="AX4953" s="13" t="s">
        <v>72</v>
      </c>
      <c r="AY4953" s="243" t="s">
        <v>190</v>
      </c>
    </row>
    <row r="4954" s="13" customFormat="1">
      <c r="A4954" s="13"/>
      <c r="B4954" s="232"/>
      <c r="C4954" s="233"/>
      <c r="D4954" s="234" t="s">
        <v>205</v>
      </c>
      <c r="E4954" s="235" t="s">
        <v>19</v>
      </c>
      <c r="F4954" s="236" t="s">
        <v>1980</v>
      </c>
      <c r="G4954" s="233"/>
      <c r="H4954" s="237">
        <v>-1.845</v>
      </c>
      <c r="I4954" s="238"/>
      <c r="J4954" s="233"/>
      <c r="K4954" s="233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205</v>
      </c>
      <c r="AU4954" s="243" t="s">
        <v>82</v>
      </c>
      <c r="AV4954" s="13" t="s">
        <v>82</v>
      </c>
      <c r="AW4954" s="13" t="s">
        <v>33</v>
      </c>
      <c r="AX4954" s="13" t="s">
        <v>72</v>
      </c>
      <c r="AY4954" s="243" t="s">
        <v>190</v>
      </c>
    </row>
    <row r="4955" s="13" customFormat="1">
      <c r="A4955" s="13"/>
      <c r="B4955" s="232"/>
      <c r="C4955" s="233"/>
      <c r="D4955" s="234" t="s">
        <v>205</v>
      </c>
      <c r="E4955" s="235" t="s">
        <v>19</v>
      </c>
      <c r="F4955" s="236" t="s">
        <v>1989</v>
      </c>
      <c r="G4955" s="233"/>
      <c r="H4955" s="237">
        <v>-9</v>
      </c>
      <c r="I4955" s="238"/>
      <c r="J4955" s="233"/>
      <c r="K4955" s="233"/>
      <c r="L4955" s="239"/>
      <c r="M4955" s="240"/>
      <c r="N4955" s="241"/>
      <c r="O4955" s="241"/>
      <c r="P4955" s="241"/>
      <c r="Q4955" s="241"/>
      <c r="R4955" s="241"/>
      <c r="S4955" s="241"/>
      <c r="T4955" s="242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43" t="s">
        <v>205</v>
      </c>
      <c r="AU4955" s="243" t="s">
        <v>82</v>
      </c>
      <c r="AV4955" s="13" t="s">
        <v>82</v>
      </c>
      <c r="AW4955" s="13" t="s">
        <v>33</v>
      </c>
      <c r="AX4955" s="13" t="s">
        <v>72</v>
      </c>
      <c r="AY4955" s="243" t="s">
        <v>190</v>
      </c>
    </row>
    <row r="4956" s="13" customFormat="1">
      <c r="A4956" s="13"/>
      <c r="B4956" s="232"/>
      <c r="C4956" s="233"/>
      <c r="D4956" s="234" t="s">
        <v>205</v>
      </c>
      <c r="E4956" s="235" t="s">
        <v>19</v>
      </c>
      <c r="F4956" s="236" t="s">
        <v>1982</v>
      </c>
      <c r="G4956" s="233"/>
      <c r="H4956" s="237">
        <v>1.0600000000000001</v>
      </c>
      <c r="I4956" s="238"/>
      <c r="J4956" s="233"/>
      <c r="K4956" s="233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205</v>
      </c>
      <c r="AU4956" s="243" t="s">
        <v>82</v>
      </c>
      <c r="AV4956" s="13" t="s">
        <v>82</v>
      </c>
      <c r="AW4956" s="13" t="s">
        <v>33</v>
      </c>
      <c r="AX4956" s="13" t="s">
        <v>72</v>
      </c>
      <c r="AY4956" s="243" t="s">
        <v>190</v>
      </c>
    </row>
    <row r="4957" s="13" customFormat="1">
      <c r="A4957" s="13"/>
      <c r="B4957" s="232"/>
      <c r="C4957" s="233"/>
      <c r="D4957" s="234" t="s">
        <v>205</v>
      </c>
      <c r="E4957" s="235" t="s">
        <v>19</v>
      </c>
      <c r="F4957" s="236" t="s">
        <v>1991</v>
      </c>
      <c r="G4957" s="233"/>
      <c r="H4957" s="237">
        <v>1.95</v>
      </c>
      <c r="I4957" s="238"/>
      <c r="J4957" s="233"/>
      <c r="K4957" s="233"/>
      <c r="L4957" s="239"/>
      <c r="M4957" s="240"/>
      <c r="N4957" s="241"/>
      <c r="O4957" s="241"/>
      <c r="P4957" s="241"/>
      <c r="Q4957" s="241"/>
      <c r="R4957" s="241"/>
      <c r="S4957" s="241"/>
      <c r="T4957" s="242"/>
      <c r="U4957" s="13"/>
      <c r="V4957" s="13"/>
      <c r="W4957" s="13"/>
      <c r="X4957" s="13"/>
      <c r="Y4957" s="13"/>
      <c r="Z4957" s="13"/>
      <c r="AA4957" s="13"/>
      <c r="AB4957" s="13"/>
      <c r="AC4957" s="13"/>
      <c r="AD4957" s="13"/>
      <c r="AE4957" s="13"/>
      <c r="AT4957" s="243" t="s">
        <v>205</v>
      </c>
      <c r="AU4957" s="243" t="s">
        <v>82</v>
      </c>
      <c r="AV4957" s="13" t="s">
        <v>82</v>
      </c>
      <c r="AW4957" s="13" t="s">
        <v>33</v>
      </c>
      <c r="AX4957" s="13" t="s">
        <v>72</v>
      </c>
      <c r="AY4957" s="243" t="s">
        <v>190</v>
      </c>
    </row>
    <row r="4958" s="14" customFormat="1">
      <c r="A4958" s="14"/>
      <c r="B4958" s="254"/>
      <c r="C4958" s="255"/>
      <c r="D4958" s="234" t="s">
        <v>205</v>
      </c>
      <c r="E4958" s="256" t="s">
        <v>19</v>
      </c>
      <c r="F4958" s="257" t="s">
        <v>1489</v>
      </c>
      <c r="G4958" s="255"/>
      <c r="H4958" s="256" t="s">
        <v>19</v>
      </c>
      <c r="I4958" s="258"/>
      <c r="J4958" s="255"/>
      <c r="K4958" s="255"/>
      <c r="L4958" s="259"/>
      <c r="M4958" s="260"/>
      <c r="N4958" s="261"/>
      <c r="O4958" s="261"/>
      <c r="P4958" s="261"/>
      <c r="Q4958" s="261"/>
      <c r="R4958" s="261"/>
      <c r="S4958" s="261"/>
      <c r="T4958" s="262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63" t="s">
        <v>205</v>
      </c>
      <c r="AU4958" s="263" t="s">
        <v>82</v>
      </c>
      <c r="AV4958" s="14" t="s">
        <v>79</v>
      </c>
      <c r="AW4958" s="14" t="s">
        <v>33</v>
      </c>
      <c r="AX4958" s="14" t="s">
        <v>72</v>
      </c>
      <c r="AY4958" s="263" t="s">
        <v>190</v>
      </c>
    </row>
    <row r="4959" s="13" customFormat="1">
      <c r="A4959" s="13"/>
      <c r="B4959" s="232"/>
      <c r="C4959" s="233"/>
      <c r="D4959" s="234" t="s">
        <v>205</v>
      </c>
      <c r="E4959" s="235" t="s">
        <v>19</v>
      </c>
      <c r="F4959" s="236" t="s">
        <v>2017</v>
      </c>
      <c r="G4959" s="233"/>
      <c r="H4959" s="237">
        <v>155.72999999999999</v>
      </c>
      <c r="I4959" s="238"/>
      <c r="J4959" s="233"/>
      <c r="K4959" s="233"/>
      <c r="L4959" s="239"/>
      <c r="M4959" s="240"/>
      <c r="N4959" s="241"/>
      <c r="O4959" s="241"/>
      <c r="P4959" s="241"/>
      <c r="Q4959" s="241"/>
      <c r="R4959" s="241"/>
      <c r="S4959" s="241"/>
      <c r="T4959" s="242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3" t="s">
        <v>205</v>
      </c>
      <c r="AU4959" s="243" t="s">
        <v>82</v>
      </c>
      <c r="AV4959" s="13" t="s">
        <v>82</v>
      </c>
      <c r="AW4959" s="13" t="s">
        <v>33</v>
      </c>
      <c r="AX4959" s="13" t="s">
        <v>72</v>
      </c>
      <c r="AY4959" s="243" t="s">
        <v>190</v>
      </c>
    </row>
    <row r="4960" s="13" customFormat="1">
      <c r="A4960" s="13"/>
      <c r="B4960" s="232"/>
      <c r="C4960" s="233"/>
      <c r="D4960" s="234" t="s">
        <v>205</v>
      </c>
      <c r="E4960" s="235" t="s">
        <v>19</v>
      </c>
      <c r="F4960" s="236" t="s">
        <v>2019</v>
      </c>
      <c r="G4960" s="233"/>
      <c r="H4960" s="237">
        <v>-52.268000000000001</v>
      </c>
      <c r="I4960" s="238"/>
      <c r="J4960" s="233"/>
      <c r="K4960" s="233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205</v>
      </c>
      <c r="AU4960" s="243" t="s">
        <v>82</v>
      </c>
      <c r="AV4960" s="13" t="s">
        <v>82</v>
      </c>
      <c r="AW4960" s="13" t="s">
        <v>33</v>
      </c>
      <c r="AX4960" s="13" t="s">
        <v>72</v>
      </c>
      <c r="AY4960" s="243" t="s">
        <v>190</v>
      </c>
    </row>
    <row r="4961" s="13" customFormat="1">
      <c r="A4961" s="13"/>
      <c r="B4961" s="232"/>
      <c r="C4961" s="233"/>
      <c r="D4961" s="234" t="s">
        <v>205</v>
      </c>
      <c r="E4961" s="235" t="s">
        <v>19</v>
      </c>
      <c r="F4961" s="236" t="s">
        <v>2020</v>
      </c>
      <c r="G4961" s="233"/>
      <c r="H4961" s="237">
        <v>-8.6679999999999993</v>
      </c>
      <c r="I4961" s="238"/>
      <c r="J4961" s="233"/>
      <c r="K4961" s="233"/>
      <c r="L4961" s="239"/>
      <c r="M4961" s="240"/>
      <c r="N4961" s="241"/>
      <c r="O4961" s="241"/>
      <c r="P4961" s="241"/>
      <c r="Q4961" s="241"/>
      <c r="R4961" s="241"/>
      <c r="S4961" s="241"/>
      <c r="T4961" s="242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43" t="s">
        <v>205</v>
      </c>
      <c r="AU4961" s="243" t="s">
        <v>82</v>
      </c>
      <c r="AV4961" s="13" t="s">
        <v>82</v>
      </c>
      <c r="AW4961" s="13" t="s">
        <v>33</v>
      </c>
      <c r="AX4961" s="13" t="s">
        <v>72</v>
      </c>
      <c r="AY4961" s="243" t="s">
        <v>190</v>
      </c>
    </row>
    <row r="4962" s="14" customFormat="1">
      <c r="A4962" s="14"/>
      <c r="B4962" s="254"/>
      <c r="C4962" s="255"/>
      <c r="D4962" s="234" t="s">
        <v>205</v>
      </c>
      <c r="E4962" s="256" t="s">
        <v>19</v>
      </c>
      <c r="F4962" s="257" t="s">
        <v>1085</v>
      </c>
      <c r="G4962" s="255"/>
      <c r="H4962" s="256" t="s">
        <v>19</v>
      </c>
      <c r="I4962" s="258"/>
      <c r="J4962" s="255"/>
      <c r="K4962" s="255"/>
      <c r="L4962" s="259"/>
      <c r="M4962" s="260"/>
      <c r="N4962" s="261"/>
      <c r="O4962" s="261"/>
      <c r="P4962" s="261"/>
      <c r="Q4962" s="261"/>
      <c r="R4962" s="261"/>
      <c r="S4962" s="261"/>
      <c r="T4962" s="262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63" t="s">
        <v>205</v>
      </c>
      <c r="AU4962" s="263" t="s">
        <v>82</v>
      </c>
      <c r="AV4962" s="14" t="s">
        <v>79</v>
      </c>
      <c r="AW4962" s="14" t="s">
        <v>33</v>
      </c>
      <c r="AX4962" s="14" t="s">
        <v>72</v>
      </c>
      <c r="AY4962" s="263" t="s">
        <v>190</v>
      </c>
    </row>
    <row r="4963" s="14" customFormat="1">
      <c r="A4963" s="14"/>
      <c r="B4963" s="254"/>
      <c r="C4963" s="255"/>
      <c r="D4963" s="234" t="s">
        <v>205</v>
      </c>
      <c r="E4963" s="256" t="s">
        <v>19</v>
      </c>
      <c r="F4963" s="257" t="s">
        <v>2021</v>
      </c>
      <c r="G4963" s="255"/>
      <c r="H4963" s="256" t="s">
        <v>19</v>
      </c>
      <c r="I4963" s="258"/>
      <c r="J4963" s="255"/>
      <c r="K4963" s="255"/>
      <c r="L4963" s="259"/>
      <c r="M4963" s="260"/>
      <c r="N4963" s="261"/>
      <c r="O4963" s="261"/>
      <c r="P4963" s="261"/>
      <c r="Q4963" s="261"/>
      <c r="R4963" s="261"/>
      <c r="S4963" s="261"/>
      <c r="T4963" s="262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63" t="s">
        <v>205</v>
      </c>
      <c r="AU4963" s="263" t="s">
        <v>82</v>
      </c>
      <c r="AV4963" s="14" t="s">
        <v>79</v>
      </c>
      <c r="AW4963" s="14" t="s">
        <v>33</v>
      </c>
      <c r="AX4963" s="14" t="s">
        <v>72</v>
      </c>
      <c r="AY4963" s="263" t="s">
        <v>190</v>
      </c>
    </row>
    <row r="4964" s="13" customFormat="1">
      <c r="A4964" s="13"/>
      <c r="B4964" s="232"/>
      <c r="C4964" s="233"/>
      <c r="D4964" s="234" t="s">
        <v>205</v>
      </c>
      <c r="E4964" s="235" t="s">
        <v>19</v>
      </c>
      <c r="F4964" s="236" t="s">
        <v>2022</v>
      </c>
      <c r="G4964" s="233"/>
      <c r="H4964" s="237">
        <v>104.02500000000001</v>
      </c>
      <c r="I4964" s="238"/>
      <c r="J4964" s="233"/>
      <c r="K4964" s="233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205</v>
      </c>
      <c r="AU4964" s="243" t="s">
        <v>82</v>
      </c>
      <c r="AV4964" s="13" t="s">
        <v>82</v>
      </c>
      <c r="AW4964" s="13" t="s">
        <v>33</v>
      </c>
      <c r="AX4964" s="13" t="s">
        <v>72</v>
      </c>
      <c r="AY4964" s="243" t="s">
        <v>190</v>
      </c>
    </row>
    <row r="4965" s="14" customFormat="1">
      <c r="A4965" s="14"/>
      <c r="B4965" s="254"/>
      <c r="C4965" s="255"/>
      <c r="D4965" s="234" t="s">
        <v>205</v>
      </c>
      <c r="E4965" s="256" t="s">
        <v>19</v>
      </c>
      <c r="F4965" s="257" t="s">
        <v>2023</v>
      </c>
      <c r="G4965" s="255"/>
      <c r="H4965" s="256" t="s">
        <v>19</v>
      </c>
      <c r="I4965" s="258"/>
      <c r="J4965" s="255"/>
      <c r="K4965" s="255"/>
      <c r="L4965" s="259"/>
      <c r="M4965" s="260"/>
      <c r="N4965" s="261"/>
      <c r="O4965" s="261"/>
      <c r="P4965" s="261"/>
      <c r="Q4965" s="261"/>
      <c r="R4965" s="261"/>
      <c r="S4965" s="261"/>
      <c r="T4965" s="262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T4965" s="263" t="s">
        <v>205</v>
      </c>
      <c r="AU4965" s="263" t="s">
        <v>82</v>
      </c>
      <c r="AV4965" s="14" t="s">
        <v>79</v>
      </c>
      <c r="AW4965" s="14" t="s">
        <v>33</v>
      </c>
      <c r="AX4965" s="14" t="s">
        <v>72</v>
      </c>
      <c r="AY4965" s="263" t="s">
        <v>190</v>
      </c>
    </row>
    <row r="4966" s="13" customFormat="1">
      <c r="A4966" s="13"/>
      <c r="B4966" s="232"/>
      <c r="C4966" s="233"/>
      <c r="D4966" s="234" t="s">
        <v>205</v>
      </c>
      <c r="E4966" s="235" t="s">
        <v>19</v>
      </c>
      <c r="F4966" s="236" t="s">
        <v>2024</v>
      </c>
      <c r="G4966" s="233"/>
      <c r="H4966" s="237">
        <v>20.655000000000001</v>
      </c>
      <c r="I4966" s="238"/>
      <c r="J4966" s="233"/>
      <c r="K4966" s="233"/>
      <c r="L4966" s="239"/>
      <c r="M4966" s="240"/>
      <c r="N4966" s="241"/>
      <c r="O4966" s="241"/>
      <c r="P4966" s="241"/>
      <c r="Q4966" s="241"/>
      <c r="R4966" s="241"/>
      <c r="S4966" s="241"/>
      <c r="T4966" s="242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3" t="s">
        <v>205</v>
      </c>
      <c r="AU4966" s="243" t="s">
        <v>82</v>
      </c>
      <c r="AV4966" s="13" t="s">
        <v>82</v>
      </c>
      <c r="AW4966" s="13" t="s">
        <v>33</v>
      </c>
      <c r="AX4966" s="13" t="s">
        <v>72</v>
      </c>
      <c r="AY4966" s="243" t="s">
        <v>190</v>
      </c>
    </row>
    <row r="4967" s="13" customFormat="1">
      <c r="A4967" s="13"/>
      <c r="B4967" s="232"/>
      <c r="C4967" s="233"/>
      <c r="D4967" s="234" t="s">
        <v>205</v>
      </c>
      <c r="E4967" s="235" t="s">
        <v>19</v>
      </c>
      <c r="F4967" s="236" t="s">
        <v>2025</v>
      </c>
      <c r="G4967" s="233"/>
      <c r="H4967" s="237">
        <v>-14.039999999999999</v>
      </c>
      <c r="I4967" s="238"/>
      <c r="J4967" s="233"/>
      <c r="K4967" s="233"/>
      <c r="L4967" s="239"/>
      <c r="M4967" s="240"/>
      <c r="N4967" s="241"/>
      <c r="O4967" s="241"/>
      <c r="P4967" s="241"/>
      <c r="Q4967" s="241"/>
      <c r="R4967" s="241"/>
      <c r="S4967" s="241"/>
      <c r="T4967" s="242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3" t="s">
        <v>205</v>
      </c>
      <c r="AU4967" s="243" t="s">
        <v>82</v>
      </c>
      <c r="AV4967" s="13" t="s">
        <v>82</v>
      </c>
      <c r="AW4967" s="13" t="s">
        <v>33</v>
      </c>
      <c r="AX4967" s="13" t="s">
        <v>72</v>
      </c>
      <c r="AY4967" s="243" t="s">
        <v>190</v>
      </c>
    </row>
    <row r="4968" s="13" customFormat="1">
      <c r="A4968" s="13"/>
      <c r="B4968" s="232"/>
      <c r="C4968" s="233"/>
      <c r="D4968" s="234" t="s">
        <v>205</v>
      </c>
      <c r="E4968" s="235" t="s">
        <v>19</v>
      </c>
      <c r="F4968" s="236" t="s">
        <v>1966</v>
      </c>
      <c r="G4968" s="233"/>
      <c r="H4968" s="237">
        <v>-2.6160000000000001</v>
      </c>
      <c r="I4968" s="238"/>
      <c r="J4968" s="233"/>
      <c r="K4968" s="233"/>
      <c r="L4968" s="239"/>
      <c r="M4968" s="240"/>
      <c r="N4968" s="241"/>
      <c r="O4968" s="241"/>
      <c r="P4968" s="241"/>
      <c r="Q4968" s="241"/>
      <c r="R4968" s="241"/>
      <c r="S4968" s="241"/>
      <c r="T4968" s="242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43" t="s">
        <v>205</v>
      </c>
      <c r="AU4968" s="243" t="s">
        <v>82</v>
      </c>
      <c r="AV4968" s="13" t="s">
        <v>82</v>
      </c>
      <c r="AW4968" s="13" t="s">
        <v>33</v>
      </c>
      <c r="AX4968" s="13" t="s">
        <v>72</v>
      </c>
      <c r="AY4968" s="243" t="s">
        <v>190</v>
      </c>
    </row>
    <row r="4969" s="13" customFormat="1">
      <c r="A4969" s="13"/>
      <c r="B4969" s="232"/>
      <c r="C4969" s="233"/>
      <c r="D4969" s="234" t="s">
        <v>205</v>
      </c>
      <c r="E4969" s="235" t="s">
        <v>19</v>
      </c>
      <c r="F4969" s="236" t="s">
        <v>2026</v>
      </c>
      <c r="G4969" s="233"/>
      <c r="H4969" s="237">
        <v>-7.0919999999999996</v>
      </c>
      <c r="I4969" s="238"/>
      <c r="J4969" s="233"/>
      <c r="K4969" s="233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205</v>
      </c>
      <c r="AU4969" s="243" t="s">
        <v>82</v>
      </c>
      <c r="AV4969" s="13" t="s">
        <v>82</v>
      </c>
      <c r="AW4969" s="13" t="s">
        <v>33</v>
      </c>
      <c r="AX4969" s="13" t="s">
        <v>72</v>
      </c>
      <c r="AY4969" s="243" t="s">
        <v>190</v>
      </c>
    </row>
    <row r="4970" s="13" customFormat="1">
      <c r="A4970" s="13"/>
      <c r="B4970" s="232"/>
      <c r="C4970" s="233"/>
      <c r="D4970" s="234" t="s">
        <v>205</v>
      </c>
      <c r="E4970" s="235" t="s">
        <v>19</v>
      </c>
      <c r="F4970" s="236" t="s">
        <v>1856</v>
      </c>
      <c r="G4970" s="233"/>
      <c r="H4970" s="237">
        <v>-3.1520000000000001</v>
      </c>
      <c r="I4970" s="238"/>
      <c r="J4970" s="233"/>
      <c r="K4970" s="233"/>
      <c r="L4970" s="239"/>
      <c r="M4970" s="240"/>
      <c r="N4970" s="241"/>
      <c r="O4970" s="241"/>
      <c r="P4970" s="241"/>
      <c r="Q4970" s="241"/>
      <c r="R4970" s="241"/>
      <c r="S4970" s="241"/>
      <c r="T4970" s="242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43" t="s">
        <v>205</v>
      </c>
      <c r="AU4970" s="243" t="s">
        <v>82</v>
      </c>
      <c r="AV4970" s="13" t="s">
        <v>82</v>
      </c>
      <c r="AW4970" s="13" t="s">
        <v>33</v>
      </c>
      <c r="AX4970" s="13" t="s">
        <v>72</v>
      </c>
      <c r="AY4970" s="243" t="s">
        <v>190</v>
      </c>
    </row>
    <row r="4971" s="13" customFormat="1">
      <c r="A4971" s="13"/>
      <c r="B4971" s="232"/>
      <c r="C4971" s="233"/>
      <c r="D4971" s="234" t="s">
        <v>205</v>
      </c>
      <c r="E4971" s="235" t="s">
        <v>19</v>
      </c>
      <c r="F4971" s="236" t="s">
        <v>1872</v>
      </c>
      <c r="G4971" s="233"/>
      <c r="H4971" s="237">
        <v>-4.7279999999999998</v>
      </c>
      <c r="I4971" s="238"/>
      <c r="J4971" s="233"/>
      <c r="K4971" s="233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205</v>
      </c>
      <c r="AU4971" s="243" t="s">
        <v>82</v>
      </c>
      <c r="AV4971" s="13" t="s">
        <v>82</v>
      </c>
      <c r="AW4971" s="13" t="s">
        <v>33</v>
      </c>
      <c r="AX4971" s="13" t="s">
        <v>72</v>
      </c>
      <c r="AY4971" s="243" t="s">
        <v>190</v>
      </c>
    </row>
    <row r="4972" s="13" customFormat="1">
      <c r="A4972" s="13"/>
      <c r="B4972" s="232"/>
      <c r="C4972" s="233"/>
      <c r="D4972" s="234" t="s">
        <v>205</v>
      </c>
      <c r="E4972" s="235" t="s">
        <v>19</v>
      </c>
      <c r="F4972" s="236" t="s">
        <v>1971</v>
      </c>
      <c r="G4972" s="233"/>
      <c r="H4972" s="237">
        <v>1.1120000000000001</v>
      </c>
      <c r="I4972" s="238"/>
      <c r="J4972" s="233"/>
      <c r="K4972" s="233"/>
      <c r="L4972" s="239"/>
      <c r="M4972" s="240"/>
      <c r="N4972" s="241"/>
      <c r="O4972" s="241"/>
      <c r="P4972" s="241"/>
      <c r="Q4972" s="241"/>
      <c r="R4972" s="241"/>
      <c r="S4972" s="241"/>
      <c r="T4972" s="242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3" t="s">
        <v>205</v>
      </c>
      <c r="AU4972" s="243" t="s">
        <v>82</v>
      </c>
      <c r="AV4972" s="13" t="s">
        <v>82</v>
      </c>
      <c r="AW4972" s="13" t="s">
        <v>33</v>
      </c>
      <c r="AX4972" s="13" t="s">
        <v>72</v>
      </c>
      <c r="AY4972" s="243" t="s">
        <v>190</v>
      </c>
    </row>
    <row r="4973" s="14" customFormat="1">
      <c r="A4973" s="14"/>
      <c r="B4973" s="254"/>
      <c r="C4973" s="255"/>
      <c r="D4973" s="234" t="s">
        <v>205</v>
      </c>
      <c r="E4973" s="256" t="s">
        <v>19</v>
      </c>
      <c r="F4973" s="257" t="s">
        <v>4730</v>
      </c>
      <c r="G4973" s="255"/>
      <c r="H4973" s="256" t="s">
        <v>19</v>
      </c>
      <c r="I4973" s="258"/>
      <c r="J4973" s="255"/>
      <c r="K4973" s="255"/>
      <c r="L4973" s="259"/>
      <c r="M4973" s="260"/>
      <c r="N4973" s="261"/>
      <c r="O4973" s="261"/>
      <c r="P4973" s="261"/>
      <c r="Q4973" s="261"/>
      <c r="R4973" s="261"/>
      <c r="S4973" s="261"/>
      <c r="T4973" s="262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63" t="s">
        <v>205</v>
      </c>
      <c r="AU4973" s="263" t="s">
        <v>82</v>
      </c>
      <c r="AV4973" s="14" t="s">
        <v>79</v>
      </c>
      <c r="AW4973" s="14" t="s">
        <v>33</v>
      </c>
      <c r="AX4973" s="14" t="s">
        <v>72</v>
      </c>
      <c r="AY4973" s="263" t="s">
        <v>190</v>
      </c>
    </row>
    <row r="4974" s="13" customFormat="1">
      <c r="A4974" s="13"/>
      <c r="B4974" s="232"/>
      <c r="C4974" s="233"/>
      <c r="D4974" s="234" t="s">
        <v>205</v>
      </c>
      <c r="E4974" s="235" t="s">
        <v>19</v>
      </c>
      <c r="F4974" s="236" t="s">
        <v>4731</v>
      </c>
      <c r="G4974" s="233"/>
      <c r="H4974" s="237">
        <v>32.119999999999997</v>
      </c>
      <c r="I4974" s="238"/>
      <c r="J4974" s="233"/>
      <c r="K4974" s="233"/>
      <c r="L4974" s="239"/>
      <c r="M4974" s="240"/>
      <c r="N4974" s="241"/>
      <c r="O4974" s="241"/>
      <c r="P4974" s="241"/>
      <c r="Q4974" s="241"/>
      <c r="R4974" s="241"/>
      <c r="S4974" s="241"/>
      <c r="T4974" s="242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43" t="s">
        <v>205</v>
      </c>
      <c r="AU4974" s="243" t="s">
        <v>82</v>
      </c>
      <c r="AV4974" s="13" t="s">
        <v>82</v>
      </c>
      <c r="AW4974" s="13" t="s">
        <v>33</v>
      </c>
      <c r="AX4974" s="13" t="s">
        <v>72</v>
      </c>
      <c r="AY4974" s="243" t="s">
        <v>190</v>
      </c>
    </row>
    <row r="4975" s="13" customFormat="1">
      <c r="A4975" s="13"/>
      <c r="B4975" s="232"/>
      <c r="C4975" s="233"/>
      <c r="D4975" s="234" t="s">
        <v>205</v>
      </c>
      <c r="E4975" s="235" t="s">
        <v>19</v>
      </c>
      <c r="F4975" s="236" t="s">
        <v>1966</v>
      </c>
      <c r="G4975" s="233"/>
      <c r="H4975" s="237">
        <v>-2.6160000000000001</v>
      </c>
      <c r="I4975" s="238"/>
      <c r="J4975" s="233"/>
      <c r="K4975" s="233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205</v>
      </c>
      <c r="AU4975" s="243" t="s">
        <v>82</v>
      </c>
      <c r="AV4975" s="13" t="s">
        <v>82</v>
      </c>
      <c r="AW4975" s="13" t="s">
        <v>33</v>
      </c>
      <c r="AX4975" s="13" t="s">
        <v>72</v>
      </c>
      <c r="AY4975" s="243" t="s">
        <v>190</v>
      </c>
    </row>
    <row r="4976" s="14" customFormat="1">
      <c r="A4976" s="14"/>
      <c r="B4976" s="254"/>
      <c r="C4976" s="255"/>
      <c r="D4976" s="234" t="s">
        <v>205</v>
      </c>
      <c r="E4976" s="256" t="s">
        <v>19</v>
      </c>
      <c r="F4976" s="257" t="s">
        <v>2027</v>
      </c>
      <c r="G4976" s="255"/>
      <c r="H4976" s="256" t="s">
        <v>19</v>
      </c>
      <c r="I4976" s="258"/>
      <c r="J4976" s="255"/>
      <c r="K4976" s="255"/>
      <c r="L4976" s="259"/>
      <c r="M4976" s="260"/>
      <c r="N4976" s="261"/>
      <c r="O4976" s="261"/>
      <c r="P4976" s="261"/>
      <c r="Q4976" s="261"/>
      <c r="R4976" s="261"/>
      <c r="S4976" s="261"/>
      <c r="T4976" s="262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63" t="s">
        <v>205</v>
      </c>
      <c r="AU4976" s="263" t="s">
        <v>82</v>
      </c>
      <c r="AV4976" s="14" t="s">
        <v>79</v>
      </c>
      <c r="AW4976" s="14" t="s">
        <v>33</v>
      </c>
      <c r="AX4976" s="14" t="s">
        <v>72</v>
      </c>
      <c r="AY4976" s="263" t="s">
        <v>190</v>
      </c>
    </row>
    <row r="4977" s="13" customFormat="1">
      <c r="A4977" s="13"/>
      <c r="B4977" s="232"/>
      <c r="C4977" s="233"/>
      <c r="D4977" s="234" t="s">
        <v>205</v>
      </c>
      <c r="E4977" s="235" t="s">
        <v>19</v>
      </c>
      <c r="F4977" s="236" t="s">
        <v>4732</v>
      </c>
      <c r="G4977" s="233"/>
      <c r="H4977" s="237">
        <v>129.78</v>
      </c>
      <c r="I4977" s="238"/>
      <c r="J4977" s="233"/>
      <c r="K4977" s="233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205</v>
      </c>
      <c r="AU4977" s="243" t="s">
        <v>82</v>
      </c>
      <c r="AV4977" s="13" t="s">
        <v>82</v>
      </c>
      <c r="AW4977" s="13" t="s">
        <v>33</v>
      </c>
      <c r="AX4977" s="13" t="s">
        <v>72</v>
      </c>
      <c r="AY4977" s="243" t="s">
        <v>190</v>
      </c>
    </row>
    <row r="4978" s="13" customFormat="1">
      <c r="A4978" s="13"/>
      <c r="B4978" s="232"/>
      <c r="C4978" s="233"/>
      <c r="D4978" s="234" t="s">
        <v>205</v>
      </c>
      <c r="E4978" s="235" t="s">
        <v>19</v>
      </c>
      <c r="F4978" s="236" t="s">
        <v>1856</v>
      </c>
      <c r="G4978" s="233"/>
      <c r="H4978" s="237">
        <v>-3.1520000000000001</v>
      </c>
      <c r="I4978" s="238"/>
      <c r="J4978" s="233"/>
      <c r="K4978" s="233"/>
      <c r="L4978" s="239"/>
      <c r="M4978" s="240"/>
      <c r="N4978" s="241"/>
      <c r="O4978" s="241"/>
      <c r="P4978" s="241"/>
      <c r="Q4978" s="241"/>
      <c r="R4978" s="241"/>
      <c r="S4978" s="241"/>
      <c r="T4978" s="242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3" t="s">
        <v>205</v>
      </c>
      <c r="AU4978" s="243" t="s">
        <v>82</v>
      </c>
      <c r="AV4978" s="13" t="s">
        <v>82</v>
      </c>
      <c r="AW4978" s="13" t="s">
        <v>33</v>
      </c>
      <c r="AX4978" s="13" t="s">
        <v>72</v>
      </c>
      <c r="AY4978" s="243" t="s">
        <v>190</v>
      </c>
    </row>
    <row r="4979" s="13" customFormat="1">
      <c r="A4979" s="13"/>
      <c r="B4979" s="232"/>
      <c r="C4979" s="233"/>
      <c r="D4979" s="234" t="s">
        <v>205</v>
      </c>
      <c r="E4979" s="235" t="s">
        <v>19</v>
      </c>
      <c r="F4979" s="236" t="s">
        <v>1867</v>
      </c>
      <c r="G4979" s="233"/>
      <c r="H4979" s="237">
        <v>-1.7729999999999999</v>
      </c>
      <c r="I4979" s="238"/>
      <c r="J4979" s="233"/>
      <c r="K4979" s="233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205</v>
      </c>
      <c r="AU4979" s="243" t="s">
        <v>82</v>
      </c>
      <c r="AV4979" s="13" t="s">
        <v>82</v>
      </c>
      <c r="AW4979" s="13" t="s">
        <v>33</v>
      </c>
      <c r="AX4979" s="13" t="s">
        <v>72</v>
      </c>
      <c r="AY4979" s="243" t="s">
        <v>190</v>
      </c>
    </row>
    <row r="4980" s="13" customFormat="1">
      <c r="A4980" s="13"/>
      <c r="B4980" s="232"/>
      <c r="C4980" s="233"/>
      <c r="D4980" s="234" t="s">
        <v>205</v>
      </c>
      <c r="E4980" s="235" t="s">
        <v>19</v>
      </c>
      <c r="F4980" s="236" t="s">
        <v>1981</v>
      </c>
      <c r="G4980" s="233"/>
      <c r="H4980" s="237">
        <v>-10</v>
      </c>
      <c r="I4980" s="238"/>
      <c r="J4980" s="233"/>
      <c r="K4980" s="233"/>
      <c r="L4980" s="239"/>
      <c r="M4980" s="240"/>
      <c r="N4980" s="241"/>
      <c r="O4980" s="241"/>
      <c r="P4980" s="241"/>
      <c r="Q4980" s="241"/>
      <c r="R4980" s="241"/>
      <c r="S4980" s="241"/>
      <c r="T4980" s="242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43" t="s">
        <v>205</v>
      </c>
      <c r="AU4980" s="243" t="s">
        <v>82</v>
      </c>
      <c r="AV4980" s="13" t="s">
        <v>82</v>
      </c>
      <c r="AW4980" s="13" t="s">
        <v>33</v>
      </c>
      <c r="AX4980" s="13" t="s">
        <v>72</v>
      </c>
      <c r="AY4980" s="243" t="s">
        <v>190</v>
      </c>
    </row>
    <row r="4981" s="13" customFormat="1">
      <c r="A4981" s="13"/>
      <c r="B4981" s="232"/>
      <c r="C4981" s="233"/>
      <c r="D4981" s="234" t="s">
        <v>205</v>
      </c>
      <c r="E4981" s="235" t="s">
        <v>19</v>
      </c>
      <c r="F4981" s="236" t="s">
        <v>1877</v>
      </c>
      <c r="G4981" s="233"/>
      <c r="H4981" s="237">
        <v>-6</v>
      </c>
      <c r="I4981" s="238"/>
      <c r="J4981" s="233"/>
      <c r="K4981" s="233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205</v>
      </c>
      <c r="AU4981" s="243" t="s">
        <v>82</v>
      </c>
      <c r="AV4981" s="13" t="s">
        <v>82</v>
      </c>
      <c r="AW4981" s="13" t="s">
        <v>33</v>
      </c>
      <c r="AX4981" s="13" t="s">
        <v>72</v>
      </c>
      <c r="AY4981" s="243" t="s">
        <v>190</v>
      </c>
    </row>
    <row r="4982" s="13" customFormat="1">
      <c r="A4982" s="13"/>
      <c r="B4982" s="232"/>
      <c r="C4982" s="233"/>
      <c r="D4982" s="234" t="s">
        <v>205</v>
      </c>
      <c r="E4982" s="235" t="s">
        <v>19</v>
      </c>
      <c r="F4982" s="236" t="s">
        <v>1875</v>
      </c>
      <c r="G4982" s="233"/>
      <c r="H4982" s="237">
        <v>-8</v>
      </c>
      <c r="I4982" s="238"/>
      <c r="J4982" s="233"/>
      <c r="K4982" s="233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205</v>
      </c>
      <c r="AU4982" s="243" t="s">
        <v>82</v>
      </c>
      <c r="AV4982" s="13" t="s">
        <v>82</v>
      </c>
      <c r="AW4982" s="13" t="s">
        <v>33</v>
      </c>
      <c r="AX4982" s="13" t="s">
        <v>72</v>
      </c>
      <c r="AY4982" s="243" t="s">
        <v>190</v>
      </c>
    </row>
    <row r="4983" s="13" customFormat="1">
      <c r="A4983" s="13"/>
      <c r="B4983" s="232"/>
      <c r="C4983" s="233"/>
      <c r="D4983" s="234" t="s">
        <v>205</v>
      </c>
      <c r="E4983" s="235" t="s">
        <v>19</v>
      </c>
      <c r="F4983" s="236" t="s">
        <v>1983</v>
      </c>
      <c r="G4983" s="233"/>
      <c r="H4983" s="237">
        <v>2.7000000000000002</v>
      </c>
      <c r="I4983" s="238"/>
      <c r="J4983" s="233"/>
      <c r="K4983" s="233"/>
      <c r="L4983" s="239"/>
      <c r="M4983" s="240"/>
      <c r="N4983" s="241"/>
      <c r="O4983" s="241"/>
      <c r="P4983" s="241"/>
      <c r="Q4983" s="241"/>
      <c r="R4983" s="241"/>
      <c r="S4983" s="241"/>
      <c r="T4983" s="242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43" t="s">
        <v>205</v>
      </c>
      <c r="AU4983" s="243" t="s">
        <v>82</v>
      </c>
      <c r="AV4983" s="13" t="s">
        <v>82</v>
      </c>
      <c r="AW4983" s="13" t="s">
        <v>33</v>
      </c>
      <c r="AX4983" s="13" t="s">
        <v>72</v>
      </c>
      <c r="AY4983" s="243" t="s">
        <v>190</v>
      </c>
    </row>
    <row r="4984" s="13" customFormat="1">
      <c r="A4984" s="13"/>
      <c r="B4984" s="232"/>
      <c r="C4984" s="233"/>
      <c r="D4984" s="234" t="s">
        <v>205</v>
      </c>
      <c r="E4984" s="235" t="s">
        <v>19</v>
      </c>
      <c r="F4984" s="236" t="s">
        <v>1880</v>
      </c>
      <c r="G4984" s="233"/>
      <c r="H4984" s="237">
        <v>1.5</v>
      </c>
      <c r="I4984" s="238"/>
      <c r="J4984" s="233"/>
      <c r="K4984" s="233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205</v>
      </c>
      <c r="AU4984" s="243" t="s">
        <v>82</v>
      </c>
      <c r="AV4984" s="13" t="s">
        <v>82</v>
      </c>
      <c r="AW4984" s="13" t="s">
        <v>33</v>
      </c>
      <c r="AX4984" s="13" t="s">
        <v>72</v>
      </c>
      <c r="AY4984" s="243" t="s">
        <v>190</v>
      </c>
    </row>
    <row r="4985" s="13" customFormat="1">
      <c r="A4985" s="13"/>
      <c r="B4985" s="232"/>
      <c r="C4985" s="233"/>
      <c r="D4985" s="234" t="s">
        <v>205</v>
      </c>
      <c r="E4985" s="235" t="s">
        <v>19</v>
      </c>
      <c r="F4985" s="236" t="s">
        <v>1878</v>
      </c>
      <c r="G4985" s="233"/>
      <c r="H4985" s="237">
        <v>1.8</v>
      </c>
      <c r="I4985" s="238"/>
      <c r="J4985" s="233"/>
      <c r="K4985" s="233"/>
      <c r="L4985" s="239"/>
      <c r="M4985" s="240"/>
      <c r="N4985" s="241"/>
      <c r="O4985" s="241"/>
      <c r="P4985" s="241"/>
      <c r="Q4985" s="241"/>
      <c r="R4985" s="241"/>
      <c r="S4985" s="241"/>
      <c r="T4985" s="242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3" t="s">
        <v>205</v>
      </c>
      <c r="AU4985" s="243" t="s">
        <v>82</v>
      </c>
      <c r="AV4985" s="13" t="s">
        <v>82</v>
      </c>
      <c r="AW4985" s="13" t="s">
        <v>33</v>
      </c>
      <c r="AX4985" s="13" t="s">
        <v>72</v>
      </c>
      <c r="AY4985" s="243" t="s">
        <v>190</v>
      </c>
    </row>
    <row r="4986" s="14" customFormat="1">
      <c r="A4986" s="14"/>
      <c r="B4986" s="254"/>
      <c r="C4986" s="255"/>
      <c r="D4986" s="234" t="s">
        <v>205</v>
      </c>
      <c r="E4986" s="256" t="s">
        <v>19</v>
      </c>
      <c r="F4986" s="257" t="s">
        <v>2029</v>
      </c>
      <c r="G4986" s="255"/>
      <c r="H4986" s="256" t="s">
        <v>19</v>
      </c>
      <c r="I4986" s="258"/>
      <c r="J4986" s="255"/>
      <c r="K4986" s="255"/>
      <c r="L4986" s="259"/>
      <c r="M4986" s="260"/>
      <c r="N4986" s="261"/>
      <c r="O4986" s="261"/>
      <c r="P4986" s="261"/>
      <c r="Q4986" s="261"/>
      <c r="R4986" s="261"/>
      <c r="S4986" s="261"/>
      <c r="T4986" s="262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63" t="s">
        <v>205</v>
      </c>
      <c r="AU4986" s="263" t="s">
        <v>82</v>
      </c>
      <c r="AV4986" s="14" t="s">
        <v>79</v>
      </c>
      <c r="AW4986" s="14" t="s">
        <v>33</v>
      </c>
      <c r="AX4986" s="14" t="s">
        <v>72</v>
      </c>
      <c r="AY4986" s="263" t="s">
        <v>190</v>
      </c>
    </row>
    <row r="4987" s="13" customFormat="1">
      <c r="A4987" s="13"/>
      <c r="B4987" s="232"/>
      <c r="C4987" s="233"/>
      <c r="D4987" s="234" t="s">
        <v>205</v>
      </c>
      <c r="E4987" s="235" t="s">
        <v>19</v>
      </c>
      <c r="F4987" s="236" t="s">
        <v>2030</v>
      </c>
      <c r="G4987" s="233"/>
      <c r="H4987" s="237">
        <v>81.760000000000005</v>
      </c>
      <c r="I4987" s="238"/>
      <c r="J4987" s="233"/>
      <c r="K4987" s="233"/>
      <c r="L4987" s="239"/>
      <c r="M4987" s="240"/>
      <c r="N4987" s="241"/>
      <c r="O4987" s="241"/>
      <c r="P4987" s="241"/>
      <c r="Q4987" s="241"/>
      <c r="R4987" s="241"/>
      <c r="S4987" s="241"/>
      <c r="T4987" s="242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43" t="s">
        <v>205</v>
      </c>
      <c r="AU4987" s="243" t="s">
        <v>82</v>
      </c>
      <c r="AV4987" s="13" t="s">
        <v>82</v>
      </c>
      <c r="AW4987" s="13" t="s">
        <v>33</v>
      </c>
      <c r="AX4987" s="13" t="s">
        <v>72</v>
      </c>
      <c r="AY4987" s="243" t="s">
        <v>190</v>
      </c>
    </row>
    <row r="4988" s="13" customFormat="1">
      <c r="A4988" s="13"/>
      <c r="B4988" s="232"/>
      <c r="C4988" s="233"/>
      <c r="D4988" s="234" t="s">
        <v>205</v>
      </c>
      <c r="E4988" s="235" t="s">
        <v>19</v>
      </c>
      <c r="F4988" s="236" t="s">
        <v>1867</v>
      </c>
      <c r="G4988" s="233"/>
      <c r="H4988" s="237">
        <v>-1.7729999999999999</v>
      </c>
      <c r="I4988" s="238"/>
      <c r="J4988" s="233"/>
      <c r="K4988" s="233"/>
      <c r="L4988" s="239"/>
      <c r="M4988" s="240"/>
      <c r="N4988" s="241"/>
      <c r="O4988" s="241"/>
      <c r="P4988" s="241"/>
      <c r="Q4988" s="241"/>
      <c r="R4988" s="241"/>
      <c r="S4988" s="241"/>
      <c r="T4988" s="242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43" t="s">
        <v>205</v>
      </c>
      <c r="AU4988" s="243" t="s">
        <v>82</v>
      </c>
      <c r="AV4988" s="13" t="s">
        <v>82</v>
      </c>
      <c r="AW4988" s="13" t="s">
        <v>33</v>
      </c>
      <c r="AX4988" s="13" t="s">
        <v>72</v>
      </c>
      <c r="AY4988" s="243" t="s">
        <v>190</v>
      </c>
    </row>
    <row r="4989" s="13" customFormat="1">
      <c r="A4989" s="13"/>
      <c r="B4989" s="232"/>
      <c r="C4989" s="233"/>
      <c r="D4989" s="234" t="s">
        <v>205</v>
      </c>
      <c r="E4989" s="235" t="s">
        <v>19</v>
      </c>
      <c r="F4989" s="236" t="s">
        <v>1886</v>
      </c>
      <c r="G4989" s="233"/>
      <c r="H4989" s="237">
        <v>-5</v>
      </c>
      <c r="I4989" s="238"/>
      <c r="J4989" s="233"/>
      <c r="K4989" s="233"/>
      <c r="L4989" s="239"/>
      <c r="M4989" s="240"/>
      <c r="N4989" s="241"/>
      <c r="O4989" s="241"/>
      <c r="P4989" s="241"/>
      <c r="Q4989" s="241"/>
      <c r="R4989" s="241"/>
      <c r="S4989" s="241"/>
      <c r="T4989" s="242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43" t="s">
        <v>205</v>
      </c>
      <c r="AU4989" s="243" t="s">
        <v>82</v>
      </c>
      <c r="AV4989" s="13" t="s">
        <v>82</v>
      </c>
      <c r="AW4989" s="13" t="s">
        <v>33</v>
      </c>
      <c r="AX4989" s="13" t="s">
        <v>72</v>
      </c>
      <c r="AY4989" s="243" t="s">
        <v>190</v>
      </c>
    </row>
    <row r="4990" s="13" customFormat="1">
      <c r="A4990" s="13"/>
      <c r="B4990" s="232"/>
      <c r="C4990" s="233"/>
      <c r="D4990" s="234" t="s">
        <v>205</v>
      </c>
      <c r="E4990" s="235" t="s">
        <v>19</v>
      </c>
      <c r="F4990" s="236" t="s">
        <v>1887</v>
      </c>
      <c r="G4990" s="233"/>
      <c r="H4990" s="237">
        <v>1.3500000000000001</v>
      </c>
      <c r="I4990" s="238"/>
      <c r="J4990" s="233"/>
      <c r="K4990" s="233"/>
      <c r="L4990" s="239"/>
      <c r="M4990" s="240"/>
      <c r="N4990" s="241"/>
      <c r="O4990" s="241"/>
      <c r="P4990" s="241"/>
      <c r="Q4990" s="241"/>
      <c r="R4990" s="241"/>
      <c r="S4990" s="241"/>
      <c r="T4990" s="242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43" t="s">
        <v>205</v>
      </c>
      <c r="AU4990" s="243" t="s">
        <v>82</v>
      </c>
      <c r="AV4990" s="13" t="s">
        <v>82</v>
      </c>
      <c r="AW4990" s="13" t="s">
        <v>33</v>
      </c>
      <c r="AX4990" s="13" t="s">
        <v>72</v>
      </c>
      <c r="AY4990" s="243" t="s">
        <v>190</v>
      </c>
    </row>
    <row r="4991" s="14" customFormat="1">
      <c r="A4991" s="14"/>
      <c r="B4991" s="254"/>
      <c r="C4991" s="255"/>
      <c r="D4991" s="234" t="s">
        <v>205</v>
      </c>
      <c r="E4991" s="256" t="s">
        <v>19</v>
      </c>
      <c r="F4991" s="257" t="s">
        <v>1086</v>
      </c>
      <c r="G4991" s="255"/>
      <c r="H4991" s="256" t="s">
        <v>19</v>
      </c>
      <c r="I4991" s="258"/>
      <c r="J4991" s="255"/>
      <c r="K4991" s="255"/>
      <c r="L4991" s="259"/>
      <c r="M4991" s="260"/>
      <c r="N4991" s="261"/>
      <c r="O4991" s="261"/>
      <c r="P4991" s="261"/>
      <c r="Q4991" s="261"/>
      <c r="R4991" s="261"/>
      <c r="S4991" s="261"/>
      <c r="T4991" s="262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63" t="s">
        <v>205</v>
      </c>
      <c r="AU4991" s="263" t="s">
        <v>82</v>
      </c>
      <c r="AV4991" s="14" t="s">
        <v>79</v>
      </c>
      <c r="AW4991" s="14" t="s">
        <v>33</v>
      </c>
      <c r="AX4991" s="14" t="s">
        <v>72</v>
      </c>
      <c r="AY4991" s="263" t="s">
        <v>190</v>
      </c>
    </row>
    <row r="4992" s="13" customFormat="1">
      <c r="A4992" s="13"/>
      <c r="B4992" s="232"/>
      <c r="C4992" s="233"/>
      <c r="D4992" s="234" t="s">
        <v>205</v>
      </c>
      <c r="E4992" s="235" t="s">
        <v>19</v>
      </c>
      <c r="F4992" s="236" t="s">
        <v>4733</v>
      </c>
      <c r="G4992" s="233"/>
      <c r="H4992" s="237">
        <v>82.290000000000006</v>
      </c>
      <c r="I4992" s="238"/>
      <c r="J4992" s="233"/>
      <c r="K4992" s="233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205</v>
      </c>
      <c r="AU4992" s="243" t="s">
        <v>82</v>
      </c>
      <c r="AV4992" s="13" t="s">
        <v>82</v>
      </c>
      <c r="AW4992" s="13" t="s">
        <v>33</v>
      </c>
      <c r="AX4992" s="13" t="s">
        <v>72</v>
      </c>
      <c r="AY4992" s="243" t="s">
        <v>190</v>
      </c>
    </row>
    <row r="4993" s="13" customFormat="1">
      <c r="A4993" s="13"/>
      <c r="B4993" s="232"/>
      <c r="C4993" s="233"/>
      <c r="D4993" s="234" t="s">
        <v>205</v>
      </c>
      <c r="E4993" s="235" t="s">
        <v>19</v>
      </c>
      <c r="F4993" s="236" t="s">
        <v>1867</v>
      </c>
      <c r="G4993" s="233"/>
      <c r="H4993" s="237">
        <v>-1.7729999999999999</v>
      </c>
      <c r="I4993" s="238"/>
      <c r="J4993" s="233"/>
      <c r="K4993" s="233"/>
      <c r="L4993" s="239"/>
      <c r="M4993" s="240"/>
      <c r="N4993" s="241"/>
      <c r="O4993" s="241"/>
      <c r="P4993" s="241"/>
      <c r="Q4993" s="241"/>
      <c r="R4993" s="241"/>
      <c r="S4993" s="241"/>
      <c r="T4993" s="242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3" t="s">
        <v>205</v>
      </c>
      <c r="AU4993" s="243" t="s">
        <v>82</v>
      </c>
      <c r="AV4993" s="13" t="s">
        <v>82</v>
      </c>
      <c r="AW4993" s="13" t="s">
        <v>33</v>
      </c>
      <c r="AX4993" s="13" t="s">
        <v>72</v>
      </c>
      <c r="AY4993" s="243" t="s">
        <v>190</v>
      </c>
    </row>
    <row r="4994" s="13" customFormat="1">
      <c r="A4994" s="13"/>
      <c r="B4994" s="232"/>
      <c r="C4994" s="233"/>
      <c r="D4994" s="234" t="s">
        <v>205</v>
      </c>
      <c r="E4994" s="235" t="s">
        <v>19</v>
      </c>
      <c r="F4994" s="236" t="s">
        <v>1454</v>
      </c>
      <c r="G4994" s="233"/>
      <c r="H4994" s="237">
        <v>-1.0800000000000001</v>
      </c>
      <c r="I4994" s="238"/>
      <c r="J4994" s="233"/>
      <c r="K4994" s="233"/>
      <c r="L4994" s="239"/>
      <c r="M4994" s="240"/>
      <c r="N4994" s="241"/>
      <c r="O4994" s="241"/>
      <c r="P4994" s="241"/>
      <c r="Q4994" s="241"/>
      <c r="R4994" s="241"/>
      <c r="S4994" s="241"/>
      <c r="T4994" s="242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43" t="s">
        <v>205</v>
      </c>
      <c r="AU4994" s="243" t="s">
        <v>82</v>
      </c>
      <c r="AV4994" s="13" t="s">
        <v>82</v>
      </c>
      <c r="AW4994" s="13" t="s">
        <v>33</v>
      </c>
      <c r="AX4994" s="13" t="s">
        <v>72</v>
      </c>
      <c r="AY4994" s="243" t="s">
        <v>190</v>
      </c>
    </row>
    <row r="4995" s="13" customFormat="1">
      <c r="A4995" s="13"/>
      <c r="B4995" s="232"/>
      <c r="C4995" s="233"/>
      <c r="D4995" s="234" t="s">
        <v>205</v>
      </c>
      <c r="E4995" s="235" t="s">
        <v>19</v>
      </c>
      <c r="F4995" s="236" t="s">
        <v>1989</v>
      </c>
      <c r="G4995" s="233"/>
      <c r="H4995" s="237">
        <v>-9</v>
      </c>
      <c r="I4995" s="238"/>
      <c r="J4995" s="233"/>
      <c r="K4995" s="233"/>
      <c r="L4995" s="239"/>
      <c r="M4995" s="240"/>
      <c r="N4995" s="241"/>
      <c r="O4995" s="241"/>
      <c r="P4995" s="241"/>
      <c r="Q4995" s="241"/>
      <c r="R4995" s="241"/>
      <c r="S4995" s="241"/>
      <c r="T4995" s="242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3" t="s">
        <v>205</v>
      </c>
      <c r="AU4995" s="243" t="s">
        <v>82</v>
      </c>
      <c r="AV4995" s="13" t="s">
        <v>82</v>
      </c>
      <c r="AW4995" s="13" t="s">
        <v>33</v>
      </c>
      <c r="AX4995" s="13" t="s">
        <v>72</v>
      </c>
      <c r="AY4995" s="243" t="s">
        <v>190</v>
      </c>
    </row>
    <row r="4996" s="13" customFormat="1">
      <c r="A4996" s="13"/>
      <c r="B4996" s="232"/>
      <c r="C4996" s="233"/>
      <c r="D4996" s="234" t="s">
        <v>205</v>
      </c>
      <c r="E4996" s="235" t="s">
        <v>19</v>
      </c>
      <c r="F4996" s="236" t="s">
        <v>1991</v>
      </c>
      <c r="G4996" s="233"/>
      <c r="H4996" s="237">
        <v>1.95</v>
      </c>
      <c r="I4996" s="238"/>
      <c r="J4996" s="233"/>
      <c r="K4996" s="233"/>
      <c r="L4996" s="239"/>
      <c r="M4996" s="240"/>
      <c r="N4996" s="241"/>
      <c r="O4996" s="241"/>
      <c r="P4996" s="241"/>
      <c r="Q4996" s="241"/>
      <c r="R4996" s="241"/>
      <c r="S4996" s="241"/>
      <c r="T4996" s="242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43" t="s">
        <v>205</v>
      </c>
      <c r="AU4996" s="243" t="s">
        <v>82</v>
      </c>
      <c r="AV4996" s="13" t="s">
        <v>82</v>
      </c>
      <c r="AW4996" s="13" t="s">
        <v>33</v>
      </c>
      <c r="AX4996" s="13" t="s">
        <v>72</v>
      </c>
      <c r="AY4996" s="243" t="s">
        <v>190</v>
      </c>
    </row>
    <row r="4997" s="14" customFormat="1">
      <c r="A4997" s="14"/>
      <c r="B4997" s="254"/>
      <c r="C4997" s="255"/>
      <c r="D4997" s="234" t="s">
        <v>205</v>
      </c>
      <c r="E4997" s="256" t="s">
        <v>19</v>
      </c>
      <c r="F4997" s="257" t="s">
        <v>1447</v>
      </c>
      <c r="G4997" s="255"/>
      <c r="H4997" s="256" t="s">
        <v>19</v>
      </c>
      <c r="I4997" s="258"/>
      <c r="J4997" s="255"/>
      <c r="K4997" s="255"/>
      <c r="L4997" s="259"/>
      <c r="M4997" s="260"/>
      <c r="N4997" s="261"/>
      <c r="O4997" s="261"/>
      <c r="P4997" s="261"/>
      <c r="Q4997" s="261"/>
      <c r="R4997" s="261"/>
      <c r="S4997" s="261"/>
      <c r="T4997" s="262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63" t="s">
        <v>205</v>
      </c>
      <c r="AU4997" s="263" t="s">
        <v>82</v>
      </c>
      <c r="AV4997" s="14" t="s">
        <v>79</v>
      </c>
      <c r="AW4997" s="14" t="s">
        <v>33</v>
      </c>
      <c r="AX4997" s="14" t="s">
        <v>72</v>
      </c>
      <c r="AY4997" s="263" t="s">
        <v>190</v>
      </c>
    </row>
    <row r="4998" s="13" customFormat="1">
      <c r="A4998" s="13"/>
      <c r="B4998" s="232"/>
      <c r="C4998" s="233"/>
      <c r="D4998" s="234" t="s">
        <v>205</v>
      </c>
      <c r="E4998" s="235" t="s">
        <v>19</v>
      </c>
      <c r="F4998" s="236" t="s">
        <v>4734</v>
      </c>
      <c r="G4998" s="233"/>
      <c r="H4998" s="237">
        <v>67.275000000000006</v>
      </c>
      <c r="I4998" s="238"/>
      <c r="J4998" s="233"/>
      <c r="K4998" s="233"/>
      <c r="L4998" s="239"/>
      <c r="M4998" s="240"/>
      <c r="N4998" s="241"/>
      <c r="O4998" s="241"/>
      <c r="P4998" s="241"/>
      <c r="Q4998" s="241"/>
      <c r="R4998" s="241"/>
      <c r="S4998" s="241"/>
      <c r="T4998" s="242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43" t="s">
        <v>205</v>
      </c>
      <c r="AU4998" s="243" t="s">
        <v>82</v>
      </c>
      <c r="AV4998" s="13" t="s">
        <v>82</v>
      </c>
      <c r="AW4998" s="13" t="s">
        <v>33</v>
      </c>
      <c r="AX4998" s="13" t="s">
        <v>72</v>
      </c>
      <c r="AY4998" s="243" t="s">
        <v>190</v>
      </c>
    </row>
    <row r="4999" s="13" customFormat="1">
      <c r="A4999" s="13"/>
      <c r="B4999" s="232"/>
      <c r="C4999" s="233"/>
      <c r="D4999" s="234" t="s">
        <v>205</v>
      </c>
      <c r="E4999" s="235" t="s">
        <v>19</v>
      </c>
      <c r="F4999" s="236" t="s">
        <v>1882</v>
      </c>
      <c r="G4999" s="233"/>
      <c r="H4999" s="237">
        <v>-3.5459999999999998</v>
      </c>
      <c r="I4999" s="238"/>
      <c r="J4999" s="233"/>
      <c r="K4999" s="233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205</v>
      </c>
      <c r="AU4999" s="243" t="s">
        <v>82</v>
      </c>
      <c r="AV4999" s="13" t="s">
        <v>82</v>
      </c>
      <c r="AW4999" s="13" t="s">
        <v>33</v>
      </c>
      <c r="AX4999" s="13" t="s">
        <v>72</v>
      </c>
      <c r="AY4999" s="243" t="s">
        <v>190</v>
      </c>
    </row>
    <row r="5000" s="13" customFormat="1">
      <c r="A5000" s="13"/>
      <c r="B5000" s="232"/>
      <c r="C5000" s="233"/>
      <c r="D5000" s="234" t="s">
        <v>205</v>
      </c>
      <c r="E5000" s="235" t="s">
        <v>19</v>
      </c>
      <c r="F5000" s="236" t="s">
        <v>1875</v>
      </c>
      <c r="G5000" s="233"/>
      <c r="H5000" s="237">
        <v>-8</v>
      </c>
      <c r="I5000" s="238"/>
      <c r="J5000" s="233"/>
      <c r="K5000" s="233"/>
      <c r="L5000" s="239"/>
      <c r="M5000" s="240"/>
      <c r="N5000" s="241"/>
      <c r="O5000" s="241"/>
      <c r="P5000" s="241"/>
      <c r="Q5000" s="241"/>
      <c r="R5000" s="241"/>
      <c r="S5000" s="241"/>
      <c r="T5000" s="242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43" t="s">
        <v>205</v>
      </c>
      <c r="AU5000" s="243" t="s">
        <v>82</v>
      </c>
      <c r="AV5000" s="13" t="s">
        <v>82</v>
      </c>
      <c r="AW5000" s="13" t="s">
        <v>33</v>
      </c>
      <c r="AX5000" s="13" t="s">
        <v>72</v>
      </c>
      <c r="AY5000" s="243" t="s">
        <v>190</v>
      </c>
    </row>
    <row r="5001" s="13" customFormat="1">
      <c r="A5001" s="13"/>
      <c r="B5001" s="232"/>
      <c r="C5001" s="233"/>
      <c r="D5001" s="234" t="s">
        <v>205</v>
      </c>
      <c r="E5001" s="235" t="s">
        <v>19</v>
      </c>
      <c r="F5001" s="236" t="s">
        <v>1878</v>
      </c>
      <c r="G5001" s="233"/>
      <c r="H5001" s="237">
        <v>1.8</v>
      </c>
      <c r="I5001" s="238"/>
      <c r="J5001" s="233"/>
      <c r="K5001" s="233"/>
      <c r="L5001" s="239"/>
      <c r="M5001" s="240"/>
      <c r="N5001" s="241"/>
      <c r="O5001" s="241"/>
      <c r="P5001" s="241"/>
      <c r="Q5001" s="241"/>
      <c r="R5001" s="241"/>
      <c r="S5001" s="241"/>
      <c r="T5001" s="242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3" t="s">
        <v>205</v>
      </c>
      <c r="AU5001" s="243" t="s">
        <v>82</v>
      </c>
      <c r="AV5001" s="13" t="s">
        <v>82</v>
      </c>
      <c r="AW5001" s="13" t="s">
        <v>33</v>
      </c>
      <c r="AX5001" s="13" t="s">
        <v>72</v>
      </c>
      <c r="AY5001" s="243" t="s">
        <v>190</v>
      </c>
    </row>
    <row r="5002" s="14" customFormat="1">
      <c r="A5002" s="14"/>
      <c r="B5002" s="254"/>
      <c r="C5002" s="255"/>
      <c r="D5002" s="234" t="s">
        <v>205</v>
      </c>
      <c r="E5002" s="256" t="s">
        <v>19</v>
      </c>
      <c r="F5002" s="257" t="s">
        <v>1494</v>
      </c>
      <c r="G5002" s="255"/>
      <c r="H5002" s="256" t="s">
        <v>19</v>
      </c>
      <c r="I5002" s="258"/>
      <c r="J5002" s="255"/>
      <c r="K5002" s="255"/>
      <c r="L5002" s="259"/>
      <c r="M5002" s="260"/>
      <c r="N5002" s="261"/>
      <c r="O5002" s="261"/>
      <c r="P5002" s="261"/>
      <c r="Q5002" s="261"/>
      <c r="R5002" s="261"/>
      <c r="S5002" s="261"/>
      <c r="T5002" s="262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63" t="s">
        <v>205</v>
      </c>
      <c r="AU5002" s="263" t="s">
        <v>82</v>
      </c>
      <c r="AV5002" s="14" t="s">
        <v>79</v>
      </c>
      <c r="AW5002" s="14" t="s">
        <v>33</v>
      </c>
      <c r="AX5002" s="14" t="s">
        <v>72</v>
      </c>
      <c r="AY5002" s="263" t="s">
        <v>190</v>
      </c>
    </row>
    <row r="5003" s="13" customFormat="1">
      <c r="A5003" s="13"/>
      <c r="B5003" s="232"/>
      <c r="C5003" s="233"/>
      <c r="D5003" s="234" t="s">
        <v>205</v>
      </c>
      <c r="E5003" s="235" t="s">
        <v>19</v>
      </c>
      <c r="F5003" s="236" t="s">
        <v>4735</v>
      </c>
      <c r="G5003" s="233"/>
      <c r="H5003" s="237">
        <v>1660.0999999999999</v>
      </c>
      <c r="I5003" s="238"/>
      <c r="J5003" s="233"/>
      <c r="K5003" s="233"/>
      <c r="L5003" s="239"/>
      <c r="M5003" s="240"/>
      <c r="N5003" s="241"/>
      <c r="O5003" s="241"/>
      <c r="P5003" s="241"/>
      <c r="Q5003" s="241"/>
      <c r="R5003" s="241"/>
      <c r="S5003" s="241"/>
      <c r="T5003" s="242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43" t="s">
        <v>205</v>
      </c>
      <c r="AU5003" s="243" t="s">
        <v>82</v>
      </c>
      <c r="AV5003" s="13" t="s">
        <v>82</v>
      </c>
      <c r="AW5003" s="13" t="s">
        <v>33</v>
      </c>
      <c r="AX5003" s="13" t="s">
        <v>72</v>
      </c>
      <c r="AY5003" s="243" t="s">
        <v>190</v>
      </c>
    </row>
    <row r="5004" s="13" customFormat="1">
      <c r="A5004" s="13"/>
      <c r="B5004" s="232"/>
      <c r="C5004" s="233"/>
      <c r="D5004" s="234" t="s">
        <v>205</v>
      </c>
      <c r="E5004" s="235" t="s">
        <v>19</v>
      </c>
      <c r="F5004" s="236" t="s">
        <v>1882</v>
      </c>
      <c r="G5004" s="233"/>
      <c r="H5004" s="237">
        <v>-3.5459999999999998</v>
      </c>
      <c r="I5004" s="238"/>
      <c r="J5004" s="233"/>
      <c r="K5004" s="233"/>
      <c r="L5004" s="239"/>
      <c r="M5004" s="240"/>
      <c r="N5004" s="241"/>
      <c r="O5004" s="241"/>
      <c r="P5004" s="241"/>
      <c r="Q5004" s="241"/>
      <c r="R5004" s="241"/>
      <c r="S5004" s="241"/>
      <c r="T5004" s="242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3" t="s">
        <v>205</v>
      </c>
      <c r="AU5004" s="243" t="s">
        <v>82</v>
      </c>
      <c r="AV5004" s="13" t="s">
        <v>82</v>
      </c>
      <c r="AW5004" s="13" t="s">
        <v>33</v>
      </c>
      <c r="AX5004" s="13" t="s">
        <v>72</v>
      </c>
      <c r="AY5004" s="243" t="s">
        <v>190</v>
      </c>
    </row>
    <row r="5005" s="13" customFormat="1">
      <c r="A5005" s="13"/>
      <c r="B5005" s="232"/>
      <c r="C5005" s="233"/>
      <c r="D5005" s="234" t="s">
        <v>205</v>
      </c>
      <c r="E5005" s="235" t="s">
        <v>19</v>
      </c>
      <c r="F5005" s="236" t="s">
        <v>1860</v>
      </c>
      <c r="G5005" s="233"/>
      <c r="H5005" s="237">
        <v>-1.5760000000000001</v>
      </c>
      <c r="I5005" s="238"/>
      <c r="J5005" s="233"/>
      <c r="K5005" s="233"/>
      <c r="L5005" s="239"/>
      <c r="M5005" s="240"/>
      <c r="N5005" s="241"/>
      <c r="O5005" s="241"/>
      <c r="P5005" s="241"/>
      <c r="Q5005" s="241"/>
      <c r="R5005" s="241"/>
      <c r="S5005" s="241"/>
      <c r="T5005" s="242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3" t="s">
        <v>205</v>
      </c>
      <c r="AU5005" s="243" t="s">
        <v>82</v>
      </c>
      <c r="AV5005" s="13" t="s">
        <v>82</v>
      </c>
      <c r="AW5005" s="13" t="s">
        <v>33</v>
      </c>
      <c r="AX5005" s="13" t="s">
        <v>72</v>
      </c>
      <c r="AY5005" s="243" t="s">
        <v>190</v>
      </c>
    </row>
    <row r="5006" s="13" customFormat="1">
      <c r="A5006" s="13"/>
      <c r="B5006" s="232"/>
      <c r="C5006" s="233"/>
      <c r="D5006" s="234" t="s">
        <v>205</v>
      </c>
      <c r="E5006" s="235" t="s">
        <v>19</v>
      </c>
      <c r="F5006" s="236" t="s">
        <v>2034</v>
      </c>
      <c r="G5006" s="233"/>
      <c r="H5006" s="237">
        <v>-2.3889999999999998</v>
      </c>
      <c r="I5006" s="238"/>
      <c r="J5006" s="233"/>
      <c r="K5006" s="233"/>
      <c r="L5006" s="239"/>
      <c r="M5006" s="240"/>
      <c r="N5006" s="241"/>
      <c r="O5006" s="241"/>
      <c r="P5006" s="241"/>
      <c r="Q5006" s="241"/>
      <c r="R5006" s="241"/>
      <c r="S5006" s="241"/>
      <c r="T5006" s="242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3" t="s">
        <v>205</v>
      </c>
      <c r="AU5006" s="243" t="s">
        <v>82</v>
      </c>
      <c r="AV5006" s="13" t="s">
        <v>82</v>
      </c>
      <c r="AW5006" s="13" t="s">
        <v>33</v>
      </c>
      <c r="AX5006" s="13" t="s">
        <v>72</v>
      </c>
      <c r="AY5006" s="243" t="s">
        <v>190</v>
      </c>
    </row>
    <row r="5007" s="13" customFormat="1">
      <c r="A5007" s="13"/>
      <c r="B5007" s="232"/>
      <c r="C5007" s="233"/>
      <c r="D5007" s="234" t="s">
        <v>205</v>
      </c>
      <c r="E5007" s="235" t="s">
        <v>19</v>
      </c>
      <c r="F5007" s="236" t="s">
        <v>1970</v>
      </c>
      <c r="G5007" s="233"/>
      <c r="H5007" s="237">
        <v>-16</v>
      </c>
      <c r="I5007" s="238"/>
      <c r="J5007" s="233"/>
      <c r="K5007" s="233"/>
      <c r="L5007" s="239"/>
      <c r="M5007" s="240"/>
      <c r="N5007" s="241"/>
      <c r="O5007" s="241"/>
      <c r="P5007" s="241"/>
      <c r="Q5007" s="241"/>
      <c r="R5007" s="241"/>
      <c r="S5007" s="241"/>
      <c r="T5007" s="242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3" t="s">
        <v>205</v>
      </c>
      <c r="AU5007" s="243" t="s">
        <v>82</v>
      </c>
      <c r="AV5007" s="13" t="s">
        <v>82</v>
      </c>
      <c r="AW5007" s="13" t="s">
        <v>33</v>
      </c>
      <c r="AX5007" s="13" t="s">
        <v>72</v>
      </c>
      <c r="AY5007" s="243" t="s">
        <v>190</v>
      </c>
    </row>
    <row r="5008" s="13" customFormat="1">
      <c r="A5008" s="13"/>
      <c r="B5008" s="232"/>
      <c r="C5008" s="233"/>
      <c r="D5008" s="234" t="s">
        <v>205</v>
      </c>
      <c r="E5008" s="235" t="s">
        <v>19</v>
      </c>
      <c r="F5008" s="236" t="s">
        <v>1969</v>
      </c>
      <c r="G5008" s="233"/>
      <c r="H5008" s="237">
        <v>-3</v>
      </c>
      <c r="I5008" s="238"/>
      <c r="J5008" s="233"/>
      <c r="K5008" s="233"/>
      <c r="L5008" s="239"/>
      <c r="M5008" s="240"/>
      <c r="N5008" s="241"/>
      <c r="O5008" s="241"/>
      <c r="P5008" s="241"/>
      <c r="Q5008" s="241"/>
      <c r="R5008" s="241"/>
      <c r="S5008" s="241"/>
      <c r="T5008" s="242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3" t="s">
        <v>205</v>
      </c>
      <c r="AU5008" s="243" t="s">
        <v>82</v>
      </c>
      <c r="AV5008" s="13" t="s">
        <v>82</v>
      </c>
      <c r="AW5008" s="13" t="s">
        <v>33</v>
      </c>
      <c r="AX5008" s="13" t="s">
        <v>72</v>
      </c>
      <c r="AY5008" s="243" t="s">
        <v>190</v>
      </c>
    </row>
    <row r="5009" s="13" customFormat="1">
      <c r="A5009" s="13"/>
      <c r="B5009" s="232"/>
      <c r="C5009" s="233"/>
      <c r="D5009" s="234" t="s">
        <v>205</v>
      </c>
      <c r="E5009" s="235" t="s">
        <v>19</v>
      </c>
      <c r="F5009" s="236" t="s">
        <v>2035</v>
      </c>
      <c r="G5009" s="233"/>
      <c r="H5009" s="237">
        <v>0.83999999999999997</v>
      </c>
      <c r="I5009" s="238"/>
      <c r="J5009" s="233"/>
      <c r="K5009" s="233"/>
      <c r="L5009" s="239"/>
      <c r="M5009" s="240"/>
      <c r="N5009" s="241"/>
      <c r="O5009" s="241"/>
      <c r="P5009" s="241"/>
      <c r="Q5009" s="241"/>
      <c r="R5009" s="241"/>
      <c r="S5009" s="241"/>
      <c r="T5009" s="242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43" t="s">
        <v>205</v>
      </c>
      <c r="AU5009" s="243" t="s">
        <v>82</v>
      </c>
      <c r="AV5009" s="13" t="s">
        <v>82</v>
      </c>
      <c r="AW5009" s="13" t="s">
        <v>33</v>
      </c>
      <c r="AX5009" s="13" t="s">
        <v>72</v>
      </c>
      <c r="AY5009" s="243" t="s">
        <v>190</v>
      </c>
    </row>
    <row r="5010" s="13" customFormat="1">
      <c r="A5010" s="13"/>
      <c r="B5010" s="232"/>
      <c r="C5010" s="233"/>
      <c r="D5010" s="234" t="s">
        <v>205</v>
      </c>
      <c r="E5010" s="235" t="s">
        <v>19</v>
      </c>
      <c r="F5010" s="236" t="s">
        <v>1973</v>
      </c>
      <c r="G5010" s="233"/>
      <c r="H5010" s="237">
        <v>3.6000000000000001</v>
      </c>
      <c r="I5010" s="238"/>
      <c r="J5010" s="233"/>
      <c r="K5010" s="233"/>
      <c r="L5010" s="239"/>
      <c r="M5010" s="240"/>
      <c r="N5010" s="241"/>
      <c r="O5010" s="241"/>
      <c r="P5010" s="241"/>
      <c r="Q5010" s="241"/>
      <c r="R5010" s="241"/>
      <c r="S5010" s="241"/>
      <c r="T5010" s="242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3" t="s">
        <v>205</v>
      </c>
      <c r="AU5010" s="243" t="s">
        <v>82</v>
      </c>
      <c r="AV5010" s="13" t="s">
        <v>82</v>
      </c>
      <c r="AW5010" s="13" t="s">
        <v>33</v>
      </c>
      <c r="AX5010" s="13" t="s">
        <v>72</v>
      </c>
      <c r="AY5010" s="243" t="s">
        <v>190</v>
      </c>
    </row>
    <row r="5011" s="13" customFormat="1">
      <c r="A5011" s="13"/>
      <c r="B5011" s="232"/>
      <c r="C5011" s="233"/>
      <c r="D5011" s="234" t="s">
        <v>205</v>
      </c>
      <c r="E5011" s="235" t="s">
        <v>19</v>
      </c>
      <c r="F5011" s="236" t="s">
        <v>1972</v>
      </c>
      <c r="G5011" s="233"/>
      <c r="H5011" s="237">
        <v>1.05</v>
      </c>
      <c r="I5011" s="238"/>
      <c r="J5011" s="233"/>
      <c r="K5011" s="233"/>
      <c r="L5011" s="239"/>
      <c r="M5011" s="240"/>
      <c r="N5011" s="241"/>
      <c r="O5011" s="241"/>
      <c r="P5011" s="241"/>
      <c r="Q5011" s="241"/>
      <c r="R5011" s="241"/>
      <c r="S5011" s="241"/>
      <c r="T5011" s="242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43" t="s">
        <v>205</v>
      </c>
      <c r="AU5011" s="243" t="s">
        <v>82</v>
      </c>
      <c r="AV5011" s="13" t="s">
        <v>82</v>
      </c>
      <c r="AW5011" s="13" t="s">
        <v>33</v>
      </c>
      <c r="AX5011" s="13" t="s">
        <v>72</v>
      </c>
      <c r="AY5011" s="243" t="s">
        <v>190</v>
      </c>
    </row>
    <row r="5012" s="14" customFormat="1">
      <c r="A5012" s="14"/>
      <c r="B5012" s="254"/>
      <c r="C5012" s="255"/>
      <c r="D5012" s="234" t="s">
        <v>205</v>
      </c>
      <c r="E5012" s="256" t="s">
        <v>19</v>
      </c>
      <c r="F5012" s="257" t="s">
        <v>2036</v>
      </c>
      <c r="G5012" s="255"/>
      <c r="H5012" s="256" t="s">
        <v>19</v>
      </c>
      <c r="I5012" s="258"/>
      <c r="J5012" s="255"/>
      <c r="K5012" s="255"/>
      <c r="L5012" s="259"/>
      <c r="M5012" s="260"/>
      <c r="N5012" s="261"/>
      <c r="O5012" s="261"/>
      <c r="P5012" s="261"/>
      <c r="Q5012" s="261"/>
      <c r="R5012" s="261"/>
      <c r="S5012" s="261"/>
      <c r="T5012" s="262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63" t="s">
        <v>205</v>
      </c>
      <c r="AU5012" s="263" t="s">
        <v>82</v>
      </c>
      <c r="AV5012" s="14" t="s">
        <v>79</v>
      </c>
      <c r="AW5012" s="14" t="s">
        <v>33</v>
      </c>
      <c r="AX5012" s="14" t="s">
        <v>72</v>
      </c>
      <c r="AY5012" s="263" t="s">
        <v>190</v>
      </c>
    </row>
    <row r="5013" s="13" customFormat="1">
      <c r="A5013" s="13"/>
      <c r="B5013" s="232"/>
      <c r="C5013" s="233"/>
      <c r="D5013" s="234" t="s">
        <v>205</v>
      </c>
      <c r="E5013" s="235" t="s">
        <v>19</v>
      </c>
      <c r="F5013" s="236" t="s">
        <v>4736</v>
      </c>
      <c r="G5013" s="233"/>
      <c r="H5013" s="237">
        <v>64.284999999999997</v>
      </c>
      <c r="I5013" s="238"/>
      <c r="J5013" s="233"/>
      <c r="K5013" s="233"/>
      <c r="L5013" s="239"/>
      <c r="M5013" s="240"/>
      <c r="N5013" s="241"/>
      <c r="O5013" s="241"/>
      <c r="P5013" s="241"/>
      <c r="Q5013" s="241"/>
      <c r="R5013" s="241"/>
      <c r="S5013" s="241"/>
      <c r="T5013" s="242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43" t="s">
        <v>205</v>
      </c>
      <c r="AU5013" s="243" t="s">
        <v>82</v>
      </c>
      <c r="AV5013" s="13" t="s">
        <v>82</v>
      </c>
      <c r="AW5013" s="13" t="s">
        <v>33</v>
      </c>
      <c r="AX5013" s="13" t="s">
        <v>72</v>
      </c>
      <c r="AY5013" s="243" t="s">
        <v>190</v>
      </c>
    </row>
    <row r="5014" s="13" customFormat="1">
      <c r="A5014" s="13"/>
      <c r="B5014" s="232"/>
      <c r="C5014" s="233"/>
      <c r="D5014" s="234" t="s">
        <v>205</v>
      </c>
      <c r="E5014" s="235" t="s">
        <v>19</v>
      </c>
      <c r="F5014" s="236" t="s">
        <v>1867</v>
      </c>
      <c r="G5014" s="233"/>
      <c r="H5014" s="237">
        <v>-1.7729999999999999</v>
      </c>
      <c r="I5014" s="238"/>
      <c r="J5014" s="233"/>
      <c r="K5014" s="233"/>
      <c r="L5014" s="239"/>
      <c r="M5014" s="240"/>
      <c r="N5014" s="241"/>
      <c r="O5014" s="241"/>
      <c r="P5014" s="241"/>
      <c r="Q5014" s="241"/>
      <c r="R5014" s="241"/>
      <c r="S5014" s="241"/>
      <c r="T5014" s="242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3" t="s">
        <v>205</v>
      </c>
      <c r="AU5014" s="243" t="s">
        <v>82</v>
      </c>
      <c r="AV5014" s="13" t="s">
        <v>82</v>
      </c>
      <c r="AW5014" s="13" t="s">
        <v>33</v>
      </c>
      <c r="AX5014" s="13" t="s">
        <v>72</v>
      </c>
      <c r="AY5014" s="243" t="s">
        <v>190</v>
      </c>
    </row>
    <row r="5015" s="13" customFormat="1">
      <c r="A5015" s="13"/>
      <c r="B5015" s="232"/>
      <c r="C5015" s="233"/>
      <c r="D5015" s="234" t="s">
        <v>205</v>
      </c>
      <c r="E5015" s="235" t="s">
        <v>19</v>
      </c>
      <c r="F5015" s="236" t="s">
        <v>1860</v>
      </c>
      <c r="G5015" s="233"/>
      <c r="H5015" s="237">
        <v>-1.5760000000000001</v>
      </c>
      <c r="I5015" s="238"/>
      <c r="J5015" s="233"/>
      <c r="K5015" s="233"/>
      <c r="L5015" s="239"/>
      <c r="M5015" s="240"/>
      <c r="N5015" s="241"/>
      <c r="O5015" s="241"/>
      <c r="P5015" s="241"/>
      <c r="Q5015" s="241"/>
      <c r="R5015" s="241"/>
      <c r="S5015" s="241"/>
      <c r="T5015" s="242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43" t="s">
        <v>205</v>
      </c>
      <c r="AU5015" s="243" t="s">
        <v>82</v>
      </c>
      <c r="AV5015" s="13" t="s">
        <v>82</v>
      </c>
      <c r="AW5015" s="13" t="s">
        <v>33</v>
      </c>
      <c r="AX5015" s="13" t="s">
        <v>72</v>
      </c>
      <c r="AY5015" s="243" t="s">
        <v>190</v>
      </c>
    </row>
    <row r="5016" s="13" customFormat="1">
      <c r="A5016" s="13"/>
      <c r="B5016" s="232"/>
      <c r="C5016" s="233"/>
      <c r="D5016" s="234" t="s">
        <v>205</v>
      </c>
      <c r="E5016" s="235" t="s">
        <v>19</v>
      </c>
      <c r="F5016" s="236" t="s">
        <v>2003</v>
      </c>
      <c r="G5016" s="233"/>
      <c r="H5016" s="237">
        <v>-4</v>
      </c>
      <c r="I5016" s="238"/>
      <c r="J5016" s="233"/>
      <c r="K5016" s="233"/>
      <c r="L5016" s="239"/>
      <c r="M5016" s="240"/>
      <c r="N5016" s="241"/>
      <c r="O5016" s="241"/>
      <c r="P5016" s="241"/>
      <c r="Q5016" s="241"/>
      <c r="R5016" s="241"/>
      <c r="S5016" s="241"/>
      <c r="T5016" s="242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3" t="s">
        <v>205</v>
      </c>
      <c r="AU5016" s="243" t="s">
        <v>82</v>
      </c>
      <c r="AV5016" s="13" t="s">
        <v>82</v>
      </c>
      <c r="AW5016" s="13" t="s">
        <v>33</v>
      </c>
      <c r="AX5016" s="13" t="s">
        <v>72</v>
      </c>
      <c r="AY5016" s="243" t="s">
        <v>190</v>
      </c>
    </row>
    <row r="5017" s="13" customFormat="1">
      <c r="A5017" s="13"/>
      <c r="B5017" s="232"/>
      <c r="C5017" s="233"/>
      <c r="D5017" s="234" t="s">
        <v>205</v>
      </c>
      <c r="E5017" s="235" t="s">
        <v>19</v>
      </c>
      <c r="F5017" s="236" t="s">
        <v>1886</v>
      </c>
      <c r="G5017" s="233"/>
      <c r="H5017" s="237">
        <v>-5</v>
      </c>
      <c r="I5017" s="238"/>
      <c r="J5017" s="233"/>
      <c r="K5017" s="233"/>
      <c r="L5017" s="239"/>
      <c r="M5017" s="240"/>
      <c r="N5017" s="241"/>
      <c r="O5017" s="241"/>
      <c r="P5017" s="241"/>
      <c r="Q5017" s="241"/>
      <c r="R5017" s="241"/>
      <c r="S5017" s="241"/>
      <c r="T5017" s="242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3" t="s">
        <v>205</v>
      </c>
      <c r="AU5017" s="243" t="s">
        <v>82</v>
      </c>
      <c r="AV5017" s="13" t="s">
        <v>82</v>
      </c>
      <c r="AW5017" s="13" t="s">
        <v>33</v>
      </c>
      <c r="AX5017" s="13" t="s">
        <v>72</v>
      </c>
      <c r="AY5017" s="243" t="s">
        <v>190</v>
      </c>
    </row>
    <row r="5018" s="13" customFormat="1">
      <c r="A5018" s="13"/>
      <c r="B5018" s="232"/>
      <c r="C5018" s="233"/>
      <c r="D5018" s="234" t="s">
        <v>205</v>
      </c>
      <c r="E5018" s="235" t="s">
        <v>19</v>
      </c>
      <c r="F5018" s="236" t="s">
        <v>2004</v>
      </c>
      <c r="G5018" s="233"/>
      <c r="H5018" s="237">
        <v>1.8</v>
      </c>
      <c r="I5018" s="238"/>
      <c r="J5018" s="233"/>
      <c r="K5018" s="233"/>
      <c r="L5018" s="239"/>
      <c r="M5018" s="240"/>
      <c r="N5018" s="241"/>
      <c r="O5018" s="241"/>
      <c r="P5018" s="241"/>
      <c r="Q5018" s="241"/>
      <c r="R5018" s="241"/>
      <c r="S5018" s="241"/>
      <c r="T5018" s="242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3" t="s">
        <v>205</v>
      </c>
      <c r="AU5018" s="243" t="s">
        <v>82</v>
      </c>
      <c r="AV5018" s="13" t="s">
        <v>82</v>
      </c>
      <c r="AW5018" s="13" t="s">
        <v>33</v>
      </c>
      <c r="AX5018" s="13" t="s">
        <v>72</v>
      </c>
      <c r="AY5018" s="243" t="s">
        <v>190</v>
      </c>
    </row>
    <row r="5019" s="13" customFormat="1">
      <c r="A5019" s="13"/>
      <c r="B5019" s="232"/>
      <c r="C5019" s="233"/>
      <c r="D5019" s="234" t="s">
        <v>205</v>
      </c>
      <c r="E5019" s="235" t="s">
        <v>19</v>
      </c>
      <c r="F5019" s="236" t="s">
        <v>1887</v>
      </c>
      <c r="G5019" s="233"/>
      <c r="H5019" s="237">
        <v>1.3500000000000001</v>
      </c>
      <c r="I5019" s="238"/>
      <c r="J5019" s="233"/>
      <c r="K5019" s="233"/>
      <c r="L5019" s="239"/>
      <c r="M5019" s="240"/>
      <c r="N5019" s="241"/>
      <c r="O5019" s="241"/>
      <c r="P5019" s="241"/>
      <c r="Q5019" s="241"/>
      <c r="R5019" s="241"/>
      <c r="S5019" s="241"/>
      <c r="T5019" s="242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T5019" s="243" t="s">
        <v>205</v>
      </c>
      <c r="AU5019" s="243" t="s">
        <v>82</v>
      </c>
      <c r="AV5019" s="13" t="s">
        <v>82</v>
      </c>
      <c r="AW5019" s="13" t="s">
        <v>33</v>
      </c>
      <c r="AX5019" s="13" t="s">
        <v>72</v>
      </c>
      <c r="AY5019" s="243" t="s">
        <v>190</v>
      </c>
    </row>
    <row r="5020" s="14" customFormat="1">
      <c r="A5020" s="14"/>
      <c r="B5020" s="254"/>
      <c r="C5020" s="255"/>
      <c r="D5020" s="234" t="s">
        <v>205</v>
      </c>
      <c r="E5020" s="256" t="s">
        <v>19</v>
      </c>
      <c r="F5020" s="257" t="s">
        <v>1496</v>
      </c>
      <c r="G5020" s="255"/>
      <c r="H5020" s="256" t="s">
        <v>19</v>
      </c>
      <c r="I5020" s="258"/>
      <c r="J5020" s="255"/>
      <c r="K5020" s="255"/>
      <c r="L5020" s="259"/>
      <c r="M5020" s="260"/>
      <c r="N5020" s="261"/>
      <c r="O5020" s="261"/>
      <c r="P5020" s="261"/>
      <c r="Q5020" s="261"/>
      <c r="R5020" s="261"/>
      <c r="S5020" s="261"/>
      <c r="T5020" s="262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63" t="s">
        <v>205</v>
      </c>
      <c r="AU5020" s="263" t="s">
        <v>82</v>
      </c>
      <c r="AV5020" s="14" t="s">
        <v>79</v>
      </c>
      <c r="AW5020" s="14" t="s">
        <v>33</v>
      </c>
      <c r="AX5020" s="14" t="s">
        <v>72</v>
      </c>
      <c r="AY5020" s="263" t="s">
        <v>190</v>
      </c>
    </row>
    <row r="5021" s="13" customFormat="1">
      <c r="A5021" s="13"/>
      <c r="B5021" s="232"/>
      <c r="C5021" s="233"/>
      <c r="D5021" s="234" t="s">
        <v>205</v>
      </c>
      <c r="E5021" s="235" t="s">
        <v>19</v>
      </c>
      <c r="F5021" s="236" t="s">
        <v>4566</v>
      </c>
      <c r="G5021" s="233"/>
      <c r="H5021" s="237">
        <v>42.960000000000001</v>
      </c>
      <c r="I5021" s="238"/>
      <c r="J5021" s="233"/>
      <c r="K5021" s="233"/>
      <c r="L5021" s="239"/>
      <c r="M5021" s="240"/>
      <c r="N5021" s="241"/>
      <c r="O5021" s="241"/>
      <c r="P5021" s="241"/>
      <c r="Q5021" s="241"/>
      <c r="R5021" s="241"/>
      <c r="S5021" s="241"/>
      <c r="T5021" s="242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43" t="s">
        <v>205</v>
      </c>
      <c r="AU5021" s="243" t="s">
        <v>82</v>
      </c>
      <c r="AV5021" s="13" t="s">
        <v>82</v>
      </c>
      <c r="AW5021" s="13" t="s">
        <v>33</v>
      </c>
      <c r="AX5021" s="13" t="s">
        <v>72</v>
      </c>
      <c r="AY5021" s="243" t="s">
        <v>190</v>
      </c>
    </row>
    <row r="5022" s="13" customFormat="1">
      <c r="A5022" s="13"/>
      <c r="B5022" s="232"/>
      <c r="C5022" s="233"/>
      <c r="D5022" s="234" t="s">
        <v>205</v>
      </c>
      <c r="E5022" s="235" t="s">
        <v>19</v>
      </c>
      <c r="F5022" s="236" t="s">
        <v>1860</v>
      </c>
      <c r="G5022" s="233"/>
      <c r="H5022" s="237">
        <v>-1.5760000000000001</v>
      </c>
      <c r="I5022" s="238"/>
      <c r="J5022" s="233"/>
      <c r="K5022" s="233"/>
      <c r="L5022" s="239"/>
      <c r="M5022" s="240"/>
      <c r="N5022" s="241"/>
      <c r="O5022" s="241"/>
      <c r="P5022" s="241"/>
      <c r="Q5022" s="241"/>
      <c r="R5022" s="241"/>
      <c r="S5022" s="241"/>
      <c r="T5022" s="242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3" t="s">
        <v>205</v>
      </c>
      <c r="AU5022" s="243" t="s">
        <v>82</v>
      </c>
      <c r="AV5022" s="13" t="s">
        <v>82</v>
      </c>
      <c r="AW5022" s="13" t="s">
        <v>33</v>
      </c>
      <c r="AX5022" s="13" t="s">
        <v>72</v>
      </c>
      <c r="AY5022" s="243" t="s">
        <v>190</v>
      </c>
    </row>
    <row r="5023" s="13" customFormat="1">
      <c r="A5023" s="13"/>
      <c r="B5023" s="232"/>
      <c r="C5023" s="233"/>
      <c r="D5023" s="234" t="s">
        <v>205</v>
      </c>
      <c r="E5023" s="235" t="s">
        <v>19</v>
      </c>
      <c r="F5023" s="236" t="s">
        <v>1871</v>
      </c>
      <c r="G5023" s="233"/>
      <c r="H5023" s="237">
        <v>-2.758</v>
      </c>
      <c r="I5023" s="238"/>
      <c r="J5023" s="233"/>
      <c r="K5023" s="233"/>
      <c r="L5023" s="239"/>
      <c r="M5023" s="240"/>
      <c r="N5023" s="241"/>
      <c r="O5023" s="241"/>
      <c r="P5023" s="241"/>
      <c r="Q5023" s="241"/>
      <c r="R5023" s="241"/>
      <c r="S5023" s="241"/>
      <c r="T5023" s="242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43" t="s">
        <v>205</v>
      </c>
      <c r="AU5023" s="243" t="s">
        <v>82</v>
      </c>
      <c r="AV5023" s="13" t="s">
        <v>82</v>
      </c>
      <c r="AW5023" s="13" t="s">
        <v>33</v>
      </c>
      <c r="AX5023" s="13" t="s">
        <v>72</v>
      </c>
      <c r="AY5023" s="243" t="s">
        <v>190</v>
      </c>
    </row>
    <row r="5024" s="13" customFormat="1">
      <c r="A5024" s="13"/>
      <c r="B5024" s="232"/>
      <c r="C5024" s="233"/>
      <c r="D5024" s="234" t="s">
        <v>205</v>
      </c>
      <c r="E5024" s="235" t="s">
        <v>19</v>
      </c>
      <c r="F5024" s="236" t="s">
        <v>1892</v>
      </c>
      <c r="G5024" s="233"/>
      <c r="H5024" s="237">
        <v>-2</v>
      </c>
      <c r="I5024" s="238"/>
      <c r="J5024" s="233"/>
      <c r="K5024" s="233"/>
      <c r="L5024" s="239"/>
      <c r="M5024" s="240"/>
      <c r="N5024" s="241"/>
      <c r="O5024" s="241"/>
      <c r="P5024" s="241"/>
      <c r="Q5024" s="241"/>
      <c r="R5024" s="241"/>
      <c r="S5024" s="241"/>
      <c r="T5024" s="242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3" t="s">
        <v>205</v>
      </c>
      <c r="AU5024" s="243" t="s">
        <v>82</v>
      </c>
      <c r="AV5024" s="13" t="s">
        <v>82</v>
      </c>
      <c r="AW5024" s="13" t="s">
        <v>33</v>
      </c>
      <c r="AX5024" s="13" t="s">
        <v>72</v>
      </c>
      <c r="AY5024" s="243" t="s">
        <v>190</v>
      </c>
    </row>
    <row r="5025" s="13" customFormat="1">
      <c r="A5025" s="13"/>
      <c r="B5025" s="232"/>
      <c r="C5025" s="233"/>
      <c r="D5025" s="234" t="s">
        <v>205</v>
      </c>
      <c r="E5025" s="235" t="s">
        <v>19</v>
      </c>
      <c r="F5025" s="236" t="s">
        <v>1895</v>
      </c>
      <c r="G5025" s="233"/>
      <c r="H5025" s="237">
        <v>0.90000000000000002</v>
      </c>
      <c r="I5025" s="238"/>
      <c r="J5025" s="233"/>
      <c r="K5025" s="233"/>
      <c r="L5025" s="239"/>
      <c r="M5025" s="240"/>
      <c r="N5025" s="241"/>
      <c r="O5025" s="241"/>
      <c r="P5025" s="241"/>
      <c r="Q5025" s="241"/>
      <c r="R5025" s="241"/>
      <c r="S5025" s="241"/>
      <c r="T5025" s="242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43" t="s">
        <v>205</v>
      </c>
      <c r="AU5025" s="243" t="s">
        <v>82</v>
      </c>
      <c r="AV5025" s="13" t="s">
        <v>82</v>
      </c>
      <c r="AW5025" s="13" t="s">
        <v>33</v>
      </c>
      <c r="AX5025" s="13" t="s">
        <v>72</v>
      </c>
      <c r="AY5025" s="243" t="s">
        <v>190</v>
      </c>
    </row>
    <row r="5026" s="14" customFormat="1">
      <c r="A5026" s="14"/>
      <c r="B5026" s="254"/>
      <c r="C5026" s="255"/>
      <c r="D5026" s="234" t="s">
        <v>205</v>
      </c>
      <c r="E5026" s="256" t="s">
        <v>19</v>
      </c>
      <c r="F5026" s="257" t="s">
        <v>1498</v>
      </c>
      <c r="G5026" s="255"/>
      <c r="H5026" s="256" t="s">
        <v>19</v>
      </c>
      <c r="I5026" s="258"/>
      <c r="J5026" s="255"/>
      <c r="K5026" s="255"/>
      <c r="L5026" s="259"/>
      <c r="M5026" s="260"/>
      <c r="N5026" s="261"/>
      <c r="O5026" s="261"/>
      <c r="P5026" s="261"/>
      <c r="Q5026" s="261"/>
      <c r="R5026" s="261"/>
      <c r="S5026" s="261"/>
      <c r="T5026" s="262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63" t="s">
        <v>205</v>
      </c>
      <c r="AU5026" s="263" t="s">
        <v>82</v>
      </c>
      <c r="AV5026" s="14" t="s">
        <v>79</v>
      </c>
      <c r="AW5026" s="14" t="s">
        <v>33</v>
      </c>
      <c r="AX5026" s="14" t="s">
        <v>72</v>
      </c>
      <c r="AY5026" s="263" t="s">
        <v>190</v>
      </c>
    </row>
    <row r="5027" s="13" customFormat="1">
      <c r="A5027" s="13"/>
      <c r="B5027" s="232"/>
      <c r="C5027" s="233"/>
      <c r="D5027" s="234" t="s">
        <v>205</v>
      </c>
      <c r="E5027" s="235" t="s">
        <v>19</v>
      </c>
      <c r="F5027" s="236" t="s">
        <v>4567</v>
      </c>
      <c r="G5027" s="233"/>
      <c r="H5027" s="237">
        <v>26.879999999999999</v>
      </c>
      <c r="I5027" s="238"/>
      <c r="J5027" s="233"/>
      <c r="K5027" s="233"/>
      <c r="L5027" s="239"/>
      <c r="M5027" s="240"/>
      <c r="N5027" s="241"/>
      <c r="O5027" s="241"/>
      <c r="P5027" s="241"/>
      <c r="Q5027" s="241"/>
      <c r="R5027" s="241"/>
      <c r="S5027" s="241"/>
      <c r="T5027" s="242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43" t="s">
        <v>205</v>
      </c>
      <c r="AU5027" s="243" t="s">
        <v>82</v>
      </c>
      <c r="AV5027" s="13" t="s">
        <v>82</v>
      </c>
      <c r="AW5027" s="13" t="s">
        <v>33</v>
      </c>
      <c r="AX5027" s="13" t="s">
        <v>72</v>
      </c>
      <c r="AY5027" s="243" t="s">
        <v>190</v>
      </c>
    </row>
    <row r="5028" s="13" customFormat="1">
      <c r="A5028" s="13"/>
      <c r="B5028" s="232"/>
      <c r="C5028" s="233"/>
      <c r="D5028" s="234" t="s">
        <v>205</v>
      </c>
      <c r="E5028" s="235" t="s">
        <v>19</v>
      </c>
      <c r="F5028" s="236" t="s">
        <v>1860</v>
      </c>
      <c r="G5028" s="233"/>
      <c r="H5028" s="237">
        <v>-1.5760000000000001</v>
      </c>
      <c r="I5028" s="238"/>
      <c r="J5028" s="233"/>
      <c r="K5028" s="233"/>
      <c r="L5028" s="239"/>
      <c r="M5028" s="240"/>
      <c r="N5028" s="241"/>
      <c r="O5028" s="241"/>
      <c r="P5028" s="241"/>
      <c r="Q5028" s="241"/>
      <c r="R5028" s="241"/>
      <c r="S5028" s="241"/>
      <c r="T5028" s="242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43" t="s">
        <v>205</v>
      </c>
      <c r="AU5028" s="243" t="s">
        <v>82</v>
      </c>
      <c r="AV5028" s="13" t="s">
        <v>82</v>
      </c>
      <c r="AW5028" s="13" t="s">
        <v>33</v>
      </c>
      <c r="AX5028" s="13" t="s">
        <v>72</v>
      </c>
      <c r="AY5028" s="243" t="s">
        <v>190</v>
      </c>
    </row>
    <row r="5029" s="14" customFormat="1">
      <c r="A5029" s="14"/>
      <c r="B5029" s="254"/>
      <c r="C5029" s="255"/>
      <c r="D5029" s="234" t="s">
        <v>205</v>
      </c>
      <c r="E5029" s="256" t="s">
        <v>19</v>
      </c>
      <c r="F5029" s="257" t="s">
        <v>1500</v>
      </c>
      <c r="G5029" s="255"/>
      <c r="H5029" s="256" t="s">
        <v>19</v>
      </c>
      <c r="I5029" s="258"/>
      <c r="J5029" s="255"/>
      <c r="K5029" s="255"/>
      <c r="L5029" s="259"/>
      <c r="M5029" s="260"/>
      <c r="N5029" s="261"/>
      <c r="O5029" s="261"/>
      <c r="P5029" s="261"/>
      <c r="Q5029" s="261"/>
      <c r="R5029" s="261"/>
      <c r="S5029" s="261"/>
      <c r="T5029" s="262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63" t="s">
        <v>205</v>
      </c>
      <c r="AU5029" s="263" t="s">
        <v>82</v>
      </c>
      <c r="AV5029" s="14" t="s">
        <v>79</v>
      </c>
      <c r="AW5029" s="14" t="s">
        <v>33</v>
      </c>
      <c r="AX5029" s="14" t="s">
        <v>72</v>
      </c>
      <c r="AY5029" s="263" t="s">
        <v>190</v>
      </c>
    </row>
    <row r="5030" s="13" customFormat="1">
      <c r="A5030" s="13"/>
      <c r="B5030" s="232"/>
      <c r="C5030" s="233"/>
      <c r="D5030" s="234" t="s">
        <v>205</v>
      </c>
      <c r="E5030" s="235" t="s">
        <v>19</v>
      </c>
      <c r="F5030" s="236" t="s">
        <v>4568</v>
      </c>
      <c r="G5030" s="233"/>
      <c r="H5030" s="237">
        <v>42.630000000000003</v>
      </c>
      <c r="I5030" s="238"/>
      <c r="J5030" s="233"/>
      <c r="K5030" s="233"/>
      <c r="L5030" s="239"/>
      <c r="M5030" s="240"/>
      <c r="N5030" s="241"/>
      <c r="O5030" s="241"/>
      <c r="P5030" s="241"/>
      <c r="Q5030" s="241"/>
      <c r="R5030" s="241"/>
      <c r="S5030" s="241"/>
      <c r="T5030" s="242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3" t="s">
        <v>205</v>
      </c>
      <c r="AU5030" s="243" t="s">
        <v>82</v>
      </c>
      <c r="AV5030" s="13" t="s">
        <v>82</v>
      </c>
      <c r="AW5030" s="13" t="s">
        <v>33</v>
      </c>
      <c r="AX5030" s="13" t="s">
        <v>72</v>
      </c>
      <c r="AY5030" s="243" t="s">
        <v>190</v>
      </c>
    </row>
    <row r="5031" s="13" customFormat="1">
      <c r="A5031" s="13"/>
      <c r="B5031" s="232"/>
      <c r="C5031" s="233"/>
      <c r="D5031" s="234" t="s">
        <v>205</v>
      </c>
      <c r="E5031" s="235" t="s">
        <v>19</v>
      </c>
      <c r="F5031" s="236" t="s">
        <v>1860</v>
      </c>
      <c r="G5031" s="233"/>
      <c r="H5031" s="237">
        <v>-1.5760000000000001</v>
      </c>
      <c r="I5031" s="238"/>
      <c r="J5031" s="233"/>
      <c r="K5031" s="233"/>
      <c r="L5031" s="239"/>
      <c r="M5031" s="240"/>
      <c r="N5031" s="241"/>
      <c r="O5031" s="241"/>
      <c r="P5031" s="241"/>
      <c r="Q5031" s="241"/>
      <c r="R5031" s="241"/>
      <c r="S5031" s="241"/>
      <c r="T5031" s="242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43" t="s">
        <v>205</v>
      </c>
      <c r="AU5031" s="243" t="s">
        <v>82</v>
      </c>
      <c r="AV5031" s="13" t="s">
        <v>82</v>
      </c>
      <c r="AW5031" s="13" t="s">
        <v>33</v>
      </c>
      <c r="AX5031" s="13" t="s">
        <v>72</v>
      </c>
      <c r="AY5031" s="243" t="s">
        <v>190</v>
      </c>
    </row>
    <row r="5032" s="13" customFormat="1">
      <c r="A5032" s="13"/>
      <c r="B5032" s="232"/>
      <c r="C5032" s="233"/>
      <c r="D5032" s="234" t="s">
        <v>205</v>
      </c>
      <c r="E5032" s="235" t="s">
        <v>19</v>
      </c>
      <c r="F5032" s="236" t="s">
        <v>1871</v>
      </c>
      <c r="G5032" s="233"/>
      <c r="H5032" s="237">
        <v>-2.758</v>
      </c>
      <c r="I5032" s="238"/>
      <c r="J5032" s="233"/>
      <c r="K5032" s="233"/>
      <c r="L5032" s="239"/>
      <c r="M5032" s="240"/>
      <c r="N5032" s="241"/>
      <c r="O5032" s="241"/>
      <c r="P5032" s="241"/>
      <c r="Q5032" s="241"/>
      <c r="R5032" s="241"/>
      <c r="S5032" s="241"/>
      <c r="T5032" s="242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43" t="s">
        <v>205</v>
      </c>
      <c r="AU5032" s="243" t="s">
        <v>82</v>
      </c>
      <c r="AV5032" s="13" t="s">
        <v>82</v>
      </c>
      <c r="AW5032" s="13" t="s">
        <v>33</v>
      </c>
      <c r="AX5032" s="13" t="s">
        <v>72</v>
      </c>
      <c r="AY5032" s="243" t="s">
        <v>190</v>
      </c>
    </row>
    <row r="5033" s="13" customFormat="1">
      <c r="A5033" s="13"/>
      <c r="B5033" s="232"/>
      <c r="C5033" s="233"/>
      <c r="D5033" s="234" t="s">
        <v>205</v>
      </c>
      <c r="E5033" s="235" t="s">
        <v>19</v>
      </c>
      <c r="F5033" s="236" t="s">
        <v>1502</v>
      </c>
      <c r="G5033" s="233"/>
      <c r="H5033" s="237">
        <v>-0.35999999999999999</v>
      </c>
      <c r="I5033" s="238"/>
      <c r="J5033" s="233"/>
      <c r="K5033" s="233"/>
      <c r="L5033" s="239"/>
      <c r="M5033" s="240"/>
      <c r="N5033" s="241"/>
      <c r="O5033" s="241"/>
      <c r="P5033" s="241"/>
      <c r="Q5033" s="241"/>
      <c r="R5033" s="241"/>
      <c r="S5033" s="241"/>
      <c r="T5033" s="242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43" t="s">
        <v>205</v>
      </c>
      <c r="AU5033" s="243" t="s">
        <v>82</v>
      </c>
      <c r="AV5033" s="13" t="s">
        <v>82</v>
      </c>
      <c r="AW5033" s="13" t="s">
        <v>33</v>
      </c>
      <c r="AX5033" s="13" t="s">
        <v>72</v>
      </c>
      <c r="AY5033" s="243" t="s">
        <v>190</v>
      </c>
    </row>
    <row r="5034" s="13" customFormat="1">
      <c r="A5034" s="13"/>
      <c r="B5034" s="232"/>
      <c r="C5034" s="233"/>
      <c r="D5034" s="234" t="s">
        <v>205</v>
      </c>
      <c r="E5034" s="235" t="s">
        <v>19</v>
      </c>
      <c r="F5034" s="236" t="s">
        <v>1892</v>
      </c>
      <c r="G5034" s="233"/>
      <c r="H5034" s="237">
        <v>-2</v>
      </c>
      <c r="I5034" s="238"/>
      <c r="J5034" s="233"/>
      <c r="K5034" s="233"/>
      <c r="L5034" s="239"/>
      <c r="M5034" s="240"/>
      <c r="N5034" s="241"/>
      <c r="O5034" s="241"/>
      <c r="P5034" s="241"/>
      <c r="Q5034" s="241"/>
      <c r="R5034" s="241"/>
      <c r="S5034" s="241"/>
      <c r="T5034" s="242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43" t="s">
        <v>205</v>
      </c>
      <c r="AU5034" s="243" t="s">
        <v>82</v>
      </c>
      <c r="AV5034" s="13" t="s">
        <v>82</v>
      </c>
      <c r="AW5034" s="13" t="s">
        <v>33</v>
      </c>
      <c r="AX5034" s="13" t="s">
        <v>72</v>
      </c>
      <c r="AY5034" s="243" t="s">
        <v>190</v>
      </c>
    </row>
    <row r="5035" s="13" customFormat="1">
      <c r="A5035" s="13"/>
      <c r="B5035" s="232"/>
      <c r="C5035" s="233"/>
      <c r="D5035" s="234" t="s">
        <v>205</v>
      </c>
      <c r="E5035" s="235" t="s">
        <v>19</v>
      </c>
      <c r="F5035" s="236" t="s">
        <v>1895</v>
      </c>
      <c r="G5035" s="233"/>
      <c r="H5035" s="237">
        <v>0.90000000000000002</v>
      </c>
      <c r="I5035" s="238"/>
      <c r="J5035" s="233"/>
      <c r="K5035" s="233"/>
      <c r="L5035" s="239"/>
      <c r="M5035" s="240"/>
      <c r="N5035" s="241"/>
      <c r="O5035" s="241"/>
      <c r="P5035" s="241"/>
      <c r="Q5035" s="241"/>
      <c r="R5035" s="241"/>
      <c r="S5035" s="241"/>
      <c r="T5035" s="242"/>
      <c r="U5035" s="13"/>
      <c r="V5035" s="13"/>
      <c r="W5035" s="13"/>
      <c r="X5035" s="13"/>
      <c r="Y5035" s="13"/>
      <c r="Z5035" s="13"/>
      <c r="AA5035" s="13"/>
      <c r="AB5035" s="13"/>
      <c r="AC5035" s="13"/>
      <c r="AD5035" s="13"/>
      <c r="AE5035" s="13"/>
      <c r="AT5035" s="243" t="s">
        <v>205</v>
      </c>
      <c r="AU5035" s="243" t="s">
        <v>82</v>
      </c>
      <c r="AV5035" s="13" t="s">
        <v>82</v>
      </c>
      <c r="AW5035" s="13" t="s">
        <v>33</v>
      </c>
      <c r="AX5035" s="13" t="s">
        <v>72</v>
      </c>
      <c r="AY5035" s="243" t="s">
        <v>190</v>
      </c>
    </row>
    <row r="5036" s="14" customFormat="1">
      <c r="A5036" s="14"/>
      <c r="B5036" s="254"/>
      <c r="C5036" s="255"/>
      <c r="D5036" s="234" t="s">
        <v>205</v>
      </c>
      <c r="E5036" s="256" t="s">
        <v>19</v>
      </c>
      <c r="F5036" s="257" t="s">
        <v>1452</v>
      </c>
      <c r="G5036" s="255"/>
      <c r="H5036" s="256" t="s">
        <v>19</v>
      </c>
      <c r="I5036" s="258"/>
      <c r="J5036" s="255"/>
      <c r="K5036" s="255"/>
      <c r="L5036" s="259"/>
      <c r="M5036" s="260"/>
      <c r="N5036" s="261"/>
      <c r="O5036" s="261"/>
      <c r="P5036" s="261"/>
      <c r="Q5036" s="261"/>
      <c r="R5036" s="261"/>
      <c r="S5036" s="261"/>
      <c r="T5036" s="262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63" t="s">
        <v>205</v>
      </c>
      <c r="AU5036" s="263" t="s">
        <v>82</v>
      </c>
      <c r="AV5036" s="14" t="s">
        <v>79</v>
      </c>
      <c r="AW5036" s="14" t="s">
        <v>33</v>
      </c>
      <c r="AX5036" s="14" t="s">
        <v>72</v>
      </c>
      <c r="AY5036" s="263" t="s">
        <v>190</v>
      </c>
    </row>
    <row r="5037" s="13" customFormat="1">
      <c r="A5037" s="13"/>
      <c r="B5037" s="232"/>
      <c r="C5037" s="233"/>
      <c r="D5037" s="234" t="s">
        <v>205</v>
      </c>
      <c r="E5037" s="235" t="s">
        <v>19</v>
      </c>
      <c r="F5037" s="236" t="s">
        <v>4737</v>
      </c>
      <c r="G5037" s="233"/>
      <c r="H5037" s="237">
        <v>41.924999999999997</v>
      </c>
      <c r="I5037" s="238"/>
      <c r="J5037" s="233"/>
      <c r="K5037" s="233"/>
      <c r="L5037" s="239"/>
      <c r="M5037" s="240"/>
      <c r="N5037" s="241"/>
      <c r="O5037" s="241"/>
      <c r="P5037" s="241"/>
      <c r="Q5037" s="241"/>
      <c r="R5037" s="241"/>
      <c r="S5037" s="241"/>
      <c r="T5037" s="242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3" t="s">
        <v>205</v>
      </c>
      <c r="AU5037" s="243" t="s">
        <v>82</v>
      </c>
      <c r="AV5037" s="13" t="s">
        <v>82</v>
      </c>
      <c r="AW5037" s="13" t="s">
        <v>33</v>
      </c>
      <c r="AX5037" s="13" t="s">
        <v>72</v>
      </c>
      <c r="AY5037" s="243" t="s">
        <v>190</v>
      </c>
    </row>
    <row r="5038" s="13" customFormat="1">
      <c r="A5038" s="13"/>
      <c r="B5038" s="232"/>
      <c r="C5038" s="233"/>
      <c r="D5038" s="234" t="s">
        <v>205</v>
      </c>
      <c r="E5038" s="235" t="s">
        <v>19</v>
      </c>
      <c r="F5038" s="236" t="s">
        <v>1867</v>
      </c>
      <c r="G5038" s="233"/>
      <c r="H5038" s="237">
        <v>-1.7729999999999999</v>
      </c>
      <c r="I5038" s="238"/>
      <c r="J5038" s="233"/>
      <c r="K5038" s="233"/>
      <c r="L5038" s="239"/>
      <c r="M5038" s="240"/>
      <c r="N5038" s="241"/>
      <c r="O5038" s="241"/>
      <c r="P5038" s="241"/>
      <c r="Q5038" s="241"/>
      <c r="R5038" s="241"/>
      <c r="S5038" s="241"/>
      <c r="T5038" s="242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3" t="s">
        <v>205</v>
      </c>
      <c r="AU5038" s="243" t="s">
        <v>82</v>
      </c>
      <c r="AV5038" s="13" t="s">
        <v>82</v>
      </c>
      <c r="AW5038" s="13" t="s">
        <v>33</v>
      </c>
      <c r="AX5038" s="13" t="s">
        <v>72</v>
      </c>
      <c r="AY5038" s="243" t="s">
        <v>190</v>
      </c>
    </row>
    <row r="5039" s="13" customFormat="1">
      <c r="A5039" s="13"/>
      <c r="B5039" s="232"/>
      <c r="C5039" s="233"/>
      <c r="D5039" s="234" t="s">
        <v>205</v>
      </c>
      <c r="E5039" s="235" t="s">
        <v>19</v>
      </c>
      <c r="F5039" s="236" t="s">
        <v>1886</v>
      </c>
      <c r="G5039" s="233"/>
      <c r="H5039" s="237">
        <v>-5</v>
      </c>
      <c r="I5039" s="238"/>
      <c r="J5039" s="233"/>
      <c r="K5039" s="233"/>
      <c r="L5039" s="239"/>
      <c r="M5039" s="240"/>
      <c r="N5039" s="241"/>
      <c r="O5039" s="241"/>
      <c r="P5039" s="241"/>
      <c r="Q5039" s="241"/>
      <c r="R5039" s="241"/>
      <c r="S5039" s="241"/>
      <c r="T5039" s="242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3" t="s">
        <v>205</v>
      </c>
      <c r="AU5039" s="243" t="s">
        <v>82</v>
      </c>
      <c r="AV5039" s="13" t="s">
        <v>82</v>
      </c>
      <c r="AW5039" s="13" t="s">
        <v>33</v>
      </c>
      <c r="AX5039" s="13" t="s">
        <v>72</v>
      </c>
      <c r="AY5039" s="243" t="s">
        <v>190</v>
      </c>
    </row>
    <row r="5040" s="13" customFormat="1">
      <c r="A5040" s="13"/>
      <c r="B5040" s="232"/>
      <c r="C5040" s="233"/>
      <c r="D5040" s="234" t="s">
        <v>205</v>
      </c>
      <c r="E5040" s="235" t="s">
        <v>19</v>
      </c>
      <c r="F5040" s="236" t="s">
        <v>1887</v>
      </c>
      <c r="G5040" s="233"/>
      <c r="H5040" s="237">
        <v>1.3500000000000001</v>
      </c>
      <c r="I5040" s="238"/>
      <c r="J5040" s="233"/>
      <c r="K5040" s="233"/>
      <c r="L5040" s="239"/>
      <c r="M5040" s="240"/>
      <c r="N5040" s="241"/>
      <c r="O5040" s="241"/>
      <c r="P5040" s="241"/>
      <c r="Q5040" s="241"/>
      <c r="R5040" s="241"/>
      <c r="S5040" s="241"/>
      <c r="T5040" s="242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43" t="s">
        <v>205</v>
      </c>
      <c r="AU5040" s="243" t="s">
        <v>82</v>
      </c>
      <c r="AV5040" s="13" t="s">
        <v>82</v>
      </c>
      <c r="AW5040" s="13" t="s">
        <v>33</v>
      </c>
      <c r="AX5040" s="13" t="s">
        <v>72</v>
      </c>
      <c r="AY5040" s="243" t="s">
        <v>190</v>
      </c>
    </row>
    <row r="5041" s="15" customFormat="1">
      <c r="A5041" s="15"/>
      <c r="B5041" s="264"/>
      <c r="C5041" s="265"/>
      <c r="D5041" s="234" t="s">
        <v>205</v>
      </c>
      <c r="E5041" s="266" t="s">
        <v>19</v>
      </c>
      <c r="F5041" s="267" t="s">
        <v>243</v>
      </c>
      <c r="G5041" s="265"/>
      <c r="H5041" s="268">
        <v>7703.7659999999996</v>
      </c>
      <c r="I5041" s="269"/>
      <c r="J5041" s="265"/>
      <c r="K5041" s="265"/>
      <c r="L5041" s="270"/>
      <c r="M5041" s="271"/>
      <c r="N5041" s="272"/>
      <c r="O5041" s="272"/>
      <c r="P5041" s="272"/>
      <c r="Q5041" s="272"/>
      <c r="R5041" s="272"/>
      <c r="S5041" s="272"/>
      <c r="T5041" s="273"/>
      <c r="U5041" s="15"/>
      <c r="V5041" s="15"/>
      <c r="W5041" s="15"/>
      <c r="X5041" s="15"/>
      <c r="Y5041" s="15"/>
      <c r="Z5041" s="15"/>
      <c r="AA5041" s="15"/>
      <c r="AB5041" s="15"/>
      <c r="AC5041" s="15"/>
      <c r="AD5041" s="15"/>
      <c r="AE5041" s="15"/>
      <c r="AT5041" s="274" t="s">
        <v>205</v>
      </c>
      <c r="AU5041" s="274" t="s">
        <v>82</v>
      </c>
      <c r="AV5041" s="15" t="s">
        <v>197</v>
      </c>
      <c r="AW5041" s="15" t="s">
        <v>33</v>
      </c>
      <c r="AX5041" s="15" t="s">
        <v>79</v>
      </c>
      <c r="AY5041" s="274" t="s">
        <v>190</v>
      </c>
    </row>
    <row r="5042" s="2" customFormat="1" ht="16.5" customHeight="1">
      <c r="A5042" s="40"/>
      <c r="B5042" s="41"/>
      <c r="C5042" s="214" t="s">
        <v>4738</v>
      </c>
      <c r="D5042" s="214" t="s">
        <v>192</v>
      </c>
      <c r="E5042" s="215" t="s">
        <v>4739</v>
      </c>
      <c r="F5042" s="216" t="s">
        <v>4740</v>
      </c>
      <c r="G5042" s="217" t="s">
        <v>214</v>
      </c>
      <c r="H5042" s="218">
        <v>25</v>
      </c>
      <c r="I5042" s="219"/>
      <c r="J5042" s="220">
        <f>ROUND(I5042*H5042,2)</f>
        <v>0</v>
      </c>
      <c r="K5042" s="216" t="s">
        <v>196</v>
      </c>
      <c r="L5042" s="46"/>
      <c r="M5042" s="221" t="s">
        <v>19</v>
      </c>
      <c r="N5042" s="222" t="s">
        <v>43</v>
      </c>
      <c r="O5042" s="86"/>
      <c r="P5042" s="223">
        <f>O5042*H5042</f>
        <v>0</v>
      </c>
      <c r="Q5042" s="223">
        <v>0.0015200000000000001</v>
      </c>
      <c r="R5042" s="223">
        <f>Q5042*H5042</f>
        <v>0.037999999999999999</v>
      </c>
      <c r="S5042" s="223">
        <v>0</v>
      </c>
      <c r="T5042" s="224">
        <f>S5042*H5042</f>
        <v>0</v>
      </c>
      <c r="U5042" s="40"/>
      <c r="V5042" s="40"/>
      <c r="W5042" s="40"/>
      <c r="X5042" s="40"/>
      <c r="Y5042" s="40"/>
      <c r="Z5042" s="40"/>
      <c r="AA5042" s="40"/>
      <c r="AB5042" s="40"/>
      <c r="AC5042" s="40"/>
      <c r="AD5042" s="40"/>
      <c r="AE5042" s="40"/>
      <c r="AR5042" s="225" t="s">
        <v>197</v>
      </c>
      <c r="AT5042" s="225" t="s">
        <v>192</v>
      </c>
      <c r="AU5042" s="225" t="s">
        <v>82</v>
      </c>
      <c r="AY5042" s="19" t="s">
        <v>190</v>
      </c>
      <c r="BE5042" s="226">
        <f>IF(N5042="základní",J5042,0)</f>
        <v>0</v>
      </c>
      <c r="BF5042" s="226">
        <f>IF(N5042="snížená",J5042,0)</f>
        <v>0</v>
      </c>
      <c r="BG5042" s="226">
        <f>IF(N5042="zákl. přenesená",J5042,0)</f>
        <v>0</v>
      </c>
      <c r="BH5042" s="226">
        <f>IF(N5042="sníž. přenesená",J5042,0)</f>
        <v>0</v>
      </c>
      <c r="BI5042" s="226">
        <f>IF(N5042="nulová",J5042,0)</f>
        <v>0</v>
      </c>
      <c r="BJ5042" s="19" t="s">
        <v>79</v>
      </c>
      <c r="BK5042" s="226">
        <f>ROUND(I5042*H5042,2)</f>
        <v>0</v>
      </c>
      <c r="BL5042" s="19" t="s">
        <v>197</v>
      </c>
      <c r="BM5042" s="225" t="s">
        <v>4741</v>
      </c>
    </row>
    <row r="5043" s="2" customFormat="1">
      <c r="A5043" s="40"/>
      <c r="B5043" s="41"/>
      <c r="C5043" s="42"/>
      <c r="D5043" s="227" t="s">
        <v>199</v>
      </c>
      <c r="E5043" s="42"/>
      <c r="F5043" s="228" t="s">
        <v>4742</v>
      </c>
      <c r="G5043" s="42"/>
      <c r="H5043" s="42"/>
      <c r="I5043" s="229"/>
      <c r="J5043" s="42"/>
      <c r="K5043" s="42"/>
      <c r="L5043" s="46"/>
      <c r="M5043" s="230"/>
      <c r="N5043" s="231"/>
      <c r="O5043" s="86"/>
      <c r="P5043" s="86"/>
      <c r="Q5043" s="86"/>
      <c r="R5043" s="86"/>
      <c r="S5043" s="86"/>
      <c r="T5043" s="87"/>
      <c r="U5043" s="40"/>
      <c r="V5043" s="40"/>
      <c r="W5043" s="40"/>
      <c r="X5043" s="40"/>
      <c r="Y5043" s="40"/>
      <c r="Z5043" s="40"/>
      <c r="AA5043" s="40"/>
      <c r="AB5043" s="40"/>
      <c r="AC5043" s="40"/>
      <c r="AD5043" s="40"/>
      <c r="AE5043" s="40"/>
      <c r="AT5043" s="19" t="s">
        <v>199</v>
      </c>
      <c r="AU5043" s="19" t="s">
        <v>82</v>
      </c>
    </row>
    <row r="5044" s="14" customFormat="1">
      <c r="A5044" s="14"/>
      <c r="B5044" s="254"/>
      <c r="C5044" s="255"/>
      <c r="D5044" s="234" t="s">
        <v>205</v>
      </c>
      <c r="E5044" s="256" t="s">
        <v>19</v>
      </c>
      <c r="F5044" s="257" t="s">
        <v>4743</v>
      </c>
      <c r="G5044" s="255"/>
      <c r="H5044" s="256" t="s">
        <v>19</v>
      </c>
      <c r="I5044" s="258"/>
      <c r="J5044" s="255"/>
      <c r="K5044" s="255"/>
      <c r="L5044" s="259"/>
      <c r="M5044" s="260"/>
      <c r="N5044" s="261"/>
      <c r="O5044" s="261"/>
      <c r="P5044" s="261"/>
      <c r="Q5044" s="261"/>
      <c r="R5044" s="261"/>
      <c r="S5044" s="261"/>
      <c r="T5044" s="262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63" t="s">
        <v>205</v>
      </c>
      <c r="AU5044" s="263" t="s">
        <v>82</v>
      </c>
      <c r="AV5044" s="14" t="s">
        <v>79</v>
      </c>
      <c r="AW5044" s="14" t="s">
        <v>33</v>
      </c>
      <c r="AX5044" s="14" t="s">
        <v>72</v>
      </c>
      <c r="AY5044" s="263" t="s">
        <v>190</v>
      </c>
    </row>
    <row r="5045" s="13" customFormat="1">
      <c r="A5045" s="13"/>
      <c r="B5045" s="232"/>
      <c r="C5045" s="233"/>
      <c r="D5045" s="234" t="s">
        <v>205</v>
      </c>
      <c r="E5045" s="235" t="s">
        <v>19</v>
      </c>
      <c r="F5045" s="236" t="s">
        <v>4744</v>
      </c>
      <c r="G5045" s="233"/>
      <c r="H5045" s="237">
        <v>25</v>
      </c>
      <c r="I5045" s="238"/>
      <c r="J5045" s="233"/>
      <c r="K5045" s="233"/>
      <c r="L5045" s="239"/>
      <c r="M5045" s="240"/>
      <c r="N5045" s="241"/>
      <c r="O5045" s="241"/>
      <c r="P5045" s="241"/>
      <c r="Q5045" s="241"/>
      <c r="R5045" s="241"/>
      <c r="S5045" s="241"/>
      <c r="T5045" s="242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3" t="s">
        <v>205</v>
      </c>
      <c r="AU5045" s="243" t="s">
        <v>82</v>
      </c>
      <c r="AV5045" s="13" t="s">
        <v>82</v>
      </c>
      <c r="AW5045" s="13" t="s">
        <v>33</v>
      </c>
      <c r="AX5045" s="13" t="s">
        <v>79</v>
      </c>
      <c r="AY5045" s="243" t="s">
        <v>190</v>
      </c>
    </row>
    <row r="5046" s="12" customFormat="1" ht="22.8" customHeight="1">
      <c r="A5046" s="12"/>
      <c r="B5046" s="198"/>
      <c r="C5046" s="199"/>
      <c r="D5046" s="200" t="s">
        <v>71</v>
      </c>
      <c r="E5046" s="212" t="s">
        <v>4745</v>
      </c>
      <c r="F5046" s="212" t="s">
        <v>4746</v>
      </c>
      <c r="G5046" s="199"/>
      <c r="H5046" s="199"/>
      <c r="I5046" s="202"/>
      <c r="J5046" s="213">
        <f>BK5046</f>
        <v>0</v>
      </c>
      <c r="K5046" s="199"/>
      <c r="L5046" s="204"/>
      <c r="M5046" s="205"/>
      <c r="N5046" s="206"/>
      <c r="O5046" s="206"/>
      <c r="P5046" s="207">
        <f>SUM(P5047:P5136)</f>
        <v>0</v>
      </c>
      <c r="Q5046" s="206"/>
      <c r="R5046" s="207">
        <f>SUM(R5047:R5136)</f>
        <v>5.3500000000000005</v>
      </c>
      <c r="S5046" s="206"/>
      <c r="T5046" s="208">
        <f>SUM(T5047:T5136)</f>
        <v>0</v>
      </c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  <c r="AR5046" s="209" t="s">
        <v>82</v>
      </c>
      <c r="AT5046" s="210" t="s">
        <v>71</v>
      </c>
      <c r="AU5046" s="210" t="s">
        <v>79</v>
      </c>
      <c r="AY5046" s="209" t="s">
        <v>190</v>
      </c>
      <c r="BK5046" s="211">
        <f>SUM(BK5047:BK5136)</f>
        <v>0</v>
      </c>
    </row>
    <row r="5047" s="2" customFormat="1" ht="16.5" customHeight="1">
      <c r="A5047" s="40"/>
      <c r="B5047" s="41"/>
      <c r="C5047" s="214" t="s">
        <v>4747</v>
      </c>
      <c r="D5047" s="214" t="s">
        <v>192</v>
      </c>
      <c r="E5047" s="215" t="s">
        <v>4748</v>
      </c>
      <c r="F5047" s="216" t="s">
        <v>4749</v>
      </c>
      <c r="G5047" s="217" t="s">
        <v>3423</v>
      </c>
      <c r="H5047" s="218">
        <v>1</v>
      </c>
      <c r="I5047" s="219"/>
      <c r="J5047" s="220">
        <f>ROUND(I5047*H5047,2)</f>
        <v>0</v>
      </c>
      <c r="K5047" s="216" t="s">
        <v>19</v>
      </c>
      <c r="L5047" s="46"/>
      <c r="M5047" s="221" t="s">
        <v>19</v>
      </c>
      <c r="N5047" s="222" t="s">
        <v>43</v>
      </c>
      <c r="O5047" s="86"/>
      <c r="P5047" s="223">
        <f>O5047*H5047</f>
        <v>0</v>
      </c>
      <c r="Q5047" s="223">
        <v>0.089999999999999997</v>
      </c>
      <c r="R5047" s="223">
        <f>Q5047*H5047</f>
        <v>0.089999999999999997</v>
      </c>
      <c r="S5047" s="223">
        <v>0</v>
      </c>
      <c r="T5047" s="224">
        <f>S5047*H5047</f>
        <v>0</v>
      </c>
      <c r="U5047" s="40"/>
      <c r="V5047" s="40"/>
      <c r="W5047" s="40"/>
      <c r="X5047" s="40"/>
      <c r="Y5047" s="40"/>
      <c r="Z5047" s="40"/>
      <c r="AA5047" s="40"/>
      <c r="AB5047" s="40"/>
      <c r="AC5047" s="40"/>
      <c r="AD5047" s="40"/>
      <c r="AE5047" s="40"/>
      <c r="AR5047" s="225" t="s">
        <v>307</v>
      </c>
      <c r="AT5047" s="225" t="s">
        <v>192</v>
      </c>
      <c r="AU5047" s="225" t="s">
        <v>82</v>
      </c>
      <c r="AY5047" s="19" t="s">
        <v>190</v>
      </c>
      <c r="BE5047" s="226">
        <f>IF(N5047="základní",J5047,0)</f>
        <v>0</v>
      </c>
      <c r="BF5047" s="226">
        <f>IF(N5047="snížená",J5047,0)</f>
        <v>0</v>
      </c>
      <c r="BG5047" s="226">
        <f>IF(N5047="zákl. přenesená",J5047,0)</f>
        <v>0</v>
      </c>
      <c r="BH5047" s="226">
        <f>IF(N5047="sníž. přenesená",J5047,0)</f>
        <v>0</v>
      </c>
      <c r="BI5047" s="226">
        <f>IF(N5047="nulová",J5047,0)</f>
        <v>0</v>
      </c>
      <c r="BJ5047" s="19" t="s">
        <v>79</v>
      </c>
      <c r="BK5047" s="226">
        <f>ROUND(I5047*H5047,2)</f>
        <v>0</v>
      </c>
      <c r="BL5047" s="19" t="s">
        <v>307</v>
      </c>
      <c r="BM5047" s="225" t="s">
        <v>4750</v>
      </c>
    </row>
    <row r="5048" s="2" customFormat="1">
      <c r="A5048" s="40"/>
      <c r="B5048" s="41"/>
      <c r="C5048" s="42"/>
      <c r="D5048" s="234" t="s">
        <v>680</v>
      </c>
      <c r="E5048" s="42"/>
      <c r="F5048" s="283" t="s">
        <v>4751</v>
      </c>
      <c r="G5048" s="42"/>
      <c r="H5048" s="42"/>
      <c r="I5048" s="229"/>
      <c r="J5048" s="42"/>
      <c r="K5048" s="42"/>
      <c r="L5048" s="46"/>
      <c r="M5048" s="230"/>
      <c r="N5048" s="231"/>
      <c r="O5048" s="86"/>
      <c r="P5048" s="86"/>
      <c r="Q5048" s="86"/>
      <c r="R5048" s="86"/>
      <c r="S5048" s="86"/>
      <c r="T5048" s="87"/>
      <c r="U5048" s="40"/>
      <c r="V5048" s="40"/>
      <c r="W5048" s="40"/>
      <c r="X5048" s="40"/>
      <c r="Y5048" s="40"/>
      <c r="Z5048" s="40"/>
      <c r="AA5048" s="40"/>
      <c r="AB5048" s="40"/>
      <c r="AC5048" s="40"/>
      <c r="AD5048" s="40"/>
      <c r="AE5048" s="40"/>
      <c r="AT5048" s="19" t="s">
        <v>680</v>
      </c>
      <c r="AU5048" s="19" t="s">
        <v>82</v>
      </c>
    </row>
    <row r="5049" s="14" customFormat="1">
      <c r="A5049" s="14"/>
      <c r="B5049" s="254"/>
      <c r="C5049" s="255"/>
      <c r="D5049" s="234" t="s">
        <v>205</v>
      </c>
      <c r="E5049" s="256" t="s">
        <v>19</v>
      </c>
      <c r="F5049" s="257" t="s">
        <v>4752</v>
      </c>
      <c r="G5049" s="255"/>
      <c r="H5049" s="256" t="s">
        <v>19</v>
      </c>
      <c r="I5049" s="258"/>
      <c r="J5049" s="255"/>
      <c r="K5049" s="255"/>
      <c r="L5049" s="259"/>
      <c r="M5049" s="260"/>
      <c r="N5049" s="261"/>
      <c r="O5049" s="261"/>
      <c r="P5049" s="261"/>
      <c r="Q5049" s="261"/>
      <c r="R5049" s="261"/>
      <c r="S5049" s="261"/>
      <c r="T5049" s="262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63" t="s">
        <v>205</v>
      </c>
      <c r="AU5049" s="263" t="s">
        <v>82</v>
      </c>
      <c r="AV5049" s="14" t="s">
        <v>79</v>
      </c>
      <c r="AW5049" s="14" t="s">
        <v>33</v>
      </c>
      <c r="AX5049" s="14" t="s">
        <v>72</v>
      </c>
      <c r="AY5049" s="263" t="s">
        <v>190</v>
      </c>
    </row>
    <row r="5050" s="14" customFormat="1">
      <c r="A5050" s="14"/>
      <c r="B5050" s="254"/>
      <c r="C5050" s="255"/>
      <c r="D5050" s="234" t="s">
        <v>205</v>
      </c>
      <c r="E5050" s="256" t="s">
        <v>19</v>
      </c>
      <c r="F5050" s="257" t="s">
        <v>4753</v>
      </c>
      <c r="G5050" s="255"/>
      <c r="H5050" s="256" t="s">
        <v>19</v>
      </c>
      <c r="I5050" s="258"/>
      <c r="J5050" s="255"/>
      <c r="K5050" s="255"/>
      <c r="L5050" s="259"/>
      <c r="M5050" s="260"/>
      <c r="N5050" s="261"/>
      <c r="O5050" s="261"/>
      <c r="P5050" s="261"/>
      <c r="Q5050" s="261"/>
      <c r="R5050" s="261"/>
      <c r="S5050" s="261"/>
      <c r="T5050" s="262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63" t="s">
        <v>205</v>
      </c>
      <c r="AU5050" s="263" t="s">
        <v>82</v>
      </c>
      <c r="AV5050" s="14" t="s">
        <v>79</v>
      </c>
      <c r="AW5050" s="14" t="s">
        <v>33</v>
      </c>
      <c r="AX5050" s="14" t="s">
        <v>72</v>
      </c>
      <c r="AY5050" s="263" t="s">
        <v>190</v>
      </c>
    </row>
    <row r="5051" s="14" customFormat="1">
      <c r="A5051" s="14"/>
      <c r="B5051" s="254"/>
      <c r="C5051" s="255"/>
      <c r="D5051" s="234" t="s">
        <v>205</v>
      </c>
      <c r="E5051" s="256" t="s">
        <v>19</v>
      </c>
      <c r="F5051" s="257" t="s">
        <v>4754</v>
      </c>
      <c r="G5051" s="255"/>
      <c r="H5051" s="256" t="s">
        <v>19</v>
      </c>
      <c r="I5051" s="258"/>
      <c r="J5051" s="255"/>
      <c r="K5051" s="255"/>
      <c r="L5051" s="259"/>
      <c r="M5051" s="260"/>
      <c r="N5051" s="261"/>
      <c r="O5051" s="261"/>
      <c r="P5051" s="261"/>
      <c r="Q5051" s="261"/>
      <c r="R5051" s="261"/>
      <c r="S5051" s="261"/>
      <c r="T5051" s="262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63" t="s">
        <v>205</v>
      </c>
      <c r="AU5051" s="263" t="s">
        <v>82</v>
      </c>
      <c r="AV5051" s="14" t="s">
        <v>79</v>
      </c>
      <c r="AW5051" s="14" t="s">
        <v>33</v>
      </c>
      <c r="AX5051" s="14" t="s">
        <v>72</v>
      </c>
      <c r="AY5051" s="263" t="s">
        <v>190</v>
      </c>
    </row>
    <row r="5052" s="13" customFormat="1">
      <c r="A5052" s="13"/>
      <c r="B5052" s="232"/>
      <c r="C5052" s="233"/>
      <c r="D5052" s="234" t="s">
        <v>205</v>
      </c>
      <c r="E5052" s="235" t="s">
        <v>19</v>
      </c>
      <c r="F5052" s="236" t="s">
        <v>79</v>
      </c>
      <c r="G5052" s="233"/>
      <c r="H5052" s="237">
        <v>1</v>
      </c>
      <c r="I5052" s="238"/>
      <c r="J5052" s="233"/>
      <c r="K5052" s="233"/>
      <c r="L5052" s="239"/>
      <c r="M5052" s="240"/>
      <c r="N5052" s="241"/>
      <c r="O5052" s="241"/>
      <c r="P5052" s="241"/>
      <c r="Q5052" s="241"/>
      <c r="R5052" s="241"/>
      <c r="S5052" s="241"/>
      <c r="T5052" s="242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3" t="s">
        <v>205</v>
      </c>
      <c r="AU5052" s="243" t="s">
        <v>82</v>
      </c>
      <c r="AV5052" s="13" t="s">
        <v>82</v>
      </c>
      <c r="AW5052" s="13" t="s">
        <v>33</v>
      </c>
      <c r="AX5052" s="13" t="s">
        <v>79</v>
      </c>
      <c r="AY5052" s="243" t="s">
        <v>190</v>
      </c>
    </row>
    <row r="5053" s="2" customFormat="1" ht="16.5" customHeight="1">
      <c r="A5053" s="40"/>
      <c r="B5053" s="41"/>
      <c r="C5053" s="214" t="s">
        <v>4755</v>
      </c>
      <c r="D5053" s="214" t="s">
        <v>192</v>
      </c>
      <c r="E5053" s="215" t="s">
        <v>4756</v>
      </c>
      <c r="F5053" s="216" t="s">
        <v>4757</v>
      </c>
      <c r="G5053" s="217" t="s">
        <v>3423</v>
      </c>
      <c r="H5053" s="218">
        <v>1</v>
      </c>
      <c r="I5053" s="219"/>
      <c r="J5053" s="220">
        <f>ROUND(I5053*H5053,2)</f>
        <v>0</v>
      </c>
      <c r="K5053" s="216" t="s">
        <v>19</v>
      </c>
      <c r="L5053" s="46"/>
      <c r="M5053" s="221" t="s">
        <v>19</v>
      </c>
      <c r="N5053" s="222" t="s">
        <v>43</v>
      </c>
      <c r="O5053" s="86"/>
      <c r="P5053" s="223">
        <f>O5053*H5053</f>
        <v>0</v>
      </c>
      <c r="Q5053" s="223">
        <v>0.12</v>
      </c>
      <c r="R5053" s="223">
        <f>Q5053*H5053</f>
        <v>0.12</v>
      </c>
      <c r="S5053" s="223">
        <v>0</v>
      </c>
      <c r="T5053" s="224">
        <f>S5053*H5053</f>
        <v>0</v>
      </c>
      <c r="U5053" s="40"/>
      <c r="V5053" s="40"/>
      <c r="W5053" s="40"/>
      <c r="X5053" s="40"/>
      <c r="Y5053" s="40"/>
      <c r="Z5053" s="40"/>
      <c r="AA5053" s="40"/>
      <c r="AB5053" s="40"/>
      <c r="AC5053" s="40"/>
      <c r="AD5053" s="40"/>
      <c r="AE5053" s="40"/>
      <c r="AR5053" s="225" t="s">
        <v>307</v>
      </c>
      <c r="AT5053" s="225" t="s">
        <v>192</v>
      </c>
      <c r="AU5053" s="225" t="s">
        <v>82</v>
      </c>
      <c r="AY5053" s="19" t="s">
        <v>190</v>
      </c>
      <c r="BE5053" s="226">
        <f>IF(N5053="základní",J5053,0)</f>
        <v>0</v>
      </c>
      <c r="BF5053" s="226">
        <f>IF(N5053="snížená",J5053,0)</f>
        <v>0</v>
      </c>
      <c r="BG5053" s="226">
        <f>IF(N5053="zákl. přenesená",J5053,0)</f>
        <v>0</v>
      </c>
      <c r="BH5053" s="226">
        <f>IF(N5053="sníž. přenesená",J5053,0)</f>
        <v>0</v>
      </c>
      <c r="BI5053" s="226">
        <f>IF(N5053="nulová",J5053,0)</f>
        <v>0</v>
      </c>
      <c r="BJ5053" s="19" t="s">
        <v>79</v>
      </c>
      <c r="BK5053" s="226">
        <f>ROUND(I5053*H5053,2)</f>
        <v>0</v>
      </c>
      <c r="BL5053" s="19" t="s">
        <v>307</v>
      </c>
      <c r="BM5053" s="225" t="s">
        <v>4758</v>
      </c>
    </row>
    <row r="5054" s="2" customFormat="1" ht="16.5" customHeight="1">
      <c r="A5054" s="40"/>
      <c r="B5054" s="41"/>
      <c r="C5054" s="214" t="s">
        <v>4759</v>
      </c>
      <c r="D5054" s="214" t="s">
        <v>192</v>
      </c>
      <c r="E5054" s="215" t="s">
        <v>4760</v>
      </c>
      <c r="F5054" s="216" t="s">
        <v>4761</v>
      </c>
      <c r="G5054" s="217" t="s">
        <v>3423</v>
      </c>
      <c r="H5054" s="218">
        <v>1</v>
      </c>
      <c r="I5054" s="219"/>
      <c r="J5054" s="220">
        <f>ROUND(I5054*H5054,2)</f>
        <v>0</v>
      </c>
      <c r="K5054" s="216" t="s">
        <v>19</v>
      </c>
      <c r="L5054" s="46"/>
      <c r="M5054" s="221" t="s">
        <v>19</v>
      </c>
      <c r="N5054" s="222" t="s">
        <v>43</v>
      </c>
      <c r="O5054" s="86"/>
      <c r="P5054" s="223">
        <f>O5054*H5054</f>
        <v>0</v>
      </c>
      <c r="Q5054" s="223">
        <v>0.059999999999999998</v>
      </c>
      <c r="R5054" s="223">
        <f>Q5054*H5054</f>
        <v>0.059999999999999998</v>
      </c>
      <c r="S5054" s="223">
        <v>0</v>
      </c>
      <c r="T5054" s="224">
        <f>S5054*H5054</f>
        <v>0</v>
      </c>
      <c r="U5054" s="40"/>
      <c r="V5054" s="40"/>
      <c r="W5054" s="40"/>
      <c r="X5054" s="40"/>
      <c r="Y5054" s="40"/>
      <c r="Z5054" s="40"/>
      <c r="AA5054" s="40"/>
      <c r="AB5054" s="40"/>
      <c r="AC5054" s="40"/>
      <c r="AD5054" s="40"/>
      <c r="AE5054" s="40"/>
      <c r="AR5054" s="225" t="s">
        <v>307</v>
      </c>
      <c r="AT5054" s="225" t="s">
        <v>192</v>
      </c>
      <c r="AU5054" s="225" t="s">
        <v>82</v>
      </c>
      <c r="AY5054" s="19" t="s">
        <v>190</v>
      </c>
      <c r="BE5054" s="226">
        <f>IF(N5054="základní",J5054,0)</f>
        <v>0</v>
      </c>
      <c r="BF5054" s="226">
        <f>IF(N5054="snížená",J5054,0)</f>
        <v>0</v>
      </c>
      <c r="BG5054" s="226">
        <f>IF(N5054="zákl. přenesená",J5054,0)</f>
        <v>0</v>
      </c>
      <c r="BH5054" s="226">
        <f>IF(N5054="sníž. přenesená",J5054,0)</f>
        <v>0</v>
      </c>
      <c r="BI5054" s="226">
        <f>IF(N5054="nulová",J5054,0)</f>
        <v>0</v>
      </c>
      <c r="BJ5054" s="19" t="s">
        <v>79</v>
      </c>
      <c r="BK5054" s="226">
        <f>ROUND(I5054*H5054,2)</f>
        <v>0</v>
      </c>
      <c r="BL5054" s="19" t="s">
        <v>307</v>
      </c>
      <c r="BM5054" s="225" t="s">
        <v>4762</v>
      </c>
    </row>
    <row r="5055" s="2" customFormat="1" ht="16.5" customHeight="1">
      <c r="A5055" s="40"/>
      <c r="B5055" s="41"/>
      <c r="C5055" s="214" t="s">
        <v>4763</v>
      </c>
      <c r="D5055" s="214" t="s">
        <v>192</v>
      </c>
      <c r="E5055" s="215" t="s">
        <v>4764</v>
      </c>
      <c r="F5055" s="216" t="s">
        <v>4765</v>
      </c>
      <c r="G5055" s="217" t="s">
        <v>3423</v>
      </c>
      <c r="H5055" s="218">
        <v>1</v>
      </c>
      <c r="I5055" s="219"/>
      <c r="J5055" s="220">
        <f>ROUND(I5055*H5055,2)</f>
        <v>0</v>
      </c>
      <c r="K5055" s="216" t="s">
        <v>19</v>
      </c>
      <c r="L5055" s="46"/>
      <c r="M5055" s="221" t="s">
        <v>19</v>
      </c>
      <c r="N5055" s="222" t="s">
        <v>43</v>
      </c>
      <c r="O5055" s="86"/>
      <c r="P5055" s="223">
        <f>O5055*H5055</f>
        <v>0</v>
      </c>
      <c r="Q5055" s="223">
        <v>0.10000000000000001</v>
      </c>
      <c r="R5055" s="223">
        <f>Q5055*H5055</f>
        <v>0.10000000000000001</v>
      </c>
      <c r="S5055" s="223">
        <v>0</v>
      </c>
      <c r="T5055" s="224">
        <f>S5055*H5055</f>
        <v>0</v>
      </c>
      <c r="U5055" s="40"/>
      <c r="V5055" s="40"/>
      <c r="W5055" s="40"/>
      <c r="X5055" s="40"/>
      <c r="Y5055" s="40"/>
      <c r="Z5055" s="40"/>
      <c r="AA5055" s="40"/>
      <c r="AB5055" s="40"/>
      <c r="AC5055" s="40"/>
      <c r="AD5055" s="40"/>
      <c r="AE5055" s="40"/>
      <c r="AR5055" s="225" t="s">
        <v>307</v>
      </c>
      <c r="AT5055" s="225" t="s">
        <v>192</v>
      </c>
      <c r="AU5055" s="225" t="s">
        <v>82</v>
      </c>
      <c r="AY5055" s="19" t="s">
        <v>190</v>
      </c>
      <c r="BE5055" s="226">
        <f>IF(N5055="základní",J5055,0)</f>
        <v>0</v>
      </c>
      <c r="BF5055" s="226">
        <f>IF(N5055="snížená",J5055,0)</f>
        <v>0</v>
      </c>
      <c r="BG5055" s="226">
        <f>IF(N5055="zákl. přenesená",J5055,0)</f>
        <v>0</v>
      </c>
      <c r="BH5055" s="226">
        <f>IF(N5055="sníž. přenesená",J5055,0)</f>
        <v>0</v>
      </c>
      <c r="BI5055" s="226">
        <f>IF(N5055="nulová",J5055,0)</f>
        <v>0</v>
      </c>
      <c r="BJ5055" s="19" t="s">
        <v>79</v>
      </c>
      <c r="BK5055" s="226">
        <f>ROUND(I5055*H5055,2)</f>
        <v>0</v>
      </c>
      <c r="BL5055" s="19" t="s">
        <v>307</v>
      </c>
      <c r="BM5055" s="225" t="s">
        <v>4766</v>
      </c>
    </row>
    <row r="5056" s="2" customFormat="1" ht="16.5" customHeight="1">
      <c r="A5056" s="40"/>
      <c r="B5056" s="41"/>
      <c r="C5056" s="214" t="s">
        <v>4767</v>
      </c>
      <c r="D5056" s="214" t="s">
        <v>192</v>
      </c>
      <c r="E5056" s="215" t="s">
        <v>4768</v>
      </c>
      <c r="F5056" s="216" t="s">
        <v>4769</v>
      </c>
      <c r="G5056" s="217" t="s">
        <v>3423</v>
      </c>
      <c r="H5056" s="218">
        <v>1</v>
      </c>
      <c r="I5056" s="219"/>
      <c r="J5056" s="220">
        <f>ROUND(I5056*H5056,2)</f>
        <v>0</v>
      </c>
      <c r="K5056" s="216" t="s">
        <v>19</v>
      </c>
      <c r="L5056" s="46"/>
      <c r="M5056" s="221" t="s">
        <v>19</v>
      </c>
      <c r="N5056" s="222" t="s">
        <v>43</v>
      </c>
      <c r="O5056" s="86"/>
      <c r="P5056" s="223">
        <f>O5056*H5056</f>
        <v>0</v>
      </c>
      <c r="Q5056" s="223">
        <v>0.080000000000000002</v>
      </c>
      <c r="R5056" s="223">
        <f>Q5056*H5056</f>
        <v>0.080000000000000002</v>
      </c>
      <c r="S5056" s="223">
        <v>0</v>
      </c>
      <c r="T5056" s="224">
        <f>S5056*H5056</f>
        <v>0</v>
      </c>
      <c r="U5056" s="40"/>
      <c r="V5056" s="40"/>
      <c r="W5056" s="40"/>
      <c r="X5056" s="40"/>
      <c r="Y5056" s="40"/>
      <c r="Z5056" s="40"/>
      <c r="AA5056" s="40"/>
      <c r="AB5056" s="40"/>
      <c r="AC5056" s="40"/>
      <c r="AD5056" s="40"/>
      <c r="AE5056" s="40"/>
      <c r="AR5056" s="225" t="s">
        <v>307</v>
      </c>
      <c r="AT5056" s="225" t="s">
        <v>192</v>
      </c>
      <c r="AU5056" s="225" t="s">
        <v>82</v>
      </c>
      <c r="AY5056" s="19" t="s">
        <v>190</v>
      </c>
      <c r="BE5056" s="226">
        <f>IF(N5056="základní",J5056,0)</f>
        <v>0</v>
      </c>
      <c r="BF5056" s="226">
        <f>IF(N5056="snížená",J5056,0)</f>
        <v>0</v>
      </c>
      <c r="BG5056" s="226">
        <f>IF(N5056="zákl. přenesená",J5056,0)</f>
        <v>0</v>
      </c>
      <c r="BH5056" s="226">
        <f>IF(N5056="sníž. přenesená",J5056,0)</f>
        <v>0</v>
      </c>
      <c r="BI5056" s="226">
        <f>IF(N5056="nulová",J5056,0)</f>
        <v>0</v>
      </c>
      <c r="BJ5056" s="19" t="s">
        <v>79</v>
      </c>
      <c r="BK5056" s="226">
        <f>ROUND(I5056*H5056,2)</f>
        <v>0</v>
      </c>
      <c r="BL5056" s="19" t="s">
        <v>307</v>
      </c>
      <c r="BM5056" s="225" t="s">
        <v>4770</v>
      </c>
    </row>
    <row r="5057" s="2" customFormat="1" ht="16.5" customHeight="1">
      <c r="A5057" s="40"/>
      <c r="B5057" s="41"/>
      <c r="C5057" s="214" t="s">
        <v>4771</v>
      </c>
      <c r="D5057" s="214" t="s">
        <v>192</v>
      </c>
      <c r="E5057" s="215" t="s">
        <v>4772</v>
      </c>
      <c r="F5057" s="216" t="s">
        <v>4773</v>
      </c>
      <c r="G5057" s="217" t="s">
        <v>3423</v>
      </c>
      <c r="H5057" s="218">
        <v>1</v>
      </c>
      <c r="I5057" s="219"/>
      <c r="J5057" s="220">
        <f>ROUND(I5057*H5057,2)</f>
        <v>0</v>
      </c>
      <c r="K5057" s="216" t="s">
        <v>19</v>
      </c>
      <c r="L5057" s="46"/>
      <c r="M5057" s="221" t="s">
        <v>19</v>
      </c>
      <c r="N5057" s="222" t="s">
        <v>43</v>
      </c>
      <c r="O5057" s="86"/>
      <c r="P5057" s="223">
        <f>O5057*H5057</f>
        <v>0</v>
      </c>
      <c r="Q5057" s="223">
        <v>0.050000000000000003</v>
      </c>
      <c r="R5057" s="223">
        <f>Q5057*H5057</f>
        <v>0.050000000000000003</v>
      </c>
      <c r="S5057" s="223">
        <v>0</v>
      </c>
      <c r="T5057" s="224">
        <f>S5057*H5057</f>
        <v>0</v>
      </c>
      <c r="U5057" s="40"/>
      <c r="V5057" s="40"/>
      <c r="W5057" s="40"/>
      <c r="X5057" s="40"/>
      <c r="Y5057" s="40"/>
      <c r="Z5057" s="40"/>
      <c r="AA5057" s="40"/>
      <c r="AB5057" s="40"/>
      <c r="AC5057" s="40"/>
      <c r="AD5057" s="40"/>
      <c r="AE5057" s="40"/>
      <c r="AR5057" s="225" t="s">
        <v>307</v>
      </c>
      <c r="AT5057" s="225" t="s">
        <v>192</v>
      </c>
      <c r="AU5057" s="225" t="s">
        <v>82</v>
      </c>
      <c r="AY5057" s="19" t="s">
        <v>190</v>
      </c>
      <c r="BE5057" s="226">
        <f>IF(N5057="základní",J5057,0)</f>
        <v>0</v>
      </c>
      <c r="BF5057" s="226">
        <f>IF(N5057="snížená",J5057,0)</f>
        <v>0</v>
      </c>
      <c r="BG5057" s="226">
        <f>IF(N5057="zákl. přenesená",J5057,0)</f>
        <v>0</v>
      </c>
      <c r="BH5057" s="226">
        <f>IF(N5057="sníž. přenesená",J5057,0)</f>
        <v>0</v>
      </c>
      <c r="BI5057" s="226">
        <f>IF(N5057="nulová",J5057,0)</f>
        <v>0</v>
      </c>
      <c r="BJ5057" s="19" t="s">
        <v>79</v>
      </c>
      <c r="BK5057" s="226">
        <f>ROUND(I5057*H5057,2)</f>
        <v>0</v>
      </c>
      <c r="BL5057" s="19" t="s">
        <v>307</v>
      </c>
      <c r="BM5057" s="225" t="s">
        <v>4774</v>
      </c>
    </row>
    <row r="5058" s="2" customFormat="1" ht="16.5" customHeight="1">
      <c r="A5058" s="40"/>
      <c r="B5058" s="41"/>
      <c r="C5058" s="214" t="s">
        <v>4775</v>
      </c>
      <c r="D5058" s="214" t="s">
        <v>192</v>
      </c>
      <c r="E5058" s="215" t="s">
        <v>4776</v>
      </c>
      <c r="F5058" s="216" t="s">
        <v>4773</v>
      </c>
      <c r="G5058" s="217" t="s">
        <v>3423</v>
      </c>
      <c r="H5058" s="218">
        <v>1</v>
      </c>
      <c r="I5058" s="219"/>
      <c r="J5058" s="220">
        <f>ROUND(I5058*H5058,2)</f>
        <v>0</v>
      </c>
      <c r="K5058" s="216" t="s">
        <v>19</v>
      </c>
      <c r="L5058" s="46"/>
      <c r="M5058" s="221" t="s">
        <v>19</v>
      </c>
      <c r="N5058" s="222" t="s">
        <v>43</v>
      </c>
      <c r="O5058" s="86"/>
      <c r="P5058" s="223">
        <f>O5058*H5058</f>
        <v>0</v>
      </c>
      <c r="Q5058" s="223">
        <v>0.050000000000000003</v>
      </c>
      <c r="R5058" s="223">
        <f>Q5058*H5058</f>
        <v>0.050000000000000003</v>
      </c>
      <c r="S5058" s="223">
        <v>0</v>
      </c>
      <c r="T5058" s="224">
        <f>S5058*H5058</f>
        <v>0</v>
      </c>
      <c r="U5058" s="40"/>
      <c r="V5058" s="40"/>
      <c r="W5058" s="40"/>
      <c r="X5058" s="40"/>
      <c r="Y5058" s="40"/>
      <c r="Z5058" s="40"/>
      <c r="AA5058" s="40"/>
      <c r="AB5058" s="40"/>
      <c r="AC5058" s="40"/>
      <c r="AD5058" s="40"/>
      <c r="AE5058" s="40"/>
      <c r="AR5058" s="225" t="s">
        <v>307</v>
      </c>
      <c r="AT5058" s="225" t="s">
        <v>192</v>
      </c>
      <c r="AU5058" s="225" t="s">
        <v>82</v>
      </c>
      <c r="AY5058" s="19" t="s">
        <v>190</v>
      </c>
      <c r="BE5058" s="226">
        <f>IF(N5058="základní",J5058,0)</f>
        <v>0</v>
      </c>
      <c r="BF5058" s="226">
        <f>IF(N5058="snížená",J5058,0)</f>
        <v>0</v>
      </c>
      <c r="BG5058" s="226">
        <f>IF(N5058="zákl. přenesená",J5058,0)</f>
        <v>0</v>
      </c>
      <c r="BH5058" s="226">
        <f>IF(N5058="sníž. přenesená",J5058,0)</f>
        <v>0</v>
      </c>
      <c r="BI5058" s="226">
        <f>IF(N5058="nulová",J5058,0)</f>
        <v>0</v>
      </c>
      <c r="BJ5058" s="19" t="s">
        <v>79</v>
      </c>
      <c r="BK5058" s="226">
        <f>ROUND(I5058*H5058,2)</f>
        <v>0</v>
      </c>
      <c r="BL5058" s="19" t="s">
        <v>307</v>
      </c>
      <c r="BM5058" s="225" t="s">
        <v>4777</v>
      </c>
    </row>
    <row r="5059" s="2" customFormat="1" ht="16.5" customHeight="1">
      <c r="A5059" s="40"/>
      <c r="B5059" s="41"/>
      <c r="C5059" s="214" t="s">
        <v>4778</v>
      </c>
      <c r="D5059" s="214" t="s">
        <v>192</v>
      </c>
      <c r="E5059" s="215" t="s">
        <v>4779</v>
      </c>
      <c r="F5059" s="216" t="s">
        <v>4780</v>
      </c>
      <c r="G5059" s="217" t="s">
        <v>3423</v>
      </c>
      <c r="H5059" s="218">
        <v>1</v>
      </c>
      <c r="I5059" s="219"/>
      <c r="J5059" s="220">
        <f>ROUND(I5059*H5059,2)</f>
        <v>0</v>
      </c>
      <c r="K5059" s="216" t="s">
        <v>19</v>
      </c>
      <c r="L5059" s="46"/>
      <c r="M5059" s="221" t="s">
        <v>19</v>
      </c>
      <c r="N5059" s="222" t="s">
        <v>43</v>
      </c>
      <c r="O5059" s="86"/>
      <c r="P5059" s="223">
        <f>O5059*H5059</f>
        <v>0</v>
      </c>
      <c r="Q5059" s="223">
        <v>0.089999999999999997</v>
      </c>
      <c r="R5059" s="223">
        <f>Q5059*H5059</f>
        <v>0.089999999999999997</v>
      </c>
      <c r="S5059" s="223">
        <v>0</v>
      </c>
      <c r="T5059" s="224">
        <f>S5059*H5059</f>
        <v>0</v>
      </c>
      <c r="U5059" s="40"/>
      <c r="V5059" s="40"/>
      <c r="W5059" s="40"/>
      <c r="X5059" s="40"/>
      <c r="Y5059" s="40"/>
      <c r="Z5059" s="40"/>
      <c r="AA5059" s="40"/>
      <c r="AB5059" s="40"/>
      <c r="AC5059" s="40"/>
      <c r="AD5059" s="40"/>
      <c r="AE5059" s="40"/>
      <c r="AR5059" s="225" t="s">
        <v>307</v>
      </c>
      <c r="AT5059" s="225" t="s">
        <v>192</v>
      </c>
      <c r="AU5059" s="225" t="s">
        <v>82</v>
      </c>
      <c r="AY5059" s="19" t="s">
        <v>190</v>
      </c>
      <c r="BE5059" s="226">
        <f>IF(N5059="základní",J5059,0)</f>
        <v>0</v>
      </c>
      <c r="BF5059" s="226">
        <f>IF(N5059="snížená",J5059,0)</f>
        <v>0</v>
      </c>
      <c r="BG5059" s="226">
        <f>IF(N5059="zákl. přenesená",J5059,0)</f>
        <v>0</v>
      </c>
      <c r="BH5059" s="226">
        <f>IF(N5059="sníž. přenesená",J5059,0)</f>
        <v>0</v>
      </c>
      <c r="BI5059" s="226">
        <f>IF(N5059="nulová",J5059,0)</f>
        <v>0</v>
      </c>
      <c r="BJ5059" s="19" t="s">
        <v>79</v>
      </c>
      <c r="BK5059" s="226">
        <f>ROUND(I5059*H5059,2)</f>
        <v>0</v>
      </c>
      <c r="BL5059" s="19" t="s">
        <v>307</v>
      </c>
      <c r="BM5059" s="225" t="s">
        <v>4781</v>
      </c>
    </row>
    <row r="5060" s="2" customFormat="1" ht="16.5" customHeight="1">
      <c r="A5060" s="40"/>
      <c r="B5060" s="41"/>
      <c r="C5060" s="214" t="s">
        <v>4782</v>
      </c>
      <c r="D5060" s="214" t="s">
        <v>192</v>
      </c>
      <c r="E5060" s="215" t="s">
        <v>4783</v>
      </c>
      <c r="F5060" s="216" t="s">
        <v>4780</v>
      </c>
      <c r="G5060" s="217" t="s">
        <v>3423</v>
      </c>
      <c r="H5060" s="218">
        <v>1</v>
      </c>
      <c r="I5060" s="219"/>
      <c r="J5060" s="220">
        <f>ROUND(I5060*H5060,2)</f>
        <v>0</v>
      </c>
      <c r="K5060" s="216" t="s">
        <v>19</v>
      </c>
      <c r="L5060" s="46"/>
      <c r="M5060" s="221" t="s">
        <v>19</v>
      </c>
      <c r="N5060" s="222" t="s">
        <v>43</v>
      </c>
      <c r="O5060" s="86"/>
      <c r="P5060" s="223">
        <f>O5060*H5060</f>
        <v>0</v>
      </c>
      <c r="Q5060" s="223">
        <v>0.089999999999999997</v>
      </c>
      <c r="R5060" s="223">
        <f>Q5060*H5060</f>
        <v>0.089999999999999997</v>
      </c>
      <c r="S5060" s="223">
        <v>0</v>
      </c>
      <c r="T5060" s="224">
        <f>S5060*H5060</f>
        <v>0</v>
      </c>
      <c r="U5060" s="40"/>
      <c r="V5060" s="40"/>
      <c r="W5060" s="40"/>
      <c r="X5060" s="40"/>
      <c r="Y5060" s="40"/>
      <c r="Z5060" s="40"/>
      <c r="AA5060" s="40"/>
      <c r="AB5060" s="40"/>
      <c r="AC5060" s="40"/>
      <c r="AD5060" s="40"/>
      <c r="AE5060" s="40"/>
      <c r="AR5060" s="225" t="s">
        <v>307</v>
      </c>
      <c r="AT5060" s="225" t="s">
        <v>192</v>
      </c>
      <c r="AU5060" s="225" t="s">
        <v>82</v>
      </c>
      <c r="AY5060" s="19" t="s">
        <v>190</v>
      </c>
      <c r="BE5060" s="226">
        <f>IF(N5060="základní",J5060,0)</f>
        <v>0</v>
      </c>
      <c r="BF5060" s="226">
        <f>IF(N5060="snížená",J5060,0)</f>
        <v>0</v>
      </c>
      <c r="BG5060" s="226">
        <f>IF(N5060="zákl. přenesená",J5060,0)</f>
        <v>0</v>
      </c>
      <c r="BH5060" s="226">
        <f>IF(N5060="sníž. přenesená",J5060,0)</f>
        <v>0</v>
      </c>
      <c r="BI5060" s="226">
        <f>IF(N5060="nulová",J5060,0)</f>
        <v>0</v>
      </c>
      <c r="BJ5060" s="19" t="s">
        <v>79</v>
      </c>
      <c r="BK5060" s="226">
        <f>ROUND(I5060*H5060,2)</f>
        <v>0</v>
      </c>
      <c r="BL5060" s="19" t="s">
        <v>307</v>
      </c>
      <c r="BM5060" s="225" t="s">
        <v>4784</v>
      </c>
    </row>
    <row r="5061" s="2" customFormat="1" ht="16.5" customHeight="1">
      <c r="A5061" s="40"/>
      <c r="B5061" s="41"/>
      <c r="C5061" s="214" t="s">
        <v>4785</v>
      </c>
      <c r="D5061" s="214" t="s">
        <v>192</v>
      </c>
      <c r="E5061" s="215" t="s">
        <v>4786</v>
      </c>
      <c r="F5061" s="216" t="s">
        <v>4765</v>
      </c>
      <c r="G5061" s="217" t="s">
        <v>3423</v>
      </c>
      <c r="H5061" s="218">
        <v>1</v>
      </c>
      <c r="I5061" s="219"/>
      <c r="J5061" s="220">
        <f>ROUND(I5061*H5061,2)</f>
        <v>0</v>
      </c>
      <c r="K5061" s="216" t="s">
        <v>19</v>
      </c>
      <c r="L5061" s="46"/>
      <c r="M5061" s="221" t="s">
        <v>19</v>
      </c>
      <c r="N5061" s="222" t="s">
        <v>43</v>
      </c>
      <c r="O5061" s="86"/>
      <c r="P5061" s="223">
        <f>O5061*H5061</f>
        <v>0</v>
      </c>
      <c r="Q5061" s="223">
        <v>0.10000000000000001</v>
      </c>
      <c r="R5061" s="223">
        <f>Q5061*H5061</f>
        <v>0.10000000000000001</v>
      </c>
      <c r="S5061" s="223">
        <v>0</v>
      </c>
      <c r="T5061" s="224">
        <f>S5061*H5061</f>
        <v>0</v>
      </c>
      <c r="U5061" s="40"/>
      <c r="V5061" s="40"/>
      <c r="W5061" s="40"/>
      <c r="X5061" s="40"/>
      <c r="Y5061" s="40"/>
      <c r="Z5061" s="40"/>
      <c r="AA5061" s="40"/>
      <c r="AB5061" s="40"/>
      <c r="AC5061" s="40"/>
      <c r="AD5061" s="40"/>
      <c r="AE5061" s="40"/>
      <c r="AR5061" s="225" t="s">
        <v>307</v>
      </c>
      <c r="AT5061" s="225" t="s">
        <v>192</v>
      </c>
      <c r="AU5061" s="225" t="s">
        <v>82</v>
      </c>
      <c r="AY5061" s="19" t="s">
        <v>190</v>
      </c>
      <c r="BE5061" s="226">
        <f>IF(N5061="základní",J5061,0)</f>
        <v>0</v>
      </c>
      <c r="BF5061" s="226">
        <f>IF(N5061="snížená",J5061,0)</f>
        <v>0</v>
      </c>
      <c r="BG5061" s="226">
        <f>IF(N5061="zákl. přenesená",J5061,0)</f>
        <v>0</v>
      </c>
      <c r="BH5061" s="226">
        <f>IF(N5061="sníž. přenesená",J5061,0)</f>
        <v>0</v>
      </c>
      <c r="BI5061" s="226">
        <f>IF(N5061="nulová",J5061,0)</f>
        <v>0</v>
      </c>
      <c r="BJ5061" s="19" t="s">
        <v>79</v>
      </c>
      <c r="BK5061" s="226">
        <f>ROUND(I5061*H5061,2)</f>
        <v>0</v>
      </c>
      <c r="BL5061" s="19" t="s">
        <v>307</v>
      </c>
      <c r="BM5061" s="225" t="s">
        <v>4787</v>
      </c>
    </row>
    <row r="5062" s="2" customFormat="1" ht="16.5" customHeight="1">
      <c r="A5062" s="40"/>
      <c r="B5062" s="41"/>
      <c r="C5062" s="214" t="s">
        <v>4788</v>
      </c>
      <c r="D5062" s="214" t="s">
        <v>192</v>
      </c>
      <c r="E5062" s="215" t="s">
        <v>4789</v>
      </c>
      <c r="F5062" s="216" t="s">
        <v>4790</v>
      </c>
      <c r="G5062" s="217" t="s">
        <v>3423</v>
      </c>
      <c r="H5062" s="218">
        <v>1</v>
      </c>
      <c r="I5062" s="219"/>
      <c r="J5062" s="220">
        <f>ROUND(I5062*H5062,2)</f>
        <v>0</v>
      </c>
      <c r="K5062" s="216" t="s">
        <v>19</v>
      </c>
      <c r="L5062" s="46"/>
      <c r="M5062" s="221" t="s">
        <v>19</v>
      </c>
      <c r="N5062" s="222" t="s">
        <v>43</v>
      </c>
      <c r="O5062" s="86"/>
      <c r="P5062" s="223">
        <f>O5062*H5062</f>
        <v>0</v>
      </c>
      <c r="Q5062" s="223">
        <v>0.02</v>
      </c>
      <c r="R5062" s="223">
        <f>Q5062*H5062</f>
        <v>0.02</v>
      </c>
      <c r="S5062" s="223">
        <v>0</v>
      </c>
      <c r="T5062" s="224">
        <f>S5062*H5062</f>
        <v>0</v>
      </c>
      <c r="U5062" s="40"/>
      <c r="V5062" s="40"/>
      <c r="W5062" s="40"/>
      <c r="X5062" s="40"/>
      <c r="Y5062" s="40"/>
      <c r="Z5062" s="40"/>
      <c r="AA5062" s="40"/>
      <c r="AB5062" s="40"/>
      <c r="AC5062" s="40"/>
      <c r="AD5062" s="40"/>
      <c r="AE5062" s="40"/>
      <c r="AR5062" s="225" t="s">
        <v>307</v>
      </c>
      <c r="AT5062" s="225" t="s">
        <v>192</v>
      </c>
      <c r="AU5062" s="225" t="s">
        <v>82</v>
      </c>
      <c r="AY5062" s="19" t="s">
        <v>190</v>
      </c>
      <c r="BE5062" s="226">
        <f>IF(N5062="základní",J5062,0)</f>
        <v>0</v>
      </c>
      <c r="BF5062" s="226">
        <f>IF(N5062="snížená",J5062,0)</f>
        <v>0</v>
      </c>
      <c r="BG5062" s="226">
        <f>IF(N5062="zákl. přenesená",J5062,0)</f>
        <v>0</v>
      </c>
      <c r="BH5062" s="226">
        <f>IF(N5062="sníž. přenesená",J5062,0)</f>
        <v>0</v>
      </c>
      <c r="BI5062" s="226">
        <f>IF(N5062="nulová",J5062,0)</f>
        <v>0</v>
      </c>
      <c r="BJ5062" s="19" t="s">
        <v>79</v>
      </c>
      <c r="BK5062" s="226">
        <f>ROUND(I5062*H5062,2)</f>
        <v>0</v>
      </c>
      <c r="BL5062" s="19" t="s">
        <v>307</v>
      </c>
      <c r="BM5062" s="225" t="s">
        <v>4791</v>
      </c>
    </row>
    <row r="5063" s="2" customFormat="1" ht="16.5" customHeight="1">
      <c r="A5063" s="40"/>
      <c r="B5063" s="41"/>
      <c r="C5063" s="214" t="s">
        <v>4792</v>
      </c>
      <c r="D5063" s="214" t="s">
        <v>192</v>
      </c>
      <c r="E5063" s="215" t="s">
        <v>4793</v>
      </c>
      <c r="F5063" s="216" t="s">
        <v>4794</v>
      </c>
      <c r="G5063" s="217" t="s">
        <v>3423</v>
      </c>
      <c r="H5063" s="218">
        <v>1</v>
      </c>
      <c r="I5063" s="219"/>
      <c r="J5063" s="220">
        <f>ROUND(I5063*H5063,2)</f>
        <v>0</v>
      </c>
      <c r="K5063" s="216" t="s">
        <v>19</v>
      </c>
      <c r="L5063" s="46"/>
      <c r="M5063" s="221" t="s">
        <v>19</v>
      </c>
      <c r="N5063" s="222" t="s">
        <v>43</v>
      </c>
      <c r="O5063" s="86"/>
      <c r="P5063" s="223">
        <f>O5063*H5063</f>
        <v>0</v>
      </c>
      <c r="Q5063" s="223">
        <v>0.070000000000000007</v>
      </c>
      <c r="R5063" s="223">
        <f>Q5063*H5063</f>
        <v>0.070000000000000007</v>
      </c>
      <c r="S5063" s="223">
        <v>0</v>
      </c>
      <c r="T5063" s="224">
        <f>S5063*H5063</f>
        <v>0</v>
      </c>
      <c r="U5063" s="40"/>
      <c r="V5063" s="40"/>
      <c r="W5063" s="40"/>
      <c r="X5063" s="40"/>
      <c r="Y5063" s="40"/>
      <c r="Z5063" s="40"/>
      <c r="AA5063" s="40"/>
      <c r="AB5063" s="40"/>
      <c r="AC5063" s="40"/>
      <c r="AD5063" s="40"/>
      <c r="AE5063" s="40"/>
      <c r="AR5063" s="225" t="s">
        <v>307</v>
      </c>
      <c r="AT5063" s="225" t="s">
        <v>192</v>
      </c>
      <c r="AU5063" s="225" t="s">
        <v>82</v>
      </c>
      <c r="AY5063" s="19" t="s">
        <v>190</v>
      </c>
      <c r="BE5063" s="226">
        <f>IF(N5063="základní",J5063,0)</f>
        <v>0</v>
      </c>
      <c r="BF5063" s="226">
        <f>IF(N5063="snížená",J5063,0)</f>
        <v>0</v>
      </c>
      <c r="BG5063" s="226">
        <f>IF(N5063="zákl. přenesená",J5063,0)</f>
        <v>0</v>
      </c>
      <c r="BH5063" s="226">
        <f>IF(N5063="sníž. přenesená",J5063,0)</f>
        <v>0</v>
      </c>
      <c r="BI5063" s="226">
        <f>IF(N5063="nulová",J5063,0)</f>
        <v>0</v>
      </c>
      <c r="BJ5063" s="19" t="s">
        <v>79</v>
      </c>
      <c r="BK5063" s="226">
        <f>ROUND(I5063*H5063,2)</f>
        <v>0</v>
      </c>
      <c r="BL5063" s="19" t="s">
        <v>307</v>
      </c>
      <c r="BM5063" s="225" t="s">
        <v>4795</v>
      </c>
    </row>
    <row r="5064" s="2" customFormat="1" ht="16.5" customHeight="1">
      <c r="A5064" s="40"/>
      <c r="B5064" s="41"/>
      <c r="C5064" s="214" t="s">
        <v>4796</v>
      </c>
      <c r="D5064" s="214" t="s">
        <v>192</v>
      </c>
      <c r="E5064" s="215" t="s">
        <v>4797</v>
      </c>
      <c r="F5064" s="216" t="s">
        <v>4790</v>
      </c>
      <c r="G5064" s="217" t="s">
        <v>3423</v>
      </c>
      <c r="H5064" s="218">
        <v>1</v>
      </c>
      <c r="I5064" s="219"/>
      <c r="J5064" s="220">
        <f>ROUND(I5064*H5064,2)</f>
        <v>0</v>
      </c>
      <c r="K5064" s="216" t="s">
        <v>19</v>
      </c>
      <c r="L5064" s="46"/>
      <c r="M5064" s="221" t="s">
        <v>19</v>
      </c>
      <c r="N5064" s="222" t="s">
        <v>43</v>
      </c>
      <c r="O5064" s="86"/>
      <c r="P5064" s="223">
        <f>O5064*H5064</f>
        <v>0</v>
      </c>
      <c r="Q5064" s="223">
        <v>0.02</v>
      </c>
      <c r="R5064" s="223">
        <f>Q5064*H5064</f>
        <v>0.02</v>
      </c>
      <c r="S5064" s="223">
        <v>0</v>
      </c>
      <c r="T5064" s="224">
        <f>S5064*H5064</f>
        <v>0</v>
      </c>
      <c r="U5064" s="40"/>
      <c r="V5064" s="40"/>
      <c r="W5064" s="40"/>
      <c r="X5064" s="40"/>
      <c r="Y5064" s="40"/>
      <c r="Z5064" s="40"/>
      <c r="AA5064" s="40"/>
      <c r="AB5064" s="40"/>
      <c r="AC5064" s="40"/>
      <c r="AD5064" s="40"/>
      <c r="AE5064" s="40"/>
      <c r="AR5064" s="225" t="s">
        <v>307</v>
      </c>
      <c r="AT5064" s="225" t="s">
        <v>192</v>
      </c>
      <c r="AU5064" s="225" t="s">
        <v>82</v>
      </c>
      <c r="AY5064" s="19" t="s">
        <v>190</v>
      </c>
      <c r="BE5064" s="226">
        <f>IF(N5064="základní",J5064,0)</f>
        <v>0</v>
      </c>
      <c r="BF5064" s="226">
        <f>IF(N5064="snížená",J5064,0)</f>
        <v>0</v>
      </c>
      <c r="BG5064" s="226">
        <f>IF(N5064="zákl. přenesená",J5064,0)</f>
        <v>0</v>
      </c>
      <c r="BH5064" s="226">
        <f>IF(N5064="sníž. přenesená",J5064,0)</f>
        <v>0</v>
      </c>
      <c r="BI5064" s="226">
        <f>IF(N5064="nulová",J5064,0)</f>
        <v>0</v>
      </c>
      <c r="BJ5064" s="19" t="s">
        <v>79</v>
      </c>
      <c r="BK5064" s="226">
        <f>ROUND(I5064*H5064,2)</f>
        <v>0</v>
      </c>
      <c r="BL5064" s="19" t="s">
        <v>307</v>
      </c>
      <c r="BM5064" s="225" t="s">
        <v>4798</v>
      </c>
    </row>
    <row r="5065" s="2" customFormat="1" ht="16.5" customHeight="1">
      <c r="A5065" s="40"/>
      <c r="B5065" s="41"/>
      <c r="C5065" s="214" t="s">
        <v>4799</v>
      </c>
      <c r="D5065" s="214" t="s">
        <v>192</v>
      </c>
      <c r="E5065" s="215" t="s">
        <v>4800</v>
      </c>
      <c r="F5065" s="216" t="s">
        <v>4801</v>
      </c>
      <c r="G5065" s="217" t="s">
        <v>3423</v>
      </c>
      <c r="H5065" s="218">
        <v>1</v>
      </c>
      <c r="I5065" s="219"/>
      <c r="J5065" s="220">
        <f>ROUND(I5065*H5065,2)</f>
        <v>0</v>
      </c>
      <c r="K5065" s="216" t="s">
        <v>19</v>
      </c>
      <c r="L5065" s="46"/>
      <c r="M5065" s="221" t="s">
        <v>19</v>
      </c>
      <c r="N5065" s="222" t="s">
        <v>43</v>
      </c>
      <c r="O5065" s="86"/>
      <c r="P5065" s="223">
        <f>O5065*H5065</f>
        <v>0</v>
      </c>
      <c r="Q5065" s="223">
        <v>0.12</v>
      </c>
      <c r="R5065" s="223">
        <f>Q5065*H5065</f>
        <v>0.12</v>
      </c>
      <c r="S5065" s="223">
        <v>0</v>
      </c>
      <c r="T5065" s="224">
        <f>S5065*H5065</f>
        <v>0</v>
      </c>
      <c r="U5065" s="40"/>
      <c r="V5065" s="40"/>
      <c r="W5065" s="40"/>
      <c r="X5065" s="40"/>
      <c r="Y5065" s="40"/>
      <c r="Z5065" s="40"/>
      <c r="AA5065" s="40"/>
      <c r="AB5065" s="40"/>
      <c r="AC5065" s="40"/>
      <c r="AD5065" s="40"/>
      <c r="AE5065" s="40"/>
      <c r="AR5065" s="225" t="s">
        <v>307</v>
      </c>
      <c r="AT5065" s="225" t="s">
        <v>192</v>
      </c>
      <c r="AU5065" s="225" t="s">
        <v>82</v>
      </c>
      <c r="AY5065" s="19" t="s">
        <v>190</v>
      </c>
      <c r="BE5065" s="226">
        <f>IF(N5065="základní",J5065,0)</f>
        <v>0</v>
      </c>
      <c r="BF5065" s="226">
        <f>IF(N5065="snížená",J5065,0)</f>
        <v>0</v>
      </c>
      <c r="BG5065" s="226">
        <f>IF(N5065="zákl. přenesená",J5065,0)</f>
        <v>0</v>
      </c>
      <c r="BH5065" s="226">
        <f>IF(N5065="sníž. přenesená",J5065,0)</f>
        <v>0</v>
      </c>
      <c r="BI5065" s="226">
        <f>IF(N5065="nulová",J5065,0)</f>
        <v>0</v>
      </c>
      <c r="BJ5065" s="19" t="s">
        <v>79</v>
      </c>
      <c r="BK5065" s="226">
        <f>ROUND(I5065*H5065,2)</f>
        <v>0</v>
      </c>
      <c r="BL5065" s="19" t="s">
        <v>307</v>
      </c>
      <c r="BM5065" s="225" t="s">
        <v>4802</v>
      </c>
    </row>
    <row r="5066" s="2" customFormat="1" ht="16.5" customHeight="1">
      <c r="A5066" s="40"/>
      <c r="B5066" s="41"/>
      <c r="C5066" s="214" t="s">
        <v>4803</v>
      </c>
      <c r="D5066" s="214" t="s">
        <v>192</v>
      </c>
      <c r="E5066" s="215" t="s">
        <v>4804</v>
      </c>
      <c r="F5066" s="216" t="s">
        <v>4805</v>
      </c>
      <c r="G5066" s="217" t="s">
        <v>3423</v>
      </c>
      <c r="H5066" s="218">
        <v>1</v>
      </c>
      <c r="I5066" s="219"/>
      <c r="J5066" s="220">
        <f>ROUND(I5066*H5066,2)</f>
        <v>0</v>
      </c>
      <c r="K5066" s="216" t="s">
        <v>19</v>
      </c>
      <c r="L5066" s="46"/>
      <c r="M5066" s="221" t="s">
        <v>19</v>
      </c>
      <c r="N5066" s="222" t="s">
        <v>43</v>
      </c>
      <c r="O5066" s="86"/>
      <c r="P5066" s="223">
        <f>O5066*H5066</f>
        <v>0</v>
      </c>
      <c r="Q5066" s="223">
        <v>0.12</v>
      </c>
      <c r="R5066" s="223">
        <f>Q5066*H5066</f>
        <v>0.12</v>
      </c>
      <c r="S5066" s="223">
        <v>0</v>
      </c>
      <c r="T5066" s="224">
        <f>S5066*H5066</f>
        <v>0</v>
      </c>
      <c r="U5066" s="40"/>
      <c r="V5066" s="40"/>
      <c r="W5066" s="40"/>
      <c r="X5066" s="40"/>
      <c r="Y5066" s="40"/>
      <c r="Z5066" s="40"/>
      <c r="AA5066" s="40"/>
      <c r="AB5066" s="40"/>
      <c r="AC5066" s="40"/>
      <c r="AD5066" s="40"/>
      <c r="AE5066" s="40"/>
      <c r="AR5066" s="225" t="s">
        <v>307</v>
      </c>
      <c r="AT5066" s="225" t="s">
        <v>192</v>
      </c>
      <c r="AU5066" s="225" t="s">
        <v>82</v>
      </c>
      <c r="AY5066" s="19" t="s">
        <v>190</v>
      </c>
      <c r="BE5066" s="226">
        <f>IF(N5066="základní",J5066,0)</f>
        <v>0</v>
      </c>
      <c r="BF5066" s="226">
        <f>IF(N5066="snížená",J5066,0)</f>
        <v>0</v>
      </c>
      <c r="BG5066" s="226">
        <f>IF(N5066="zákl. přenesená",J5066,0)</f>
        <v>0</v>
      </c>
      <c r="BH5066" s="226">
        <f>IF(N5066="sníž. přenesená",J5066,0)</f>
        <v>0</v>
      </c>
      <c r="BI5066" s="226">
        <f>IF(N5066="nulová",J5066,0)</f>
        <v>0</v>
      </c>
      <c r="BJ5066" s="19" t="s">
        <v>79</v>
      </c>
      <c r="BK5066" s="226">
        <f>ROUND(I5066*H5066,2)</f>
        <v>0</v>
      </c>
      <c r="BL5066" s="19" t="s">
        <v>307</v>
      </c>
      <c r="BM5066" s="225" t="s">
        <v>4806</v>
      </c>
    </row>
    <row r="5067" s="2" customFormat="1" ht="16.5" customHeight="1">
      <c r="A5067" s="40"/>
      <c r="B5067" s="41"/>
      <c r="C5067" s="214" t="s">
        <v>4807</v>
      </c>
      <c r="D5067" s="214" t="s">
        <v>192</v>
      </c>
      <c r="E5067" s="215" t="s">
        <v>4808</v>
      </c>
      <c r="F5067" s="216" t="s">
        <v>4805</v>
      </c>
      <c r="G5067" s="217" t="s">
        <v>3423</v>
      </c>
      <c r="H5067" s="218">
        <v>1</v>
      </c>
      <c r="I5067" s="219"/>
      <c r="J5067" s="220">
        <f>ROUND(I5067*H5067,2)</f>
        <v>0</v>
      </c>
      <c r="K5067" s="216" t="s">
        <v>19</v>
      </c>
      <c r="L5067" s="46"/>
      <c r="M5067" s="221" t="s">
        <v>19</v>
      </c>
      <c r="N5067" s="222" t="s">
        <v>43</v>
      </c>
      <c r="O5067" s="86"/>
      <c r="P5067" s="223">
        <f>O5067*H5067</f>
        <v>0</v>
      </c>
      <c r="Q5067" s="223">
        <v>0.12</v>
      </c>
      <c r="R5067" s="223">
        <f>Q5067*H5067</f>
        <v>0.12</v>
      </c>
      <c r="S5067" s="223">
        <v>0</v>
      </c>
      <c r="T5067" s="224">
        <f>S5067*H5067</f>
        <v>0</v>
      </c>
      <c r="U5067" s="40"/>
      <c r="V5067" s="40"/>
      <c r="W5067" s="40"/>
      <c r="X5067" s="40"/>
      <c r="Y5067" s="40"/>
      <c r="Z5067" s="40"/>
      <c r="AA5067" s="40"/>
      <c r="AB5067" s="40"/>
      <c r="AC5067" s="40"/>
      <c r="AD5067" s="40"/>
      <c r="AE5067" s="40"/>
      <c r="AR5067" s="225" t="s">
        <v>307</v>
      </c>
      <c r="AT5067" s="225" t="s">
        <v>192</v>
      </c>
      <c r="AU5067" s="225" t="s">
        <v>82</v>
      </c>
      <c r="AY5067" s="19" t="s">
        <v>190</v>
      </c>
      <c r="BE5067" s="226">
        <f>IF(N5067="základní",J5067,0)</f>
        <v>0</v>
      </c>
      <c r="BF5067" s="226">
        <f>IF(N5067="snížená",J5067,0)</f>
        <v>0</v>
      </c>
      <c r="BG5067" s="226">
        <f>IF(N5067="zákl. přenesená",J5067,0)</f>
        <v>0</v>
      </c>
      <c r="BH5067" s="226">
        <f>IF(N5067="sníž. přenesená",J5067,0)</f>
        <v>0</v>
      </c>
      <c r="BI5067" s="226">
        <f>IF(N5067="nulová",J5067,0)</f>
        <v>0</v>
      </c>
      <c r="BJ5067" s="19" t="s">
        <v>79</v>
      </c>
      <c r="BK5067" s="226">
        <f>ROUND(I5067*H5067,2)</f>
        <v>0</v>
      </c>
      <c r="BL5067" s="19" t="s">
        <v>307</v>
      </c>
      <c r="BM5067" s="225" t="s">
        <v>4809</v>
      </c>
    </row>
    <row r="5068" s="2" customFormat="1" ht="16.5" customHeight="1">
      <c r="A5068" s="40"/>
      <c r="B5068" s="41"/>
      <c r="C5068" s="214" t="s">
        <v>4810</v>
      </c>
      <c r="D5068" s="214" t="s">
        <v>192</v>
      </c>
      <c r="E5068" s="215" t="s">
        <v>4811</v>
      </c>
      <c r="F5068" s="216" t="s">
        <v>4812</v>
      </c>
      <c r="G5068" s="217" t="s">
        <v>3423</v>
      </c>
      <c r="H5068" s="218">
        <v>1</v>
      </c>
      <c r="I5068" s="219"/>
      <c r="J5068" s="220">
        <f>ROUND(I5068*H5068,2)</f>
        <v>0</v>
      </c>
      <c r="K5068" s="216" t="s">
        <v>19</v>
      </c>
      <c r="L5068" s="46"/>
      <c r="M5068" s="221" t="s">
        <v>19</v>
      </c>
      <c r="N5068" s="222" t="s">
        <v>43</v>
      </c>
      <c r="O5068" s="86"/>
      <c r="P5068" s="223">
        <f>O5068*H5068</f>
        <v>0</v>
      </c>
      <c r="Q5068" s="223">
        <v>0.080000000000000002</v>
      </c>
      <c r="R5068" s="223">
        <f>Q5068*H5068</f>
        <v>0.080000000000000002</v>
      </c>
      <c r="S5068" s="223">
        <v>0</v>
      </c>
      <c r="T5068" s="224">
        <f>S5068*H5068</f>
        <v>0</v>
      </c>
      <c r="U5068" s="40"/>
      <c r="V5068" s="40"/>
      <c r="W5068" s="40"/>
      <c r="X5068" s="40"/>
      <c r="Y5068" s="40"/>
      <c r="Z5068" s="40"/>
      <c r="AA5068" s="40"/>
      <c r="AB5068" s="40"/>
      <c r="AC5068" s="40"/>
      <c r="AD5068" s="40"/>
      <c r="AE5068" s="40"/>
      <c r="AR5068" s="225" t="s">
        <v>307</v>
      </c>
      <c r="AT5068" s="225" t="s">
        <v>192</v>
      </c>
      <c r="AU5068" s="225" t="s">
        <v>82</v>
      </c>
      <c r="AY5068" s="19" t="s">
        <v>190</v>
      </c>
      <c r="BE5068" s="226">
        <f>IF(N5068="základní",J5068,0)</f>
        <v>0</v>
      </c>
      <c r="BF5068" s="226">
        <f>IF(N5068="snížená",J5068,0)</f>
        <v>0</v>
      </c>
      <c r="BG5068" s="226">
        <f>IF(N5068="zákl. přenesená",J5068,0)</f>
        <v>0</v>
      </c>
      <c r="BH5068" s="226">
        <f>IF(N5068="sníž. přenesená",J5068,0)</f>
        <v>0</v>
      </c>
      <c r="BI5068" s="226">
        <f>IF(N5068="nulová",J5068,0)</f>
        <v>0</v>
      </c>
      <c r="BJ5068" s="19" t="s">
        <v>79</v>
      </c>
      <c r="BK5068" s="226">
        <f>ROUND(I5068*H5068,2)</f>
        <v>0</v>
      </c>
      <c r="BL5068" s="19" t="s">
        <v>307</v>
      </c>
      <c r="BM5068" s="225" t="s">
        <v>4813</v>
      </c>
    </row>
    <row r="5069" s="2" customFormat="1" ht="16.5" customHeight="1">
      <c r="A5069" s="40"/>
      <c r="B5069" s="41"/>
      <c r="C5069" s="214" t="s">
        <v>4814</v>
      </c>
      <c r="D5069" s="214" t="s">
        <v>192</v>
      </c>
      <c r="E5069" s="215" t="s">
        <v>4815</v>
      </c>
      <c r="F5069" s="216" t="s">
        <v>4805</v>
      </c>
      <c r="G5069" s="217" t="s">
        <v>3423</v>
      </c>
      <c r="H5069" s="218">
        <v>1</v>
      </c>
      <c r="I5069" s="219"/>
      <c r="J5069" s="220">
        <f>ROUND(I5069*H5069,2)</f>
        <v>0</v>
      </c>
      <c r="K5069" s="216" t="s">
        <v>19</v>
      </c>
      <c r="L5069" s="46"/>
      <c r="M5069" s="221" t="s">
        <v>19</v>
      </c>
      <c r="N5069" s="222" t="s">
        <v>43</v>
      </c>
      <c r="O5069" s="86"/>
      <c r="P5069" s="223">
        <f>O5069*H5069</f>
        <v>0</v>
      </c>
      <c r="Q5069" s="223">
        <v>0.12</v>
      </c>
      <c r="R5069" s="223">
        <f>Q5069*H5069</f>
        <v>0.12</v>
      </c>
      <c r="S5069" s="223">
        <v>0</v>
      </c>
      <c r="T5069" s="224">
        <f>S5069*H5069</f>
        <v>0</v>
      </c>
      <c r="U5069" s="40"/>
      <c r="V5069" s="40"/>
      <c r="W5069" s="40"/>
      <c r="X5069" s="40"/>
      <c r="Y5069" s="40"/>
      <c r="Z5069" s="40"/>
      <c r="AA5069" s="40"/>
      <c r="AB5069" s="40"/>
      <c r="AC5069" s="40"/>
      <c r="AD5069" s="40"/>
      <c r="AE5069" s="40"/>
      <c r="AR5069" s="225" t="s">
        <v>307</v>
      </c>
      <c r="AT5069" s="225" t="s">
        <v>192</v>
      </c>
      <c r="AU5069" s="225" t="s">
        <v>82</v>
      </c>
      <c r="AY5069" s="19" t="s">
        <v>190</v>
      </c>
      <c r="BE5069" s="226">
        <f>IF(N5069="základní",J5069,0)</f>
        <v>0</v>
      </c>
      <c r="BF5069" s="226">
        <f>IF(N5069="snížená",J5069,0)</f>
        <v>0</v>
      </c>
      <c r="BG5069" s="226">
        <f>IF(N5069="zákl. přenesená",J5069,0)</f>
        <v>0</v>
      </c>
      <c r="BH5069" s="226">
        <f>IF(N5069="sníž. přenesená",J5069,0)</f>
        <v>0</v>
      </c>
      <c r="BI5069" s="226">
        <f>IF(N5069="nulová",J5069,0)</f>
        <v>0</v>
      </c>
      <c r="BJ5069" s="19" t="s">
        <v>79</v>
      </c>
      <c r="BK5069" s="226">
        <f>ROUND(I5069*H5069,2)</f>
        <v>0</v>
      </c>
      <c r="BL5069" s="19" t="s">
        <v>307</v>
      </c>
      <c r="BM5069" s="225" t="s">
        <v>4816</v>
      </c>
    </row>
    <row r="5070" s="2" customFormat="1" ht="16.5" customHeight="1">
      <c r="A5070" s="40"/>
      <c r="B5070" s="41"/>
      <c r="C5070" s="214" t="s">
        <v>4817</v>
      </c>
      <c r="D5070" s="214" t="s">
        <v>192</v>
      </c>
      <c r="E5070" s="215" t="s">
        <v>4818</v>
      </c>
      <c r="F5070" s="216" t="s">
        <v>4805</v>
      </c>
      <c r="G5070" s="217" t="s">
        <v>3423</v>
      </c>
      <c r="H5070" s="218">
        <v>1</v>
      </c>
      <c r="I5070" s="219"/>
      <c r="J5070" s="220">
        <f>ROUND(I5070*H5070,2)</f>
        <v>0</v>
      </c>
      <c r="K5070" s="216" t="s">
        <v>19</v>
      </c>
      <c r="L5070" s="46"/>
      <c r="M5070" s="221" t="s">
        <v>19</v>
      </c>
      <c r="N5070" s="222" t="s">
        <v>43</v>
      </c>
      <c r="O5070" s="86"/>
      <c r="P5070" s="223">
        <f>O5070*H5070</f>
        <v>0</v>
      </c>
      <c r="Q5070" s="223">
        <v>0.12</v>
      </c>
      <c r="R5070" s="223">
        <f>Q5070*H5070</f>
        <v>0.12</v>
      </c>
      <c r="S5070" s="223">
        <v>0</v>
      </c>
      <c r="T5070" s="224">
        <f>S5070*H5070</f>
        <v>0</v>
      </c>
      <c r="U5070" s="40"/>
      <c r="V5070" s="40"/>
      <c r="W5070" s="40"/>
      <c r="X5070" s="40"/>
      <c r="Y5070" s="40"/>
      <c r="Z5070" s="40"/>
      <c r="AA5070" s="40"/>
      <c r="AB5070" s="40"/>
      <c r="AC5070" s="40"/>
      <c r="AD5070" s="40"/>
      <c r="AE5070" s="40"/>
      <c r="AR5070" s="225" t="s">
        <v>307</v>
      </c>
      <c r="AT5070" s="225" t="s">
        <v>192</v>
      </c>
      <c r="AU5070" s="225" t="s">
        <v>82</v>
      </c>
      <c r="AY5070" s="19" t="s">
        <v>190</v>
      </c>
      <c r="BE5070" s="226">
        <f>IF(N5070="základní",J5070,0)</f>
        <v>0</v>
      </c>
      <c r="BF5070" s="226">
        <f>IF(N5070="snížená",J5070,0)</f>
        <v>0</v>
      </c>
      <c r="BG5070" s="226">
        <f>IF(N5070="zákl. přenesená",J5070,0)</f>
        <v>0</v>
      </c>
      <c r="BH5070" s="226">
        <f>IF(N5070="sníž. přenesená",J5070,0)</f>
        <v>0</v>
      </c>
      <c r="BI5070" s="226">
        <f>IF(N5070="nulová",J5070,0)</f>
        <v>0</v>
      </c>
      <c r="BJ5070" s="19" t="s">
        <v>79</v>
      </c>
      <c r="BK5070" s="226">
        <f>ROUND(I5070*H5070,2)</f>
        <v>0</v>
      </c>
      <c r="BL5070" s="19" t="s">
        <v>307</v>
      </c>
      <c r="BM5070" s="225" t="s">
        <v>4819</v>
      </c>
    </row>
    <row r="5071" s="2" customFormat="1" ht="16.5" customHeight="1">
      <c r="A5071" s="40"/>
      <c r="B5071" s="41"/>
      <c r="C5071" s="214" t="s">
        <v>4820</v>
      </c>
      <c r="D5071" s="214" t="s">
        <v>192</v>
      </c>
      <c r="E5071" s="215" t="s">
        <v>4821</v>
      </c>
      <c r="F5071" s="216" t="s">
        <v>4822</v>
      </c>
      <c r="G5071" s="217" t="s">
        <v>3423</v>
      </c>
      <c r="H5071" s="218">
        <v>1</v>
      </c>
      <c r="I5071" s="219"/>
      <c r="J5071" s="220">
        <f>ROUND(I5071*H5071,2)</f>
        <v>0</v>
      </c>
      <c r="K5071" s="216" t="s">
        <v>19</v>
      </c>
      <c r="L5071" s="46"/>
      <c r="M5071" s="221" t="s">
        <v>19</v>
      </c>
      <c r="N5071" s="222" t="s">
        <v>43</v>
      </c>
      <c r="O5071" s="86"/>
      <c r="P5071" s="223">
        <f>O5071*H5071</f>
        <v>0</v>
      </c>
      <c r="Q5071" s="223">
        <v>0.025000000000000001</v>
      </c>
      <c r="R5071" s="223">
        <f>Q5071*H5071</f>
        <v>0.025000000000000001</v>
      </c>
      <c r="S5071" s="223">
        <v>0</v>
      </c>
      <c r="T5071" s="224">
        <f>S5071*H5071</f>
        <v>0</v>
      </c>
      <c r="U5071" s="40"/>
      <c r="V5071" s="40"/>
      <c r="W5071" s="40"/>
      <c r="X5071" s="40"/>
      <c r="Y5071" s="40"/>
      <c r="Z5071" s="40"/>
      <c r="AA5071" s="40"/>
      <c r="AB5071" s="40"/>
      <c r="AC5071" s="40"/>
      <c r="AD5071" s="40"/>
      <c r="AE5071" s="40"/>
      <c r="AR5071" s="225" t="s">
        <v>307</v>
      </c>
      <c r="AT5071" s="225" t="s">
        <v>192</v>
      </c>
      <c r="AU5071" s="225" t="s">
        <v>82</v>
      </c>
      <c r="AY5071" s="19" t="s">
        <v>190</v>
      </c>
      <c r="BE5071" s="226">
        <f>IF(N5071="základní",J5071,0)</f>
        <v>0</v>
      </c>
      <c r="BF5071" s="226">
        <f>IF(N5071="snížená",J5071,0)</f>
        <v>0</v>
      </c>
      <c r="BG5071" s="226">
        <f>IF(N5071="zákl. přenesená",J5071,0)</f>
        <v>0</v>
      </c>
      <c r="BH5071" s="226">
        <f>IF(N5071="sníž. přenesená",J5071,0)</f>
        <v>0</v>
      </c>
      <c r="BI5071" s="226">
        <f>IF(N5071="nulová",J5071,0)</f>
        <v>0</v>
      </c>
      <c r="BJ5071" s="19" t="s">
        <v>79</v>
      </c>
      <c r="BK5071" s="226">
        <f>ROUND(I5071*H5071,2)</f>
        <v>0</v>
      </c>
      <c r="BL5071" s="19" t="s">
        <v>307</v>
      </c>
      <c r="BM5071" s="225" t="s">
        <v>4823</v>
      </c>
    </row>
    <row r="5072" s="2" customFormat="1" ht="16.5" customHeight="1">
      <c r="A5072" s="40"/>
      <c r="B5072" s="41"/>
      <c r="C5072" s="214" t="s">
        <v>4824</v>
      </c>
      <c r="D5072" s="214" t="s">
        <v>192</v>
      </c>
      <c r="E5072" s="215" t="s">
        <v>4825</v>
      </c>
      <c r="F5072" s="216" t="s">
        <v>4826</v>
      </c>
      <c r="G5072" s="217" t="s">
        <v>3423</v>
      </c>
      <c r="H5072" s="218">
        <v>1</v>
      </c>
      <c r="I5072" s="219"/>
      <c r="J5072" s="220">
        <f>ROUND(I5072*H5072,2)</f>
        <v>0</v>
      </c>
      <c r="K5072" s="216" t="s">
        <v>19</v>
      </c>
      <c r="L5072" s="46"/>
      <c r="M5072" s="221" t="s">
        <v>19</v>
      </c>
      <c r="N5072" s="222" t="s">
        <v>43</v>
      </c>
      <c r="O5072" s="86"/>
      <c r="P5072" s="223">
        <f>O5072*H5072</f>
        <v>0</v>
      </c>
      <c r="Q5072" s="223">
        <v>0.10000000000000001</v>
      </c>
      <c r="R5072" s="223">
        <f>Q5072*H5072</f>
        <v>0.10000000000000001</v>
      </c>
      <c r="S5072" s="223">
        <v>0</v>
      </c>
      <c r="T5072" s="224">
        <f>S5072*H5072</f>
        <v>0</v>
      </c>
      <c r="U5072" s="40"/>
      <c r="V5072" s="40"/>
      <c r="W5072" s="40"/>
      <c r="X5072" s="40"/>
      <c r="Y5072" s="40"/>
      <c r="Z5072" s="40"/>
      <c r="AA5072" s="40"/>
      <c r="AB5072" s="40"/>
      <c r="AC5072" s="40"/>
      <c r="AD5072" s="40"/>
      <c r="AE5072" s="40"/>
      <c r="AR5072" s="225" t="s">
        <v>307</v>
      </c>
      <c r="AT5072" s="225" t="s">
        <v>192</v>
      </c>
      <c r="AU5072" s="225" t="s">
        <v>82</v>
      </c>
      <c r="AY5072" s="19" t="s">
        <v>190</v>
      </c>
      <c r="BE5072" s="226">
        <f>IF(N5072="základní",J5072,0)</f>
        <v>0</v>
      </c>
      <c r="BF5072" s="226">
        <f>IF(N5072="snížená",J5072,0)</f>
        <v>0</v>
      </c>
      <c r="BG5072" s="226">
        <f>IF(N5072="zákl. přenesená",J5072,0)</f>
        <v>0</v>
      </c>
      <c r="BH5072" s="226">
        <f>IF(N5072="sníž. přenesená",J5072,0)</f>
        <v>0</v>
      </c>
      <c r="BI5072" s="226">
        <f>IF(N5072="nulová",J5072,0)</f>
        <v>0</v>
      </c>
      <c r="BJ5072" s="19" t="s">
        <v>79</v>
      </c>
      <c r="BK5072" s="226">
        <f>ROUND(I5072*H5072,2)</f>
        <v>0</v>
      </c>
      <c r="BL5072" s="19" t="s">
        <v>307</v>
      </c>
      <c r="BM5072" s="225" t="s">
        <v>4827</v>
      </c>
    </row>
    <row r="5073" s="2" customFormat="1" ht="16.5" customHeight="1">
      <c r="A5073" s="40"/>
      <c r="B5073" s="41"/>
      <c r="C5073" s="214" t="s">
        <v>4828</v>
      </c>
      <c r="D5073" s="214" t="s">
        <v>192</v>
      </c>
      <c r="E5073" s="215" t="s">
        <v>4829</v>
      </c>
      <c r="F5073" s="216" t="s">
        <v>4822</v>
      </c>
      <c r="G5073" s="217" t="s">
        <v>3423</v>
      </c>
      <c r="H5073" s="218">
        <v>1</v>
      </c>
      <c r="I5073" s="219"/>
      <c r="J5073" s="220">
        <f>ROUND(I5073*H5073,2)</f>
        <v>0</v>
      </c>
      <c r="K5073" s="216" t="s">
        <v>19</v>
      </c>
      <c r="L5073" s="46"/>
      <c r="M5073" s="221" t="s">
        <v>19</v>
      </c>
      <c r="N5073" s="222" t="s">
        <v>43</v>
      </c>
      <c r="O5073" s="86"/>
      <c r="P5073" s="223">
        <f>O5073*H5073</f>
        <v>0</v>
      </c>
      <c r="Q5073" s="223">
        <v>0.025000000000000001</v>
      </c>
      <c r="R5073" s="223">
        <f>Q5073*H5073</f>
        <v>0.025000000000000001</v>
      </c>
      <c r="S5073" s="223">
        <v>0</v>
      </c>
      <c r="T5073" s="224">
        <f>S5073*H5073</f>
        <v>0</v>
      </c>
      <c r="U5073" s="40"/>
      <c r="V5073" s="40"/>
      <c r="W5073" s="40"/>
      <c r="X5073" s="40"/>
      <c r="Y5073" s="40"/>
      <c r="Z5073" s="40"/>
      <c r="AA5073" s="40"/>
      <c r="AB5073" s="40"/>
      <c r="AC5073" s="40"/>
      <c r="AD5073" s="40"/>
      <c r="AE5073" s="40"/>
      <c r="AR5073" s="225" t="s">
        <v>307</v>
      </c>
      <c r="AT5073" s="225" t="s">
        <v>192</v>
      </c>
      <c r="AU5073" s="225" t="s">
        <v>82</v>
      </c>
      <c r="AY5073" s="19" t="s">
        <v>190</v>
      </c>
      <c r="BE5073" s="226">
        <f>IF(N5073="základní",J5073,0)</f>
        <v>0</v>
      </c>
      <c r="BF5073" s="226">
        <f>IF(N5073="snížená",J5073,0)</f>
        <v>0</v>
      </c>
      <c r="BG5073" s="226">
        <f>IF(N5073="zákl. přenesená",J5073,0)</f>
        <v>0</v>
      </c>
      <c r="BH5073" s="226">
        <f>IF(N5073="sníž. přenesená",J5073,0)</f>
        <v>0</v>
      </c>
      <c r="BI5073" s="226">
        <f>IF(N5073="nulová",J5073,0)</f>
        <v>0</v>
      </c>
      <c r="BJ5073" s="19" t="s">
        <v>79</v>
      </c>
      <c r="BK5073" s="226">
        <f>ROUND(I5073*H5073,2)</f>
        <v>0</v>
      </c>
      <c r="BL5073" s="19" t="s">
        <v>307</v>
      </c>
      <c r="BM5073" s="225" t="s">
        <v>4830</v>
      </c>
    </row>
    <row r="5074" s="2" customFormat="1" ht="16.5" customHeight="1">
      <c r="A5074" s="40"/>
      <c r="B5074" s="41"/>
      <c r="C5074" s="214" t="s">
        <v>4831</v>
      </c>
      <c r="D5074" s="214" t="s">
        <v>192</v>
      </c>
      <c r="E5074" s="215" t="s">
        <v>4832</v>
      </c>
      <c r="F5074" s="216" t="s">
        <v>4812</v>
      </c>
      <c r="G5074" s="217" t="s">
        <v>3423</v>
      </c>
      <c r="H5074" s="218">
        <v>1</v>
      </c>
      <c r="I5074" s="219"/>
      <c r="J5074" s="220">
        <f>ROUND(I5074*H5074,2)</f>
        <v>0</v>
      </c>
      <c r="K5074" s="216" t="s">
        <v>19</v>
      </c>
      <c r="L5074" s="46"/>
      <c r="M5074" s="221" t="s">
        <v>19</v>
      </c>
      <c r="N5074" s="222" t="s">
        <v>43</v>
      </c>
      <c r="O5074" s="86"/>
      <c r="P5074" s="223">
        <f>O5074*H5074</f>
        <v>0</v>
      </c>
      <c r="Q5074" s="223">
        <v>0.080000000000000002</v>
      </c>
      <c r="R5074" s="223">
        <f>Q5074*H5074</f>
        <v>0.080000000000000002</v>
      </c>
      <c r="S5074" s="223">
        <v>0</v>
      </c>
      <c r="T5074" s="224">
        <f>S5074*H5074</f>
        <v>0</v>
      </c>
      <c r="U5074" s="40"/>
      <c r="V5074" s="40"/>
      <c r="W5074" s="40"/>
      <c r="X5074" s="40"/>
      <c r="Y5074" s="40"/>
      <c r="Z5074" s="40"/>
      <c r="AA5074" s="40"/>
      <c r="AB5074" s="40"/>
      <c r="AC5074" s="40"/>
      <c r="AD5074" s="40"/>
      <c r="AE5074" s="40"/>
      <c r="AR5074" s="225" t="s">
        <v>307</v>
      </c>
      <c r="AT5074" s="225" t="s">
        <v>192</v>
      </c>
      <c r="AU5074" s="225" t="s">
        <v>82</v>
      </c>
      <c r="AY5074" s="19" t="s">
        <v>190</v>
      </c>
      <c r="BE5074" s="226">
        <f>IF(N5074="základní",J5074,0)</f>
        <v>0</v>
      </c>
      <c r="BF5074" s="226">
        <f>IF(N5074="snížená",J5074,0)</f>
        <v>0</v>
      </c>
      <c r="BG5074" s="226">
        <f>IF(N5074="zákl. přenesená",J5074,0)</f>
        <v>0</v>
      </c>
      <c r="BH5074" s="226">
        <f>IF(N5074="sníž. přenesená",J5074,0)</f>
        <v>0</v>
      </c>
      <c r="BI5074" s="226">
        <f>IF(N5074="nulová",J5074,0)</f>
        <v>0</v>
      </c>
      <c r="BJ5074" s="19" t="s">
        <v>79</v>
      </c>
      <c r="BK5074" s="226">
        <f>ROUND(I5074*H5074,2)</f>
        <v>0</v>
      </c>
      <c r="BL5074" s="19" t="s">
        <v>307</v>
      </c>
      <c r="BM5074" s="225" t="s">
        <v>4833</v>
      </c>
    </row>
    <row r="5075" s="2" customFormat="1" ht="16.5" customHeight="1">
      <c r="A5075" s="40"/>
      <c r="B5075" s="41"/>
      <c r="C5075" s="214" t="s">
        <v>4834</v>
      </c>
      <c r="D5075" s="214" t="s">
        <v>192</v>
      </c>
      <c r="E5075" s="215" t="s">
        <v>4835</v>
      </c>
      <c r="F5075" s="216" t="s">
        <v>4812</v>
      </c>
      <c r="G5075" s="217" t="s">
        <v>3423</v>
      </c>
      <c r="H5075" s="218">
        <v>1</v>
      </c>
      <c r="I5075" s="219"/>
      <c r="J5075" s="220">
        <f>ROUND(I5075*H5075,2)</f>
        <v>0</v>
      </c>
      <c r="K5075" s="216" t="s">
        <v>19</v>
      </c>
      <c r="L5075" s="46"/>
      <c r="M5075" s="221" t="s">
        <v>19</v>
      </c>
      <c r="N5075" s="222" t="s">
        <v>43</v>
      </c>
      <c r="O5075" s="86"/>
      <c r="P5075" s="223">
        <f>O5075*H5075</f>
        <v>0</v>
      </c>
      <c r="Q5075" s="223">
        <v>0.080000000000000002</v>
      </c>
      <c r="R5075" s="223">
        <f>Q5075*H5075</f>
        <v>0.080000000000000002</v>
      </c>
      <c r="S5075" s="223">
        <v>0</v>
      </c>
      <c r="T5075" s="224">
        <f>S5075*H5075</f>
        <v>0</v>
      </c>
      <c r="U5075" s="40"/>
      <c r="V5075" s="40"/>
      <c r="W5075" s="40"/>
      <c r="X5075" s="40"/>
      <c r="Y5075" s="40"/>
      <c r="Z5075" s="40"/>
      <c r="AA5075" s="40"/>
      <c r="AB5075" s="40"/>
      <c r="AC5075" s="40"/>
      <c r="AD5075" s="40"/>
      <c r="AE5075" s="40"/>
      <c r="AR5075" s="225" t="s">
        <v>307</v>
      </c>
      <c r="AT5075" s="225" t="s">
        <v>192</v>
      </c>
      <c r="AU5075" s="225" t="s">
        <v>82</v>
      </c>
      <c r="AY5075" s="19" t="s">
        <v>190</v>
      </c>
      <c r="BE5075" s="226">
        <f>IF(N5075="základní",J5075,0)</f>
        <v>0</v>
      </c>
      <c r="BF5075" s="226">
        <f>IF(N5075="snížená",J5075,0)</f>
        <v>0</v>
      </c>
      <c r="BG5075" s="226">
        <f>IF(N5075="zákl. přenesená",J5075,0)</f>
        <v>0</v>
      </c>
      <c r="BH5075" s="226">
        <f>IF(N5075="sníž. přenesená",J5075,0)</f>
        <v>0</v>
      </c>
      <c r="BI5075" s="226">
        <f>IF(N5075="nulová",J5075,0)</f>
        <v>0</v>
      </c>
      <c r="BJ5075" s="19" t="s">
        <v>79</v>
      </c>
      <c r="BK5075" s="226">
        <f>ROUND(I5075*H5075,2)</f>
        <v>0</v>
      </c>
      <c r="BL5075" s="19" t="s">
        <v>307</v>
      </c>
      <c r="BM5075" s="225" t="s">
        <v>4836</v>
      </c>
    </row>
    <row r="5076" s="2" customFormat="1" ht="16.5" customHeight="1">
      <c r="A5076" s="40"/>
      <c r="B5076" s="41"/>
      <c r="C5076" s="214" t="s">
        <v>4837</v>
      </c>
      <c r="D5076" s="214" t="s">
        <v>192</v>
      </c>
      <c r="E5076" s="215" t="s">
        <v>4838</v>
      </c>
      <c r="F5076" s="216" t="s">
        <v>4812</v>
      </c>
      <c r="G5076" s="217" t="s">
        <v>3423</v>
      </c>
      <c r="H5076" s="218">
        <v>1</v>
      </c>
      <c r="I5076" s="219"/>
      <c r="J5076" s="220">
        <f>ROUND(I5076*H5076,2)</f>
        <v>0</v>
      </c>
      <c r="K5076" s="216" t="s">
        <v>19</v>
      </c>
      <c r="L5076" s="46"/>
      <c r="M5076" s="221" t="s">
        <v>19</v>
      </c>
      <c r="N5076" s="222" t="s">
        <v>43</v>
      </c>
      <c r="O5076" s="86"/>
      <c r="P5076" s="223">
        <f>O5076*H5076</f>
        <v>0</v>
      </c>
      <c r="Q5076" s="223">
        <v>0.080000000000000002</v>
      </c>
      <c r="R5076" s="223">
        <f>Q5076*H5076</f>
        <v>0.080000000000000002</v>
      </c>
      <c r="S5076" s="223">
        <v>0</v>
      </c>
      <c r="T5076" s="224">
        <f>S5076*H5076</f>
        <v>0</v>
      </c>
      <c r="U5076" s="40"/>
      <c r="V5076" s="40"/>
      <c r="W5076" s="40"/>
      <c r="X5076" s="40"/>
      <c r="Y5076" s="40"/>
      <c r="Z5076" s="40"/>
      <c r="AA5076" s="40"/>
      <c r="AB5076" s="40"/>
      <c r="AC5076" s="40"/>
      <c r="AD5076" s="40"/>
      <c r="AE5076" s="40"/>
      <c r="AR5076" s="225" t="s">
        <v>307</v>
      </c>
      <c r="AT5076" s="225" t="s">
        <v>192</v>
      </c>
      <c r="AU5076" s="225" t="s">
        <v>82</v>
      </c>
      <c r="AY5076" s="19" t="s">
        <v>190</v>
      </c>
      <c r="BE5076" s="226">
        <f>IF(N5076="základní",J5076,0)</f>
        <v>0</v>
      </c>
      <c r="BF5076" s="226">
        <f>IF(N5076="snížená",J5076,0)</f>
        <v>0</v>
      </c>
      <c r="BG5076" s="226">
        <f>IF(N5076="zákl. přenesená",J5076,0)</f>
        <v>0</v>
      </c>
      <c r="BH5076" s="226">
        <f>IF(N5076="sníž. přenesená",J5076,0)</f>
        <v>0</v>
      </c>
      <c r="BI5076" s="226">
        <f>IF(N5076="nulová",J5076,0)</f>
        <v>0</v>
      </c>
      <c r="BJ5076" s="19" t="s">
        <v>79</v>
      </c>
      <c r="BK5076" s="226">
        <f>ROUND(I5076*H5076,2)</f>
        <v>0</v>
      </c>
      <c r="BL5076" s="19" t="s">
        <v>307</v>
      </c>
      <c r="BM5076" s="225" t="s">
        <v>4839</v>
      </c>
    </row>
    <row r="5077" s="2" customFormat="1" ht="16.5" customHeight="1">
      <c r="A5077" s="40"/>
      <c r="B5077" s="41"/>
      <c r="C5077" s="214" t="s">
        <v>4840</v>
      </c>
      <c r="D5077" s="214" t="s">
        <v>192</v>
      </c>
      <c r="E5077" s="215" t="s">
        <v>4841</v>
      </c>
      <c r="F5077" s="216" t="s">
        <v>4842</v>
      </c>
      <c r="G5077" s="217" t="s">
        <v>3423</v>
      </c>
      <c r="H5077" s="218">
        <v>1</v>
      </c>
      <c r="I5077" s="219"/>
      <c r="J5077" s="220">
        <f>ROUND(I5077*H5077,2)</f>
        <v>0</v>
      </c>
      <c r="K5077" s="216" t="s">
        <v>19</v>
      </c>
      <c r="L5077" s="46"/>
      <c r="M5077" s="221" t="s">
        <v>19</v>
      </c>
      <c r="N5077" s="222" t="s">
        <v>43</v>
      </c>
      <c r="O5077" s="86"/>
      <c r="P5077" s="223">
        <f>O5077*H5077</f>
        <v>0</v>
      </c>
      <c r="Q5077" s="223">
        <v>0.059999999999999998</v>
      </c>
      <c r="R5077" s="223">
        <f>Q5077*H5077</f>
        <v>0.059999999999999998</v>
      </c>
      <c r="S5077" s="223">
        <v>0</v>
      </c>
      <c r="T5077" s="224">
        <f>S5077*H5077</f>
        <v>0</v>
      </c>
      <c r="U5077" s="40"/>
      <c r="V5077" s="40"/>
      <c r="W5077" s="40"/>
      <c r="X5077" s="40"/>
      <c r="Y5077" s="40"/>
      <c r="Z5077" s="40"/>
      <c r="AA5077" s="40"/>
      <c r="AB5077" s="40"/>
      <c r="AC5077" s="40"/>
      <c r="AD5077" s="40"/>
      <c r="AE5077" s="40"/>
      <c r="AR5077" s="225" t="s">
        <v>307</v>
      </c>
      <c r="AT5077" s="225" t="s">
        <v>192</v>
      </c>
      <c r="AU5077" s="225" t="s">
        <v>82</v>
      </c>
      <c r="AY5077" s="19" t="s">
        <v>190</v>
      </c>
      <c r="BE5077" s="226">
        <f>IF(N5077="základní",J5077,0)</f>
        <v>0</v>
      </c>
      <c r="BF5077" s="226">
        <f>IF(N5077="snížená",J5077,0)</f>
        <v>0</v>
      </c>
      <c r="BG5077" s="226">
        <f>IF(N5077="zákl. přenesená",J5077,0)</f>
        <v>0</v>
      </c>
      <c r="BH5077" s="226">
        <f>IF(N5077="sníž. přenesená",J5077,0)</f>
        <v>0</v>
      </c>
      <c r="BI5077" s="226">
        <f>IF(N5077="nulová",J5077,0)</f>
        <v>0</v>
      </c>
      <c r="BJ5077" s="19" t="s">
        <v>79</v>
      </c>
      <c r="BK5077" s="226">
        <f>ROUND(I5077*H5077,2)</f>
        <v>0</v>
      </c>
      <c r="BL5077" s="19" t="s">
        <v>307</v>
      </c>
      <c r="BM5077" s="225" t="s">
        <v>4843</v>
      </c>
    </row>
    <row r="5078" s="2" customFormat="1" ht="16.5" customHeight="1">
      <c r="A5078" s="40"/>
      <c r="B5078" s="41"/>
      <c r="C5078" s="214" t="s">
        <v>4844</v>
      </c>
      <c r="D5078" s="214" t="s">
        <v>192</v>
      </c>
      <c r="E5078" s="215" t="s">
        <v>4845</v>
      </c>
      <c r="F5078" s="216" t="s">
        <v>4846</v>
      </c>
      <c r="G5078" s="217" t="s">
        <v>3423</v>
      </c>
      <c r="H5078" s="218">
        <v>1</v>
      </c>
      <c r="I5078" s="219"/>
      <c r="J5078" s="220">
        <f>ROUND(I5078*H5078,2)</f>
        <v>0</v>
      </c>
      <c r="K5078" s="216" t="s">
        <v>19</v>
      </c>
      <c r="L5078" s="46"/>
      <c r="M5078" s="221" t="s">
        <v>19</v>
      </c>
      <c r="N5078" s="222" t="s">
        <v>43</v>
      </c>
      <c r="O5078" s="86"/>
      <c r="P5078" s="223">
        <f>O5078*H5078</f>
        <v>0</v>
      </c>
      <c r="Q5078" s="223">
        <v>0.089999999999999997</v>
      </c>
      <c r="R5078" s="223">
        <f>Q5078*H5078</f>
        <v>0.089999999999999997</v>
      </c>
      <c r="S5078" s="223">
        <v>0</v>
      </c>
      <c r="T5078" s="224">
        <f>S5078*H5078</f>
        <v>0</v>
      </c>
      <c r="U5078" s="40"/>
      <c r="V5078" s="40"/>
      <c r="W5078" s="40"/>
      <c r="X5078" s="40"/>
      <c r="Y5078" s="40"/>
      <c r="Z5078" s="40"/>
      <c r="AA5078" s="40"/>
      <c r="AB5078" s="40"/>
      <c r="AC5078" s="40"/>
      <c r="AD5078" s="40"/>
      <c r="AE5078" s="40"/>
      <c r="AR5078" s="225" t="s">
        <v>307</v>
      </c>
      <c r="AT5078" s="225" t="s">
        <v>192</v>
      </c>
      <c r="AU5078" s="225" t="s">
        <v>82</v>
      </c>
      <c r="AY5078" s="19" t="s">
        <v>190</v>
      </c>
      <c r="BE5078" s="226">
        <f>IF(N5078="základní",J5078,0)</f>
        <v>0</v>
      </c>
      <c r="BF5078" s="226">
        <f>IF(N5078="snížená",J5078,0)</f>
        <v>0</v>
      </c>
      <c r="BG5078" s="226">
        <f>IF(N5078="zákl. přenesená",J5078,0)</f>
        <v>0</v>
      </c>
      <c r="BH5078" s="226">
        <f>IF(N5078="sníž. přenesená",J5078,0)</f>
        <v>0</v>
      </c>
      <c r="BI5078" s="226">
        <f>IF(N5078="nulová",J5078,0)</f>
        <v>0</v>
      </c>
      <c r="BJ5078" s="19" t="s">
        <v>79</v>
      </c>
      <c r="BK5078" s="226">
        <f>ROUND(I5078*H5078,2)</f>
        <v>0</v>
      </c>
      <c r="BL5078" s="19" t="s">
        <v>307</v>
      </c>
      <c r="BM5078" s="225" t="s">
        <v>4847</v>
      </c>
    </row>
    <row r="5079" s="2" customFormat="1" ht="16.5" customHeight="1">
      <c r="A5079" s="40"/>
      <c r="B5079" s="41"/>
      <c r="C5079" s="214" t="s">
        <v>4848</v>
      </c>
      <c r="D5079" s="214" t="s">
        <v>192</v>
      </c>
      <c r="E5079" s="215" t="s">
        <v>4849</v>
      </c>
      <c r="F5079" s="216" t="s">
        <v>4850</v>
      </c>
      <c r="G5079" s="217" t="s">
        <v>3423</v>
      </c>
      <c r="H5079" s="218">
        <v>1</v>
      </c>
      <c r="I5079" s="219"/>
      <c r="J5079" s="220">
        <f>ROUND(I5079*H5079,2)</f>
        <v>0</v>
      </c>
      <c r="K5079" s="216" t="s">
        <v>19</v>
      </c>
      <c r="L5079" s="46"/>
      <c r="M5079" s="221" t="s">
        <v>19</v>
      </c>
      <c r="N5079" s="222" t="s">
        <v>43</v>
      </c>
      <c r="O5079" s="86"/>
      <c r="P5079" s="223">
        <f>O5079*H5079</f>
        <v>0</v>
      </c>
      <c r="Q5079" s="223">
        <v>0.059999999999999998</v>
      </c>
      <c r="R5079" s="223">
        <f>Q5079*H5079</f>
        <v>0.059999999999999998</v>
      </c>
      <c r="S5079" s="223">
        <v>0</v>
      </c>
      <c r="T5079" s="224">
        <f>S5079*H5079</f>
        <v>0</v>
      </c>
      <c r="U5079" s="40"/>
      <c r="V5079" s="40"/>
      <c r="W5079" s="40"/>
      <c r="X5079" s="40"/>
      <c r="Y5079" s="40"/>
      <c r="Z5079" s="40"/>
      <c r="AA5079" s="40"/>
      <c r="AB5079" s="40"/>
      <c r="AC5079" s="40"/>
      <c r="AD5079" s="40"/>
      <c r="AE5079" s="40"/>
      <c r="AR5079" s="225" t="s">
        <v>307</v>
      </c>
      <c r="AT5079" s="225" t="s">
        <v>192</v>
      </c>
      <c r="AU5079" s="225" t="s">
        <v>82</v>
      </c>
      <c r="AY5079" s="19" t="s">
        <v>190</v>
      </c>
      <c r="BE5079" s="226">
        <f>IF(N5079="základní",J5079,0)</f>
        <v>0</v>
      </c>
      <c r="BF5079" s="226">
        <f>IF(N5079="snížená",J5079,0)</f>
        <v>0</v>
      </c>
      <c r="BG5079" s="226">
        <f>IF(N5079="zákl. přenesená",J5079,0)</f>
        <v>0</v>
      </c>
      <c r="BH5079" s="226">
        <f>IF(N5079="sníž. přenesená",J5079,0)</f>
        <v>0</v>
      </c>
      <c r="BI5079" s="226">
        <f>IF(N5079="nulová",J5079,0)</f>
        <v>0</v>
      </c>
      <c r="BJ5079" s="19" t="s">
        <v>79</v>
      </c>
      <c r="BK5079" s="226">
        <f>ROUND(I5079*H5079,2)</f>
        <v>0</v>
      </c>
      <c r="BL5079" s="19" t="s">
        <v>307</v>
      </c>
      <c r="BM5079" s="225" t="s">
        <v>4851</v>
      </c>
    </row>
    <row r="5080" s="2" customFormat="1" ht="16.5" customHeight="1">
      <c r="A5080" s="40"/>
      <c r="B5080" s="41"/>
      <c r="C5080" s="214" t="s">
        <v>4852</v>
      </c>
      <c r="D5080" s="214" t="s">
        <v>192</v>
      </c>
      <c r="E5080" s="215" t="s">
        <v>4853</v>
      </c>
      <c r="F5080" s="216" t="s">
        <v>4854</v>
      </c>
      <c r="G5080" s="217" t="s">
        <v>3423</v>
      </c>
      <c r="H5080" s="218">
        <v>1</v>
      </c>
      <c r="I5080" s="219"/>
      <c r="J5080" s="220">
        <f>ROUND(I5080*H5080,2)</f>
        <v>0</v>
      </c>
      <c r="K5080" s="216" t="s">
        <v>19</v>
      </c>
      <c r="L5080" s="46"/>
      <c r="M5080" s="221" t="s">
        <v>19</v>
      </c>
      <c r="N5080" s="222" t="s">
        <v>43</v>
      </c>
      <c r="O5080" s="86"/>
      <c r="P5080" s="223">
        <f>O5080*H5080</f>
        <v>0</v>
      </c>
      <c r="Q5080" s="223">
        <v>0.029999999999999999</v>
      </c>
      <c r="R5080" s="223">
        <f>Q5080*H5080</f>
        <v>0.029999999999999999</v>
      </c>
      <c r="S5080" s="223">
        <v>0</v>
      </c>
      <c r="T5080" s="224">
        <f>S5080*H5080</f>
        <v>0</v>
      </c>
      <c r="U5080" s="40"/>
      <c r="V5080" s="40"/>
      <c r="W5080" s="40"/>
      <c r="X5080" s="40"/>
      <c r="Y5080" s="40"/>
      <c r="Z5080" s="40"/>
      <c r="AA5080" s="40"/>
      <c r="AB5080" s="40"/>
      <c r="AC5080" s="40"/>
      <c r="AD5080" s="40"/>
      <c r="AE5080" s="40"/>
      <c r="AR5080" s="225" t="s">
        <v>307</v>
      </c>
      <c r="AT5080" s="225" t="s">
        <v>192</v>
      </c>
      <c r="AU5080" s="225" t="s">
        <v>82</v>
      </c>
      <c r="AY5080" s="19" t="s">
        <v>190</v>
      </c>
      <c r="BE5080" s="226">
        <f>IF(N5080="základní",J5080,0)</f>
        <v>0</v>
      </c>
      <c r="BF5080" s="226">
        <f>IF(N5080="snížená",J5080,0)</f>
        <v>0</v>
      </c>
      <c r="BG5080" s="226">
        <f>IF(N5080="zákl. přenesená",J5080,0)</f>
        <v>0</v>
      </c>
      <c r="BH5080" s="226">
        <f>IF(N5080="sníž. přenesená",J5080,0)</f>
        <v>0</v>
      </c>
      <c r="BI5080" s="226">
        <f>IF(N5080="nulová",J5080,0)</f>
        <v>0</v>
      </c>
      <c r="BJ5080" s="19" t="s">
        <v>79</v>
      </c>
      <c r="BK5080" s="226">
        <f>ROUND(I5080*H5080,2)</f>
        <v>0</v>
      </c>
      <c r="BL5080" s="19" t="s">
        <v>307</v>
      </c>
      <c r="BM5080" s="225" t="s">
        <v>4855</v>
      </c>
    </row>
    <row r="5081" s="2" customFormat="1" ht="16.5" customHeight="1">
      <c r="A5081" s="40"/>
      <c r="B5081" s="41"/>
      <c r="C5081" s="214" t="s">
        <v>4856</v>
      </c>
      <c r="D5081" s="214" t="s">
        <v>192</v>
      </c>
      <c r="E5081" s="215" t="s">
        <v>4857</v>
      </c>
      <c r="F5081" s="216" t="s">
        <v>4769</v>
      </c>
      <c r="G5081" s="217" t="s">
        <v>3423</v>
      </c>
      <c r="H5081" s="218">
        <v>1</v>
      </c>
      <c r="I5081" s="219"/>
      <c r="J5081" s="220">
        <f>ROUND(I5081*H5081,2)</f>
        <v>0</v>
      </c>
      <c r="K5081" s="216" t="s">
        <v>19</v>
      </c>
      <c r="L5081" s="46"/>
      <c r="M5081" s="221" t="s">
        <v>19</v>
      </c>
      <c r="N5081" s="222" t="s">
        <v>43</v>
      </c>
      <c r="O5081" s="86"/>
      <c r="P5081" s="223">
        <f>O5081*H5081</f>
        <v>0</v>
      </c>
      <c r="Q5081" s="223">
        <v>0.080000000000000002</v>
      </c>
      <c r="R5081" s="223">
        <f>Q5081*H5081</f>
        <v>0.080000000000000002</v>
      </c>
      <c r="S5081" s="223">
        <v>0</v>
      </c>
      <c r="T5081" s="224">
        <f>S5081*H5081</f>
        <v>0</v>
      </c>
      <c r="U5081" s="40"/>
      <c r="V5081" s="40"/>
      <c r="W5081" s="40"/>
      <c r="X5081" s="40"/>
      <c r="Y5081" s="40"/>
      <c r="Z5081" s="40"/>
      <c r="AA5081" s="40"/>
      <c r="AB5081" s="40"/>
      <c r="AC5081" s="40"/>
      <c r="AD5081" s="40"/>
      <c r="AE5081" s="40"/>
      <c r="AR5081" s="225" t="s">
        <v>307</v>
      </c>
      <c r="AT5081" s="225" t="s">
        <v>192</v>
      </c>
      <c r="AU5081" s="225" t="s">
        <v>82</v>
      </c>
      <c r="AY5081" s="19" t="s">
        <v>190</v>
      </c>
      <c r="BE5081" s="226">
        <f>IF(N5081="základní",J5081,0)</f>
        <v>0</v>
      </c>
      <c r="BF5081" s="226">
        <f>IF(N5081="snížená",J5081,0)</f>
        <v>0</v>
      </c>
      <c r="BG5081" s="226">
        <f>IF(N5081="zákl. přenesená",J5081,0)</f>
        <v>0</v>
      </c>
      <c r="BH5081" s="226">
        <f>IF(N5081="sníž. přenesená",J5081,0)</f>
        <v>0</v>
      </c>
      <c r="BI5081" s="226">
        <f>IF(N5081="nulová",J5081,0)</f>
        <v>0</v>
      </c>
      <c r="BJ5081" s="19" t="s">
        <v>79</v>
      </c>
      <c r="BK5081" s="226">
        <f>ROUND(I5081*H5081,2)</f>
        <v>0</v>
      </c>
      <c r="BL5081" s="19" t="s">
        <v>307</v>
      </c>
      <c r="BM5081" s="225" t="s">
        <v>4858</v>
      </c>
    </row>
    <row r="5082" s="2" customFormat="1" ht="16.5" customHeight="1">
      <c r="A5082" s="40"/>
      <c r="B5082" s="41"/>
      <c r="C5082" s="214" t="s">
        <v>4859</v>
      </c>
      <c r="D5082" s="214" t="s">
        <v>192</v>
      </c>
      <c r="E5082" s="215" t="s">
        <v>4860</v>
      </c>
      <c r="F5082" s="216" t="s">
        <v>4769</v>
      </c>
      <c r="G5082" s="217" t="s">
        <v>3423</v>
      </c>
      <c r="H5082" s="218">
        <v>1</v>
      </c>
      <c r="I5082" s="219"/>
      <c r="J5082" s="220">
        <f>ROUND(I5082*H5082,2)</f>
        <v>0</v>
      </c>
      <c r="K5082" s="216" t="s">
        <v>19</v>
      </c>
      <c r="L5082" s="46"/>
      <c r="M5082" s="221" t="s">
        <v>19</v>
      </c>
      <c r="N5082" s="222" t="s">
        <v>43</v>
      </c>
      <c r="O5082" s="86"/>
      <c r="P5082" s="223">
        <f>O5082*H5082</f>
        <v>0</v>
      </c>
      <c r="Q5082" s="223">
        <v>0.080000000000000002</v>
      </c>
      <c r="R5082" s="223">
        <f>Q5082*H5082</f>
        <v>0.080000000000000002</v>
      </c>
      <c r="S5082" s="223">
        <v>0</v>
      </c>
      <c r="T5082" s="224">
        <f>S5082*H5082</f>
        <v>0</v>
      </c>
      <c r="U5082" s="40"/>
      <c r="V5082" s="40"/>
      <c r="W5082" s="40"/>
      <c r="X5082" s="40"/>
      <c r="Y5082" s="40"/>
      <c r="Z5082" s="40"/>
      <c r="AA5082" s="40"/>
      <c r="AB5082" s="40"/>
      <c r="AC5082" s="40"/>
      <c r="AD5082" s="40"/>
      <c r="AE5082" s="40"/>
      <c r="AR5082" s="225" t="s">
        <v>307</v>
      </c>
      <c r="AT5082" s="225" t="s">
        <v>192</v>
      </c>
      <c r="AU5082" s="225" t="s">
        <v>82</v>
      </c>
      <c r="AY5082" s="19" t="s">
        <v>190</v>
      </c>
      <c r="BE5082" s="226">
        <f>IF(N5082="základní",J5082,0)</f>
        <v>0</v>
      </c>
      <c r="BF5082" s="226">
        <f>IF(N5082="snížená",J5082,0)</f>
        <v>0</v>
      </c>
      <c r="BG5082" s="226">
        <f>IF(N5082="zákl. přenesená",J5082,0)</f>
        <v>0</v>
      </c>
      <c r="BH5082" s="226">
        <f>IF(N5082="sníž. přenesená",J5082,0)</f>
        <v>0</v>
      </c>
      <c r="BI5082" s="226">
        <f>IF(N5082="nulová",J5082,0)</f>
        <v>0</v>
      </c>
      <c r="BJ5082" s="19" t="s">
        <v>79</v>
      </c>
      <c r="BK5082" s="226">
        <f>ROUND(I5082*H5082,2)</f>
        <v>0</v>
      </c>
      <c r="BL5082" s="19" t="s">
        <v>307</v>
      </c>
      <c r="BM5082" s="225" t="s">
        <v>4861</v>
      </c>
    </row>
    <row r="5083" s="2" customFormat="1" ht="16.5" customHeight="1">
      <c r="A5083" s="40"/>
      <c r="B5083" s="41"/>
      <c r="C5083" s="214" t="s">
        <v>4862</v>
      </c>
      <c r="D5083" s="214" t="s">
        <v>192</v>
      </c>
      <c r="E5083" s="215" t="s">
        <v>4863</v>
      </c>
      <c r="F5083" s="216" t="s">
        <v>4780</v>
      </c>
      <c r="G5083" s="217" t="s">
        <v>3423</v>
      </c>
      <c r="H5083" s="218">
        <v>1</v>
      </c>
      <c r="I5083" s="219"/>
      <c r="J5083" s="220">
        <f>ROUND(I5083*H5083,2)</f>
        <v>0</v>
      </c>
      <c r="K5083" s="216" t="s">
        <v>19</v>
      </c>
      <c r="L5083" s="46"/>
      <c r="M5083" s="221" t="s">
        <v>19</v>
      </c>
      <c r="N5083" s="222" t="s">
        <v>43</v>
      </c>
      <c r="O5083" s="86"/>
      <c r="P5083" s="223">
        <f>O5083*H5083</f>
        <v>0</v>
      </c>
      <c r="Q5083" s="223">
        <v>0.089999999999999997</v>
      </c>
      <c r="R5083" s="223">
        <f>Q5083*H5083</f>
        <v>0.089999999999999997</v>
      </c>
      <c r="S5083" s="223">
        <v>0</v>
      </c>
      <c r="T5083" s="224">
        <f>S5083*H5083</f>
        <v>0</v>
      </c>
      <c r="U5083" s="40"/>
      <c r="V5083" s="40"/>
      <c r="W5083" s="40"/>
      <c r="X5083" s="40"/>
      <c r="Y5083" s="40"/>
      <c r="Z5083" s="40"/>
      <c r="AA5083" s="40"/>
      <c r="AB5083" s="40"/>
      <c r="AC5083" s="40"/>
      <c r="AD5083" s="40"/>
      <c r="AE5083" s="40"/>
      <c r="AR5083" s="225" t="s">
        <v>307</v>
      </c>
      <c r="AT5083" s="225" t="s">
        <v>192</v>
      </c>
      <c r="AU5083" s="225" t="s">
        <v>82</v>
      </c>
      <c r="AY5083" s="19" t="s">
        <v>190</v>
      </c>
      <c r="BE5083" s="226">
        <f>IF(N5083="základní",J5083,0)</f>
        <v>0</v>
      </c>
      <c r="BF5083" s="226">
        <f>IF(N5083="snížená",J5083,0)</f>
        <v>0</v>
      </c>
      <c r="BG5083" s="226">
        <f>IF(N5083="zákl. přenesená",J5083,0)</f>
        <v>0</v>
      </c>
      <c r="BH5083" s="226">
        <f>IF(N5083="sníž. přenesená",J5083,0)</f>
        <v>0</v>
      </c>
      <c r="BI5083" s="226">
        <f>IF(N5083="nulová",J5083,0)</f>
        <v>0</v>
      </c>
      <c r="BJ5083" s="19" t="s">
        <v>79</v>
      </c>
      <c r="BK5083" s="226">
        <f>ROUND(I5083*H5083,2)</f>
        <v>0</v>
      </c>
      <c r="BL5083" s="19" t="s">
        <v>307</v>
      </c>
      <c r="BM5083" s="225" t="s">
        <v>4864</v>
      </c>
    </row>
    <row r="5084" s="2" customFormat="1" ht="16.5" customHeight="1">
      <c r="A5084" s="40"/>
      <c r="B5084" s="41"/>
      <c r="C5084" s="214" t="s">
        <v>4865</v>
      </c>
      <c r="D5084" s="214" t="s">
        <v>192</v>
      </c>
      <c r="E5084" s="215" t="s">
        <v>4866</v>
      </c>
      <c r="F5084" s="216" t="s">
        <v>4765</v>
      </c>
      <c r="G5084" s="217" t="s">
        <v>3423</v>
      </c>
      <c r="H5084" s="218">
        <v>1</v>
      </c>
      <c r="I5084" s="219"/>
      <c r="J5084" s="220">
        <f>ROUND(I5084*H5084,2)</f>
        <v>0</v>
      </c>
      <c r="K5084" s="216" t="s">
        <v>19</v>
      </c>
      <c r="L5084" s="46"/>
      <c r="M5084" s="221" t="s">
        <v>19</v>
      </c>
      <c r="N5084" s="222" t="s">
        <v>43</v>
      </c>
      <c r="O5084" s="86"/>
      <c r="P5084" s="223">
        <f>O5084*H5084</f>
        <v>0</v>
      </c>
      <c r="Q5084" s="223">
        <v>0.10000000000000001</v>
      </c>
      <c r="R5084" s="223">
        <f>Q5084*H5084</f>
        <v>0.10000000000000001</v>
      </c>
      <c r="S5084" s="223">
        <v>0</v>
      </c>
      <c r="T5084" s="224">
        <f>S5084*H5084</f>
        <v>0</v>
      </c>
      <c r="U5084" s="40"/>
      <c r="V5084" s="40"/>
      <c r="W5084" s="40"/>
      <c r="X5084" s="40"/>
      <c r="Y5084" s="40"/>
      <c r="Z5084" s="40"/>
      <c r="AA5084" s="40"/>
      <c r="AB5084" s="40"/>
      <c r="AC5084" s="40"/>
      <c r="AD5084" s="40"/>
      <c r="AE5084" s="40"/>
      <c r="AR5084" s="225" t="s">
        <v>307</v>
      </c>
      <c r="AT5084" s="225" t="s">
        <v>192</v>
      </c>
      <c r="AU5084" s="225" t="s">
        <v>82</v>
      </c>
      <c r="AY5084" s="19" t="s">
        <v>190</v>
      </c>
      <c r="BE5084" s="226">
        <f>IF(N5084="základní",J5084,0)</f>
        <v>0</v>
      </c>
      <c r="BF5084" s="226">
        <f>IF(N5084="snížená",J5084,0)</f>
        <v>0</v>
      </c>
      <c r="BG5084" s="226">
        <f>IF(N5084="zákl. přenesená",J5084,0)</f>
        <v>0</v>
      </c>
      <c r="BH5084" s="226">
        <f>IF(N5084="sníž. přenesená",J5084,0)</f>
        <v>0</v>
      </c>
      <c r="BI5084" s="226">
        <f>IF(N5084="nulová",J5084,0)</f>
        <v>0</v>
      </c>
      <c r="BJ5084" s="19" t="s">
        <v>79</v>
      </c>
      <c r="BK5084" s="226">
        <f>ROUND(I5084*H5084,2)</f>
        <v>0</v>
      </c>
      <c r="BL5084" s="19" t="s">
        <v>307</v>
      </c>
      <c r="BM5084" s="225" t="s">
        <v>4867</v>
      </c>
    </row>
    <row r="5085" s="2" customFormat="1" ht="16.5" customHeight="1">
      <c r="A5085" s="40"/>
      <c r="B5085" s="41"/>
      <c r="C5085" s="214" t="s">
        <v>4868</v>
      </c>
      <c r="D5085" s="214" t="s">
        <v>192</v>
      </c>
      <c r="E5085" s="215" t="s">
        <v>4869</v>
      </c>
      <c r="F5085" s="216" t="s">
        <v>4769</v>
      </c>
      <c r="G5085" s="217" t="s">
        <v>3423</v>
      </c>
      <c r="H5085" s="218">
        <v>1</v>
      </c>
      <c r="I5085" s="219"/>
      <c r="J5085" s="220">
        <f>ROUND(I5085*H5085,2)</f>
        <v>0</v>
      </c>
      <c r="K5085" s="216" t="s">
        <v>19</v>
      </c>
      <c r="L5085" s="46"/>
      <c r="M5085" s="221" t="s">
        <v>19</v>
      </c>
      <c r="N5085" s="222" t="s">
        <v>43</v>
      </c>
      <c r="O5085" s="86"/>
      <c r="P5085" s="223">
        <f>O5085*H5085</f>
        <v>0</v>
      </c>
      <c r="Q5085" s="223">
        <v>0.080000000000000002</v>
      </c>
      <c r="R5085" s="223">
        <f>Q5085*H5085</f>
        <v>0.080000000000000002</v>
      </c>
      <c r="S5085" s="223">
        <v>0</v>
      </c>
      <c r="T5085" s="224">
        <f>S5085*H5085</f>
        <v>0</v>
      </c>
      <c r="U5085" s="40"/>
      <c r="V5085" s="40"/>
      <c r="W5085" s="40"/>
      <c r="X5085" s="40"/>
      <c r="Y5085" s="40"/>
      <c r="Z5085" s="40"/>
      <c r="AA5085" s="40"/>
      <c r="AB5085" s="40"/>
      <c r="AC5085" s="40"/>
      <c r="AD5085" s="40"/>
      <c r="AE5085" s="40"/>
      <c r="AR5085" s="225" t="s">
        <v>307</v>
      </c>
      <c r="AT5085" s="225" t="s">
        <v>192</v>
      </c>
      <c r="AU5085" s="225" t="s">
        <v>82</v>
      </c>
      <c r="AY5085" s="19" t="s">
        <v>190</v>
      </c>
      <c r="BE5085" s="226">
        <f>IF(N5085="základní",J5085,0)</f>
        <v>0</v>
      </c>
      <c r="BF5085" s="226">
        <f>IF(N5085="snížená",J5085,0)</f>
        <v>0</v>
      </c>
      <c r="BG5085" s="226">
        <f>IF(N5085="zákl. přenesená",J5085,0)</f>
        <v>0</v>
      </c>
      <c r="BH5085" s="226">
        <f>IF(N5085="sníž. přenesená",J5085,0)</f>
        <v>0</v>
      </c>
      <c r="BI5085" s="226">
        <f>IF(N5085="nulová",J5085,0)</f>
        <v>0</v>
      </c>
      <c r="BJ5085" s="19" t="s">
        <v>79</v>
      </c>
      <c r="BK5085" s="226">
        <f>ROUND(I5085*H5085,2)</f>
        <v>0</v>
      </c>
      <c r="BL5085" s="19" t="s">
        <v>307</v>
      </c>
      <c r="BM5085" s="225" t="s">
        <v>4870</v>
      </c>
    </row>
    <row r="5086" s="2" customFormat="1" ht="16.5" customHeight="1">
      <c r="A5086" s="40"/>
      <c r="B5086" s="41"/>
      <c r="C5086" s="214" t="s">
        <v>4871</v>
      </c>
      <c r="D5086" s="214" t="s">
        <v>192</v>
      </c>
      <c r="E5086" s="215" t="s">
        <v>4872</v>
      </c>
      <c r="F5086" s="216" t="s">
        <v>4773</v>
      </c>
      <c r="G5086" s="217" t="s">
        <v>3423</v>
      </c>
      <c r="H5086" s="218">
        <v>1</v>
      </c>
      <c r="I5086" s="219"/>
      <c r="J5086" s="220">
        <f>ROUND(I5086*H5086,2)</f>
        <v>0</v>
      </c>
      <c r="K5086" s="216" t="s">
        <v>19</v>
      </c>
      <c r="L5086" s="46"/>
      <c r="M5086" s="221" t="s">
        <v>19</v>
      </c>
      <c r="N5086" s="222" t="s">
        <v>43</v>
      </c>
      <c r="O5086" s="86"/>
      <c r="P5086" s="223">
        <f>O5086*H5086</f>
        <v>0</v>
      </c>
      <c r="Q5086" s="223">
        <v>0.050000000000000003</v>
      </c>
      <c r="R5086" s="223">
        <f>Q5086*H5086</f>
        <v>0.050000000000000003</v>
      </c>
      <c r="S5086" s="223">
        <v>0</v>
      </c>
      <c r="T5086" s="224">
        <f>S5086*H5086</f>
        <v>0</v>
      </c>
      <c r="U5086" s="40"/>
      <c r="V5086" s="40"/>
      <c r="W5086" s="40"/>
      <c r="X5086" s="40"/>
      <c r="Y5086" s="40"/>
      <c r="Z5086" s="40"/>
      <c r="AA5086" s="40"/>
      <c r="AB5086" s="40"/>
      <c r="AC5086" s="40"/>
      <c r="AD5086" s="40"/>
      <c r="AE5086" s="40"/>
      <c r="AR5086" s="225" t="s">
        <v>307</v>
      </c>
      <c r="AT5086" s="225" t="s">
        <v>192</v>
      </c>
      <c r="AU5086" s="225" t="s">
        <v>82</v>
      </c>
      <c r="AY5086" s="19" t="s">
        <v>190</v>
      </c>
      <c r="BE5086" s="226">
        <f>IF(N5086="základní",J5086,0)</f>
        <v>0</v>
      </c>
      <c r="BF5086" s="226">
        <f>IF(N5086="snížená",J5086,0)</f>
        <v>0</v>
      </c>
      <c r="BG5086" s="226">
        <f>IF(N5086="zákl. přenesená",J5086,0)</f>
        <v>0</v>
      </c>
      <c r="BH5086" s="226">
        <f>IF(N5086="sníž. přenesená",J5086,0)</f>
        <v>0</v>
      </c>
      <c r="BI5086" s="226">
        <f>IF(N5086="nulová",J5086,0)</f>
        <v>0</v>
      </c>
      <c r="BJ5086" s="19" t="s">
        <v>79</v>
      </c>
      <c r="BK5086" s="226">
        <f>ROUND(I5086*H5086,2)</f>
        <v>0</v>
      </c>
      <c r="BL5086" s="19" t="s">
        <v>307</v>
      </c>
      <c r="BM5086" s="225" t="s">
        <v>4873</v>
      </c>
    </row>
    <row r="5087" s="2" customFormat="1" ht="16.5" customHeight="1">
      <c r="A5087" s="40"/>
      <c r="B5087" s="41"/>
      <c r="C5087" s="214" t="s">
        <v>4874</v>
      </c>
      <c r="D5087" s="214" t="s">
        <v>192</v>
      </c>
      <c r="E5087" s="215" t="s">
        <v>4875</v>
      </c>
      <c r="F5087" s="216" t="s">
        <v>4773</v>
      </c>
      <c r="G5087" s="217" t="s">
        <v>3423</v>
      </c>
      <c r="H5087" s="218">
        <v>1</v>
      </c>
      <c r="I5087" s="219"/>
      <c r="J5087" s="220">
        <f>ROUND(I5087*H5087,2)</f>
        <v>0</v>
      </c>
      <c r="K5087" s="216" t="s">
        <v>19</v>
      </c>
      <c r="L5087" s="46"/>
      <c r="M5087" s="221" t="s">
        <v>19</v>
      </c>
      <c r="N5087" s="222" t="s">
        <v>43</v>
      </c>
      <c r="O5087" s="86"/>
      <c r="P5087" s="223">
        <f>O5087*H5087</f>
        <v>0</v>
      </c>
      <c r="Q5087" s="223">
        <v>0.050000000000000003</v>
      </c>
      <c r="R5087" s="223">
        <f>Q5087*H5087</f>
        <v>0.050000000000000003</v>
      </c>
      <c r="S5087" s="223">
        <v>0</v>
      </c>
      <c r="T5087" s="224">
        <f>S5087*H5087</f>
        <v>0</v>
      </c>
      <c r="U5087" s="40"/>
      <c r="V5087" s="40"/>
      <c r="W5087" s="40"/>
      <c r="X5087" s="40"/>
      <c r="Y5087" s="40"/>
      <c r="Z5087" s="40"/>
      <c r="AA5087" s="40"/>
      <c r="AB5087" s="40"/>
      <c r="AC5087" s="40"/>
      <c r="AD5087" s="40"/>
      <c r="AE5087" s="40"/>
      <c r="AR5087" s="225" t="s">
        <v>307</v>
      </c>
      <c r="AT5087" s="225" t="s">
        <v>192</v>
      </c>
      <c r="AU5087" s="225" t="s">
        <v>82</v>
      </c>
      <c r="AY5087" s="19" t="s">
        <v>190</v>
      </c>
      <c r="BE5087" s="226">
        <f>IF(N5087="základní",J5087,0)</f>
        <v>0</v>
      </c>
      <c r="BF5087" s="226">
        <f>IF(N5087="snížená",J5087,0)</f>
        <v>0</v>
      </c>
      <c r="BG5087" s="226">
        <f>IF(N5087="zákl. přenesená",J5087,0)</f>
        <v>0</v>
      </c>
      <c r="BH5087" s="226">
        <f>IF(N5087="sníž. přenesená",J5087,0)</f>
        <v>0</v>
      </c>
      <c r="BI5087" s="226">
        <f>IF(N5087="nulová",J5087,0)</f>
        <v>0</v>
      </c>
      <c r="BJ5087" s="19" t="s">
        <v>79</v>
      </c>
      <c r="BK5087" s="226">
        <f>ROUND(I5087*H5087,2)</f>
        <v>0</v>
      </c>
      <c r="BL5087" s="19" t="s">
        <v>307</v>
      </c>
      <c r="BM5087" s="225" t="s">
        <v>4876</v>
      </c>
    </row>
    <row r="5088" s="2" customFormat="1" ht="16.5" customHeight="1">
      <c r="A5088" s="40"/>
      <c r="B5088" s="41"/>
      <c r="C5088" s="214" t="s">
        <v>4877</v>
      </c>
      <c r="D5088" s="214" t="s">
        <v>192</v>
      </c>
      <c r="E5088" s="215" t="s">
        <v>4878</v>
      </c>
      <c r="F5088" s="216" t="s">
        <v>4780</v>
      </c>
      <c r="G5088" s="217" t="s">
        <v>3423</v>
      </c>
      <c r="H5088" s="218">
        <v>1</v>
      </c>
      <c r="I5088" s="219"/>
      <c r="J5088" s="220">
        <f>ROUND(I5088*H5088,2)</f>
        <v>0</v>
      </c>
      <c r="K5088" s="216" t="s">
        <v>19</v>
      </c>
      <c r="L5088" s="46"/>
      <c r="M5088" s="221" t="s">
        <v>19</v>
      </c>
      <c r="N5088" s="222" t="s">
        <v>43</v>
      </c>
      <c r="O5088" s="86"/>
      <c r="P5088" s="223">
        <f>O5088*H5088</f>
        <v>0</v>
      </c>
      <c r="Q5088" s="223">
        <v>0.089999999999999997</v>
      </c>
      <c r="R5088" s="223">
        <f>Q5088*H5088</f>
        <v>0.089999999999999997</v>
      </c>
      <c r="S5088" s="223">
        <v>0</v>
      </c>
      <c r="T5088" s="224">
        <f>S5088*H5088</f>
        <v>0</v>
      </c>
      <c r="U5088" s="40"/>
      <c r="V5088" s="40"/>
      <c r="W5088" s="40"/>
      <c r="X5088" s="40"/>
      <c r="Y5088" s="40"/>
      <c r="Z5088" s="40"/>
      <c r="AA5088" s="40"/>
      <c r="AB5088" s="40"/>
      <c r="AC5088" s="40"/>
      <c r="AD5088" s="40"/>
      <c r="AE5088" s="40"/>
      <c r="AR5088" s="225" t="s">
        <v>307</v>
      </c>
      <c r="AT5088" s="225" t="s">
        <v>192</v>
      </c>
      <c r="AU5088" s="225" t="s">
        <v>82</v>
      </c>
      <c r="AY5088" s="19" t="s">
        <v>190</v>
      </c>
      <c r="BE5088" s="226">
        <f>IF(N5088="základní",J5088,0)</f>
        <v>0</v>
      </c>
      <c r="BF5088" s="226">
        <f>IF(N5088="snížená",J5088,0)</f>
        <v>0</v>
      </c>
      <c r="BG5088" s="226">
        <f>IF(N5088="zákl. přenesená",J5088,0)</f>
        <v>0</v>
      </c>
      <c r="BH5088" s="226">
        <f>IF(N5088="sníž. přenesená",J5088,0)</f>
        <v>0</v>
      </c>
      <c r="BI5088" s="226">
        <f>IF(N5088="nulová",J5088,0)</f>
        <v>0</v>
      </c>
      <c r="BJ5088" s="19" t="s">
        <v>79</v>
      </c>
      <c r="BK5088" s="226">
        <f>ROUND(I5088*H5088,2)</f>
        <v>0</v>
      </c>
      <c r="BL5088" s="19" t="s">
        <v>307</v>
      </c>
      <c r="BM5088" s="225" t="s">
        <v>4879</v>
      </c>
    </row>
    <row r="5089" s="2" customFormat="1" ht="16.5" customHeight="1">
      <c r="A5089" s="40"/>
      <c r="B5089" s="41"/>
      <c r="C5089" s="214" t="s">
        <v>4880</v>
      </c>
      <c r="D5089" s="214" t="s">
        <v>192</v>
      </c>
      <c r="E5089" s="215" t="s">
        <v>4881</v>
      </c>
      <c r="F5089" s="216" t="s">
        <v>4769</v>
      </c>
      <c r="G5089" s="217" t="s">
        <v>3423</v>
      </c>
      <c r="H5089" s="218">
        <v>1</v>
      </c>
      <c r="I5089" s="219"/>
      <c r="J5089" s="220">
        <f>ROUND(I5089*H5089,2)</f>
        <v>0</v>
      </c>
      <c r="K5089" s="216" t="s">
        <v>19</v>
      </c>
      <c r="L5089" s="46"/>
      <c r="M5089" s="221" t="s">
        <v>19</v>
      </c>
      <c r="N5089" s="222" t="s">
        <v>43</v>
      </c>
      <c r="O5089" s="86"/>
      <c r="P5089" s="223">
        <f>O5089*H5089</f>
        <v>0</v>
      </c>
      <c r="Q5089" s="223">
        <v>0.080000000000000002</v>
      </c>
      <c r="R5089" s="223">
        <f>Q5089*H5089</f>
        <v>0.080000000000000002</v>
      </c>
      <c r="S5089" s="223">
        <v>0</v>
      </c>
      <c r="T5089" s="224">
        <f>S5089*H5089</f>
        <v>0</v>
      </c>
      <c r="U5089" s="40"/>
      <c r="V5089" s="40"/>
      <c r="W5089" s="40"/>
      <c r="X5089" s="40"/>
      <c r="Y5089" s="40"/>
      <c r="Z5089" s="40"/>
      <c r="AA5089" s="40"/>
      <c r="AB5089" s="40"/>
      <c r="AC5089" s="40"/>
      <c r="AD5089" s="40"/>
      <c r="AE5089" s="40"/>
      <c r="AR5089" s="225" t="s">
        <v>307</v>
      </c>
      <c r="AT5089" s="225" t="s">
        <v>192</v>
      </c>
      <c r="AU5089" s="225" t="s">
        <v>82</v>
      </c>
      <c r="AY5089" s="19" t="s">
        <v>190</v>
      </c>
      <c r="BE5089" s="226">
        <f>IF(N5089="základní",J5089,0)</f>
        <v>0</v>
      </c>
      <c r="BF5089" s="226">
        <f>IF(N5089="snížená",J5089,0)</f>
        <v>0</v>
      </c>
      <c r="BG5089" s="226">
        <f>IF(N5089="zákl. přenesená",J5089,0)</f>
        <v>0</v>
      </c>
      <c r="BH5089" s="226">
        <f>IF(N5089="sníž. přenesená",J5089,0)</f>
        <v>0</v>
      </c>
      <c r="BI5089" s="226">
        <f>IF(N5089="nulová",J5089,0)</f>
        <v>0</v>
      </c>
      <c r="BJ5089" s="19" t="s">
        <v>79</v>
      </c>
      <c r="BK5089" s="226">
        <f>ROUND(I5089*H5089,2)</f>
        <v>0</v>
      </c>
      <c r="BL5089" s="19" t="s">
        <v>307</v>
      </c>
      <c r="BM5089" s="225" t="s">
        <v>4882</v>
      </c>
    </row>
    <row r="5090" s="2" customFormat="1" ht="16.5" customHeight="1">
      <c r="A5090" s="40"/>
      <c r="B5090" s="41"/>
      <c r="C5090" s="214" t="s">
        <v>4883</v>
      </c>
      <c r="D5090" s="214" t="s">
        <v>192</v>
      </c>
      <c r="E5090" s="215" t="s">
        <v>4884</v>
      </c>
      <c r="F5090" s="216" t="s">
        <v>4780</v>
      </c>
      <c r="G5090" s="217" t="s">
        <v>3423</v>
      </c>
      <c r="H5090" s="218">
        <v>1</v>
      </c>
      <c r="I5090" s="219"/>
      <c r="J5090" s="220">
        <f>ROUND(I5090*H5090,2)</f>
        <v>0</v>
      </c>
      <c r="K5090" s="216" t="s">
        <v>19</v>
      </c>
      <c r="L5090" s="46"/>
      <c r="M5090" s="221" t="s">
        <v>19</v>
      </c>
      <c r="N5090" s="222" t="s">
        <v>43</v>
      </c>
      <c r="O5090" s="86"/>
      <c r="P5090" s="223">
        <f>O5090*H5090</f>
        <v>0</v>
      </c>
      <c r="Q5090" s="223">
        <v>0.089999999999999997</v>
      </c>
      <c r="R5090" s="223">
        <f>Q5090*H5090</f>
        <v>0.089999999999999997</v>
      </c>
      <c r="S5090" s="223">
        <v>0</v>
      </c>
      <c r="T5090" s="224">
        <f>S5090*H5090</f>
        <v>0</v>
      </c>
      <c r="U5090" s="40"/>
      <c r="V5090" s="40"/>
      <c r="W5090" s="40"/>
      <c r="X5090" s="40"/>
      <c r="Y5090" s="40"/>
      <c r="Z5090" s="40"/>
      <c r="AA5090" s="40"/>
      <c r="AB5090" s="40"/>
      <c r="AC5090" s="40"/>
      <c r="AD5090" s="40"/>
      <c r="AE5090" s="40"/>
      <c r="AR5090" s="225" t="s">
        <v>307</v>
      </c>
      <c r="AT5090" s="225" t="s">
        <v>192</v>
      </c>
      <c r="AU5090" s="225" t="s">
        <v>82</v>
      </c>
      <c r="AY5090" s="19" t="s">
        <v>190</v>
      </c>
      <c r="BE5090" s="226">
        <f>IF(N5090="základní",J5090,0)</f>
        <v>0</v>
      </c>
      <c r="BF5090" s="226">
        <f>IF(N5090="snížená",J5090,0)</f>
        <v>0</v>
      </c>
      <c r="BG5090" s="226">
        <f>IF(N5090="zákl. přenesená",J5090,0)</f>
        <v>0</v>
      </c>
      <c r="BH5090" s="226">
        <f>IF(N5090="sníž. přenesená",J5090,0)</f>
        <v>0</v>
      </c>
      <c r="BI5090" s="226">
        <f>IF(N5090="nulová",J5090,0)</f>
        <v>0</v>
      </c>
      <c r="BJ5090" s="19" t="s">
        <v>79</v>
      </c>
      <c r="BK5090" s="226">
        <f>ROUND(I5090*H5090,2)</f>
        <v>0</v>
      </c>
      <c r="BL5090" s="19" t="s">
        <v>307</v>
      </c>
      <c r="BM5090" s="225" t="s">
        <v>4885</v>
      </c>
    </row>
    <row r="5091" s="2" customFormat="1" ht="16.5" customHeight="1">
      <c r="A5091" s="40"/>
      <c r="B5091" s="41"/>
      <c r="C5091" s="214" t="s">
        <v>4886</v>
      </c>
      <c r="D5091" s="214" t="s">
        <v>192</v>
      </c>
      <c r="E5091" s="215" t="s">
        <v>4887</v>
      </c>
      <c r="F5091" s="216" t="s">
        <v>4765</v>
      </c>
      <c r="G5091" s="217" t="s">
        <v>3423</v>
      </c>
      <c r="H5091" s="218">
        <v>1</v>
      </c>
      <c r="I5091" s="219"/>
      <c r="J5091" s="220">
        <f>ROUND(I5091*H5091,2)</f>
        <v>0</v>
      </c>
      <c r="K5091" s="216" t="s">
        <v>19</v>
      </c>
      <c r="L5091" s="46"/>
      <c r="M5091" s="221" t="s">
        <v>19</v>
      </c>
      <c r="N5091" s="222" t="s">
        <v>43</v>
      </c>
      <c r="O5091" s="86"/>
      <c r="P5091" s="223">
        <f>O5091*H5091</f>
        <v>0</v>
      </c>
      <c r="Q5091" s="223">
        <v>0.10000000000000001</v>
      </c>
      <c r="R5091" s="223">
        <f>Q5091*H5091</f>
        <v>0.10000000000000001</v>
      </c>
      <c r="S5091" s="223">
        <v>0</v>
      </c>
      <c r="T5091" s="224">
        <f>S5091*H5091</f>
        <v>0</v>
      </c>
      <c r="U5091" s="40"/>
      <c r="V5091" s="40"/>
      <c r="W5091" s="40"/>
      <c r="X5091" s="40"/>
      <c r="Y5091" s="40"/>
      <c r="Z5091" s="40"/>
      <c r="AA5091" s="40"/>
      <c r="AB5091" s="40"/>
      <c r="AC5091" s="40"/>
      <c r="AD5091" s="40"/>
      <c r="AE5091" s="40"/>
      <c r="AR5091" s="225" t="s">
        <v>307</v>
      </c>
      <c r="AT5091" s="225" t="s">
        <v>192</v>
      </c>
      <c r="AU5091" s="225" t="s">
        <v>82</v>
      </c>
      <c r="AY5091" s="19" t="s">
        <v>190</v>
      </c>
      <c r="BE5091" s="226">
        <f>IF(N5091="základní",J5091,0)</f>
        <v>0</v>
      </c>
      <c r="BF5091" s="226">
        <f>IF(N5091="snížená",J5091,0)</f>
        <v>0</v>
      </c>
      <c r="BG5091" s="226">
        <f>IF(N5091="zákl. přenesená",J5091,0)</f>
        <v>0</v>
      </c>
      <c r="BH5091" s="226">
        <f>IF(N5091="sníž. přenesená",J5091,0)</f>
        <v>0</v>
      </c>
      <c r="BI5091" s="226">
        <f>IF(N5091="nulová",J5091,0)</f>
        <v>0</v>
      </c>
      <c r="BJ5091" s="19" t="s">
        <v>79</v>
      </c>
      <c r="BK5091" s="226">
        <f>ROUND(I5091*H5091,2)</f>
        <v>0</v>
      </c>
      <c r="BL5091" s="19" t="s">
        <v>307</v>
      </c>
      <c r="BM5091" s="225" t="s">
        <v>4888</v>
      </c>
    </row>
    <row r="5092" s="2" customFormat="1" ht="16.5" customHeight="1">
      <c r="A5092" s="40"/>
      <c r="B5092" s="41"/>
      <c r="C5092" s="214" t="s">
        <v>4889</v>
      </c>
      <c r="D5092" s="214" t="s">
        <v>192</v>
      </c>
      <c r="E5092" s="215" t="s">
        <v>4890</v>
      </c>
      <c r="F5092" s="216" t="s">
        <v>4765</v>
      </c>
      <c r="G5092" s="217" t="s">
        <v>3423</v>
      </c>
      <c r="H5092" s="218">
        <v>1</v>
      </c>
      <c r="I5092" s="219"/>
      <c r="J5092" s="220">
        <f>ROUND(I5092*H5092,2)</f>
        <v>0</v>
      </c>
      <c r="K5092" s="216" t="s">
        <v>19</v>
      </c>
      <c r="L5092" s="46"/>
      <c r="M5092" s="221" t="s">
        <v>19</v>
      </c>
      <c r="N5092" s="222" t="s">
        <v>43</v>
      </c>
      <c r="O5092" s="86"/>
      <c r="P5092" s="223">
        <f>O5092*H5092</f>
        <v>0</v>
      </c>
      <c r="Q5092" s="223">
        <v>0.10000000000000001</v>
      </c>
      <c r="R5092" s="223">
        <f>Q5092*H5092</f>
        <v>0.10000000000000001</v>
      </c>
      <c r="S5092" s="223">
        <v>0</v>
      </c>
      <c r="T5092" s="224">
        <f>S5092*H5092</f>
        <v>0</v>
      </c>
      <c r="U5092" s="40"/>
      <c r="V5092" s="40"/>
      <c r="W5092" s="40"/>
      <c r="X5092" s="40"/>
      <c r="Y5092" s="40"/>
      <c r="Z5092" s="40"/>
      <c r="AA5092" s="40"/>
      <c r="AB5092" s="40"/>
      <c r="AC5092" s="40"/>
      <c r="AD5092" s="40"/>
      <c r="AE5092" s="40"/>
      <c r="AR5092" s="225" t="s">
        <v>307</v>
      </c>
      <c r="AT5092" s="225" t="s">
        <v>192</v>
      </c>
      <c r="AU5092" s="225" t="s">
        <v>82</v>
      </c>
      <c r="AY5092" s="19" t="s">
        <v>190</v>
      </c>
      <c r="BE5092" s="226">
        <f>IF(N5092="základní",J5092,0)</f>
        <v>0</v>
      </c>
      <c r="BF5092" s="226">
        <f>IF(N5092="snížená",J5092,0)</f>
        <v>0</v>
      </c>
      <c r="BG5092" s="226">
        <f>IF(N5092="zákl. přenesená",J5092,0)</f>
        <v>0</v>
      </c>
      <c r="BH5092" s="226">
        <f>IF(N5092="sníž. přenesená",J5092,0)</f>
        <v>0</v>
      </c>
      <c r="BI5092" s="226">
        <f>IF(N5092="nulová",J5092,0)</f>
        <v>0</v>
      </c>
      <c r="BJ5092" s="19" t="s">
        <v>79</v>
      </c>
      <c r="BK5092" s="226">
        <f>ROUND(I5092*H5092,2)</f>
        <v>0</v>
      </c>
      <c r="BL5092" s="19" t="s">
        <v>307</v>
      </c>
      <c r="BM5092" s="225" t="s">
        <v>4891</v>
      </c>
    </row>
    <row r="5093" s="2" customFormat="1" ht="16.5" customHeight="1">
      <c r="A5093" s="40"/>
      <c r="B5093" s="41"/>
      <c r="C5093" s="214" t="s">
        <v>4892</v>
      </c>
      <c r="D5093" s="214" t="s">
        <v>192</v>
      </c>
      <c r="E5093" s="215" t="s">
        <v>4893</v>
      </c>
      <c r="F5093" s="216" t="s">
        <v>4773</v>
      </c>
      <c r="G5093" s="217" t="s">
        <v>3423</v>
      </c>
      <c r="H5093" s="218">
        <v>1</v>
      </c>
      <c r="I5093" s="219"/>
      <c r="J5093" s="220">
        <f>ROUND(I5093*H5093,2)</f>
        <v>0</v>
      </c>
      <c r="K5093" s="216" t="s">
        <v>19</v>
      </c>
      <c r="L5093" s="46"/>
      <c r="M5093" s="221" t="s">
        <v>19</v>
      </c>
      <c r="N5093" s="222" t="s">
        <v>43</v>
      </c>
      <c r="O5093" s="86"/>
      <c r="P5093" s="223">
        <f>O5093*H5093</f>
        <v>0</v>
      </c>
      <c r="Q5093" s="223">
        <v>0.050000000000000003</v>
      </c>
      <c r="R5093" s="223">
        <f>Q5093*H5093</f>
        <v>0.050000000000000003</v>
      </c>
      <c r="S5093" s="223">
        <v>0</v>
      </c>
      <c r="T5093" s="224">
        <f>S5093*H5093</f>
        <v>0</v>
      </c>
      <c r="U5093" s="40"/>
      <c r="V5093" s="40"/>
      <c r="W5093" s="40"/>
      <c r="X5093" s="40"/>
      <c r="Y5093" s="40"/>
      <c r="Z5093" s="40"/>
      <c r="AA5093" s="40"/>
      <c r="AB5093" s="40"/>
      <c r="AC5093" s="40"/>
      <c r="AD5093" s="40"/>
      <c r="AE5093" s="40"/>
      <c r="AR5093" s="225" t="s">
        <v>307</v>
      </c>
      <c r="AT5093" s="225" t="s">
        <v>192</v>
      </c>
      <c r="AU5093" s="225" t="s">
        <v>82</v>
      </c>
      <c r="AY5093" s="19" t="s">
        <v>190</v>
      </c>
      <c r="BE5093" s="226">
        <f>IF(N5093="základní",J5093,0)</f>
        <v>0</v>
      </c>
      <c r="BF5093" s="226">
        <f>IF(N5093="snížená",J5093,0)</f>
        <v>0</v>
      </c>
      <c r="BG5093" s="226">
        <f>IF(N5093="zákl. přenesená",J5093,0)</f>
        <v>0</v>
      </c>
      <c r="BH5093" s="226">
        <f>IF(N5093="sníž. přenesená",J5093,0)</f>
        <v>0</v>
      </c>
      <c r="BI5093" s="226">
        <f>IF(N5093="nulová",J5093,0)</f>
        <v>0</v>
      </c>
      <c r="BJ5093" s="19" t="s">
        <v>79</v>
      </c>
      <c r="BK5093" s="226">
        <f>ROUND(I5093*H5093,2)</f>
        <v>0</v>
      </c>
      <c r="BL5093" s="19" t="s">
        <v>307</v>
      </c>
      <c r="BM5093" s="225" t="s">
        <v>4894</v>
      </c>
    </row>
    <row r="5094" s="2" customFormat="1" ht="16.5" customHeight="1">
      <c r="A5094" s="40"/>
      <c r="B5094" s="41"/>
      <c r="C5094" s="214" t="s">
        <v>4895</v>
      </c>
      <c r="D5094" s="214" t="s">
        <v>192</v>
      </c>
      <c r="E5094" s="215" t="s">
        <v>4896</v>
      </c>
      <c r="F5094" s="216" t="s">
        <v>4773</v>
      </c>
      <c r="G5094" s="217" t="s">
        <v>3423</v>
      </c>
      <c r="H5094" s="218">
        <v>1</v>
      </c>
      <c r="I5094" s="219"/>
      <c r="J5094" s="220">
        <f>ROUND(I5094*H5094,2)</f>
        <v>0</v>
      </c>
      <c r="K5094" s="216" t="s">
        <v>19</v>
      </c>
      <c r="L5094" s="46"/>
      <c r="M5094" s="221" t="s">
        <v>19</v>
      </c>
      <c r="N5094" s="222" t="s">
        <v>43</v>
      </c>
      <c r="O5094" s="86"/>
      <c r="P5094" s="223">
        <f>O5094*H5094</f>
        <v>0</v>
      </c>
      <c r="Q5094" s="223">
        <v>0.050000000000000003</v>
      </c>
      <c r="R5094" s="223">
        <f>Q5094*H5094</f>
        <v>0.050000000000000003</v>
      </c>
      <c r="S5094" s="223">
        <v>0</v>
      </c>
      <c r="T5094" s="224">
        <f>S5094*H5094</f>
        <v>0</v>
      </c>
      <c r="U5094" s="40"/>
      <c r="V5094" s="40"/>
      <c r="W5094" s="40"/>
      <c r="X5094" s="40"/>
      <c r="Y5094" s="40"/>
      <c r="Z5094" s="40"/>
      <c r="AA5094" s="40"/>
      <c r="AB5094" s="40"/>
      <c r="AC5094" s="40"/>
      <c r="AD5094" s="40"/>
      <c r="AE5094" s="40"/>
      <c r="AR5094" s="225" t="s">
        <v>307</v>
      </c>
      <c r="AT5094" s="225" t="s">
        <v>192</v>
      </c>
      <c r="AU5094" s="225" t="s">
        <v>82</v>
      </c>
      <c r="AY5094" s="19" t="s">
        <v>190</v>
      </c>
      <c r="BE5094" s="226">
        <f>IF(N5094="základní",J5094,0)</f>
        <v>0</v>
      </c>
      <c r="BF5094" s="226">
        <f>IF(N5094="snížená",J5094,0)</f>
        <v>0</v>
      </c>
      <c r="BG5094" s="226">
        <f>IF(N5094="zákl. přenesená",J5094,0)</f>
        <v>0</v>
      </c>
      <c r="BH5094" s="226">
        <f>IF(N5094="sníž. přenesená",J5094,0)</f>
        <v>0</v>
      </c>
      <c r="BI5094" s="226">
        <f>IF(N5094="nulová",J5094,0)</f>
        <v>0</v>
      </c>
      <c r="BJ5094" s="19" t="s">
        <v>79</v>
      </c>
      <c r="BK5094" s="226">
        <f>ROUND(I5094*H5094,2)</f>
        <v>0</v>
      </c>
      <c r="BL5094" s="19" t="s">
        <v>307</v>
      </c>
      <c r="BM5094" s="225" t="s">
        <v>4897</v>
      </c>
    </row>
    <row r="5095" s="2" customFormat="1" ht="16.5" customHeight="1">
      <c r="A5095" s="40"/>
      <c r="B5095" s="41"/>
      <c r="C5095" s="214" t="s">
        <v>4898</v>
      </c>
      <c r="D5095" s="214" t="s">
        <v>192</v>
      </c>
      <c r="E5095" s="215" t="s">
        <v>4899</v>
      </c>
      <c r="F5095" s="216" t="s">
        <v>4773</v>
      </c>
      <c r="G5095" s="217" t="s">
        <v>3423</v>
      </c>
      <c r="H5095" s="218">
        <v>1</v>
      </c>
      <c r="I5095" s="219"/>
      <c r="J5095" s="220">
        <f>ROUND(I5095*H5095,2)</f>
        <v>0</v>
      </c>
      <c r="K5095" s="216" t="s">
        <v>19</v>
      </c>
      <c r="L5095" s="46"/>
      <c r="M5095" s="221" t="s">
        <v>19</v>
      </c>
      <c r="N5095" s="222" t="s">
        <v>43</v>
      </c>
      <c r="O5095" s="86"/>
      <c r="P5095" s="223">
        <f>O5095*H5095</f>
        <v>0</v>
      </c>
      <c r="Q5095" s="223">
        <v>0.050000000000000003</v>
      </c>
      <c r="R5095" s="223">
        <f>Q5095*H5095</f>
        <v>0.050000000000000003</v>
      </c>
      <c r="S5095" s="223">
        <v>0</v>
      </c>
      <c r="T5095" s="224">
        <f>S5095*H5095</f>
        <v>0</v>
      </c>
      <c r="U5095" s="40"/>
      <c r="V5095" s="40"/>
      <c r="W5095" s="40"/>
      <c r="X5095" s="40"/>
      <c r="Y5095" s="40"/>
      <c r="Z5095" s="40"/>
      <c r="AA5095" s="40"/>
      <c r="AB5095" s="40"/>
      <c r="AC5095" s="40"/>
      <c r="AD5095" s="40"/>
      <c r="AE5095" s="40"/>
      <c r="AR5095" s="225" t="s">
        <v>307</v>
      </c>
      <c r="AT5095" s="225" t="s">
        <v>192</v>
      </c>
      <c r="AU5095" s="225" t="s">
        <v>82</v>
      </c>
      <c r="AY5095" s="19" t="s">
        <v>190</v>
      </c>
      <c r="BE5095" s="226">
        <f>IF(N5095="základní",J5095,0)</f>
        <v>0</v>
      </c>
      <c r="BF5095" s="226">
        <f>IF(N5095="snížená",J5095,0)</f>
        <v>0</v>
      </c>
      <c r="BG5095" s="226">
        <f>IF(N5095="zákl. přenesená",J5095,0)</f>
        <v>0</v>
      </c>
      <c r="BH5095" s="226">
        <f>IF(N5095="sníž. přenesená",J5095,0)</f>
        <v>0</v>
      </c>
      <c r="BI5095" s="226">
        <f>IF(N5095="nulová",J5095,0)</f>
        <v>0</v>
      </c>
      <c r="BJ5095" s="19" t="s">
        <v>79</v>
      </c>
      <c r="BK5095" s="226">
        <f>ROUND(I5095*H5095,2)</f>
        <v>0</v>
      </c>
      <c r="BL5095" s="19" t="s">
        <v>307</v>
      </c>
      <c r="BM5095" s="225" t="s">
        <v>4900</v>
      </c>
    </row>
    <row r="5096" s="2" customFormat="1" ht="16.5" customHeight="1">
      <c r="A5096" s="40"/>
      <c r="B5096" s="41"/>
      <c r="C5096" s="214" t="s">
        <v>4901</v>
      </c>
      <c r="D5096" s="214" t="s">
        <v>192</v>
      </c>
      <c r="E5096" s="215" t="s">
        <v>4902</v>
      </c>
      <c r="F5096" s="216" t="s">
        <v>4780</v>
      </c>
      <c r="G5096" s="217" t="s">
        <v>3423</v>
      </c>
      <c r="H5096" s="218">
        <v>1</v>
      </c>
      <c r="I5096" s="219"/>
      <c r="J5096" s="220">
        <f>ROUND(I5096*H5096,2)</f>
        <v>0</v>
      </c>
      <c r="K5096" s="216" t="s">
        <v>19</v>
      </c>
      <c r="L5096" s="46"/>
      <c r="M5096" s="221" t="s">
        <v>19</v>
      </c>
      <c r="N5096" s="222" t="s">
        <v>43</v>
      </c>
      <c r="O5096" s="86"/>
      <c r="P5096" s="223">
        <f>O5096*H5096</f>
        <v>0</v>
      </c>
      <c r="Q5096" s="223">
        <v>0.089999999999999997</v>
      </c>
      <c r="R5096" s="223">
        <f>Q5096*H5096</f>
        <v>0.089999999999999997</v>
      </c>
      <c r="S5096" s="223">
        <v>0</v>
      </c>
      <c r="T5096" s="224">
        <f>S5096*H5096</f>
        <v>0</v>
      </c>
      <c r="U5096" s="40"/>
      <c r="V5096" s="40"/>
      <c r="W5096" s="40"/>
      <c r="X5096" s="40"/>
      <c r="Y5096" s="40"/>
      <c r="Z5096" s="40"/>
      <c r="AA5096" s="40"/>
      <c r="AB5096" s="40"/>
      <c r="AC5096" s="40"/>
      <c r="AD5096" s="40"/>
      <c r="AE5096" s="40"/>
      <c r="AR5096" s="225" t="s">
        <v>307</v>
      </c>
      <c r="AT5096" s="225" t="s">
        <v>192</v>
      </c>
      <c r="AU5096" s="225" t="s">
        <v>82</v>
      </c>
      <c r="AY5096" s="19" t="s">
        <v>190</v>
      </c>
      <c r="BE5096" s="226">
        <f>IF(N5096="základní",J5096,0)</f>
        <v>0</v>
      </c>
      <c r="BF5096" s="226">
        <f>IF(N5096="snížená",J5096,0)</f>
        <v>0</v>
      </c>
      <c r="BG5096" s="226">
        <f>IF(N5096="zákl. přenesená",J5096,0)</f>
        <v>0</v>
      </c>
      <c r="BH5096" s="226">
        <f>IF(N5096="sníž. přenesená",J5096,0)</f>
        <v>0</v>
      </c>
      <c r="BI5096" s="226">
        <f>IF(N5096="nulová",J5096,0)</f>
        <v>0</v>
      </c>
      <c r="BJ5096" s="19" t="s">
        <v>79</v>
      </c>
      <c r="BK5096" s="226">
        <f>ROUND(I5096*H5096,2)</f>
        <v>0</v>
      </c>
      <c r="BL5096" s="19" t="s">
        <v>307</v>
      </c>
      <c r="BM5096" s="225" t="s">
        <v>4903</v>
      </c>
    </row>
    <row r="5097" s="2" customFormat="1" ht="16.5" customHeight="1">
      <c r="A5097" s="40"/>
      <c r="B5097" s="41"/>
      <c r="C5097" s="214" t="s">
        <v>4904</v>
      </c>
      <c r="D5097" s="214" t="s">
        <v>192</v>
      </c>
      <c r="E5097" s="215" t="s">
        <v>4905</v>
      </c>
      <c r="F5097" s="216" t="s">
        <v>4769</v>
      </c>
      <c r="G5097" s="217" t="s">
        <v>3423</v>
      </c>
      <c r="H5097" s="218">
        <v>1</v>
      </c>
      <c r="I5097" s="219"/>
      <c r="J5097" s="220">
        <f>ROUND(I5097*H5097,2)</f>
        <v>0</v>
      </c>
      <c r="K5097" s="216" t="s">
        <v>19</v>
      </c>
      <c r="L5097" s="46"/>
      <c r="M5097" s="221" t="s">
        <v>19</v>
      </c>
      <c r="N5097" s="222" t="s">
        <v>43</v>
      </c>
      <c r="O5097" s="86"/>
      <c r="P5097" s="223">
        <f>O5097*H5097</f>
        <v>0</v>
      </c>
      <c r="Q5097" s="223">
        <v>0.080000000000000002</v>
      </c>
      <c r="R5097" s="223">
        <f>Q5097*H5097</f>
        <v>0.080000000000000002</v>
      </c>
      <c r="S5097" s="223">
        <v>0</v>
      </c>
      <c r="T5097" s="224">
        <f>S5097*H5097</f>
        <v>0</v>
      </c>
      <c r="U5097" s="40"/>
      <c r="V5097" s="40"/>
      <c r="W5097" s="40"/>
      <c r="X5097" s="40"/>
      <c r="Y5097" s="40"/>
      <c r="Z5097" s="40"/>
      <c r="AA5097" s="40"/>
      <c r="AB5097" s="40"/>
      <c r="AC5097" s="40"/>
      <c r="AD5097" s="40"/>
      <c r="AE5097" s="40"/>
      <c r="AR5097" s="225" t="s">
        <v>307</v>
      </c>
      <c r="AT5097" s="225" t="s">
        <v>192</v>
      </c>
      <c r="AU5097" s="225" t="s">
        <v>82</v>
      </c>
      <c r="AY5097" s="19" t="s">
        <v>190</v>
      </c>
      <c r="BE5097" s="226">
        <f>IF(N5097="základní",J5097,0)</f>
        <v>0</v>
      </c>
      <c r="BF5097" s="226">
        <f>IF(N5097="snížená",J5097,0)</f>
        <v>0</v>
      </c>
      <c r="BG5097" s="226">
        <f>IF(N5097="zákl. přenesená",J5097,0)</f>
        <v>0</v>
      </c>
      <c r="BH5097" s="226">
        <f>IF(N5097="sníž. přenesená",J5097,0)</f>
        <v>0</v>
      </c>
      <c r="BI5097" s="226">
        <f>IF(N5097="nulová",J5097,0)</f>
        <v>0</v>
      </c>
      <c r="BJ5097" s="19" t="s">
        <v>79</v>
      </c>
      <c r="BK5097" s="226">
        <f>ROUND(I5097*H5097,2)</f>
        <v>0</v>
      </c>
      <c r="BL5097" s="19" t="s">
        <v>307</v>
      </c>
      <c r="BM5097" s="225" t="s">
        <v>4906</v>
      </c>
    </row>
    <row r="5098" s="2" customFormat="1" ht="16.5" customHeight="1">
      <c r="A5098" s="40"/>
      <c r="B5098" s="41"/>
      <c r="C5098" s="214" t="s">
        <v>4907</v>
      </c>
      <c r="D5098" s="214" t="s">
        <v>192</v>
      </c>
      <c r="E5098" s="215" t="s">
        <v>4908</v>
      </c>
      <c r="F5098" s="216" t="s">
        <v>4773</v>
      </c>
      <c r="G5098" s="217" t="s">
        <v>3423</v>
      </c>
      <c r="H5098" s="218">
        <v>1</v>
      </c>
      <c r="I5098" s="219"/>
      <c r="J5098" s="220">
        <f>ROUND(I5098*H5098,2)</f>
        <v>0</v>
      </c>
      <c r="K5098" s="216" t="s">
        <v>19</v>
      </c>
      <c r="L5098" s="46"/>
      <c r="M5098" s="221" t="s">
        <v>19</v>
      </c>
      <c r="N5098" s="222" t="s">
        <v>43</v>
      </c>
      <c r="O5098" s="86"/>
      <c r="P5098" s="223">
        <f>O5098*H5098</f>
        <v>0</v>
      </c>
      <c r="Q5098" s="223">
        <v>0.050000000000000003</v>
      </c>
      <c r="R5098" s="223">
        <f>Q5098*H5098</f>
        <v>0.050000000000000003</v>
      </c>
      <c r="S5098" s="223">
        <v>0</v>
      </c>
      <c r="T5098" s="224">
        <f>S5098*H5098</f>
        <v>0</v>
      </c>
      <c r="U5098" s="40"/>
      <c r="V5098" s="40"/>
      <c r="W5098" s="40"/>
      <c r="X5098" s="40"/>
      <c r="Y5098" s="40"/>
      <c r="Z5098" s="40"/>
      <c r="AA5098" s="40"/>
      <c r="AB5098" s="40"/>
      <c r="AC5098" s="40"/>
      <c r="AD5098" s="40"/>
      <c r="AE5098" s="40"/>
      <c r="AR5098" s="225" t="s">
        <v>307</v>
      </c>
      <c r="AT5098" s="225" t="s">
        <v>192</v>
      </c>
      <c r="AU5098" s="225" t="s">
        <v>82</v>
      </c>
      <c r="AY5098" s="19" t="s">
        <v>190</v>
      </c>
      <c r="BE5098" s="226">
        <f>IF(N5098="základní",J5098,0)</f>
        <v>0</v>
      </c>
      <c r="BF5098" s="226">
        <f>IF(N5098="snížená",J5098,0)</f>
        <v>0</v>
      </c>
      <c r="BG5098" s="226">
        <f>IF(N5098="zákl. přenesená",J5098,0)</f>
        <v>0</v>
      </c>
      <c r="BH5098" s="226">
        <f>IF(N5098="sníž. přenesená",J5098,0)</f>
        <v>0</v>
      </c>
      <c r="BI5098" s="226">
        <f>IF(N5098="nulová",J5098,0)</f>
        <v>0</v>
      </c>
      <c r="BJ5098" s="19" t="s">
        <v>79</v>
      </c>
      <c r="BK5098" s="226">
        <f>ROUND(I5098*H5098,2)</f>
        <v>0</v>
      </c>
      <c r="BL5098" s="19" t="s">
        <v>307</v>
      </c>
      <c r="BM5098" s="225" t="s">
        <v>4909</v>
      </c>
    </row>
    <row r="5099" s="2" customFormat="1" ht="16.5" customHeight="1">
      <c r="A5099" s="40"/>
      <c r="B5099" s="41"/>
      <c r="C5099" s="214" t="s">
        <v>4910</v>
      </c>
      <c r="D5099" s="214" t="s">
        <v>192</v>
      </c>
      <c r="E5099" s="215" t="s">
        <v>4911</v>
      </c>
      <c r="F5099" s="216" t="s">
        <v>4773</v>
      </c>
      <c r="G5099" s="217" t="s">
        <v>3423</v>
      </c>
      <c r="H5099" s="218">
        <v>1</v>
      </c>
      <c r="I5099" s="219"/>
      <c r="J5099" s="220">
        <f>ROUND(I5099*H5099,2)</f>
        <v>0</v>
      </c>
      <c r="K5099" s="216" t="s">
        <v>19</v>
      </c>
      <c r="L5099" s="46"/>
      <c r="M5099" s="221" t="s">
        <v>19</v>
      </c>
      <c r="N5099" s="222" t="s">
        <v>43</v>
      </c>
      <c r="O5099" s="86"/>
      <c r="P5099" s="223">
        <f>O5099*H5099</f>
        <v>0</v>
      </c>
      <c r="Q5099" s="223">
        <v>0.050000000000000003</v>
      </c>
      <c r="R5099" s="223">
        <f>Q5099*H5099</f>
        <v>0.050000000000000003</v>
      </c>
      <c r="S5099" s="223">
        <v>0</v>
      </c>
      <c r="T5099" s="224">
        <f>S5099*H5099</f>
        <v>0</v>
      </c>
      <c r="U5099" s="40"/>
      <c r="V5099" s="40"/>
      <c r="W5099" s="40"/>
      <c r="X5099" s="40"/>
      <c r="Y5099" s="40"/>
      <c r="Z5099" s="40"/>
      <c r="AA5099" s="40"/>
      <c r="AB5099" s="40"/>
      <c r="AC5099" s="40"/>
      <c r="AD5099" s="40"/>
      <c r="AE5099" s="40"/>
      <c r="AR5099" s="225" t="s">
        <v>307</v>
      </c>
      <c r="AT5099" s="225" t="s">
        <v>192</v>
      </c>
      <c r="AU5099" s="225" t="s">
        <v>82</v>
      </c>
      <c r="AY5099" s="19" t="s">
        <v>190</v>
      </c>
      <c r="BE5099" s="226">
        <f>IF(N5099="základní",J5099,0)</f>
        <v>0</v>
      </c>
      <c r="BF5099" s="226">
        <f>IF(N5099="snížená",J5099,0)</f>
        <v>0</v>
      </c>
      <c r="BG5099" s="226">
        <f>IF(N5099="zákl. přenesená",J5099,0)</f>
        <v>0</v>
      </c>
      <c r="BH5099" s="226">
        <f>IF(N5099="sníž. přenesená",J5099,0)</f>
        <v>0</v>
      </c>
      <c r="BI5099" s="226">
        <f>IF(N5099="nulová",J5099,0)</f>
        <v>0</v>
      </c>
      <c r="BJ5099" s="19" t="s">
        <v>79</v>
      </c>
      <c r="BK5099" s="226">
        <f>ROUND(I5099*H5099,2)</f>
        <v>0</v>
      </c>
      <c r="BL5099" s="19" t="s">
        <v>307</v>
      </c>
      <c r="BM5099" s="225" t="s">
        <v>4912</v>
      </c>
    </row>
    <row r="5100" s="2" customFormat="1" ht="16.5" customHeight="1">
      <c r="A5100" s="40"/>
      <c r="B5100" s="41"/>
      <c r="C5100" s="214" t="s">
        <v>4913</v>
      </c>
      <c r="D5100" s="214" t="s">
        <v>192</v>
      </c>
      <c r="E5100" s="215" t="s">
        <v>4914</v>
      </c>
      <c r="F5100" s="216" t="s">
        <v>4794</v>
      </c>
      <c r="G5100" s="217" t="s">
        <v>3423</v>
      </c>
      <c r="H5100" s="218">
        <v>1</v>
      </c>
      <c r="I5100" s="219"/>
      <c r="J5100" s="220">
        <f>ROUND(I5100*H5100,2)</f>
        <v>0</v>
      </c>
      <c r="K5100" s="216" t="s">
        <v>19</v>
      </c>
      <c r="L5100" s="46"/>
      <c r="M5100" s="221" t="s">
        <v>19</v>
      </c>
      <c r="N5100" s="222" t="s">
        <v>43</v>
      </c>
      <c r="O5100" s="86"/>
      <c r="P5100" s="223">
        <f>O5100*H5100</f>
        <v>0</v>
      </c>
      <c r="Q5100" s="223">
        <v>0.070000000000000007</v>
      </c>
      <c r="R5100" s="223">
        <f>Q5100*H5100</f>
        <v>0.070000000000000007</v>
      </c>
      <c r="S5100" s="223">
        <v>0</v>
      </c>
      <c r="T5100" s="224">
        <f>S5100*H5100</f>
        <v>0</v>
      </c>
      <c r="U5100" s="40"/>
      <c r="V5100" s="40"/>
      <c r="W5100" s="40"/>
      <c r="X5100" s="40"/>
      <c r="Y5100" s="40"/>
      <c r="Z5100" s="40"/>
      <c r="AA5100" s="40"/>
      <c r="AB5100" s="40"/>
      <c r="AC5100" s="40"/>
      <c r="AD5100" s="40"/>
      <c r="AE5100" s="40"/>
      <c r="AR5100" s="225" t="s">
        <v>307</v>
      </c>
      <c r="AT5100" s="225" t="s">
        <v>192</v>
      </c>
      <c r="AU5100" s="225" t="s">
        <v>82</v>
      </c>
      <c r="AY5100" s="19" t="s">
        <v>190</v>
      </c>
      <c r="BE5100" s="226">
        <f>IF(N5100="základní",J5100,0)</f>
        <v>0</v>
      </c>
      <c r="BF5100" s="226">
        <f>IF(N5100="snížená",J5100,0)</f>
        <v>0</v>
      </c>
      <c r="BG5100" s="226">
        <f>IF(N5100="zákl. přenesená",J5100,0)</f>
        <v>0</v>
      </c>
      <c r="BH5100" s="226">
        <f>IF(N5100="sníž. přenesená",J5100,0)</f>
        <v>0</v>
      </c>
      <c r="BI5100" s="226">
        <f>IF(N5100="nulová",J5100,0)</f>
        <v>0</v>
      </c>
      <c r="BJ5100" s="19" t="s">
        <v>79</v>
      </c>
      <c r="BK5100" s="226">
        <f>ROUND(I5100*H5100,2)</f>
        <v>0</v>
      </c>
      <c r="BL5100" s="19" t="s">
        <v>307</v>
      </c>
      <c r="BM5100" s="225" t="s">
        <v>4915</v>
      </c>
    </row>
    <row r="5101" s="2" customFormat="1" ht="16.5" customHeight="1">
      <c r="A5101" s="40"/>
      <c r="B5101" s="41"/>
      <c r="C5101" s="214" t="s">
        <v>4916</v>
      </c>
      <c r="D5101" s="214" t="s">
        <v>192</v>
      </c>
      <c r="E5101" s="215" t="s">
        <v>4917</v>
      </c>
      <c r="F5101" s="216" t="s">
        <v>4780</v>
      </c>
      <c r="G5101" s="217" t="s">
        <v>3423</v>
      </c>
      <c r="H5101" s="218">
        <v>1</v>
      </c>
      <c r="I5101" s="219"/>
      <c r="J5101" s="220">
        <f>ROUND(I5101*H5101,2)</f>
        <v>0</v>
      </c>
      <c r="K5101" s="216" t="s">
        <v>19</v>
      </c>
      <c r="L5101" s="46"/>
      <c r="M5101" s="221" t="s">
        <v>19</v>
      </c>
      <c r="N5101" s="222" t="s">
        <v>43</v>
      </c>
      <c r="O5101" s="86"/>
      <c r="P5101" s="223">
        <f>O5101*H5101</f>
        <v>0</v>
      </c>
      <c r="Q5101" s="223">
        <v>0.089999999999999997</v>
      </c>
      <c r="R5101" s="223">
        <f>Q5101*H5101</f>
        <v>0.089999999999999997</v>
      </c>
      <c r="S5101" s="223">
        <v>0</v>
      </c>
      <c r="T5101" s="224">
        <f>S5101*H5101</f>
        <v>0</v>
      </c>
      <c r="U5101" s="40"/>
      <c r="V5101" s="40"/>
      <c r="W5101" s="40"/>
      <c r="X5101" s="40"/>
      <c r="Y5101" s="40"/>
      <c r="Z5101" s="40"/>
      <c r="AA5101" s="40"/>
      <c r="AB5101" s="40"/>
      <c r="AC5101" s="40"/>
      <c r="AD5101" s="40"/>
      <c r="AE5101" s="40"/>
      <c r="AR5101" s="225" t="s">
        <v>307</v>
      </c>
      <c r="AT5101" s="225" t="s">
        <v>192</v>
      </c>
      <c r="AU5101" s="225" t="s">
        <v>82</v>
      </c>
      <c r="AY5101" s="19" t="s">
        <v>190</v>
      </c>
      <c r="BE5101" s="226">
        <f>IF(N5101="základní",J5101,0)</f>
        <v>0</v>
      </c>
      <c r="BF5101" s="226">
        <f>IF(N5101="snížená",J5101,0)</f>
        <v>0</v>
      </c>
      <c r="BG5101" s="226">
        <f>IF(N5101="zákl. přenesená",J5101,0)</f>
        <v>0</v>
      </c>
      <c r="BH5101" s="226">
        <f>IF(N5101="sníž. přenesená",J5101,0)</f>
        <v>0</v>
      </c>
      <c r="BI5101" s="226">
        <f>IF(N5101="nulová",J5101,0)</f>
        <v>0</v>
      </c>
      <c r="BJ5101" s="19" t="s">
        <v>79</v>
      </c>
      <c r="BK5101" s="226">
        <f>ROUND(I5101*H5101,2)</f>
        <v>0</v>
      </c>
      <c r="BL5101" s="19" t="s">
        <v>307</v>
      </c>
      <c r="BM5101" s="225" t="s">
        <v>4918</v>
      </c>
    </row>
    <row r="5102" s="2" customFormat="1" ht="16.5" customHeight="1">
      <c r="A5102" s="40"/>
      <c r="B5102" s="41"/>
      <c r="C5102" s="214" t="s">
        <v>4919</v>
      </c>
      <c r="D5102" s="214" t="s">
        <v>192</v>
      </c>
      <c r="E5102" s="215" t="s">
        <v>4920</v>
      </c>
      <c r="F5102" s="216" t="s">
        <v>4794</v>
      </c>
      <c r="G5102" s="217" t="s">
        <v>3423</v>
      </c>
      <c r="H5102" s="218">
        <v>1</v>
      </c>
      <c r="I5102" s="219"/>
      <c r="J5102" s="220">
        <f>ROUND(I5102*H5102,2)</f>
        <v>0</v>
      </c>
      <c r="K5102" s="216" t="s">
        <v>19</v>
      </c>
      <c r="L5102" s="46"/>
      <c r="M5102" s="221" t="s">
        <v>19</v>
      </c>
      <c r="N5102" s="222" t="s">
        <v>43</v>
      </c>
      <c r="O5102" s="86"/>
      <c r="P5102" s="223">
        <f>O5102*H5102</f>
        <v>0</v>
      </c>
      <c r="Q5102" s="223">
        <v>0.070000000000000007</v>
      </c>
      <c r="R5102" s="223">
        <f>Q5102*H5102</f>
        <v>0.070000000000000007</v>
      </c>
      <c r="S5102" s="223">
        <v>0</v>
      </c>
      <c r="T5102" s="224">
        <f>S5102*H5102</f>
        <v>0</v>
      </c>
      <c r="U5102" s="40"/>
      <c r="V5102" s="40"/>
      <c r="W5102" s="40"/>
      <c r="X5102" s="40"/>
      <c r="Y5102" s="40"/>
      <c r="Z5102" s="40"/>
      <c r="AA5102" s="40"/>
      <c r="AB5102" s="40"/>
      <c r="AC5102" s="40"/>
      <c r="AD5102" s="40"/>
      <c r="AE5102" s="40"/>
      <c r="AR5102" s="225" t="s">
        <v>307</v>
      </c>
      <c r="AT5102" s="225" t="s">
        <v>192</v>
      </c>
      <c r="AU5102" s="225" t="s">
        <v>82</v>
      </c>
      <c r="AY5102" s="19" t="s">
        <v>190</v>
      </c>
      <c r="BE5102" s="226">
        <f>IF(N5102="základní",J5102,0)</f>
        <v>0</v>
      </c>
      <c r="BF5102" s="226">
        <f>IF(N5102="snížená",J5102,0)</f>
        <v>0</v>
      </c>
      <c r="BG5102" s="226">
        <f>IF(N5102="zákl. přenesená",J5102,0)</f>
        <v>0</v>
      </c>
      <c r="BH5102" s="226">
        <f>IF(N5102="sníž. přenesená",J5102,0)</f>
        <v>0</v>
      </c>
      <c r="BI5102" s="226">
        <f>IF(N5102="nulová",J5102,0)</f>
        <v>0</v>
      </c>
      <c r="BJ5102" s="19" t="s">
        <v>79</v>
      </c>
      <c r="BK5102" s="226">
        <f>ROUND(I5102*H5102,2)</f>
        <v>0</v>
      </c>
      <c r="BL5102" s="19" t="s">
        <v>307</v>
      </c>
      <c r="BM5102" s="225" t="s">
        <v>4921</v>
      </c>
    </row>
    <row r="5103" s="2" customFormat="1" ht="16.5" customHeight="1">
      <c r="A5103" s="40"/>
      <c r="B5103" s="41"/>
      <c r="C5103" s="214" t="s">
        <v>4922</v>
      </c>
      <c r="D5103" s="214" t="s">
        <v>192</v>
      </c>
      <c r="E5103" s="215" t="s">
        <v>4923</v>
      </c>
      <c r="F5103" s="216" t="s">
        <v>4790</v>
      </c>
      <c r="G5103" s="217" t="s">
        <v>3423</v>
      </c>
      <c r="H5103" s="218">
        <v>1</v>
      </c>
      <c r="I5103" s="219"/>
      <c r="J5103" s="220">
        <f>ROUND(I5103*H5103,2)</f>
        <v>0</v>
      </c>
      <c r="K5103" s="216" t="s">
        <v>19</v>
      </c>
      <c r="L5103" s="46"/>
      <c r="M5103" s="221" t="s">
        <v>19</v>
      </c>
      <c r="N5103" s="222" t="s">
        <v>43</v>
      </c>
      <c r="O5103" s="86"/>
      <c r="P5103" s="223">
        <f>O5103*H5103</f>
        <v>0</v>
      </c>
      <c r="Q5103" s="223">
        <v>0.02</v>
      </c>
      <c r="R5103" s="223">
        <f>Q5103*H5103</f>
        <v>0.02</v>
      </c>
      <c r="S5103" s="223">
        <v>0</v>
      </c>
      <c r="T5103" s="224">
        <f>S5103*H5103</f>
        <v>0</v>
      </c>
      <c r="U5103" s="40"/>
      <c r="V5103" s="40"/>
      <c r="W5103" s="40"/>
      <c r="X5103" s="40"/>
      <c r="Y5103" s="40"/>
      <c r="Z5103" s="40"/>
      <c r="AA5103" s="40"/>
      <c r="AB5103" s="40"/>
      <c r="AC5103" s="40"/>
      <c r="AD5103" s="40"/>
      <c r="AE5103" s="40"/>
      <c r="AR5103" s="225" t="s">
        <v>307</v>
      </c>
      <c r="AT5103" s="225" t="s">
        <v>192</v>
      </c>
      <c r="AU5103" s="225" t="s">
        <v>82</v>
      </c>
      <c r="AY5103" s="19" t="s">
        <v>190</v>
      </c>
      <c r="BE5103" s="226">
        <f>IF(N5103="základní",J5103,0)</f>
        <v>0</v>
      </c>
      <c r="BF5103" s="226">
        <f>IF(N5103="snížená",J5103,0)</f>
        <v>0</v>
      </c>
      <c r="BG5103" s="226">
        <f>IF(N5103="zákl. přenesená",J5103,0)</f>
        <v>0</v>
      </c>
      <c r="BH5103" s="226">
        <f>IF(N5103="sníž. přenesená",J5103,0)</f>
        <v>0</v>
      </c>
      <c r="BI5103" s="226">
        <f>IF(N5103="nulová",J5103,0)</f>
        <v>0</v>
      </c>
      <c r="BJ5103" s="19" t="s">
        <v>79</v>
      </c>
      <c r="BK5103" s="226">
        <f>ROUND(I5103*H5103,2)</f>
        <v>0</v>
      </c>
      <c r="BL5103" s="19" t="s">
        <v>307</v>
      </c>
      <c r="BM5103" s="225" t="s">
        <v>4924</v>
      </c>
    </row>
    <row r="5104" s="2" customFormat="1" ht="16.5" customHeight="1">
      <c r="A5104" s="40"/>
      <c r="B5104" s="41"/>
      <c r="C5104" s="214" t="s">
        <v>4925</v>
      </c>
      <c r="D5104" s="214" t="s">
        <v>192</v>
      </c>
      <c r="E5104" s="215" t="s">
        <v>4926</v>
      </c>
      <c r="F5104" s="216" t="s">
        <v>4790</v>
      </c>
      <c r="G5104" s="217" t="s">
        <v>3423</v>
      </c>
      <c r="H5104" s="218">
        <v>1</v>
      </c>
      <c r="I5104" s="219"/>
      <c r="J5104" s="220">
        <f>ROUND(I5104*H5104,2)</f>
        <v>0</v>
      </c>
      <c r="K5104" s="216" t="s">
        <v>19</v>
      </c>
      <c r="L5104" s="46"/>
      <c r="M5104" s="221" t="s">
        <v>19</v>
      </c>
      <c r="N5104" s="222" t="s">
        <v>43</v>
      </c>
      <c r="O5104" s="86"/>
      <c r="P5104" s="223">
        <f>O5104*H5104</f>
        <v>0</v>
      </c>
      <c r="Q5104" s="223">
        <v>0.02</v>
      </c>
      <c r="R5104" s="223">
        <f>Q5104*H5104</f>
        <v>0.02</v>
      </c>
      <c r="S5104" s="223">
        <v>0</v>
      </c>
      <c r="T5104" s="224">
        <f>S5104*H5104</f>
        <v>0</v>
      </c>
      <c r="U5104" s="40"/>
      <c r="V5104" s="40"/>
      <c r="W5104" s="40"/>
      <c r="X5104" s="40"/>
      <c r="Y5104" s="40"/>
      <c r="Z5104" s="40"/>
      <c r="AA5104" s="40"/>
      <c r="AB5104" s="40"/>
      <c r="AC5104" s="40"/>
      <c r="AD5104" s="40"/>
      <c r="AE5104" s="40"/>
      <c r="AR5104" s="225" t="s">
        <v>307</v>
      </c>
      <c r="AT5104" s="225" t="s">
        <v>192</v>
      </c>
      <c r="AU5104" s="225" t="s">
        <v>82</v>
      </c>
      <c r="AY5104" s="19" t="s">
        <v>190</v>
      </c>
      <c r="BE5104" s="226">
        <f>IF(N5104="základní",J5104,0)</f>
        <v>0</v>
      </c>
      <c r="BF5104" s="226">
        <f>IF(N5104="snížená",J5104,0)</f>
        <v>0</v>
      </c>
      <c r="BG5104" s="226">
        <f>IF(N5104="zákl. přenesená",J5104,0)</f>
        <v>0</v>
      </c>
      <c r="BH5104" s="226">
        <f>IF(N5104="sníž. přenesená",J5104,0)</f>
        <v>0</v>
      </c>
      <c r="BI5104" s="226">
        <f>IF(N5104="nulová",J5104,0)</f>
        <v>0</v>
      </c>
      <c r="BJ5104" s="19" t="s">
        <v>79</v>
      </c>
      <c r="BK5104" s="226">
        <f>ROUND(I5104*H5104,2)</f>
        <v>0</v>
      </c>
      <c r="BL5104" s="19" t="s">
        <v>307</v>
      </c>
      <c r="BM5104" s="225" t="s">
        <v>4927</v>
      </c>
    </row>
    <row r="5105" s="2" customFormat="1" ht="16.5" customHeight="1">
      <c r="A5105" s="40"/>
      <c r="B5105" s="41"/>
      <c r="C5105" s="214" t="s">
        <v>4928</v>
      </c>
      <c r="D5105" s="214" t="s">
        <v>192</v>
      </c>
      <c r="E5105" s="215" t="s">
        <v>4929</v>
      </c>
      <c r="F5105" s="216" t="s">
        <v>4773</v>
      </c>
      <c r="G5105" s="217" t="s">
        <v>3423</v>
      </c>
      <c r="H5105" s="218">
        <v>1</v>
      </c>
      <c r="I5105" s="219"/>
      <c r="J5105" s="220">
        <f>ROUND(I5105*H5105,2)</f>
        <v>0</v>
      </c>
      <c r="K5105" s="216" t="s">
        <v>19</v>
      </c>
      <c r="L5105" s="46"/>
      <c r="M5105" s="221" t="s">
        <v>19</v>
      </c>
      <c r="N5105" s="222" t="s">
        <v>43</v>
      </c>
      <c r="O5105" s="86"/>
      <c r="P5105" s="223">
        <f>O5105*H5105</f>
        <v>0</v>
      </c>
      <c r="Q5105" s="223">
        <v>0.050000000000000003</v>
      </c>
      <c r="R5105" s="223">
        <f>Q5105*H5105</f>
        <v>0.050000000000000003</v>
      </c>
      <c r="S5105" s="223">
        <v>0</v>
      </c>
      <c r="T5105" s="224">
        <f>S5105*H5105</f>
        <v>0</v>
      </c>
      <c r="U5105" s="40"/>
      <c r="V5105" s="40"/>
      <c r="W5105" s="40"/>
      <c r="X5105" s="40"/>
      <c r="Y5105" s="40"/>
      <c r="Z5105" s="40"/>
      <c r="AA5105" s="40"/>
      <c r="AB5105" s="40"/>
      <c r="AC5105" s="40"/>
      <c r="AD5105" s="40"/>
      <c r="AE5105" s="40"/>
      <c r="AR5105" s="225" t="s">
        <v>307</v>
      </c>
      <c r="AT5105" s="225" t="s">
        <v>192</v>
      </c>
      <c r="AU5105" s="225" t="s">
        <v>82</v>
      </c>
      <c r="AY5105" s="19" t="s">
        <v>190</v>
      </c>
      <c r="BE5105" s="226">
        <f>IF(N5105="základní",J5105,0)</f>
        <v>0</v>
      </c>
      <c r="BF5105" s="226">
        <f>IF(N5105="snížená",J5105,0)</f>
        <v>0</v>
      </c>
      <c r="BG5105" s="226">
        <f>IF(N5105="zákl. přenesená",J5105,0)</f>
        <v>0</v>
      </c>
      <c r="BH5105" s="226">
        <f>IF(N5105="sníž. přenesená",J5105,0)</f>
        <v>0</v>
      </c>
      <c r="BI5105" s="226">
        <f>IF(N5105="nulová",J5105,0)</f>
        <v>0</v>
      </c>
      <c r="BJ5105" s="19" t="s">
        <v>79</v>
      </c>
      <c r="BK5105" s="226">
        <f>ROUND(I5105*H5105,2)</f>
        <v>0</v>
      </c>
      <c r="BL5105" s="19" t="s">
        <v>307</v>
      </c>
      <c r="BM5105" s="225" t="s">
        <v>4930</v>
      </c>
    </row>
    <row r="5106" s="2" customFormat="1" ht="16.5" customHeight="1">
      <c r="A5106" s="40"/>
      <c r="B5106" s="41"/>
      <c r="C5106" s="214" t="s">
        <v>4931</v>
      </c>
      <c r="D5106" s="214" t="s">
        <v>192</v>
      </c>
      <c r="E5106" s="215" t="s">
        <v>4932</v>
      </c>
      <c r="F5106" s="216" t="s">
        <v>4761</v>
      </c>
      <c r="G5106" s="217" t="s">
        <v>3423</v>
      </c>
      <c r="H5106" s="218">
        <v>1</v>
      </c>
      <c r="I5106" s="219"/>
      <c r="J5106" s="220">
        <f>ROUND(I5106*H5106,2)</f>
        <v>0</v>
      </c>
      <c r="K5106" s="216" t="s">
        <v>19</v>
      </c>
      <c r="L5106" s="46"/>
      <c r="M5106" s="221" t="s">
        <v>19</v>
      </c>
      <c r="N5106" s="222" t="s">
        <v>43</v>
      </c>
      <c r="O5106" s="86"/>
      <c r="P5106" s="223">
        <f>O5106*H5106</f>
        <v>0</v>
      </c>
      <c r="Q5106" s="223">
        <v>0.059999999999999998</v>
      </c>
      <c r="R5106" s="223">
        <f>Q5106*H5106</f>
        <v>0.059999999999999998</v>
      </c>
      <c r="S5106" s="223">
        <v>0</v>
      </c>
      <c r="T5106" s="224">
        <f>S5106*H5106</f>
        <v>0</v>
      </c>
      <c r="U5106" s="40"/>
      <c r="V5106" s="40"/>
      <c r="W5106" s="40"/>
      <c r="X5106" s="40"/>
      <c r="Y5106" s="40"/>
      <c r="Z5106" s="40"/>
      <c r="AA5106" s="40"/>
      <c r="AB5106" s="40"/>
      <c r="AC5106" s="40"/>
      <c r="AD5106" s="40"/>
      <c r="AE5106" s="40"/>
      <c r="AR5106" s="225" t="s">
        <v>307</v>
      </c>
      <c r="AT5106" s="225" t="s">
        <v>192</v>
      </c>
      <c r="AU5106" s="225" t="s">
        <v>82</v>
      </c>
      <c r="AY5106" s="19" t="s">
        <v>190</v>
      </c>
      <c r="BE5106" s="226">
        <f>IF(N5106="základní",J5106,0)</f>
        <v>0</v>
      </c>
      <c r="BF5106" s="226">
        <f>IF(N5106="snížená",J5106,0)</f>
        <v>0</v>
      </c>
      <c r="BG5106" s="226">
        <f>IF(N5106="zákl. přenesená",J5106,0)</f>
        <v>0</v>
      </c>
      <c r="BH5106" s="226">
        <f>IF(N5106="sníž. přenesená",J5106,0)</f>
        <v>0</v>
      </c>
      <c r="BI5106" s="226">
        <f>IF(N5106="nulová",J5106,0)</f>
        <v>0</v>
      </c>
      <c r="BJ5106" s="19" t="s">
        <v>79</v>
      </c>
      <c r="BK5106" s="226">
        <f>ROUND(I5106*H5106,2)</f>
        <v>0</v>
      </c>
      <c r="BL5106" s="19" t="s">
        <v>307</v>
      </c>
      <c r="BM5106" s="225" t="s">
        <v>4933</v>
      </c>
    </row>
    <row r="5107" s="2" customFormat="1" ht="16.5" customHeight="1">
      <c r="A5107" s="40"/>
      <c r="B5107" s="41"/>
      <c r="C5107" s="214" t="s">
        <v>4934</v>
      </c>
      <c r="D5107" s="214" t="s">
        <v>192</v>
      </c>
      <c r="E5107" s="215" t="s">
        <v>4935</v>
      </c>
      <c r="F5107" s="216" t="s">
        <v>4773</v>
      </c>
      <c r="G5107" s="217" t="s">
        <v>3423</v>
      </c>
      <c r="H5107" s="218">
        <v>1</v>
      </c>
      <c r="I5107" s="219"/>
      <c r="J5107" s="220">
        <f>ROUND(I5107*H5107,2)</f>
        <v>0</v>
      </c>
      <c r="K5107" s="216" t="s">
        <v>19</v>
      </c>
      <c r="L5107" s="46"/>
      <c r="M5107" s="221" t="s">
        <v>19</v>
      </c>
      <c r="N5107" s="222" t="s">
        <v>43</v>
      </c>
      <c r="O5107" s="86"/>
      <c r="P5107" s="223">
        <f>O5107*H5107</f>
        <v>0</v>
      </c>
      <c r="Q5107" s="223">
        <v>0.050000000000000003</v>
      </c>
      <c r="R5107" s="223">
        <f>Q5107*H5107</f>
        <v>0.050000000000000003</v>
      </c>
      <c r="S5107" s="223">
        <v>0</v>
      </c>
      <c r="T5107" s="224">
        <f>S5107*H5107</f>
        <v>0</v>
      </c>
      <c r="U5107" s="40"/>
      <c r="V5107" s="40"/>
      <c r="W5107" s="40"/>
      <c r="X5107" s="40"/>
      <c r="Y5107" s="40"/>
      <c r="Z5107" s="40"/>
      <c r="AA5107" s="40"/>
      <c r="AB5107" s="40"/>
      <c r="AC5107" s="40"/>
      <c r="AD5107" s="40"/>
      <c r="AE5107" s="40"/>
      <c r="AR5107" s="225" t="s">
        <v>307</v>
      </c>
      <c r="AT5107" s="225" t="s">
        <v>192</v>
      </c>
      <c r="AU5107" s="225" t="s">
        <v>82</v>
      </c>
      <c r="AY5107" s="19" t="s">
        <v>190</v>
      </c>
      <c r="BE5107" s="226">
        <f>IF(N5107="základní",J5107,0)</f>
        <v>0</v>
      </c>
      <c r="BF5107" s="226">
        <f>IF(N5107="snížená",J5107,0)</f>
        <v>0</v>
      </c>
      <c r="BG5107" s="226">
        <f>IF(N5107="zákl. přenesená",J5107,0)</f>
        <v>0</v>
      </c>
      <c r="BH5107" s="226">
        <f>IF(N5107="sníž. přenesená",J5107,0)</f>
        <v>0</v>
      </c>
      <c r="BI5107" s="226">
        <f>IF(N5107="nulová",J5107,0)</f>
        <v>0</v>
      </c>
      <c r="BJ5107" s="19" t="s">
        <v>79</v>
      </c>
      <c r="BK5107" s="226">
        <f>ROUND(I5107*H5107,2)</f>
        <v>0</v>
      </c>
      <c r="BL5107" s="19" t="s">
        <v>307</v>
      </c>
      <c r="BM5107" s="225" t="s">
        <v>4936</v>
      </c>
    </row>
    <row r="5108" s="2" customFormat="1" ht="16.5" customHeight="1">
      <c r="A5108" s="40"/>
      <c r="B5108" s="41"/>
      <c r="C5108" s="214" t="s">
        <v>4937</v>
      </c>
      <c r="D5108" s="214" t="s">
        <v>192</v>
      </c>
      <c r="E5108" s="215" t="s">
        <v>4938</v>
      </c>
      <c r="F5108" s="216" t="s">
        <v>4769</v>
      </c>
      <c r="G5108" s="217" t="s">
        <v>3423</v>
      </c>
      <c r="H5108" s="218">
        <v>1</v>
      </c>
      <c r="I5108" s="219"/>
      <c r="J5108" s="220">
        <f>ROUND(I5108*H5108,2)</f>
        <v>0</v>
      </c>
      <c r="K5108" s="216" t="s">
        <v>19</v>
      </c>
      <c r="L5108" s="46"/>
      <c r="M5108" s="221" t="s">
        <v>19</v>
      </c>
      <c r="N5108" s="222" t="s">
        <v>43</v>
      </c>
      <c r="O5108" s="86"/>
      <c r="P5108" s="223">
        <f>O5108*H5108</f>
        <v>0</v>
      </c>
      <c r="Q5108" s="223">
        <v>0.080000000000000002</v>
      </c>
      <c r="R5108" s="223">
        <f>Q5108*H5108</f>
        <v>0.080000000000000002</v>
      </c>
      <c r="S5108" s="223">
        <v>0</v>
      </c>
      <c r="T5108" s="224">
        <f>S5108*H5108</f>
        <v>0</v>
      </c>
      <c r="U5108" s="40"/>
      <c r="V5108" s="40"/>
      <c r="W5108" s="40"/>
      <c r="X5108" s="40"/>
      <c r="Y5108" s="40"/>
      <c r="Z5108" s="40"/>
      <c r="AA5108" s="40"/>
      <c r="AB5108" s="40"/>
      <c r="AC5108" s="40"/>
      <c r="AD5108" s="40"/>
      <c r="AE5108" s="40"/>
      <c r="AR5108" s="225" t="s">
        <v>307</v>
      </c>
      <c r="AT5108" s="225" t="s">
        <v>192</v>
      </c>
      <c r="AU5108" s="225" t="s">
        <v>82</v>
      </c>
      <c r="AY5108" s="19" t="s">
        <v>190</v>
      </c>
      <c r="BE5108" s="226">
        <f>IF(N5108="základní",J5108,0)</f>
        <v>0</v>
      </c>
      <c r="BF5108" s="226">
        <f>IF(N5108="snížená",J5108,0)</f>
        <v>0</v>
      </c>
      <c r="BG5108" s="226">
        <f>IF(N5108="zákl. přenesená",J5108,0)</f>
        <v>0</v>
      </c>
      <c r="BH5108" s="226">
        <f>IF(N5108="sníž. přenesená",J5108,0)</f>
        <v>0</v>
      </c>
      <c r="BI5108" s="226">
        <f>IF(N5108="nulová",J5108,0)</f>
        <v>0</v>
      </c>
      <c r="BJ5108" s="19" t="s">
        <v>79</v>
      </c>
      <c r="BK5108" s="226">
        <f>ROUND(I5108*H5108,2)</f>
        <v>0</v>
      </c>
      <c r="BL5108" s="19" t="s">
        <v>307</v>
      </c>
      <c r="BM5108" s="225" t="s">
        <v>4939</v>
      </c>
    </row>
    <row r="5109" s="2" customFormat="1" ht="16.5" customHeight="1">
      <c r="A5109" s="40"/>
      <c r="B5109" s="41"/>
      <c r="C5109" s="214" t="s">
        <v>4940</v>
      </c>
      <c r="D5109" s="214" t="s">
        <v>192</v>
      </c>
      <c r="E5109" s="215" t="s">
        <v>4941</v>
      </c>
      <c r="F5109" s="216" t="s">
        <v>4773</v>
      </c>
      <c r="G5109" s="217" t="s">
        <v>3423</v>
      </c>
      <c r="H5109" s="218">
        <v>1</v>
      </c>
      <c r="I5109" s="219"/>
      <c r="J5109" s="220">
        <f>ROUND(I5109*H5109,2)</f>
        <v>0</v>
      </c>
      <c r="K5109" s="216" t="s">
        <v>19</v>
      </c>
      <c r="L5109" s="46"/>
      <c r="M5109" s="221" t="s">
        <v>19</v>
      </c>
      <c r="N5109" s="222" t="s">
        <v>43</v>
      </c>
      <c r="O5109" s="86"/>
      <c r="P5109" s="223">
        <f>O5109*H5109</f>
        <v>0</v>
      </c>
      <c r="Q5109" s="223">
        <v>0.050000000000000003</v>
      </c>
      <c r="R5109" s="223">
        <f>Q5109*H5109</f>
        <v>0.050000000000000003</v>
      </c>
      <c r="S5109" s="223">
        <v>0</v>
      </c>
      <c r="T5109" s="224">
        <f>S5109*H5109</f>
        <v>0</v>
      </c>
      <c r="U5109" s="40"/>
      <c r="V5109" s="40"/>
      <c r="W5109" s="40"/>
      <c r="X5109" s="40"/>
      <c r="Y5109" s="40"/>
      <c r="Z5109" s="40"/>
      <c r="AA5109" s="40"/>
      <c r="AB5109" s="40"/>
      <c r="AC5109" s="40"/>
      <c r="AD5109" s="40"/>
      <c r="AE5109" s="40"/>
      <c r="AR5109" s="225" t="s">
        <v>307</v>
      </c>
      <c r="AT5109" s="225" t="s">
        <v>192</v>
      </c>
      <c r="AU5109" s="225" t="s">
        <v>82</v>
      </c>
      <c r="AY5109" s="19" t="s">
        <v>190</v>
      </c>
      <c r="BE5109" s="226">
        <f>IF(N5109="základní",J5109,0)</f>
        <v>0</v>
      </c>
      <c r="BF5109" s="226">
        <f>IF(N5109="snížená",J5109,0)</f>
        <v>0</v>
      </c>
      <c r="BG5109" s="226">
        <f>IF(N5109="zákl. přenesená",J5109,0)</f>
        <v>0</v>
      </c>
      <c r="BH5109" s="226">
        <f>IF(N5109="sníž. přenesená",J5109,0)</f>
        <v>0</v>
      </c>
      <c r="BI5109" s="226">
        <f>IF(N5109="nulová",J5109,0)</f>
        <v>0</v>
      </c>
      <c r="BJ5109" s="19" t="s">
        <v>79</v>
      </c>
      <c r="BK5109" s="226">
        <f>ROUND(I5109*H5109,2)</f>
        <v>0</v>
      </c>
      <c r="BL5109" s="19" t="s">
        <v>307</v>
      </c>
      <c r="BM5109" s="225" t="s">
        <v>4942</v>
      </c>
    </row>
    <row r="5110" s="2" customFormat="1" ht="16.5" customHeight="1">
      <c r="A5110" s="40"/>
      <c r="B5110" s="41"/>
      <c r="C5110" s="214" t="s">
        <v>4943</v>
      </c>
      <c r="D5110" s="214" t="s">
        <v>192</v>
      </c>
      <c r="E5110" s="215" t="s">
        <v>4944</v>
      </c>
      <c r="F5110" s="216" t="s">
        <v>4769</v>
      </c>
      <c r="G5110" s="217" t="s">
        <v>3423</v>
      </c>
      <c r="H5110" s="218">
        <v>1</v>
      </c>
      <c r="I5110" s="219"/>
      <c r="J5110" s="220">
        <f>ROUND(I5110*H5110,2)</f>
        <v>0</v>
      </c>
      <c r="K5110" s="216" t="s">
        <v>19</v>
      </c>
      <c r="L5110" s="46"/>
      <c r="M5110" s="221" t="s">
        <v>19</v>
      </c>
      <c r="N5110" s="222" t="s">
        <v>43</v>
      </c>
      <c r="O5110" s="86"/>
      <c r="P5110" s="223">
        <f>O5110*H5110</f>
        <v>0</v>
      </c>
      <c r="Q5110" s="223">
        <v>0.080000000000000002</v>
      </c>
      <c r="R5110" s="223">
        <f>Q5110*H5110</f>
        <v>0.080000000000000002</v>
      </c>
      <c r="S5110" s="223">
        <v>0</v>
      </c>
      <c r="T5110" s="224">
        <f>S5110*H5110</f>
        <v>0</v>
      </c>
      <c r="U5110" s="40"/>
      <c r="V5110" s="40"/>
      <c r="W5110" s="40"/>
      <c r="X5110" s="40"/>
      <c r="Y5110" s="40"/>
      <c r="Z5110" s="40"/>
      <c r="AA5110" s="40"/>
      <c r="AB5110" s="40"/>
      <c r="AC5110" s="40"/>
      <c r="AD5110" s="40"/>
      <c r="AE5110" s="40"/>
      <c r="AR5110" s="225" t="s">
        <v>307</v>
      </c>
      <c r="AT5110" s="225" t="s">
        <v>192</v>
      </c>
      <c r="AU5110" s="225" t="s">
        <v>82</v>
      </c>
      <c r="AY5110" s="19" t="s">
        <v>190</v>
      </c>
      <c r="BE5110" s="226">
        <f>IF(N5110="základní",J5110,0)</f>
        <v>0</v>
      </c>
      <c r="BF5110" s="226">
        <f>IF(N5110="snížená",J5110,0)</f>
        <v>0</v>
      </c>
      <c r="BG5110" s="226">
        <f>IF(N5110="zákl. přenesená",J5110,0)</f>
        <v>0</v>
      </c>
      <c r="BH5110" s="226">
        <f>IF(N5110="sníž. přenesená",J5110,0)</f>
        <v>0</v>
      </c>
      <c r="BI5110" s="226">
        <f>IF(N5110="nulová",J5110,0)</f>
        <v>0</v>
      </c>
      <c r="BJ5110" s="19" t="s">
        <v>79</v>
      </c>
      <c r="BK5110" s="226">
        <f>ROUND(I5110*H5110,2)</f>
        <v>0</v>
      </c>
      <c r="BL5110" s="19" t="s">
        <v>307</v>
      </c>
      <c r="BM5110" s="225" t="s">
        <v>4945</v>
      </c>
    </row>
    <row r="5111" s="2" customFormat="1" ht="16.5" customHeight="1">
      <c r="A5111" s="40"/>
      <c r="B5111" s="41"/>
      <c r="C5111" s="214" t="s">
        <v>4946</v>
      </c>
      <c r="D5111" s="214" t="s">
        <v>192</v>
      </c>
      <c r="E5111" s="215" t="s">
        <v>4947</v>
      </c>
      <c r="F5111" s="216" t="s">
        <v>4769</v>
      </c>
      <c r="G5111" s="217" t="s">
        <v>3423</v>
      </c>
      <c r="H5111" s="218">
        <v>1</v>
      </c>
      <c r="I5111" s="219"/>
      <c r="J5111" s="220">
        <f>ROUND(I5111*H5111,2)</f>
        <v>0</v>
      </c>
      <c r="K5111" s="216" t="s">
        <v>19</v>
      </c>
      <c r="L5111" s="46"/>
      <c r="M5111" s="221" t="s">
        <v>19</v>
      </c>
      <c r="N5111" s="222" t="s">
        <v>43</v>
      </c>
      <c r="O5111" s="86"/>
      <c r="P5111" s="223">
        <f>O5111*H5111</f>
        <v>0</v>
      </c>
      <c r="Q5111" s="223">
        <v>0.080000000000000002</v>
      </c>
      <c r="R5111" s="223">
        <f>Q5111*H5111</f>
        <v>0.080000000000000002</v>
      </c>
      <c r="S5111" s="223">
        <v>0</v>
      </c>
      <c r="T5111" s="224">
        <f>S5111*H5111</f>
        <v>0</v>
      </c>
      <c r="U5111" s="40"/>
      <c r="V5111" s="40"/>
      <c r="W5111" s="40"/>
      <c r="X5111" s="40"/>
      <c r="Y5111" s="40"/>
      <c r="Z5111" s="40"/>
      <c r="AA5111" s="40"/>
      <c r="AB5111" s="40"/>
      <c r="AC5111" s="40"/>
      <c r="AD5111" s="40"/>
      <c r="AE5111" s="40"/>
      <c r="AR5111" s="225" t="s">
        <v>307</v>
      </c>
      <c r="AT5111" s="225" t="s">
        <v>192</v>
      </c>
      <c r="AU5111" s="225" t="s">
        <v>82</v>
      </c>
      <c r="AY5111" s="19" t="s">
        <v>190</v>
      </c>
      <c r="BE5111" s="226">
        <f>IF(N5111="základní",J5111,0)</f>
        <v>0</v>
      </c>
      <c r="BF5111" s="226">
        <f>IF(N5111="snížená",J5111,0)</f>
        <v>0</v>
      </c>
      <c r="BG5111" s="226">
        <f>IF(N5111="zákl. přenesená",J5111,0)</f>
        <v>0</v>
      </c>
      <c r="BH5111" s="226">
        <f>IF(N5111="sníž. přenesená",J5111,0)</f>
        <v>0</v>
      </c>
      <c r="BI5111" s="226">
        <f>IF(N5111="nulová",J5111,0)</f>
        <v>0</v>
      </c>
      <c r="BJ5111" s="19" t="s">
        <v>79</v>
      </c>
      <c r="BK5111" s="226">
        <f>ROUND(I5111*H5111,2)</f>
        <v>0</v>
      </c>
      <c r="BL5111" s="19" t="s">
        <v>307</v>
      </c>
      <c r="BM5111" s="225" t="s">
        <v>4948</v>
      </c>
    </row>
    <row r="5112" s="2" customFormat="1" ht="16.5" customHeight="1">
      <c r="A5112" s="40"/>
      <c r="B5112" s="41"/>
      <c r="C5112" s="214" t="s">
        <v>4949</v>
      </c>
      <c r="D5112" s="214" t="s">
        <v>192</v>
      </c>
      <c r="E5112" s="215" t="s">
        <v>4950</v>
      </c>
      <c r="F5112" s="216" t="s">
        <v>4790</v>
      </c>
      <c r="G5112" s="217" t="s">
        <v>3423</v>
      </c>
      <c r="H5112" s="218">
        <v>1</v>
      </c>
      <c r="I5112" s="219"/>
      <c r="J5112" s="220">
        <f>ROUND(I5112*H5112,2)</f>
        <v>0</v>
      </c>
      <c r="K5112" s="216" t="s">
        <v>19</v>
      </c>
      <c r="L5112" s="46"/>
      <c r="M5112" s="221" t="s">
        <v>19</v>
      </c>
      <c r="N5112" s="222" t="s">
        <v>43</v>
      </c>
      <c r="O5112" s="86"/>
      <c r="P5112" s="223">
        <f>O5112*H5112</f>
        <v>0</v>
      </c>
      <c r="Q5112" s="223">
        <v>0.02</v>
      </c>
      <c r="R5112" s="223">
        <f>Q5112*H5112</f>
        <v>0.02</v>
      </c>
      <c r="S5112" s="223">
        <v>0</v>
      </c>
      <c r="T5112" s="224">
        <f>S5112*H5112</f>
        <v>0</v>
      </c>
      <c r="U5112" s="40"/>
      <c r="V5112" s="40"/>
      <c r="W5112" s="40"/>
      <c r="X5112" s="40"/>
      <c r="Y5112" s="40"/>
      <c r="Z5112" s="40"/>
      <c r="AA5112" s="40"/>
      <c r="AB5112" s="40"/>
      <c r="AC5112" s="40"/>
      <c r="AD5112" s="40"/>
      <c r="AE5112" s="40"/>
      <c r="AR5112" s="225" t="s">
        <v>307</v>
      </c>
      <c r="AT5112" s="225" t="s">
        <v>192</v>
      </c>
      <c r="AU5112" s="225" t="s">
        <v>82</v>
      </c>
      <c r="AY5112" s="19" t="s">
        <v>190</v>
      </c>
      <c r="BE5112" s="226">
        <f>IF(N5112="základní",J5112,0)</f>
        <v>0</v>
      </c>
      <c r="BF5112" s="226">
        <f>IF(N5112="snížená",J5112,0)</f>
        <v>0</v>
      </c>
      <c r="BG5112" s="226">
        <f>IF(N5112="zákl. přenesená",J5112,0)</f>
        <v>0</v>
      </c>
      <c r="BH5112" s="226">
        <f>IF(N5112="sníž. přenesená",J5112,0)</f>
        <v>0</v>
      </c>
      <c r="BI5112" s="226">
        <f>IF(N5112="nulová",J5112,0)</f>
        <v>0</v>
      </c>
      <c r="BJ5112" s="19" t="s">
        <v>79</v>
      </c>
      <c r="BK5112" s="226">
        <f>ROUND(I5112*H5112,2)</f>
        <v>0</v>
      </c>
      <c r="BL5112" s="19" t="s">
        <v>307</v>
      </c>
      <c r="BM5112" s="225" t="s">
        <v>4951</v>
      </c>
    </row>
    <row r="5113" s="2" customFormat="1" ht="16.5" customHeight="1">
      <c r="A5113" s="40"/>
      <c r="B5113" s="41"/>
      <c r="C5113" s="214" t="s">
        <v>4952</v>
      </c>
      <c r="D5113" s="214" t="s">
        <v>192</v>
      </c>
      <c r="E5113" s="215" t="s">
        <v>4953</v>
      </c>
      <c r="F5113" s="216" t="s">
        <v>4790</v>
      </c>
      <c r="G5113" s="217" t="s">
        <v>3423</v>
      </c>
      <c r="H5113" s="218">
        <v>1</v>
      </c>
      <c r="I5113" s="219"/>
      <c r="J5113" s="220">
        <f>ROUND(I5113*H5113,2)</f>
        <v>0</v>
      </c>
      <c r="K5113" s="216" t="s">
        <v>19</v>
      </c>
      <c r="L5113" s="46"/>
      <c r="M5113" s="221" t="s">
        <v>19</v>
      </c>
      <c r="N5113" s="222" t="s">
        <v>43</v>
      </c>
      <c r="O5113" s="86"/>
      <c r="P5113" s="223">
        <f>O5113*H5113</f>
        <v>0</v>
      </c>
      <c r="Q5113" s="223">
        <v>0.02</v>
      </c>
      <c r="R5113" s="223">
        <f>Q5113*H5113</f>
        <v>0.02</v>
      </c>
      <c r="S5113" s="223">
        <v>0</v>
      </c>
      <c r="T5113" s="224">
        <f>S5113*H5113</f>
        <v>0</v>
      </c>
      <c r="U5113" s="40"/>
      <c r="V5113" s="40"/>
      <c r="W5113" s="40"/>
      <c r="X5113" s="40"/>
      <c r="Y5113" s="40"/>
      <c r="Z5113" s="40"/>
      <c r="AA5113" s="40"/>
      <c r="AB5113" s="40"/>
      <c r="AC5113" s="40"/>
      <c r="AD5113" s="40"/>
      <c r="AE5113" s="40"/>
      <c r="AR5113" s="225" t="s">
        <v>307</v>
      </c>
      <c r="AT5113" s="225" t="s">
        <v>192</v>
      </c>
      <c r="AU5113" s="225" t="s">
        <v>82</v>
      </c>
      <c r="AY5113" s="19" t="s">
        <v>190</v>
      </c>
      <c r="BE5113" s="226">
        <f>IF(N5113="základní",J5113,0)</f>
        <v>0</v>
      </c>
      <c r="BF5113" s="226">
        <f>IF(N5113="snížená",J5113,0)</f>
        <v>0</v>
      </c>
      <c r="BG5113" s="226">
        <f>IF(N5113="zákl. přenesená",J5113,0)</f>
        <v>0</v>
      </c>
      <c r="BH5113" s="226">
        <f>IF(N5113="sníž. přenesená",J5113,0)</f>
        <v>0</v>
      </c>
      <c r="BI5113" s="226">
        <f>IF(N5113="nulová",J5113,0)</f>
        <v>0</v>
      </c>
      <c r="BJ5113" s="19" t="s">
        <v>79</v>
      </c>
      <c r="BK5113" s="226">
        <f>ROUND(I5113*H5113,2)</f>
        <v>0</v>
      </c>
      <c r="BL5113" s="19" t="s">
        <v>307</v>
      </c>
      <c r="BM5113" s="225" t="s">
        <v>4954</v>
      </c>
    </row>
    <row r="5114" s="2" customFormat="1" ht="16.5" customHeight="1">
      <c r="A5114" s="40"/>
      <c r="B5114" s="41"/>
      <c r="C5114" s="214" t="s">
        <v>4955</v>
      </c>
      <c r="D5114" s="214" t="s">
        <v>192</v>
      </c>
      <c r="E5114" s="215" t="s">
        <v>4956</v>
      </c>
      <c r="F5114" s="216" t="s">
        <v>4790</v>
      </c>
      <c r="G5114" s="217" t="s">
        <v>3423</v>
      </c>
      <c r="H5114" s="218">
        <v>1</v>
      </c>
      <c r="I5114" s="219"/>
      <c r="J5114" s="220">
        <f>ROUND(I5114*H5114,2)</f>
        <v>0</v>
      </c>
      <c r="K5114" s="216" t="s">
        <v>19</v>
      </c>
      <c r="L5114" s="46"/>
      <c r="M5114" s="221" t="s">
        <v>19</v>
      </c>
      <c r="N5114" s="222" t="s">
        <v>43</v>
      </c>
      <c r="O5114" s="86"/>
      <c r="P5114" s="223">
        <f>O5114*H5114</f>
        <v>0</v>
      </c>
      <c r="Q5114" s="223">
        <v>0.02</v>
      </c>
      <c r="R5114" s="223">
        <f>Q5114*H5114</f>
        <v>0.02</v>
      </c>
      <c r="S5114" s="223">
        <v>0</v>
      </c>
      <c r="T5114" s="224">
        <f>S5114*H5114</f>
        <v>0</v>
      </c>
      <c r="U5114" s="40"/>
      <c r="V5114" s="40"/>
      <c r="W5114" s="40"/>
      <c r="X5114" s="40"/>
      <c r="Y5114" s="40"/>
      <c r="Z5114" s="40"/>
      <c r="AA5114" s="40"/>
      <c r="AB5114" s="40"/>
      <c r="AC5114" s="40"/>
      <c r="AD5114" s="40"/>
      <c r="AE5114" s="40"/>
      <c r="AR5114" s="225" t="s">
        <v>307</v>
      </c>
      <c r="AT5114" s="225" t="s">
        <v>192</v>
      </c>
      <c r="AU5114" s="225" t="s">
        <v>82</v>
      </c>
      <c r="AY5114" s="19" t="s">
        <v>190</v>
      </c>
      <c r="BE5114" s="226">
        <f>IF(N5114="základní",J5114,0)</f>
        <v>0</v>
      </c>
      <c r="BF5114" s="226">
        <f>IF(N5114="snížená",J5114,0)</f>
        <v>0</v>
      </c>
      <c r="BG5114" s="226">
        <f>IF(N5114="zákl. přenesená",J5114,0)</f>
        <v>0</v>
      </c>
      <c r="BH5114" s="226">
        <f>IF(N5114="sníž. přenesená",J5114,0)</f>
        <v>0</v>
      </c>
      <c r="BI5114" s="226">
        <f>IF(N5114="nulová",J5114,0)</f>
        <v>0</v>
      </c>
      <c r="BJ5114" s="19" t="s">
        <v>79</v>
      </c>
      <c r="BK5114" s="226">
        <f>ROUND(I5114*H5114,2)</f>
        <v>0</v>
      </c>
      <c r="BL5114" s="19" t="s">
        <v>307</v>
      </c>
      <c r="BM5114" s="225" t="s">
        <v>4957</v>
      </c>
    </row>
    <row r="5115" s="2" customFormat="1" ht="16.5" customHeight="1">
      <c r="A5115" s="40"/>
      <c r="B5115" s="41"/>
      <c r="C5115" s="214" t="s">
        <v>4958</v>
      </c>
      <c r="D5115" s="214" t="s">
        <v>192</v>
      </c>
      <c r="E5115" s="215" t="s">
        <v>4959</v>
      </c>
      <c r="F5115" s="216" t="s">
        <v>4790</v>
      </c>
      <c r="G5115" s="217" t="s">
        <v>3423</v>
      </c>
      <c r="H5115" s="218">
        <v>1</v>
      </c>
      <c r="I5115" s="219"/>
      <c r="J5115" s="220">
        <f>ROUND(I5115*H5115,2)</f>
        <v>0</v>
      </c>
      <c r="K5115" s="216" t="s">
        <v>19</v>
      </c>
      <c r="L5115" s="46"/>
      <c r="M5115" s="221" t="s">
        <v>19</v>
      </c>
      <c r="N5115" s="222" t="s">
        <v>43</v>
      </c>
      <c r="O5115" s="86"/>
      <c r="P5115" s="223">
        <f>O5115*H5115</f>
        <v>0</v>
      </c>
      <c r="Q5115" s="223">
        <v>0.02</v>
      </c>
      <c r="R5115" s="223">
        <f>Q5115*H5115</f>
        <v>0.02</v>
      </c>
      <c r="S5115" s="223">
        <v>0</v>
      </c>
      <c r="T5115" s="224">
        <f>S5115*H5115</f>
        <v>0</v>
      </c>
      <c r="U5115" s="40"/>
      <c r="V5115" s="40"/>
      <c r="W5115" s="40"/>
      <c r="X5115" s="40"/>
      <c r="Y5115" s="40"/>
      <c r="Z5115" s="40"/>
      <c r="AA5115" s="40"/>
      <c r="AB5115" s="40"/>
      <c r="AC5115" s="40"/>
      <c r="AD5115" s="40"/>
      <c r="AE5115" s="40"/>
      <c r="AR5115" s="225" t="s">
        <v>307</v>
      </c>
      <c r="AT5115" s="225" t="s">
        <v>192</v>
      </c>
      <c r="AU5115" s="225" t="s">
        <v>82</v>
      </c>
      <c r="AY5115" s="19" t="s">
        <v>190</v>
      </c>
      <c r="BE5115" s="226">
        <f>IF(N5115="základní",J5115,0)</f>
        <v>0</v>
      </c>
      <c r="BF5115" s="226">
        <f>IF(N5115="snížená",J5115,0)</f>
        <v>0</v>
      </c>
      <c r="BG5115" s="226">
        <f>IF(N5115="zákl. přenesená",J5115,0)</f>
        <v>0</v>
      </c>
      <c r="BH5115" s="226">
        <f>IF(N5115="sníž. přenesená",J5115,0)</f>
        <v>0</v>
      </c>
      <c r="BI5115" s="226">
        <f>IF(N5115="nulová",J5115,0)</f>
        <v>0</v>
      </c>
      <c r="BJ5115" s="19" t="s">
        <v>79</v>
      </c>
      <c r="BK5115" s="226">
        <f>ROUND(I5115*H5115,2)</f>
        <v>0</v>
      </c>
      <c r="BL5115" s="19" t="s">
        <v>307</v>
      </c>
      <c r="BM5115" s="225" t="s">
        <v>4960</v>
      </c>
    </row>
    <row r="5116" s="2" customFormat="1" ht="16.5" customHeight="1">
      <c r="A5116" s="40"/>
      <c r="B5116" s="41"/>
      <c r="C5116" s="214" t="s">
        <v>4961</v>
      </c>
      <c r="D5116" s="214" t="s">
        <v>192</v>
      </c>
      <c r="E5116" s="215" t="s">
        <v>4962</v>
      </c>
      <c r="F5116" s="216" t="s">
        <v>4790</v>
      </c>
      <c r="G5116" s="217" t="s">
        <v>3423</v>
      </c>
      <c r="H5116" s="218">
        <v>1</v>
      </c>
      <c r="I5116" s="219"/>
      <c r="J5116" s="220">
        <f>ROUND(I5116*H5116,2)</f>
        <v>0</v>
      </c>
      <c r="K5116" s="216" t="s">
        <v>19</v>
      </c>
      <c r="L5116" s="46"/>
      <c r="M5116" s="221" t="s">
        <v>19</v>
      </c>
      <c r="N5116" s="222" t="s">
        <v>43</v>
      </c>
      <c r="O5116" s="86"/>
      <c r="P5116" s="223">
        <f>O5116*H5116</f>
        <v>0</v>
      </c>
      <c r="Q5116" s="223">
        <v>0.02</v>
      </c>
      <c r="R5116" s="223">
        <f>Q5116*H5116</f>
        <v>0.02</v>
      </c>
      <c r="S5116" s="223">
        <v>0</v>
      </c>
      <c r="T5116" s="224">
        <f>S5116*H5116</f>
        <v>0</v>
      </c>
      <c r="U5116" s="40"/>
      <c r="V5116" s="40"/>
      <c r="W5116" s="40"/>
      <c r="X5116" s="40"/>
      <c r="Y5116" s="40"/>
      <c r="Z5116" s="40"/>
      <c r="AA5116" s="40"/>
      <c r="AB5116" s="40"/>
      <c r="AC5116" s="40"/>
      <c r="AD5116" s="40"/>
      <c r="AE5116" s="40"/>
      <c r="AR5116" s="225" t="s">
        <v>307</v>
      </c>
      <c r="AT5116" s="225" t="s">
        <v>192</v>
      </c>
      <c r="AU5116" s="225" t="s">
        <v>82</v>
      </c>
      <c r="AY5116" s="19" t="s">
        <v>190</v>
      </c>
      <c r="BE5116" s="226">
        <f>IF(N5116="základní",J5116,0)</f>
        <v>0</v>
      </c>
      <c r="BF5116" s="226">
        <f>IF(N5116="snížená",J5116,0)</f>
        <v>0</v>
      </c>
      <c r="BG5116" s="226">
        <f>IF(N5116="zákl. přenesená",J5116,0)</f>
        <v>0</v>
      </c>
      <c r="BH5116" s="226">
        <f>IF(N5116="sníž. přenesená",J5116,0)</f>
        <v>0</v>
      </c>
      <c r="BI5116" s="226">
        <f>IF(N5116="nulová",J5116,0)</f>
        <v>0</v>
      </c>
      <c r="BJ5116" s="19" t="s">
        <v>79</v>
      </c>
      <c r="BK5116" s="226">
        <f>ROUND(I5116*H5116,2)</f>
        <v>0</v>
      </c>
      <c r="BL5116" s="19" t="s">
        <v>307</v>
      </c>
      <c r="BM5116" s="225" t="s">
        <v>4963</v>
      </c>
    </row>
    <row r="5117" s="2" customFormat="1" ht="16.5" customHeight="1">
      <c r="A5117" s="40"/>
      <c r="B5117" s="41"/>
      <c r="C5117" s="214" t="s">
        <v>4964</v>
      </c>
      <c r="D5117" s="214" t="s">
        <v>192</v>
      </c>
      <c r="E5117" s="215" t="s">
        <v>4965</v>
      </c>
      <c r="F5117" s="216" t="s">
        <v>4773</v>
      </c>
      <c r="G5117" s="217" t="s">
        <v>3423</v>
      </c>
      <c r="H5117" s="218">
        <v>1</v>
      </c>
      <c r="I5117" s="219"/>
      <c r="J5117" s="220">
        <f>ROUND(I5117*H5117,2)</f>
        <v>0</v>
      </c>
      <c r="K5117" s="216" t="s">
        <v>19</v>
      </c>
      <c r="L5117" s="46"/>
      <c r="M5117" s="221" t="s">
        <v>19</v>
      </c>
      <c r="N5117" s="222" t="s">
        <v>43</v>
      </c>
      <c r="O5117" s="86"/>
      <c r="P5117" s="223">
        <f>O5117*H5117</f>
        <v>0</v>
      </c>
      <c r="Q5117" s="223">
        <v>0.050000000000000003</v>
      </c>
      <c r="R5117" s="223">
        <f>Q5117*H5117</f>
        <v>0.050000000000000003</v>
      </c>
      <c r="S5117" s="223">
        <v>0</v>
      </c>
      <c r="T5117" s="224">
        <f>S5117*H5117</f>
        <v>0</v>
      </c>
      <c r="U5117" s="40"/>
      <c r="V5117" s="40"/>
      <c r="W5117" s="40"/>
      <c r="X5117" s="40"/>
      <c r="Y5117" s="40"/>
      <c r="Z5117" s="40"/>
      <c r="AA5117" s="40"/>
      <c r="AB5117" s="40"/>
      <c r="AC5117" s="40"/>
      <c r="AD5117" s="40"/>
      <c r="AE5117" s="40"/>
      <c r="AR5117" s="225" t="s">
        <v>307</v>
      </c>
      <c r="AT5117" s="225" t="s">
        <v>192</v>
      </c>
      <c r="AU5117" s="225" t="s">
        <v>82</v>
      </c>
      <c r="AY5117" s="19" t="s">
        <v>190</v>
      </c>
      <c r="BE5117" s="226">
        <f>IF(N5117="základní",J5117,0)</f>
        <v>0</v>
      </c>
      <c r="BF5117" s="226">
        <f>IF(N5117="snížená",J5117,0)</f>
        <v>0</v>
      </c>
      <c r="BG5117" s="226">
        <f>IF(N5117="zákl. přenesená",J5117,0)</f>
        <v>0</v>
      </c>
      <c r="BH5117" s="226">
        <f>IF(N5117="sníž. přenesená",J5117,0)</f>
        <v>0</v>
      </c>
      <c r="BI5117" s="226">
        <f>IF(N5117="nulová",J5117,0)</f>
        <v>0</v>
      </c>
      <c r="BJ5117" s="19" t="s">
        <v>79</v>
      </c>
      <c r="BK5117" s="226">
        <f>ROUND(I5117*H5117,2)</f>
        <v>0</v>
      </c>
      <c r="BL5117" s="19" t="s">
        <v>307</v>
      </c>
      <c r="BM5117" s="225" t="s">
        <v>4966</v>
      </c>
    </row>
    <row r="5118" s="2" customFormat="1" ht="16.5" customHeight="1">
      <c r="A5118" s="40"/>
      <c r="B5118" s="41"/>
      <c r="C5118" s="214" t="s">
        <v>4967</v>
      </c>
      <c r="D5118" s="214" t="s">
        <v>192</v>
      </c>
      <c r="E5118" s="215" t="s">
        <v>4968</v>
      </c>
      <c r="F5118" s="216" t="s">
        <v>4854</v>
      </c>
      <c r="G5118" s="217" t="s">
        <v>3423</v>
      </c>
      <c r="H5118" s="218">
        <v>1</v>
      </c>
      <c r="I5118" s="219"/>
      <c r="J5118" s="220">
        <f>ROUND(I5118*H5118,2)</f>
        <v>0</v>
      </c>
      <c r="K5118" s="216" t="s">
        <v>19</v>
      </c>
      <c r="L5118" s="46"/>
      <c r="M5118" s="221" t="s">
        <v>19</v>
      </c>
      <c r="N5118" s="222" t="s">
        <v>43</v>
      </c>
      <c r="O5118" s="86"/>
      <c r="P5118" s="223">
        <f>O5118*H5118</f>
        <v>0</v>
      </c>
      <c r="Q5118" s="223">
        <v>0.029999999999999999</v>
      </c>
      <c r="R5118" s="223">
        <f>Q5118*H5118</f>
        <v>0.029999999999999999</v>
      </c>
      <c r="S5118" s="223">
        <v>0</v>
      </c>
      <c r="T5118" s="224">
        <f>S5118*H5118</f>
        <v>0</v>
      </c>
      <c r="U5118" s="40"/>
      <c r="V5118" s="40"/>
      <c r="W5118" s="40"/>
      <c r="X5118" s="40"/>
      <c r="Y5118" s="40"/>
      <c r="Z5118" s="40"/>
      <c r="AA5118" s="40"/>
      <c r="AB5118" s="40"/>
      <c r="AC5118" s="40"/>
      <c r="AD5118" s="40"/>
      <c r="AE5118" s="40"/>
      <c r="AR5118" s="225" t="s">
        <v>307</v>
      </c>
      <c r="AT5118" s="225" t="s">
        <v>192</v>
      </c>
      <c r="AU5118" s="225" t="s">
        <v>82</v>
      </c>
      <c r="AY5118" s="19" t="s">
        <v>190</v>
      </c>
      <c r="BE5118" s="226">
        <f>IF(N5118="základní",J5118,0)</f>
        <v>0</v>
      </c>
      <c r="BF5118" s="226">
        <f>IF(N5118="snížená",J5118,0)</f>
        <v>0</v>
      </c>
      <c r="BG5118" s="226">
        <f>IF(N5118="zákl. přenesená",J5118,0)</f>
        <v>0</v>
      </c>
      <c r="BH5118" s="226">
        <f>IF(N5118="sníž. přenesená",J5118,0)</f>
        <v>0</v>
      </c>
      <c r="BI5118" s="226">
        <f>IF(N5118="nulová",J5118,0)</f>
        <v>0</v>
      </c>
      <c r="BJ5118" s="19" t="s">
        <v>79</v>
      </c>
      <c r="BK5118" s="226">
        <f>ROUND(I5118*H5118,2)</f>
        <v>0</v>
      </c>
      <c r="BL5118" s="19" t="s">
        <v>307</v>
      </c>
      <c r="BM5118" s="225" t="s">
        <v>4969</v>
      </c>
    </row>
    <row r="5119" s="2" customFormat="1" ht="16.5" customHeight="1">
      <c r="A5119" s="40"/>
      <c r="B5119" s="41"/>
      <c r="C5119" s="214" t="s">
        <v>4970</v>
      </c>
      <c r="D5119" s="214" t="s">
        <v>192</v>
      </c>
      <c r="E5119" s="215" t="s">
        <v>4971</v>
      </c>
      <c r="F5119" s="216" t="s">
        <v>4769</v>
      </c>
      <c r="G5119" s="217" t="s">
        <v>3423</v>
      </c>
      <c r="H5119" s="218">
        <v>1</v>
      </c>
      <c r="I5119" s="219"/>
      <c r="J5119" s="220">
        <f>ROUND(I5119*H5119,2)</f>
        <v>0</v>
      </c>
      <c r="K5119" s="216" t="s">
        <v>19</v>
      </c>
      <c r="L5119" s="46"/>
      <c r="M5119" s="221" t="s">
        <v>19</v>
      </c>
      <c r="N5119" s="222" t="s">
        <v>43</v>
      </c>
      <c r="O5119" s="86"/>
      <c r="P5119" s="223">
        <f>O5119*H5119</f>
        <v>0</v>
      </c>
      <c r="Q5119" s="223">
        <v>0.080000000000000002</v>
      </c>
      <c r="R5119" s="223">
        <f>Q5119*H5119</f>
        <v>0.080000000000000002</v>
      </c>
      <c r="S5119" s="223">
        <v>0</v>
      </c>
      <c r="T5119" s="224">
        <f>S5119*H5119</f>
        <v>0</v>
      </c>
      <c r="U5119" s="40"/>
      <c r="V5119" s="40"/>
      <c r="W5119" s="40"/>
      <c r="X5119" s="40"/>
      <c r="Y5119" s="40"/>
      <c r="Z5119" s="40"/>
      <c r="AA5119" s="40"/>
      <c r="AB5119" s="40"/>
      <c r="AC5119" s="40"/>
      <c r="AD5119" s="40"/>
      <c r="AE5119" s="40"/>
      <c r="AR5119" s="225" t="s">
        <v>307</v>
      </c>
      <c r="AT5119" s="225" t="s">
        <v>192</v>
      </c>
      <c r="AU5119" s="225" t="s">
        <v>82</v>
      </c>
      <c r="AY5119" s="19" t="s">
        <v>190</v>
      </c>
      <c r="BE5119" s="226">
        <f>IF(N5119="základní",J5119,0)</f>
        <v>0</v>
      </c>
      <c r="BF5119" s="226">
        <f>IF(N5119="snížená",J5119,0)</f>
        <v>0</v>
      </c>
      <c r="BG5119" s="226">
        <f>IF(N5119="zákl. přenesená",J5119,0)</f>
        <v>0</v>
      </c>
      <c r="BH5119" s="226">
        <f>IF(N5119="sníž. přenesená",J5119,0)</f>
        <v>0</v>
      </c>
      <c r="BI5119" s="226">
        <f>IF(N5119="nulová",J5119,0)</f>
        <v>0</v>
      </c>
      <c r="BJ5119" s="19" t="s">
        <v>79</v>
      </c>
      <c r="BK5119" s="226">
        <f>ROUND(I5119*H5119,2)</f>
        <v>0</v>
      </c>
      <c r="BL5119" s="19" t="s">
        <v>307</v>
      </c>
      <c r="BM5119" s="225" t="s">
        <v>4972</v>
      </c>
    </row>
    <row r="5120" s="2" customFormat="1" ht="16.5" customHeight="1">
      <c r="A5120" s="40"/>
      <c r="B5120" s="41"/>
      <c r="C5120" s="214" t="s">
        <v>4973</v>
      </c>
      <c r="D5120" s="214" t="s">
        <v>192</v>
      </c>
      <c r="E5120" s="215" t="s">
        <v>4974</v>
      </c>
      <c r="F5120" s="216" t="s">
        <v>4769</v>
      </c>
      <c r="G5120" s="217" t="s">
        <v>3423</v>
      </c>
      <c r="H5120" s="218">
        <v>1</v>
      </c>
      <c r="I5120" s="219"/>
      <c r="J5120" s="220">
        <f>ROUND(I5120*H5120,2)</f>
        <v>0</v>
      </c>
      <c r="K5120" s="216" t="s">
        <v>19</v>
      </c>
      <c r="L5120" s="46"/>
      <c r="M5120" s="221" t="s">
        <v>19</v>
      </c>
      <c r="N5120" s="222" t="s">
        <v>43</v>
      </c>
      <c r="O5120" s="86"/>
      <c r="P5120" s="223">
        <f>O5120*H5120</f>
        <v>0</v>
      </c>
      <c r="Q5120" s="223">
        <v>0.080000000000000002</v>
      </c>
      <c r="R5120" s="223">
        <f>Q5120*H5120</f>
        <v>0.080000000000000002</v>
      </c>
      <c r="S5120" s="223">
        <v>0</v>
      </c>
      <c r="T5120" s="224">
        <f>S5120*H5120</f>
        <v>0</v>
      </c>
      <c r="U5120" s="40"/>
      <c r="V5120" s="40"/>
      <c r="W5120" s="40"/>
      <c r="X5120" s="40"/>
      <c r="Y5120" s="40"/>
      <c r="Z5120" s="40"/>
      <c r="AA5120" s="40"/>
      <c r="AB5120" s="40"/>
      <c r="AC5120" s="40"/>
      <c r="AD5120" s="40"/>
      <c r="AE5120" s="40"/>
      <c r="AR5120" s="225" t="s">
        <v>307</v>
      </c>
      <c r="AT5120" s="225" t="s">
        <v>192</v>
      </c>
      <c r="AU5120" s="225" t="s">
        <v>82</v>
      </c>
      <c r="AY5120" s="19" t="s">
        <v>190</v>
      </c>
      <c r="BE5120" s="226">
        <f>IF(N5120="základní",J5120,0)</f>
        <v>0</v>
      </c>
      <c r="BF5120" s="226">
        <f>IF(N5120="snížená",J5120,0)</f>
        <v>0</v>
      </c>
      <c r="BG5120" s="226">
        <f>IF(N5120="zákl. přenesená",J5120,0)</f>
        <v>0</v>
      </c>
      <c r="BH5120" s="226">
        <f>IF(N5120="sníž. přenesená",J5120,0)</f>
        <v>0</v>
      </c>
      <c r="BI5120" s="226">
        <f>IF(N5120="nulová",J5120,0)</f>
        <v>0</v>
      </c>
      <c r="BJ5120" s="19" t="s">
        <v>79</v>
      </c>
      <c r="BK5120" s="226">
        <f>ROUND(I5120*H5120,2)</f>
        <v>0</v>
      </c>
      <c r="BL5120" s="19" t="s">
        <v>307</v>
      </c>
      <c r="BM5120" s="225" t="s">
        <v>4975</v>
      </c>
    </row>
    <row r="5121" s="2" customFormat="1" ht="16.5" customHeight="1">
      <c r="A5121" s="40"/>
      <c r="B5121" s="41"/>
      <c r="C5121" s="214" t="s">
        <v>4976</v>
      </c>
      <c r="D5121" s="214" t="s">
        <v>192</v>
      </c>
      <c r="E5121" s="215" t="s">
        <v>4977</v>
      </c>
      <c r="F5121" s="216" t="s">
        <v>4769</v>
      </c>
      <c r="G5121" s="217" t="s">
        <v>3423</v>
      </c>
      <c r="H5121" s="218">
        <v>1</v>
      </c>
      <c r="I5121" s="219"/>
      <c r="J5121" s="220">
        <f>ROUND(I5121*H5121,2)</f>
        <v>0</v>
      </c>
      <c r="K5121" s="216" t="s">
        <v>19</v>
      </c>
      <c r="L5121" s="46"/>
      <c r="M5121" s="221" t="s">
        <v>19</v>
      </c>
      <c r="N5121" s="222" t="s">
        <v>43</v>
      </c>
      <c r="O5121" s="86"/>
      <c r="P5121" s="223">
        <f>O5121*H5121</f>
        <v>0</v>
      </c>
      <c r="Q5121" s="223">
        <v>0.080000000000000002</v>
      </c>
      <c r="R5121" s="223">
        <f>Q5121*H5121</f>
        <v>0.080000000000000002</v>
      </c>
      <c r="S5121" s="223">
        <v>0</v>
      </c>
      <c r="T5121" s="224">
        <f>S5121*H5121</f>
        <v>0</v>
      </c>
      <c r="U5121" s="40"/>
      <c r="V5121" s="40"/>
      <c r="W5121" s="40"/>
      <c r="X5121" s="40"/>
      <c r="Y5121" s="40"/>
      <c r="Z5121" s="40"/>
      <c r="AA5121" s="40"/>
      <c r="AB5121" s="40"/>
      <c r="AC5121" s="40"/>
      <c r="AD5121" s="40"/>
      <c r="AE5121" s="40"/>
      <c r="AR5121" s="225" t="s">
        <v>307</v>
      </c>
      <c r="AT5121" s="225" t="s">
        <v>192</v>
      </c>
      <c r="AU5121" s="225" t="s">
        <v>82</v>
      </c>
      <c r="AY5121" s="19" t="s">
        <v>190</v>
      </c>
      <c r="BE5121" s="226">
        <f>IF(N5121="základní",J5121,0)</f>
        <v>0</v>
      </c>
      <c r="BF5121" s="226">
        <f>IF(N5121="snížená",J5121,0)</f>
        <v>0</v>
      </c>
      <c r="BG5121" s="226">
        <f>IF(N5121="zákl. přenesená",J5121,0)</f>
        <v>0</v>
      </c>
      <c r="BH5121" s="226">
        <f>IF(N5121="sníž. přenesená",J5121,0)</f>
        <v>0</v>
      </c>
      <c r="BI5121" s="226">
        <f>IF(N5121="nulová",J5121,0)</f>
        <v>0</v>
      </c>
      <c r="BJ5121" s="19" t="s">
        <v>79</v>
      </c>
      <c r="BK5121" s="226">
        <f>ROUND(I5121*H5121,2)</f>
        <v>0</v>
      </c>
      <c r="BL5121" s="19" t="s">
        <v>307</v>
      </c>
      <c r="BM5121" s="225" t="s">
        <v>4978</v>
      </c>
    </row>
    <row r="5122" s="2" customFormat="1" ht="16.5" customHeight="1">
      <c r="A5122" s="40"/>
      <c r="B5122" s="41"/>
      <c r="C5122" s="214" t="s">
        <v>4979</v>
      </c>
      <c r="D5122" s="214" t="s">
        <v>192</v>
      </c>
      <c r="E5122" s="215" t="s">
        <v>4980</v>
      </c>
      <c r="F5122" s="216" t="s">
        <v>4780</v>
      </c>
      <c r="G5122" s="217" t="s">
        <v>3423</v>
      </c>
      <c r="H5122" s="218">
        <v>1</v>
      </c>
      <c r="I5122" s="219"/>
      <c r="J5122" s="220">
        <f>ROUND(I5122*H5122,2)</f>
        <v>0</v>
      </c>
      <c r="K5122" s="216" t="s">
        <v>19</v>
      </c>
      <c r="L5122" s="46"/>
      <c r="M5122" s="221" t="s">
        <v>19</v>
      </c>
      <c r="N5122" s="222" t="s">
        <v>43</v>
      </c>
      <c r="O5122" s="86"/>
      <c r="P5122" s="223">
        <f>O5122*H5122</f>
        <v>0</v>
      </c>
      <c r="Q5122" s="223">
        <v>0.089999999999999997</v>
      </c>
      <c r="R5122" s="223">
        <f>Q5122*H5122</f>
        <v>0.089999999999999997</v>
      </c>
      <c r="S5122" s="223">
        <v>0</v>
      </c>
      <c r="T5122" s="224">
        <f>S5122*H5122</f>
        <v>0</v>
      </c>
      <c r="U5122" s="40"/>
      <c r="V5122" s="40"/>
      <c r="W5122" s="40"/>
      <c r="X5122" s="40"/>
      <c r="Y5122" s="40"/>
      <c r="Z5122" s="40"/>
      <c r="AA5122" s="40"/>
      <c r="AB5122" s="40"/>
      <c r="AC5122" s="40"/>
      <c r="AD5122" s="40"/>
      <c r="AE5122" s="40"/>
      <c r="AR5122" s="225" t="s">
        <v>307</v>
      </c>
      <c r="AT5122" s="225" t="s">
        <v>192</v>
      </c>
      <c r="AU5122" s="225" t="s">
        <v>82</v>
      </c>
      <c r="AY5122" s="19" t="s">
        <v>190</v>
      </c>
      <c r="BE5122" s="226">
        <f>IF(N5122="základní",J5122,0)</f>
        <v>0</v>
      </c>
      <c r="BF5122" s="226">
        <f>IF(N5122="snížená",J5122,0)</f>
        <v>0</v>
      </c>
      <c r="BG5122" s="226">
        <f>IF(N5122="zákl. přenesená",J5122,0)</f>
        <v>0</v>
      </c>
      <c r="BH5122" s="226">
        <f>IF(N5122="sníž. přenesená",J5122,0)</f>
        <v>0</v>
      </c>
      <c r="BI5122" s="226">
        <f>IF(N5122="nulová",J5122,0)</f>
        <v>0</v>
      </c>
      <c r="BJ5122" s="19" t="s">
        <v>79</v>
      </c>
      <c r="BK5122" s="226">
        <f>ROUND(I5122*H5122,2)</f>
        <v>0</v>
      </c>
      <c r="BL5122" s="19" t="s">
        <v>307</v>
      </c>
      <c r="BM5122" s="225" t="s">
        <v>4981</v>
      </c>
    </row>
    <row r="5123" s="2" customFormat="1" ht="16.5" customHeight="1">
      <c r="A5123" s="40"/>
      <c r="B5123" s="41"/>
      <c r="C5123" s="214" t="s">
        <v>4982</v>
      </c>
      <c r="D5123" s="214" t="s">
        <v>192</v>
      </c>
      <c r="E5123" s="215" t="s">
        <v>4983</v>
      </c>
      <c r="F5123" s="216" t="s">
        <v>4769</v>
      </c>
      <c r="G5123" s="217" t="s">
        <v>3423</v>
      </c>
      <c r="H5123" s="218">
        <v>1</v>
      </c>
      <c r="I5123" s="219"/>
      <c r="J5123" s="220">
        <f>ROUND(I5123*H5123,2)</f>
        <v>0</v>
      </c>
      <c r="K5123" s="216" t="s">
        <v>19</v>
      </c>
      <c r="L5123" s="46"/>
      <c r="M5123" s="221" t="s">
        <v>19</v>
      </c>
      <c r="N5123" s="222" t="s">
        <v>43</v>
      </c>
      <c r="O5123" s="86"/>
      <c r="P5123" s="223">
        <f>O5123*H5123</f>
        <v>0</v>
      </c>
      <c r="Q5123" s="223">
        <v>0.080000000000000002</v>
      </c>
      <c r="R5123" s="223">
        <f>Q5123*H5123</f>
        <v>0.080000000000000002</v>
      </c>
      <c r="S5123" s="223">
        <v>0</v>
      </c>
      <c r="T5123" s="224">
        <f>S5123*H5123</f>
        <v>0</v>
      </c>
      <c r="U5123" s="40"/>
      <c r="V5123" s="40"/>
      <c r="W5123" s="40"/>
      <c r="X5123" s="40"/>
      <c r="Y5123" s="40"/>
      <c r="Z5123" s="40"/>
      <c r="AA5123" s="40"/>
      <c r="AB5123" s="40"/>
      <c r="AC5123" s="40"/>
      <c r="AD5123" s="40"/>
      <c r="AE5123" s="40"/>
      <c r="AR5123" s="225" t="s">
        <v>307</v>
      </c>
      <c r="AT5123" s="225" t="s">
        <v>192</v>
      </c>
      <c r="AU5123" s="225" t="s">
        <v>82</v>
      </c>
      <c r="AY5123" s="19" t="s">
        <v>190</v>
      </c>
      <c r="BE5123" s="226">
        <f>IF(N5123="základní",J5123,0)</f>
        <v>0</v>
      </c>
      <c r="BF5123" s="226">
        <f>IF(N5123="snížená",J5123,0)</f>
        <v>0</v>
      </c>
      <c r="BG5123" s="226">
        <f>IF(N5123="zákl. přenesená",J5123,0)</f>
        <v>0</v>
      </c>
      <c r="BH5123" s="226">
        <f>IF(N5123="sníž. přenesená",J5123,0)</f>
        <v>0</v>
      </c>
      <c r="BI5123" s="226">
        <f>IF(N5123="nulová",J5123,0)</f>
        <v>0</v>
      </c>
      <c r="BJ5123" s="19" t="s">
        <v>79</v>
      </c>
      <c r="BK5123" s="226">
        <f>ROUND(I5123*H5123,2)</f>
        <v>0</v>
      </c>
      <c r="BL5123" s="19" t="s">
        <v>307</v>
      </c>
      <c r="BM5123" s="225" t="s">
        <v>4984</v>
      </c>
    </row>
    <row r="5124" s="2" customFormat="1" ht="16.5" customHeight="1">
      <c r="A5124" s="40"/>
      <c r="B5124" s="41"/>
      <c r="C5124" s="214" t="s">
        <v>4985</v>
      </c>
      <c r="D5124" s="214" t="s">
        <v>192</v>
      </c>
      <c r="E5124" s="215" t="s">
        <v>4986</v>
      </c>
      <c r="F5124" s="216" t="s">
        <v>4773</v>
      </c>
      <c r="G5124" s="217" t="s">
        <v>3423</v>
      </c>
      <c r="H5124" s="218">
        <v>1</v>
      </c>
      <c r="I5124" s="219"/>
      <c r="J5124" s="220">
        <f>ROUND(I5124*H5124,2)</f>
        <v>0</v>
      </c>
      <c r="K5124" s="216" t="s">
        <v>19</v>
      </c>
      <c r="L5124" s="46"/>
      <c r="M5124" s="221" t="s">
        <v>19</v>
      </c>
      <c r="N5124" s="222" t="s">
        <v>43</v>
      </c>
      <c r="O5124" s="86"/>
      <c r="P5124" s="223">
        <f>O5124*H5124</f>
        <v>0</v>
      </c>
      <c r="Q5124" s="223">
        <v>0.050000000000000003</v>
      </c>
      <c r="R5124" s="223">
        <f>Q5124*H5124</f>
        <v>0.050000000000000003</v>
      </c>
      <c r="S5124" s="223">
        <v>0</v>
      </c>
      <c r="T5124" s="224">
        <f>S5124*H5124</f>
        <v>0</v>
      </c>
      <c r="U5124" s="40"/>
      <c r="V5124" s="40"/>
      <c r="W5124" s="40"/>
      <c r="X5124" s="40"/>
      <c r="Y5124" s="40"/>
      <c r="Z5124" s="40"/>
      <c r="AA5124" s="40"/>
      <c r="AB5124" s="40"/>
      <c r="AC5124" s="40"/>
      <c r="AD5124" s="40"/>
      <c r="AE5124" s="40"/>
      <c r="AR5124" s="225" t="s">
        <v>307</v>
      </c>
      <c r="AT5124" s="225" t="s">
        <v>192</v>
      </c>
      <c r="AU5124" s="225" t="s">
        <v>82</v>
      </c>
      <c r="AY5124" s="19" t="s">
        <v>190</v>
      </c>
      <c r="BE5124" s="226">
        <f>IF(N5124="základní",J5124,0)</f>
        <v>0</v>
      </c>
      <c r="BF5124" s="226">
        <f>IF(N5124="snížená",J5124,0)</f>
        <v>0</v>
      </c>
      <c r="BG5124" s="226">
        <f>IF(N5124="zákl. přenesená",J5124,0)</f>
        <v>0</v>
      </c>
      <c r="BH5124" s="226">
        <f>IF(N5124="sníž. přenesená",J5124,0)</f>
        <v>0</v>
      </c>
      <c r="BI5124" s="226">
        <f>IF(N5124="nulová",J5124,0)</f>
        <v>0</v>
      </c>
      <c r="BJ5124" s="19" t="s">
        <v>79</v>
      </c>
      <c r="BK5124" s="226">
        <f>ROUND(I5124*H5124,2)</f>
        <v>0</v>
      </c>
      <c r="BL5124" s="19" t="s">
        <v>307</v>
      </c>
      <c r="BM5124" s="225" t="s">
        <v>4987</v>
      </c>
    </row>
    <row r="5125" s="2" customFormat="1" ht="16.5" customHeight="1">
      <c r="A5125" s="40"/>
      <c r="B5125" s="41"/>
      <c r="C5125" s="214" t="s">
        <v>4988</v>
      </c>
      <c r="D5125" s="214" t="s">
        <v>192</v>
      </c>
      <c r="E5125" s="215" t="s">
        <v>4989</v>
      </c>
      <c r="F5125" s="216" t="s">
        <v>4761</v>
      </c>
      <c r="G5125" s="217" t="s">
        <v>3423</v>
      </c>
      <c r="H5125" s="218">
        <v>1</v>
      </c>
      <c r="I5125" s="219"/>
      <c r="J5125" s="220">
        <f>ROUND(I5125*H5125,2)</f>
        <v>0</v>
      </c>
      <c r="K5125" s="216" t="s">
        <v>19</v>
      </c>
      <c r="L5125" s="46"/>
      <c r="M5125" s="221" t="s">
        <v>19</v>
      </c>
      <c r="N5125" s="222" t="s">
        <v>43</v>
      </c>
      <c r="O5125" s="86"/>
      <c r="P5125" s="223">
        <f>O5125*H5125</f>
        <v>0</v>
      </c>
      <c r="Q5125" s="223">
        <v>0.059999999999999998</v>
      </c>
      <c r="R5125" s="223">
        <f>Q5125*H5125</f>
        <v>0.059999999999999998</v>
      </c>
      <c r="S5125" s="223">
        <v>0</v>
      </c>
      <c r="T5125" s="224">
        <f>S5125*H5125</f>
        <v>0</v>
      </c>
      <c r="U5125" s="40"/>
      <c r="V5125" s="40"/>
      <c r="W5125" s="40"/>
      <c r="X5125" s="40"/>
      <c r="Y5125" s="40"/>
      <c r="Z5125" s="40"/>
      <c r="AA5125" s="40"/>
      <c r="AB5125" s="40"/>
      <c r="AC5125" s="40"/>
      <c r="AD5125" s="40"/>
      <c r="AE5125" s="40"/>
      <c r="AR5125" s="225" t="s">
        <v>307</v>
      </c>
      <c r="AT5125" s="225" t="s">
        <v>192</v>
      </c>
      <c r="AU5125" s="225" t="s">
        <v>82</v>
      </c>
      <c r="AY5125" s="19" t="s">
        <v>190</v>
      </c>
      <c r="BE5125" s="226">
        <f>IF(N5125="základní",J5125,0)</f>
        <v>0</v>
      </c>
      <c r="BF5125" s="226">
        <f>IF(N5125="snížená",J5125,0)</f>
        <v>0</v>
      </c>
      <c r="BG5125" s="226">
        <f>IF(N5125="zákl. přenesená",J5125,0)</f>
        <v>0</v>
      </c>
      <c r="BH5125" s="226">
        <f>IF(N5125="sníž. přenesená",J5125,0)</f>
        <v>0</v>
      </c>
      <c r="BI5125" s="226">
        <f>IF(N5125="nulová",J5125,0)</f>
        <v>0</v>
      </c>
      <c r="BJ5125" s="19" t="s">
        <v>79</v>
      </c>
      <c r="BK5125" s="226">
        <f>ROUND(I5125*H5125,2)</f>
        <v>0</v>
      </c>
      <c r="BL5125" s="19" t="s">
        <v>307</v>
      </c>
      <c r="BM5125" s="225" t="s">
        <v>4990</v>
      </c>
    </row>
    <row r="5126" s="2" customFormat="1" ht="16.5" customHeight="1">
      <c r="A5126" s="40"/>
      <c r="B5126" s="41"/>
      <c r="C5126" s="214" t="s">
        <v>4991</v>
      </c>
      <c r="D5126" s="214" t="s">
        <v>192</v>
      </c>
      <c r="E5126" s="215" t="s">
        <v>4992</v>
      </c>
      <c r="F5126" s="216" t="s">
        <v>4773</v>
      </c>
      <c r="G5126" s="217" t="s">
        <v>3423</v>
      </c>
      <c r="H5126" s="218">
        <v>1</v>
      </c>
      <c r="I5126" s="219"/>
      <c r="J5126" s="220">
        <f>ROUND(I5126*H5126,2)</f>
        <v>0</v>
      </c>
      <c r="K5126" s="216" t="s">
        <v>19</v>
      </c>
      <c r="L5126" s="46"/>
      <c r="M5126" s="221" t="s">
        <v>19</v>
      </c>
      <c r="N5126" s="222" t="s">
        <v>43</v>
      </c>
      <c r="O5126" s="86"/>
      <c r="P5126" s="223">
        <f>O5126*H5126</f>
        <v>0</v>
      </c>
      <c r="Q5126" s="223">
        <v>0.050000000000000003</v>
      </c>
      <c r="R5126" s="223">
        <f>Q5126*H5126</f>
        <v>0.050000000000000003</v>
      </c>
      <c r="S5126" s="223">
        <v>0</v>
      </c>
      <c r="T5126" s="224">
        <f>S5126*H5126</f>
        <v>0</v>
      </c>
      <c r="U5126" s="40"/>
      <c r="V5126" s="40"/>
      <c r="W5126" s="40"/>
      <c r="X5126" s="40"/>
      <c r="Y5126" s="40"/>
      <c r="Z5126" s="40"/>
      <c r="AA5126" s="40"/>
      <c r="AB5126" s="40"/>
      <c r="AC5126" s="40"/>
      <c r="AD5126" s="40"/>
      <c r="AE5126" s="40"/>
      <c r="AR5126" s="225" t="s">
        <v>307</v>
      </c>
      <c r="AT5126" s="225" t="s">
        <v>192</v>
      </c>
      <c r="AU5126" s="225" t="s">
        <v>82</v>
      </c>
      <c r="AY5126" s="19" t="s">
        <v>190</v>
      </c>
      <c r="BE5126" s="226">
        <f>IF(N5126="základní",J5126,0)</f>
        <v>0</v>
      </c>
      <c r="BF5126" s="226">
        <f>IF(N5126="snížená",J5126,0)</f>
        <v>0</v>
      </c>
      <c r="BG5126" s="226">
        <f>IF(N5126="zákl. přenesená",J5126,0)</f>
        <v>0</v>
      </c>
      <c r="BH5126" s="226">
        <f>IF(N5126="sníž. přenesená",J5126,0)</f>
        <v>0</v>
      </c>
      <c r="BI5126" s="226">
        <f>IF(N5126="nulová",J5126,0)</f>
        <v>0</v>
      </c>
      <c r="BJ5126" s="19" t="s">
        <v>79</v>
      </c>
      <c r="BK5126" s="226">
        <f>ROUND(I5126*H5126,2)</f>
        <v>0</v>
      </c>
      <c r="BL5126" s="19" t="s">
        <v>307</v>
      </c>
      <c r="BM5126" s="225" t="s">
        <v>4993</v>
      </c>
    </row>
    <row r="5127" s="2" customFormat="1" ht="16.5" customHeight="1">
      <c r="A5127" s="40"/>
      <c r="B5127" s="41"/>
      <c r="C5127" s="214" t="s">
        <v>4994</v>
      </c>
      <c r="D5127" s="214" t="s">
        <v>192</v>
      </c>
      <c r="E5127" s="215" t="s">
        <v>4995</v>
      </c>
      <c r="F5127" s="216" t="s">
        <v>4773</v>
      </c>
      <c r="G5127" s="217" t="s">
        <v>3423</v>
      </c>
      <c r="H5127" s="218">
        <v>1</v>
      </c>
      <c r="I5127" s="219"/>
      <c r="J5127" s="220">
        <f>ROUND(I5127*H5127,2)</f>
        <v>0</v>
      </c>
      <c r="K5127" s="216" t="s">
        <v>19</v>
      </c>
      <c r="L5127" s="46"/>
      <c r="M5127" s="221" t="s">
        <v>19</v>
      </c>
      <c r="N5127" s="222" t="s">
        <v>43</v>
      </c>
      <c r="O5127" s="86"/>
      <c r="P5127" s="223">
        <f>O5127*H5127</f>
        <v>0</v>
      </c>
      <c r="Q5127" s="223">
        <v>0.050000000000000003</v>
      </c>
      <c r="R5127" s="223">
        <f>Q5127*H5127</f>
        <v>0.050000000000000003</v>
      </c>
      <c r="S5127" s="223">
        <v>0</v>
      </c>
      <c r="T5127" s="224">
        <f>S5127*H5127</f>
        <v>0</v>
      </c>
      <c r="U5127" s="40"/>
      <c r="V5127" s="40"/>
      <c r="W5127" s="40"/>
      <c r="X5127" s="40"/>
      <c r="Y5127" s="40"/>
      <c r="Z5127" s="40"/>
      <c r="AA5127" s="40"/>
      <c r="AB5127" s="40"/>
      <c r="AC5127" s="40"/>
      <c r="AD5127" s="40"/>
      <c r="AE5127" s="40"/>
      <c r="AR5127" s="225" t="s">
        <v>307</v>
      </c>
      <c r="AT5127" s="225" t="s">
        <v>192</v>
      </c>
      <c r="AU5127" s="225" t="s">
        <v>82</v>
      </c>
      <c r="AY5127" s="19" t="s">
        <v>190</v>
      </c>
      <c r="BE5127" s="226">
        <f>IF(N5127="základní",J5127,0)</f>
        <v>0</v>
      </c>
      <c r="BF5127" s="226">
        <f>IF(N5127="snížená",J5127,0)</f>
        <v>0</v>
      </c>
      <c r="BG5127" s="226">
        <f>IF(N5127="zákl. přenesená",J5127,0)</f>
        <v>0</v>
      </c>
      <c r="BH5127" s="226">
        <f>IF(N5127="sníž. přenesená",J5127,0)</f>
        <v>0</v>
      </c>
      <c r="BI5127" s="226">
        <f>IF(N5127="nulová",J5127,0)</f>
        <v>0</v>
      </c>
      <c r="BJ5127" s="19" t="s">
        <v>79</v>
      </c>
      <c r="BK5127" s="226">
        <f>ROUND(I5127*H5127,2)</f>
        <v>0</v>
      </c>
      <c r="BL5127" s="19" t="s">
        <v>307</v>
      </c>
      <c r="BM5127" s="225" t="s">
        <v>4996</v>
      </c>
    </row>
    <row r="5128" s="2" customFormat="1" ht="16.5" customHeight="1">
      <c r="A5128" s="40"/>
      <c r="B5128" s="41"/>
      <c r="C5128" s="214" t="s">
        <v>4997</v>
      </c>
      <c r="D5128" s="214" t="s">
        <v>192</v>
      </c>
      <c r="E5128" s="215" t="s">
        <v>4998</v>
      </c>
      <c r="F5128" s="216" t="s">
        <v>4773</v>
      </c>
      <c r="G5128" s="217" t="s">
        <v>3423</v>
      </c>
      <c r="H5128" s="218">
        <v>1</v>
      </c>
      <c r="I5128" s="219"/>
      <c r="J5128" s="220">
        <f>ROUND(I5128*H5128,2)</f>
        <v>0</v>
      </c>
      <c r="K5128" s="216" t="s">
        <v>19</v>
      </c>
      <c r="L5128" s="46"/>
      <c r="M5128" s="221" t="s">
        <v>19</v>
      </c>
      <c r="N5128" s="222" t="s">
        <v>43</v>
      </c>
      <c r="O5128" s="86"/>
      <c r="P5128" s="223">
        <f>O5128*H5128</f>
        <v>0</v>
      </c>
      <c r="Q5128" s="223">
        <v>0.050000000000000003</v>
      </c>
      <c r="R5128" s="223">
        <f>Q5128*H5128</f>
        <v>0.050000000000000003</v>
      </c>
      <c r="S5128" s="223">
        <v>0</v>
      </c>
      <c r="T5128" s="224">
        <f>S5128*H5128</f>
        <v>0</v>
      </c>
      <c r="U5128" s="40"/>
      <c r="V5128" s="40"/>
      <c r="W5128" s="40"/>
      <c r="X5128" s="40"/>
      <c r="Y5128" s="40"/>
      <c r="Z5128" s="40"/>
      <c r="AA5128" s="40"/>
      <c r="AB5128" s="40"/>
      <c r="AC5128" s="40"/>
      <c r="AD5128" s="40"/>
      <c r="AE5128" s="40"/>
      <c r="AR5128" s="225" t="s">
        <v>307</v>
      </c>
      <c r="AT5128" s="225" t="s">
        <v>192</v>
      </c>
      <c r="AU5128" s="225" t="s">
        <v>82</v>
      </c>
      <c r="AY5128" s="19" t="s">
        <v>190</v>
      </c>
      <c r="BE5128" s="226">
        <f>IF(N5128="základní",J5128,0)</f>
        <v>0</v>
      </c>
      <c r="BF5128" s="226">
        <f>IF(N5128="snížená",J5128,0)</f>
        <v>0</v>
      </c>
      <c r="BG5128" s="226">
        <f>IF(N5128="zákl. přenesená",J5128,0)</f>
        <v>0</v>
      </c>
      <c r="BH5128" s="226">
        <f>IF(N5128="sníž. přenesená",J5128,0)</f>
        <v>0</v>
      </c>
      <c r="BI5128" s="226">
        <f>IF(N5128="nulová",J5128,0)</f>
        <v>0</v>
      </c>
      <c r="BJ5128" s="19" t="s">
        <v>79</v>
      </c>
      <c r="BK5128" s="226">
        <f>ROUND(I5128*H5128,2)</f>
        <v>0</v>
      </c>
      <c r="BL5128" s="19" t="s">
        <v>307</v>
      </c>
      <c r="BM5128" s="225" t="s">
        <v>4999</v>
      </c>
    </row>
    <row r="5129" s="2" customFormat="1" ht="16.5" customHeight="1">
      <c r="A5129" s="40"/>
      <c r="B5129" s="41"/>
      <c r="C5129" s="214" t="s">
        <v>5000</v>
      </c>
      <c r="D5129" s="214" t="s">
        <v>192</v>
      </c>
      <c r="E5129" s="215" t="s">
        <v>5001</v>
      </c>
      <c r="F5129" s="216" t="s">
        <v>4790</v>
      </c>
      <c r="G5129" s="217" t="s">
        <v>3423</v>
      </c>
      <c r="H5129" s="218">
        <v>1</v>
      </c>
      <c r="I5129" s="219"/>
      <c r="J5129" s="220">
        <f>ROUND(I5129*H5129,2)</f>
        <v>0</v>
      </c>
      <c r="K5129" s="216" t="s">
        <v>19</v>
      </c>
      <c r="L5129" s="46"/>
      <c r="M5129" s="221" t="s">
        <v>19</v>
      </c>
      <c r="N5129" s="222" t="s">
        <v>43</v>
      </c>
      <c r="O5129" s="86"/>
      <c r="P5129" s="223">
        <f>O5129*H5129</f>
        <v>0</v>
      </c>
      <c r="Q5129" s="223">
        <v>0.02</v>
      </c>
      <c r="R5129" s="223">
        <f>Q5129*H5129</f>
        <v>0.02</v>
      </c>
      <c r="S5129" s="223">
        <v>0</v>
      </c>
      <c r="T5129" s="224">
        <f>S5129*H5129</f>
        <v>0</v>
      </c>
      <c r="U5129" s="40"/>
      <c r="V5129" s="40"/>
      <c r="W5129" s="40"/>
      <c r="X5129" s="40"/>
      <c r="Y5129" s="40"/>
      <c r="Z5129" s="40"/>
      <c r="AA5129" s="40"/>
      <c r="AB5129" s="40"/>
      <c r="AC5129" s="40"/>
      <c r="AD5129" s="40"/>
      <c r="AE5129" s="40"/>
      <c r="AR5129" s="225" t="s">
        <v>307</v>
      </c>
      <c r="AT5129" s="225" t="s">
        <v>192</v>
      </c>
      <c r="AU5129" s="225" t="s">
        <v>82</v>
      </c>
      <c r="AY5129" s="19" t="s">
        <v>190</v>
      </c>
      <c r="BE5129" s="226">
        <f>IF(N5129="základní",J5129,0)</f>
        <v>0</v>
      </c>
      <c r="BF5129" s="226">
        <f>IF(N5129="snížená",J5129,0)</f>
        <v>0</v>
      </c>
      <c r="BG5129" s="226">
        <f>IF(N5129="zákl. přenesená",J5129,0)</f>
        <v>0</v>
      </c>
      <c r="BH5129" s="226">
        <f>IF(N5129="sníž. přenesená",J5129,0)</f>
        <v>0</v>
      </c>
      <c r="BI5129" s="226">
        <f>IF(N5129="nulová",J5129,0)</f>
        <v>0</v>
      </c>
      <c r="BJ5129" s="19" t="s">
        <v>79</v>
      </c>
      <c r="BK5129" s="226">
        <f>ROUND(I5129*H5129,2)</f>
        <v>0</v>
      </c>
      <c r="BL5129" s="19" t="s">
        <v>307</v>
      </c>
      <c r="BM5129" s="225" t="s">
        <v>5002</v>
      </c>
    </row>
    <row r="5130" s="2" customFormat="1" ht="16.5" customHeight="1">
      <c r="A5130" s="40"/>
      <c r="B5130" s="41"/>
      <c r="C5130" s="214" t="s">
        <v>5003</v>
      </c>
      <c r="D5130" s="214" t="s">
        <v>192</v>
      </c>
      <c r="E5130" s="215" t="s">
        <v>5004</v>
      </c>
      <c r="F5130" s="216" t="s">
        <v>4790</v>
      </c>
      <c r="G5130" s="217" t="s">
        <v>3423</v>
      </c>
      <c r="H5130" s="218">
        <v>1</v>
      </c>
      <c r="I5130" s="219"/>
      <c r="J5130" s="220">
        <f>ROUND(I5130*H5130,2)</f>
        <v>0</v>
      </c>
      <c r="K5130" s="216" t="s">
        <v>19</v>
      </c>
      <c r="L5130" s="46"/>
      <c r="M5130" s="221" t="s">
        <v>19</v>
      </c>
      <c r="N5130" s="222" t="s">
        <v>43</v>
      </c>
      <c r="O5130" s="86"/>
      <c r="P5130" s="223">
        <f>O5130*H5130</f>
        <v>0</v>
      </c>
      <c r="Q5130" s="223">
        <v>0.02</v>
      </c>
      <c r="R5130" s="223">
        <f>Q5130*H5130</f>
        <v>0.02</v>
      </c>
      <c r="S5130" s="223">
        <v>0</v>
      </c>
      <c r="T5130" s="224">
        <f>S5130*H5130</f>
        <v>0</v>
      </c>
      <c r="U5130" s="40"/>
      <c r="V5130" s="40"/>
      <c r="W5130" s="40"/>
      <c r="X5130" s="40"/>
      <c r="Y5130" s="40"/>
      <c r="Z5130" s="40"/>
      <c r="AA5130" s="40"/>
      <c r="AB5130" s="40"/>
      <c r="AC5130" s="40"/>
      <c r="AD5130" s="40"/>
      <c r="AE5130" s="40"/>
      <c r="AR5130" s="225" t="s">
        <v>307</v>
      </c>
      <c r="AT5130" s="225" t="s">
        <v>192</v>
      </c>
      <c r="AU5130" s="225" t="s">
        <v>82</v>
      </c>
      <c r="AY5130" s="19" t="s">
        <v>190</v>
      </c>
      <c r="BE5130" s="226">
        <f>IF(N5130="základní",J5130,0)</f>
        <v>0</v>
      </c>
      <c r="BF5130" s="226">
        <f>IF(N5130="snížená",J5130,0)</f>
        <v>0</v>
      </c>
      <c r="BG5130" s="226">
        <f>IF(N5130="zákl. přenesená",J5130,0)</f>
        <v>0</v>
      </c>
      <c r="BH5130" s="226">
        <f>IF(N5130="sníž. přenesená",J5130,0)</f>
        <v>0</v>
      </c>
      <c r="BI5130" s="226">
        <f>IF(N5130="nulová",J5130,0)</f>
        <v>0</v>
      </c>
      <c r="BJ5130" s="19" t="s">
        <v>79</v>
      </c>
      <c r="BK5130" s="226">
        <f>ROUND(I5130*H5130,2)</f>
        <v>0</v>
      </c>
      <c r="BL5130" s="19" t="s">
        <v>307</v>
      </c>
      <c r="BM5130" s="225" t="s">
        <v>5005</v>
      </c>
    </row>
    <row r="5131" s="2" customFormat="1" ht="16.5" customHeight="1">
      <c r="A5131" s="40"/>
      <c r="B5131" s="41"/>
      <c r="C5131" s="214" t="s">
        <v>5006</v>
      </c>
      <c r="D5131" s="214" t="s">
        <v>192</v>
      </c>
      <c r="E5131" s="215" t="s">
        <v>5007</v>
      </c>
      <c r="F5131" s="216" t="s">
        <v>4790</v>
      </c>
      <c r="G5131" s="217" t="s">
        <v>3423</v>
      </c>
      <c r="H5131" s="218">
        <v>1</v>
      </c>
      <c r="I5131" s="219"/>
      <c r="J5131" s="220">
        <f>ROUND(I5131*H5131,2)</f>
        <v>0</v>
      </c>
      <c r="K5131" s="216" t="s">
        <v>19</v>
      </c>
      <c r="L5131" s="46"/>
      <c r="M5131" s="221" t="s">
        <v>19</v>
      </c>
      <c r="N5131" s="222" t="s">
        <v>43</v>
      </c>
      <c r="O5131" s="86"/>
      <c r="P5131" s="223">
        <f>O5131*H5131</f>
        <v>0</v>
      </c>
      <c r="Q5131" s="223">
        <v>0.02</v>
      </c>
      <c r="R5131" s="223">
        <f>Q5131*H5131</f>
        <v>0.02</v>
      </c>
      <c r="S5131" s="223">
        <v>0</v>
      </c>
      <c r="T5131" s="224">
        <f>S5131*H5131</f>
        <v>0</v>
      </c>
      <c r="U5131" s="40"/>
      <c r="V5131" s="40"/>
      <c r="W5131" s="40"/>
      <c r="X5131" s="40"/>
      <c r="Y5131" s="40"/>
      <c r="Z5131" s="40"/>
      <c r="AA5131" s="40"/>
      <c r="AB5131" s="40"/>
      <c r="AC5131" s="40"/>
      <c r="AD5131" s="40"/>
      <c r="AE5131" s="40"/>
      <c r="AR5131" s="225" t="s">
        <v>307</v>
      </c>
      <c r="AT5131" s="225" t="s">
        <v>192</v>
      </c>
      <c r="AU5131" s="225" t="s">
        <v>82</v>
      </c>
      <c r="AY5131" s="19" t="s">
        <v>190</v>
      </c>
      <c r="BE5131" s="226">
        <f>IF(N5131="základní",J5131,0)</f>
        <v>0</v>
      </c>
      <c r="BF5131" s="226">
        <f>IF(N5131="snížená",J5131,0)</f>
        <v>0</v>
      </c>
      <c r="BG5131" s="226">
        <f>IF(N5131="zákl. přenesená",J5131,0)</f>
        <v>0</v>
      </c>
      <c r="BH5131" s="226">
        <f>IF(N5131="sníž. přenesená",J5131,0)</f>
        <v>0</v>
      </c>
      <c r="BI5131" s="226">
        <f>IF(N5131="nulová",J5131,0)</f>
        <v>0</v>
      </c>
      <c r="BJ5131" s="19" t="s">
        <v>79</v>
      </c>
      <c r="BK5131" s="226">
        <f>ROUND(I5131*H5131,2)</f>
        <v>0</v>
      </c>
      <c r="BL5131" s="19" t="s">
        <v>307</v>
      </c>
      <c r="BM5131" s="225" t="s">
        <v>5008</v>
      </c>
    </row>
    <row r="5132" s="2" customFormat="1" ht="16.5" customHeight="1">
      <c r="A5132" s="40"/>
      <c r="B5132" s="41"/>
      <c r="C5132" s="214" t="s">
        <v>5009</v>
      </c>
      <c r="D5132" s="214" t="s">
        <v>192</v>
      </c>
      <c r="E5132" s="215" t="s">
        <v>5010</v>
      </c>
      <c r="F5132" s="216" t="s">
        <v>4790</v>
      </c>
      <c r="G5132" s="217" t="s">
        <v>3423</v>
      </c>
      <c r="H5132" s="218">
        <v>1</v>
      </c>
      <c r="I5132" s="219"/>
      <c r="J5132" s="220">
        <f>ROUND(I5132*H5132,2)</f>
        <v>0</v>
      </c>
      <c r="K5132" s="216" t="s">
        <v>19</v>
      </c>
      <c r="L5132" s="46"/>
      <c r="M5132" s="221" t="s">
        <v>19</v>
      </c>
      <c r="N5132" s="222" t="s">
        <v>43</v>
      </c>
      <c r="O5132" s="86"/>
      <c r="P5132" s="223">
        <f>O5132*H5132</f>
        <v>0</v>
      </c>
      <c r="Q5132" s="223">
        <v>0.02</v>
      </c>
      <c r="R5132" s="223">
        <f>Q5132*H5132</f>
        <v>0.02</v>
      </c>
      <c r="S5132" s="223">
        <v>0</v>
      </c>
      <c r="T5132" s="224">
        <f>S5132*H5132</f>
        <v>0</v>
      </c>
      <c r="U5132" s="40"/>
      <c r="V5132" s="40"/>
      <c r="W5132" s="40"/>
      <c r="X5132" s="40"/>
      <c r="Y5132" s="40"/>
      <c r="Z5132" s="40"/>
      <c r="AA5132" s="40"/>
      <c r="AB5132" s="40"/>
      <c r="AC5132" s="40"/>
      <c r="AD5132" s="40"/>
      <c r="AE5132" s="40"/>
      <c r="AR5132" s="225" t="s">
        <v>307</v>
      </c>
      <c r="AT5132" s="225" t="s">
        <v>192</v>
      </c>
      <c r="AU5132" s="225" t="s">
        <v>82</v>
      </c>
      <c r="AY5132" s="19" t="s">
        <v>190</v>
      </c>
      <c r="BE5132" s="226">
        <f>IF(N5132="základní",J5132,0)</f>
        <v>0</v>
      </c>
      <c r="BF5132" s="226">
        <f>IF(N5132="snížená",J5132,0)</f>
        <v>0</v>
      </c>
      <c r="BG5132" s="226">
        <f>IF(N5132="zákl. přenesená",J5132,0)</f>
        <v>0</v>
      </c>
      <c r="BH5132" s="226">
        <f>IF(N5132="sníž. přenesená",J5132,0)</f>
        <v>0</v>
      </c>
      <c r="BI5132" s="226">
        <f>IF(N5132="nulová",J5132,0)</f>
        <v>0</v>
      </c>
      <c r="BJ5132" s="19" t="s">
        <v>79</v>
      </c>
      <c r="BK5132" s="226">
        <f>ROUND(I5132*H5132,2)</f>
        <v>0</v>
      </c>
      <c r="BL5132" s="19" t="s">
        <v>307</v>
      </c>
      <c r="BM5132" s="225" t="s">
        <v>5011</v>
      </c>
    </row>
    <row r="5133" s="2" customFormat="1" ht="24.15" customHeight="1">
      <c r="A5133" s="40"/>
      <c r="B5133" s="41"/>
      <c r="C5133" s="214" t="s">
        <v>5012</v>
      </c>
      <c r="D5133" s="214" t="s">
        <v>192</v>
      </c>
      <c r="E5133" s="215" t="s">
        <v>5013</v>
      </c>
      <c r="F5133" s="216" t="s">
        <v>5014</v>
      </c>
      <c r="G5133" s="217" t="s">
        <v>222</v>
      </c>
      <c r="H5133" s="218">
        <v>5.3499999999999996</v>
      </c>
      <c r="I5133" s="219"/>
      <c r="J5133" s="220">
        <f>ROUND(I5133*H5133,2)</f>
        <v>0</v>
      </c>
      <c r="K5133" s="216" t="s">
        <v>196</v>
      </c>
      <c r="L5133" s="46"/>
      <c r="M5133" s="221" t="s">
        <v>19</v>
      </c>
      <c r="N5133" s="222" t="s">
        <v>43</v>
      </c>
      <c r="O5133" s="86"/>
      <c r="P5133" s="223">
        <f>O5133*H5133</f>
        <v>0</v>
      </c>
      <c r="Q5133" s="223">
        <v>0</v>
      </c>
      <c r="R5133" s="223">
        <f>Q5133*H5133</f>
        <v>0</v>
      </c>
      <c r="S5133" s="223">
        <v>0</v>
      </c>
      <c r="T5133" s="224">
        <f>S5133*H5133</f>
        <v>0</v>
      </c>
      <c r="U5133" s="40"/>
      <c r="V5133" s="40"/>
      <c r="W5133" s="40"/>
      <c r="X5133" s="40"/>
      <c r="Y5133" s="40"/>
      <c r="Z5133" s="40"/>
      <c r="AA5133" s="40"/>
      <c r="AB5133" s="40"/>
      <c r="AC5133" s="40"/>
      <c r="AD5133" s="40"/>
      <c r="AE5133" s="40"/>
      <c r="AR5133" s="225" t="s">
        <v>307</v>
      </c>
      <c r="AT5133" s="225" t="s">
        <v>192</v>
      </c>
      <c r="AU5133" s="225" t="s">
        <v>82</v>
      </c>
      <c r="AY5133" s="19" t="s">
        <v>190</v>
      </c>
      <c r="BE5133" s="226">
        <f>IF(N5133="základní",J5133,0)</f>
        <v>0</v>
      </c>
      <c r="BF5133" s="226">
        <f>IF(N5133="snížená",J5133,0)</f>
        <v>0</v>
      </c>
      <c r="BG5133" s="226">
        <f>IF(N5133="zákl. přenesená",J5133,0)</f>
        <v>0</v>
      </c>
      <c r="BH5133" s="226">
        <f>IF(N5133="sníž. přenesená",J5133,0)</f>
        <v>0</v>
      </c>
      <c r="BI5133" s="226">
        <f>IF(N5133="nulová",J5133,0)</f>
        <v>0</v>
      </c>
      <c r="BJ5133" s="19" t="s">
        <v>79</v>
      </c>
      <c r="BK5133" s="226">
        <f>ROUND(I5133*H5133,2)</f>
        <v>0</v>
      </c>
      <c r="BL5133" s="19" t="s">
        <v>307</v>
      </c>
      <c r="BM5133" s="225" t="s">
        <v>5015</v>
      </c>
    </row>
    <row r="5134" s="2" customFormat="1">
      <c r="A5134" s="40"/>
      <c r="B5134" s="41"/>
      <c r="C5134" s="42"/>
      <c r="D5134" s="227" t="s">
        <v>199</v>
      </c>
      <c r="E5134" s="42"/>
      <c r="F5134" s="228" t="s">
        <v>5016</v>
      </c>
      <c r="G5134" s="42"/>
      <c r="H5134" s="42"/>
      <c r="I5134" s="229"/>
      <c r="J5134" s="42"/>
      <c r="K5134" s="42"/>
      <c r="L5134" s="46"/>
      <c r="M5134" s="230"/>
      <c r="N5134" s="231"/>
      <c r="O5134" s="86"/>
      <c r="P5134" s="86"/>
      <c r="Q5134" s="86"/>
      <c r="R5134" s="86"/>
      <c r="S5134" s="86"/>
      <c r="T5134" s="87"/>
      <c r="U5134" s="40"/>
      <c r="V5134" s="40"/>
      <c r="W5134" s="40"/>
      <c r="X5134" s="40"/>
      <c r="Y5134" s="40"/>
      <c r="Z5134" s="40"/>
      <c r="AA5134" s="40"/>
      <c r="AB5134" s="40"/>
      <c r="AC5134" s="40"/>
      <c r="AD5134" s="40"/>
      <c r="AE5134" s="40"/>
      <c r="AT5134" s="19" t="s">
        <v>199</v>
      </c>
      <c r="AU5134" s="19" t="s">
        <v>82</v>
      </c>
    </row>
    <row r="5135" s="2" customFormat="1" ht="21.75" customHeight="1">
      <c r="A5135" s="40"/>
      <c r="B5135" s="41"/>
      <c r="C5135" s="214" t="s">
        <v>5017</v>
      </c>
      <c r="D5135" s="214" t="s">
        <v>192</v>
      </c>
      <c r="E5135" s="215" t="s">
        <v>5018</v>
      </c>
      <c r="F5135" s="216" t="s">
        <v>5019</v>
      </c>
      <c r="G5135" s="217" t="s">
        <v>3423</v>
      </c>
      <c r="H5135" s="218">
        <v>1</v>
      </c>
      <c r="I5135" s="219"/>
      <c r="J5135" s="220">
        <f>ROUND(I5135*H5135,2)</f>
        <v>0</v>
      </c>
      <c r="K5135" s="216" t="s">
        <v>19</v>
      </c>
      <c r="L5135" s="46"/>
      <c r="M5135" s="221" t="s">
        <v>19</v>
      </c>
      <c r="N5135" s="222" t="s">
        <v>43</v>
      </c>
      <c r="O5135" s="86"/>
      <c r="P5135" s="223">
        <f>O5135*H5135</f>
        <v>0</v>
      </c>
      <c r="Q5135" s="223">
        <v>0.02</v>
      </c>
      <c r="R5135" s="223">
        <f>Q5135*H5135</f>
        <v>0.02</v>
      </c>
      <c r="S5135" s="223">
        <v>0</v>
      </c>
      <c r="T5135" s="224">
        <f>S5135*H5135</f>
        <v>0</v>
      </c>
      <c r="U5135" s="40"/>
      <c r="V5135" s="40"/>
      <c r="W5135" s="40"/>
      <c r="X5135" s="40"/>
      <c r="Y5135" s="40"/>
      <c r="Z5135" s="40"/>
      <c r="AA5135" s="40"/>
      <c r="AB5135" s="40"/>
      <c r="AC5135" s="40"/>
      <c r="AD5135" s="40"/>
      <c r="AE5135" s="40"/>
      <c r="AR5135" s="225" t="s">
        <v>307</v>
      </c>
      <c r="AT5135" s="225" t="s">
        <v>192</v>
      </c>
      <c r="AU5135" s="225" t="s">
        <v>82</v>
      </c>
      <c r="AY5135" s="19" t="s">
        <v>190</v>
      </c>
      <c r="BE5135" s="226">
        <f>IF(N5135="základní",J5135,0)</f>
        <v>0</v>
      </c>
      <c r="BF5135" s="226">
        <f>IF(N5135="snížená",J5135,0)</f>
        <v>0</v>
      </c>
      <c r="BG5135" s="226">
        <f>IF(N5135="zákl. přenesená",J5135,0)</f>
        <v>0</v>
      </c>
      <c r="BH5135" s="226">
        <f>IF(N5135="sníž. přenesená",J5135,0)</f>
        <v>0</v>
      </c>
      <c r="BI5135" s="226">
        <f>IF(N5135="nulová",J5135,0)</f>
        <v>0</v>
      </c>
      <c r="BJ5135" s="19" t="s">
        <v>79</v>
      </c>
      <c r="BK5135" s="226">
        <f>ROUND(I5135*H5135,2)</f>
        <v>0</v>
      </c>
      <c r="BL5135" s="19" t="s">
        <v>307</v>
      </c>
      <c r="BM5135" s="225" t="s">
        <v>5020</v>
      </c>
    </row>
    <row r="5136" s="2" customFormat="1" ht="21.75" customHeight="1">
      <c r="A5136" s="40"/>
      <c r="B5136" s="41"/>
      <c r="C5136" s="214" t="s">
        <v>5021</v>
      </c>
      <c r="D5136" s="214" t="s">
        <v>192</v>
      </c>
      <c r="E5136" s="215" t="s">
        <v>5022</v>
      </c>
      <c r="F5136" s="216" t="s">
        <v>5019</v>
      </c>
      <c r="G5136" s="217" t="s">
        <v>3423</v>
      </c>
      <c r="H5136" s="218">
        <v>1</v>
      </c>
      <c r="I5136" s="219"/>
      <c r="J5136" s="220">
        <f>ROUND(I5136*H5136,2)</f>
        <v>0</v>
      </c>
      <c r="K5136" s="216" t="s">
        <v>19</v>
      </c>
      <c r="L5136" s="46"/>
      <c r="M5136" s="221" t="s">
        <v>19</v>
      </c>
      <c r="N5136" s="222" t="s">
        <v>43</v>
      </c>
      <c r="O5136" s="86"/>
      <c r="P5136" s="223">
        <f>O5136*H5136</f>
        <v>0</v>
      </c>
      <c r="Q5136" s="223">
        <v>0.02</v>
      </c>
      <c r="R5136" s="223">
        <f>Q5136*H5136</f>
        <v>0.02</v>
      </c>
      <c r="S5136" s="223">
        <v>0</v>
      </c>
      <c r="T5136" s="224">
        <f>S5136*H5136</f>
        <v>0</v>
      </c>
      <c r="U5136" s="40"/>
      <c r="V5136" s="40"/>
      <c r="W5136" s="40"/>
      <c r="X5136" s="40"/>
      <c r="Y5136" s="40"/>
      <c r="Z5136" s="40"/>
      <c r="AA5136" s="40"/>
      <c r="AB5136" s="40"/>
      <c r="AC5136" s="40"/>
      <c r="AD5136" s="40"/>
      <c r="AE5136" s="40"/>
      <c r="AR5136" s="225" t="s">
        <v>307</v>
      </c>
      <c r="AT5136" s="225" t="s">
        <v>192</v>
      </c>
      <c r="AU5136" s="225" t="s">
        <v>82</v>
      </c>
      <c r="AY5136" s="19" t="s">
        <v>190</v>
      </c>
      <c r="BE5136" s="226">
        <f>IF(N5136="základní",J5136,0)</f>
        <v>0</v>
      </c>
      <c r="BF5136" s="226">
        <f>IF(N5136="snížená",J5136,0)</f>
        <v>0</v>
      </c>
      <c r="BG5136" s="226">
        <f>IF(N5136="zákl. přenesená",J5136,0)</f>
        <v>0</v>
      </c>
      <c r="BH5136" s="226">
        <f>IF(N5136="sníž. přenesená",J5136,0)</f>
        <v>0</v>
      </c>
      <c r="BI5136" s="226">
        <f>IF(N5136="nulová",J5136,0)</f>
        <v>0</v>
      </c>
      <c r="BJ5136" s="19" t="s">
        <v>79</v>
      </c>
      <c r="BK5136" s="226">
        <f>ROUND(I5136*H5136,2)</f>
        <v>0</v>
      </c>
      <c r="BL5136" s="19" t="s">
        <v>307</v>
      </c>
      <c r="BM5136" s="225" t="s">
        <v>5023</v>
      </c>
    </row>
    <row r="5137" s="12" customFormat="1" ht="22.8" customHeight="1">
      <c r="A5137" s="12"/>
      <c r="B5137" s="198"/>
      <c r="C5137" s="199"/>
      <c r="D5137" s="200" t="s">
        <v>71</v>
      </c>
      <c r="E5137" s="212" t="s">
        <v>5024</v>
      </c>
      <c r="F5137" s="212" t="s">
        <v>5025</v>
      </c>
      <c r="G5137" s="199"/>
      <c r="H5137" s="199"/>
      <c r="I5137" s="202"/>
      <c r="J5137" s="213">
        <f>BK5137</f>
        <v>0</v>
      </c>
      <c r="K5137" s="199"/>
      <c r="L5137" s="204"/>
      <c r="M5137" s="205"/>
      <c r="N5137" s="206"/>
      <c r="O5137" s="206"/>
      <c r="P5137" s="207">
        <f>SUM(P5138:P5174)</f>
        <v>0</v>
      </c>
      <c r="Q5137" s="206"/>
      <c r="R5137" s="207">
        <f>SUM(R5138:R5174)</f>
        <v>11.036999999999999</v>
      </c>
      <c r="S5137" s="206"/>
      <c r="T5137" s="208">
        <f>SUM(T5138:T5174)</f>
        <v>0</v>
      </c>
      <c r="U5137" s="12"/>
      <c r="V5137" s="12"/>
      <c r="W5137" s="12"/>
      <c r="X5137" s="12"/>
      <c r="Y5137" s="12"/>
      <c r="Z5137" s="12"/>
      <c r="AA5137" s="12"/>
      <c r="AB5137" s="12"/>
      <c r="AC5137" s="12"/>
      <c r="AD5137" s="12"/>
      <c r="AE5137" s="12"/>
      <c r="AR5137" s="209" t="s">
        <v>82</v>
      </c>
      <c r="AT5137" s="210" t="s">
        <v>71</v>
      </c>
      <c r="AU5137" s="210" t="s">
        <v>79</v>
      </c>
      <c r="AY5137" s="209" t="s">
        <v>190</v>
      </c>
      <c r="BK5137" s="211">
        <f>SUM(BK5138:BK5174)</f>
        <v>0</v>
      </c>
    </row>
    <row r="5138" s="2" customFormat="1" ht="16.5" customHeight="1">
      <c r="A5138" s="40"/>
      <c r="B5138" s="41"/>
      <c r="C5138" s="214" t="s">
        <v>5026</v>
      </c>
      <c r="D5138" s="214" t="s">
        <v>192</v>
      </c>
      <c r="E5138" s="215" t="s">
        <v>5027</v>
      </c>
      <c r="F5138" s="216" t="s">
        <v>5028</v>
      </c>
      <c r="G5138" s="217" t="s">
        <v>408</v>
      </c>
      <c r="H5138" s="218">
        <v>1</v>
      </c>
      <c r="I5138" s="219"/>
      <c r="J5138" s="220">
        <f>ROUND(I5138*H5138,2)</f>
        <v>0</v>
      </c>
      <c r="K5138" s="216" t="s">
        <v>19</v>
      </c>
      <c r="L5138" s="46"/>
      <c r="M5138" s="221" t="s">
        <v>19</v>
      </c>
      <c r="N5138" s="222" t="s">
        <v>43</v>
      </c>
      <c r="O5138" s="86"/>
      <c r="P5138" s="223">
        <f>O5138*H5138</f>
        <v>0</v>
      </c>
      <c r="Q5138" s="223">
        <v>0</v>
      </c>
      <c r="R5138" s="223">
        <f>Q5138*H5138</f>
        <v>0</v>
      </c>
      <c r="S5138" s="223">
        <v>0</v>
      </c>
      <c r="T5138" s="224">
        <f>S5138*H5138</f>
        <v>0</v>
      </c>
      <c r="U5138" s="40"/>
      <c r="V5138" s="40"/>
      <c r="W5138" s="40"/>
      <c r="X5138" s="40"/>
      <c r="Y5138" s="40"/>
      <c r="Z5138" s="40"/>
      <c r="AA5138" s="40"/>
      <c r="AB5138" s="40"/>
      <c r="AC5138" s="40"/>
      <c r="AD5138" s="40"/>
      <c r="AE5138" s="40"/>
      <c r="AR5138" s="225" t="s">
        <v>307</v>
      </c>
      <c r="AT5138" s="225" t="s">
        <v>192</v>
      </c>
      <c r="AU5138" s="225" t="s">
        <v>82</v>
      </c>
      <c r="AY5138" s="19" t="s">
        <v>190</v>
      </c>
      <c r="BE5138" s="226">
        <f>IF(N5138="základní",J5138,0)</f>
        <v>0</v>
      </c>
      <c r="BF5138" s="226">
        <f>IF(N5138="snížená",J5138,0)</f>
        <v>0</v>
      </c>
      <c r="BG5138" s="226">
        <f>IF(N5138="zákl. přenesená",J5138,0)</f>
        <v>0</v>
      </c>
      <c r="BH5138" s="226">
        <f>IF(N5138="sníž. přenesená",J5138,0)</f>
        <v>0</v>
      </c>
      <c r="BI5138" s="226">
        <f>IF(N5138="nulová",J5138,0)</f>
        <v>0</v>
      </c>
      <c r="BJ5138" s="19" t="s">
        <v>79</v>
      </c>
      <c r="BK5138" s="226">
        <f>ROUND(I5138*H5138,2)</f>
        <v>0</v>
      </c>
      <c r="BL5138" s="19" t="s">
        <v>307</v>
      </c>
      <c r="BM5138" s="225" t="s">
        <v>5029</v>
      </c>
    </row>
    <row r="5139" s="2" customFormat="1">
      <c r="A5139" s="40"/>
      <c r="B5139" s="41"/>
      <c r="C5139" s="42"/>
      <c r="D5139" s="234" t="s">
        <v>680</v>
      </c>
      <c r="E5139" s="42"/>
      <c r="F5139" s="283" t="s">
        <v>5030</v>
      </c>
      <c r="G5139" s="42"/>
      <c r="H5139" s="42"/>
      <c r="I5139" s="229"/>
      <c r="J5139" s="42"/>
      <c r="K5139" s="42"/>
      <c r="L5139" s="46"/>
      <c r="M5139" s="230"/>
      <c r="N5139" s="231"/>
      <c r="O5139" s="86"/>
      <c r="P5139" s="86"/>
      <c r="Q5139" s="86"/>
      <c r="R5139" s="86"/>
      <c r="S5139" s="86"/>
      <c r="T5139" s="87"/>
      <c r="U5139" s="40"/>
      <c r="V5139" s="40"/>
      <c r="W5139" s="40"/>
      <c r="X5139" s="40"/>
      <c r="Y5139" s="40"/>
      <c r="Z5139" s="40"/>
      <c r="AA5139" s="40"/>
      <c r="AB5139" s="40"/>
      <c r="AC5139" s="40"/>
      <c r="AD5139" s="40"/>
      <c r="AE5139" s="40"/>
      <c r="AT5139" s="19" t="s">
        <v>680</v>
      </c>
      <c r="AU5139" s="19" t="s">
        <v>82</v>
      </c>
    </row>
    <row r="5140" s="2" customFormat="1" ht="16.5" customHeight="1">
      <c r="A5140" s="40"/>
      <c r="B5140" s="41"/>
      <c r="C5140" s="214" t="s">
        <v>5031</v>
      </c>
      <c r="D5140" s="214" t="s">
        <v>192</v>
      </c>
      <c r="E5140" s="215" t="s">
        <v>5032</v>
      </c>
      <c r="F5140" s="216" t="s">
        <v>5033</v>
      </c>
      <c r="G5140" s="217" t="s">
        <v>408</v>
      </c>
      <c r="H5140" s="218">
        <v>25</v>
      </c>
      <c r="I5140" s="219"/>
      <c r="J5140" s="220">
        <f>ROUND(I5140*H5140,2)</f>
        <v>0</v>
      </c>
      <c r="K5140" s="216" t="s">
        <v>19</v>
      </c>
      <c r="L5140" s="46"/>
      <c r="M5140" s="221" t="s">
        <v>19</v>
      </c>
      <c r="N5140" s="222" t="s">
        <v>43</v>
      </c>
      <c r="O5140" s="86"/>
      <c r="P5140" s="223">
        <f>O5140*H5140</f>
        <v>0</v>
      </c>
      <c r="Q5140" s="223">
        <v>0.01</v>
      </c>
      <c r="R5140" s="223">
        <f>Q5140*H5140</f>
        <v>0.25</v>
      </c>
      <c r="S5140" s="223">
        <v>0</v>
      </c>
      <c r="T5140" s="224">
        <f>S5140*H5140</f>
        <v>0</v>
      </c>
      <c r="U5140" s="40"/>
      <c r="V5140" s="40"/>
      <c r="W5140" s="40"/>
      <c r="X5140" s="40"/>
      <c r="Y5140" s="40"/>
      <c r="Z5140" s="40"/>
      <c r="AA5140" s="40"/>
      <c r="AB5140" s="40"/>
      <c r="AC5140" s="40"/>
      <c r="AD5140" s="40"/>
      <c r="AE5140" s="40"/>
      <c r="AR5140" s="225" t="s">
        <v>307</v>
      </c>
      <c r="AT5140" s="225" t="s">
        <v>192</v>
      </c>
      <c r="AU5140" s="225" t="s">
        <v>82</v>
      </c>
      <c r="AY5140" s="19" t="s">
        <v>190</v>
      </c>
      <c r="BE5140" s="226">
        <f>IF(N5140="základní",J5140,0)</f>
        <v>0</v>
      </c>
      <c r="BF5140" s="226">
        <f>IF(N5140="snížená",J5140,0)</f>
        <v>0</v>
      </c>
      <c r="BG5140" s="226">
        <f>IF(N5140="zákl. přenesená",J5140,0)</f>
        <v>0</v>
      </c>
      <c r="BH5140" s="226">
        <f>IF(N5140="sníž. přenesená",J5140,0)</f>
        <v>0</v>
      </c>
      <c r="BI5140" s="226">
        <f>IF(N5140="nulová",J5140,0)</f>
        <v>0</v>
      </c>
      <c r="BJ5140" s="19" t="s">
        <v>79</v>
      </c>
      <c r="BK5140" s="226">
        <f>ROUND(I5140*H5140,2)</f>
        <v>0</v>
      </c>
      <c r="BL5140" s="19" t="s">
        <v>307</v>
      </c>
      <c r="BM5140" s="225" t="s">
        <v>5034</v>
      </c>
    </row>
    <row r="5141" s="2" customFormat="1" ht="24.15" customHeight="1">
      <c r="A5141" s="40"/>
      <c r="B5141" s="41"/>
      <c r="C5141" s="214" t="s">
        <v>5035</v>
      </c>
      <c r="D5141" s="214" t="s">
        <v>192</v>
      </c>
      <c r="E5141" s="215" t="s">
        <v>5036</v>
      </c>
      <c r="F5141" s="216" t="s">
        <v>5037</v>
      </c>
      <c r="G5141" s="217" t="s">
        <v>408</v>
      </c>
      <c r="H5141" s="218">
        <v>2</v>
      </c>
      <c r="I5141" s="219"/>
      <c r="J5141" s="220">
        <f>ROUND(I5141*H5141,2)</f>
        <v>0</v>
      </c>
      <c r="K5141" s="216" t="s">
        <v>19</v>
      </c>
      <c r="L5141" s="46"/>
      <c r="M5141" s="221" t="s">
        <v>19</v>
      </c>
      <c r="N5141" s="222" t="s">
        <v>43</v>
      </c>
      <c r="O5141" s="86"/>
      <c r="P5141" s="223">
        <f>O5141*H5141</f>
        <v>0</v>
      </c>
      <c r="Q5141" s="223">
        <v>4</v>
      </c>
      <c r="R5141" s="223">
        <f>Q5141*H5141</f>
        <v>8</v>
      </c>
      <c r="S5141" s="223">
        <v>0</v>
      </c>
      <c r="T5141" s="224">
        <f>S5141*H5141</f>
        <v>0</v>
      </c>
      <c r="U5141" s="40"/>
      <c r="V5141" s="40"/>
      <c r="W5141" s="40"/>
      <c r="X5141" s="40"/>
      <c r="Y5141" s="40"/>
      <c r="Z5141" s="40"/>
      <c r="AA5141" s="40"/>
      <c r="AB5141" s="40"/>
      <c r="AC5141" s="40"/>
      <c r="AD5141" s="40"/>
      <c r="AE5141" s="40"/>
      <c r="AR5141" s="225" t="s">
        <v>307</v>
      </c>
      <c r="AT5141" s="225" t="s">
        <v>192</v>
      </c>
      <c r="AU5141" s="225" t="s">
        <v>82</v>
      </c>
      <c r="AY5141" s="19" t="s">
        <v>190</v>
      </c>
      <c r="BE5141" s="226">
        <f>IF(N5141="základní",J5141,0)</f>
        <v>0</v>
      </c>
      <c r="BF5141" s="226">
        <f>IF(N5141="snížená",J5141,0)</f>
        <v>0</v>
      </c>
      <c r="BG5141" s="226">
        <f>IF(N5141="zákl. přenesená",J5141,0)</f>
        <v>0</v>
      </c>
      <c r="BH5141" s="226">
        <f>IF(N5141="sníž. přenesená",J5141,0)</f>
        <v>0</v>
      </c>
      <c r="BI5141" s="226">
        <f>IF(N5141="nulová",J5141,0)</f>
        <v>0</v>
      </c>
      <c r="BJ5141" s="19" t="s">
        <v>79</v>
      </c>
      <c r="BK5141" s="226">
        <f>ROUND(I5141*H5141,2)</f>
        <v>0</v>
      </c>
      <c r="BL5141" s="19" t="s">
        <v>307</v>
      </c>
      <c r="BM5141" s="225" t="s">
        <v>5038</v>
      </c>
    </row>
    <row r="5142" s="2" customFormat="1">
      <c r="A5142" s="40"/>
      <c r="B5142" s="41"/>
      <c r="C5142" s="42"/>
      <c r="D5142" s="234" t="s">
        <v>680</v>
      </c>
      <c r="E5142" s="42"/>
      <c r="F5142" s="283" t="s">
        <v>5039</v>
      </c>
      <c r="G5142" s="42"/>
      <c r="H5142" s="42"/>
      <c r="I5142" s="229"/>
      <c r="J5142" s="42"/>
      <c r="K5142" s="42"/>
      <c r="L5142" s="46"/>
      <c r="M5142" s="230"/>
      <c r="N5142" s="231"/>
      <c r="O5142" s="86"/>
      <c r="P5142" s="86"/>
      <c r="Q5142" s="86"/>
      <c r="R5142" s="86"/>
      <c r="S5142" s="86"/>
      <c r="T5142" s="87"/>
      <c r="U5142" s="40"/>
      <c r="V5142" s="40"/>
      <c r="W5142" s="40"/>
      <c r="X5142" s="40"/>
      <c r="Y5142" s="40"/>
      <c r="Z5142" s="40"/>
      <c r="AA5142" s="40"/>
      <c r="AB5142" s="40"/>
      <c r="AC5142" s="40"/>
      <c r="AD5142" s="40"/>
      <c r="AE5142" s="40"/>
      <c r="AT5142" s="19" t="s">
        <v>680</v>
      </c>
      <c r="AU5142" s="19" t="s">
        <v>82</v>
      </c>
    </row>
    <row r="5143" s="14" customFormat="1">
      <c r="A5143" s="14"/>
      <c r="B5143" s="254"/>
      <c r="C5143" s="255"/>
      <c r="D5143" s="234" t="s">
        <v>205</v>
      </c>
      <c r="E5143" s="256" t="s">
        <v>19</v>
      </c>
      <c r="F5143" s="257" t="s">
        <v>5040</v>
      </c>
      <c r="G5143" s="255"/>
      <c r="H5143" s="256" t="s">
        <v>19</v>
      </c>
      <c r="I5143" s="258"/>
      <c r="J5143" s="255"/>
      <c r="K5143" s="255"/>
      <c r="L5143" s="259"/>
      <c r="M5143" s="260"/>
      <c r="N5143" s="261"/>
      <c r="O5143" s="261"/>
      <c r="P5143" s="261"/>
      <c r="Q5143" s="261"/>
      <c r="R5143" s="261"/>
      <c r="S5143" s="261"/>
      <c r="T5143" s="262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63" t="s">
        <v>205</v>
      </c>
      <c r="AU5143" s="263" t="s">
        <v>82</v>
      </c>
      <c r="AV5143" s="14" t="s">
        <v>79</v>
      </c>
      <c r="AW5143" s="14" t="s">
        <v>33</v>
      </c>
      <c r="AX5143" s="14" t="s">
        <v>72</v>
      </c>
      <c r="AY5143" s="263" t="s">
        <v>190</v>
      </c>
    </row>
    <row r="5144" s="13" customFormat="1">
      <c r="A5144" s="13"/>
      <c r="B5144" s="232"/>
      <c r="C5144" s="233"/>
      <c r="D5144" s="234" t="s">
        <v>205</v>
      </c>
      <c r="E5144" s="235" t="s">
        <v>19</v>
      </c>
      <c r="F5144" s="236" t="s">
        <v>82</v>
      </c>
      <c r="G5144" s="233"/>
      <c r="H5144" s="237">
        <v>2</v>
      </c>
      <c r="I5144" s="238"/>
      <c r="J5144" s="233"/>
      <c r="K5144" s="233"/>
      <c r="L5144" s="239"/>
      <c r="M5144" s="240"/>
      <c r="N5144" s="241"/>
      <c r="O5144" s="241"/>
      <c r="P5144" s="241"/>
      <c r="Q5144" s="241"/>
      <c r="R5144" s="241"/>
      <c r="S5144" s="241"/>
      <c r="T5144" s="242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43" t="s">
        <v>205</v>
      </c>
      <c r="AU5144" s="243" t="s">
        <v>82</v>
      </c>
      <c r="AV5144" s="13" t="s">
        <v>82</v>
      </c>
      <c r="AW5144" s="13" t="s">
        <v>33</v>
      </c>
      <c r="AX5144" s="13" t="s">
        <v>79</v>
      </c>
      <c r="AY5144" s="243" t="s">
        <v>190</v>
      </c>
    </row>
    <row r="5145" s="2" customFormat="1" ht="24.15" customHeight="1">
      <c r="A5145" s="40"/>
      <c r="B5145" s="41"/>
      <c r="C5145" s="214" t="s">
        <v>5041</v>
      </c>
      <c r="D5145" s="214" t="s">
        <v>192</v>
      </c>
      <c r="E5145" s="215" t="s">
        <v>5042</v>
      </c>
      <c r="F5145" s="216" t="s">
        <v>5043</v>
      </c>
      <c r="G5145" s="217" t="s">
        <v>408</v>
      </c>
      <c r="H5145" s="218">
        <v>2</v>
      </c>
      <c r="I5145" s="219"/>
      <c r="J5145" s="220">
        <f>ROUND(I5145*H5145,2)</f>
        <v>0</v>
      </c>
      <c r="K5145" s="216" t="s">
        <v>19</v>
      </c>
      <c r="L5145" s="46"/>
      <c r="M5145" s="221" t="s">
        <v>19</v>
      </c>
      <c r="N5145" s="222" t="s">
        <v>43</v>
      </c>
      <c r="O5145" s="86"/>
      <c r="P5145" s="223">
        <f>O5145*H5145</f>
        <v>0</v>
      </c>
      <c r="Q5145" s="223">
        <v>0</v>
      </c>
      <c r="R5145" s="223">
        <f>Q5145*H5145</f>
        <v>0</v>
      </c>
      <c r="S5145" s="223">
        <v>0</v>
      </c>
      <c r="T5145" s="224">
        <f>S5145*H5145</f>
        <v>0</v>
      </c>
      <c r="U5145" s="40"/>
      <c r="V5145" s="40"/>
      <c r="W5145" s="40"/>
      <c r="X5145" s="40"/>
      <c r="Y5145" s="40"/>
      <c r="Z5145" s="40"/>
      <c r="AA5145" s="40"/>
      <c r="AB5145" s="40"/>
      <c r="AC5145" s="40"/>
      <c r="AD5145" s="40"/>
      <c r="AE5145" s="40"/>
      <c r="AR5145" s="225" t="s">
        <v>307</v>
      </c>
      <c r="AT5145" s="225" t="s">
        <v>192</v>
      </c>
      <c r="AU5145" s="225" t="s">
        <v>82</v>
      </c>
      <c r="AY5145" s="19" t="s">
        <v>190</v>
      </c>
      <c r="BE5145" s="226">
        <f>IF(N5145="základní",J5145,0)</f>
        <v>0</v>
      </c>
      <c r="BF5145" s="226">
        <f>IF(N5145="snížená",J5145,0)</f>
        <v>0</v>
      </c>
      <c r="BG5145" s="226">
        <f>IF(N5145="zákl. přenesená",J5145,0)</f>
        <v>0</v>
      </c>
      <c r="BH5145" s="226">
        <f>IF(N5145="sníž. přenesená",J5145,0)</f>
        <v>0</v>
      </c>
      <c r="BI5145" s="226">
        <f>IF(N5145="nulová",J5145,0)</f>
        <v>0</v>
      </c>
      <c r="BJ5145" s="19" t="s">
        <v>79</v>
      </c>
      <c r="BK5145" s="226">
        <f>ROUND(I5145*H5145,2)</f>
        <v>0</v>
      </c>
      <c r="BL5145" s="19" t="s">
        <v>307</v>
      </c>
      <c r="BM5145" s="225" t="s">
        <v>5044</v>
      </c>
    </row>
    <row r="5146" s="14" customFormat="1">
      <c r="A5146" s="14"/>
      <c r="B5146" s="254"/>
      <c r="C5146" s="255"/>
      <c r="D5146" s="234" t="s">
        <v>205</v>
      </c>
      <c r="E5146" s="256" t="s">
        <v>19</v>
      </c>
      <c r="F5146" s="257" t="s">
        <v>5045</v>
      </c>
      <c r="G5146" s="255"/>
      <c r="H5146" s="256" t="s">
        <v>19</v>
      </c>
      <c r="I5146" s="258"/>
      <c r="J5146" s="255"/>
      <c r="K5146" s="255"/>
      <c r="L5146" s="259"/>
      <c r="M5146" s="260"/>
      <c r="N5146" s="261"/>
      <c r="O5146" s="261"/>
      <c r="P5146" s="261"/>
      <c r="Q5146" s="261"/>
      <c r="R5146" s="261"/>
      <c r="S5146" s="261"/>
      <c r="T5146" s="262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63" t="s">
        <v>205</v>
      </c>
      <c r="AU5146" s="263" t="s">
        <v>82</v>
      </c>
      <c r="AV5146" s="14" t="s">
        <v>79</v>
      </c>
      <c r="AW5146" s="14" t="s">
        <v>33</v>
      </c>
      <c r="AX5146" s="14" t="s">
        <v>72</v>
      </c>
      <c r="AY5146" s="263" t="s">
        <v>190</v>
      </c>
    </row>
    <row r="5147" s="13" customFormat="1">
      <c r="A5147" s="13"/>
      <c r="B5147" s="232"/>
      <c r="C5147" s="233"/>
      <c r="D5147" s="234" t="s">
        <v>205</v>
      </c>
      <c r="E5147" s="235" t="s">
        <v>19</v>
      </c>
      <c r="F5147" s="236" t="s">
        <v>5046</v>
      </c>
      <c r="G5147" s="233"/>
      <c r="H5147" s="237">
        <v>1</v>
      </c>
      <c r="I5147" s="238"/>
      <c r="J5147" s="233"/>
      <c r="K5147" s="233"/>
      <c r="L5147" s="239"/>
      <c r="M5147" s="240"/>
      <c r="N5147" s="241"/>
      <c r="O5147" s="241"/>
      <c r="P5147" s="241"/>
      <c r="Q5147" s="241"/>
      <c r="R5147" s="241"/>
      <c r="S5147" s="241"/>
      <c r="T5147" s="242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43" t="s">
        <v>205</v>
      </c>
      <c r="AU5147" s="243" t="s">
        <v>82</v>
      </c>
      <c r="AV5147" s="13" t="s">
        <v>82</v>
      </c>
      <c r="AW5147" s="13" t="s">
        <v>33</v>
      </c>
      <c r="AX5147" s="13" t="s">
        <v>72</v>
      </c>
      <c r="AY5147" s="243" t="s">
        <v>190</v>
      </c>
    </row>
    <row r="5148" s="13" customFormat="1">
      <c r="A5148" s="13"/>
      <c r="B5148" s="232"/>
      <c r="C5148" s="233"/>
      <c r="D5148" s="234" t="s">
        <v>205</v>
      </c>
      <c r="E5148" s="235" t="s">
        <v>19</v>
      </c>
      <c r="F5148" s="236" t="s">
        <v>5047</v>
      </c>
      <c r="G5148" s="233"/>
      <c r="H5148" s="237">
        <v>1</v>
      </c>
      <c r="I5148" s="238"/>
      <c r="J5148" s="233"/>
      <c r="K5148" s="233"/>
      <c r="L5148" s="239"/>
      <c r="M5148" s="240"/>
      <c r="N5148" s="241"/>
      <c r="O5148" s="241"/>
      <c r="P5148" s="241"/>
      <c r="Q5148" s="241"/>
      <c r="R5148" s="241"/>
      <c r="S5148" s="241"/>
      <c r="T5148" s="242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43" t="s">
        <v>205</v>
      </c>
      <c r="AU5148" s="243" t="s">
        <v>82</v>
      </c>
      <c r="AV5148" s="13" t="s">
        <v>82</v>
      </c>
      <c r="AW5148" s="13" t="s">
        <v>33</v>
      </c>
      <c r="AX5148" s="13" t="s">
        <v>72</v>
      </c>
      <c r="AY5148" s="243" t="s">
        <v>190</v>
      </c>
    </row>
    <row r="5149" s="15" customFormat="1">
      <c r="A5149" s="15"/>
      <c r="B5149" s="264"/>
      <c r="C5149" s="265"/>
      <c r="D5149" s="234" t="s">
        <v>205</v>
      </c>
      <c r="E5149" s="266" t="s">
        <v>19</v>
      </c>
      <c r="F5149" s="267" t="s">
        <v>243</v>
      </c>
      <c r="G5149" s="265"/>
      <c r="H5149" s="268">
        <v>2</v>
      </c>
      <c r="I5149" s="269"/>
      <c r="J5149" s="265"/>
      <c r="K5149" s="265"/>
      <c r="L5149" s="270"/>
      <c r="M5149" s="271"/>
      <c r="N5149" s="272"/>
      <c r="O5149" s="272"/>
      <c r="P5149" s="272"/>
      <c r="Q5149" s="272"/>
      <c r="R5149" s="272"/>
      <c r="S5149" s="272"/>
      <c r="T5149" s="273"/>
      <c r="U5149" s="15"/>
      <c r="V5149" s="15"/>
      <c r="W5149" s="15"/>
      <c r="X5149" s="15"/>
      <c r="Y5149" s="15"/>
      <c r="Z5149" s="15"/>
      <c r="AA5149" s="15"/>
      <c r="AB5149" s="15"/>
      <c r="AC5149" s="15"/>
      <c r="AD5149" s="15"/>
      <c r="AE5149" s="15"/>
      <c r="AT5149" s="274" t="s">
        <v>205</v>
      </c>
      <c r="AU5149" s="274" t="s">
        <v>82</v>
      </c>
      <c r="AV5149" s="15" t="s">
        <v>197</v>
      </c>
      <c r="AW5149" s="15" t="s">
        <v>33</v>
      </c>
      <c r="AX5149" s="15" t="s">
        <v>79</v>
      </c>
      <c r="AY5149" s="274" t="s">
        <v>190</v>
      </c>
    </row>
    <row r="5150" s="2" customFormat="1" ht="24.15" customHeight="1">
      <c r="A5150" s="40"/>
      <c r="B5150" s="41"/>
      <c r="C5150" s="214" t="s">
        <v>5048</v>
      </c>
      <c r="D5150" s="214" t="s">
        <v>192</v>
      </c>
      <c r="E5150" s="215" t="s">
        <v>5049</v>
      </c>
      <c r="F5150" s="216" t="s">
        <v>5050</v>
      </c>
      <c r="G5150" s="217" t="s">
        <v>408</v>
      </c>
      <c r="H5150" s="218">
        <v>1</v>
      </c>
      <c r="I5150" s="219"/>
      <c r="J5150" s="220">
        <f>ROUND(I5150*H5150,2)</f>
        <v>0</v>
      </c>
      <c r="K5150" s="216" t="s">
        <v>19</v>
      </c>
      <c r="L5150" s="46"/>
      <c r="M5150" s="221" t="s">
        <v>19</v>
      </c>
      <c r="N5150" s="222" t="s">
        <v>43</v>
      </c>
      <c r="O5150" s="86"/>
      <c r="P5150" s="223">
        <f>O5150*H5150</f>
        <v>0</v>
      </c>
      <c r="Q5150" s="223">
        <v>0.10000000000000001</v>
      </c>
      <c r="R5150" s="223">
        <f>Q5150*H5150</f>
        <v>0.10000000000000001</v>
      </c>
      <c r="S5150" s="223">
        <v>0</v>
      </c>
      <c r="T5150" s="224">
        <f>S5150*H5150</f>
        <v>0</v>
      </c>
      <c r="U5150" s="40"/>
      <c r="V5150" s="40"/>
      <c r="W5150" s="40"/>
      <c r="X5150" s="40"/>
      <c r="Y5150" s="40"/>
      <c r="Z5150" s="40"/>
      <c r="AA5150" s="40"/>
      <c r="AB5150" s="40"/>
      <c r="AC5150" s="40"/>
      <c r="AD5150" s="40"/>
      <c r="AE5150" s="40"/>
      <c r="AR5150" s="225" t="s">
        <v>307</v>
      </c>
      <c r="AT5150" s="225" t="s">
        <v>192</v>
      </c>
      <c r="AU5150" s="225" t="s">
        <v>82</v>
      </c>
      <c r="AY5150" s="19" t="s">
        <v>190</v>
      </c>
      <c r="BE5150" s="226">
        <f>IF(N5150="základní",J5150,0)</f>
        <v>0</v>
      </c>
      <c r="BF5150" s="226">
        <f>IF(N5150="snížená",J5150,0)</f>
        <v>0</v>
      </c>
      <c r="BG5150" s="226">
        <f>IF(N5150="zákl. přenesená",J5150,0)</f>
        <v>0</v>
      </c>
      <c r="BH5150" s="226">
        <f>IF(N5150="sníž. přenesená",J5150,0)</f>
        <v>0</v>
      </c>
      <c r="BI5150" s="226">
        <f>IF(N5150="nulová",J5150,0)</f>
        <v>0</v>
      </c>
      <c r="BJ5150" s="19" t="s">
        <v>79</v>
      </c>
      <c r="BK5150" s="226">
        <f>ROUND(I5150*H5150,2)</f>
        <v>0</v>
      </c>
      <c r="BL5150" s="19" t="s">
        <v>307</v>
      </c>
      <c r="BM5150" s="225" t="s">
        <v>5051</v>
      </c>
    </row>
    <row r="5151" s="2" customFormat="1" ht="16.5" customHeight="1">
      <c r="A5151" s="40"/>
      <c r="B5151" s="41"/>
      <c r="C5151" s="214" t="s">
        <v>5052</v>
      </c>
      <c r="D5151" s="214" t="s">
        <v>192</v>
      </c>
      <c r="E5151" s="215" t="s">
        <v>5053</v>
      </c>
      <c r="F5151" s="216" t="s">
        <v>5054</v>
      </c>
      <c r="G5151" s="217" t="s">
        <v>408</v>
      </c>
      <c r="H5151" s="218">
        <v>1</v>
      </c>
      <c r="I5151" s="219"/>
      <c r="J5151" s="220">
        <f>ROUND(I5151*H5151,2)</f>
        <v>0</v>
      </c>
      <c r="K5151" s="216" t="s">
        <v>19</v>
      </c>
      <c r="L5151" s="46"/>
      <c r="M5151" s="221" t="s">
        <v>19</v>
      </c>
      <c r="N5151" s="222" t="s">
        <v>43</v>
      </c>
      <c r="O5151" s="86"/>
      <c r="P5151" s="223">
        <f>O5151*H5151</f>
        <v>0</v>
      </c>
      <c r="Q5151" s="223">
        <v>0.029999999999999999</v>
      </c>
      <c r="R5151" s="223">
        <f>Q5151*H5151</f>
        <v>0.029999999999999999</v>
      </c>
      <c r="S5151" s="223">
        <v>0</v>
      </c>
      <c r="T5151" s="224">
        <f>S5151*H5151</f>
        <v>0</v>
      </c>
      <c r="U5151" s="40"/>
      <c r="V5151" s="40"/>
      <c r="W5151" s="40"/>
      <c r="X5151" s="40"/>
      <c r="Y5151" s="40"/>
      <c r="Z5151" s="40"/>
      <c r="AA5151" s="40"/>
      <c r="AB5151" s="40"/>
      <c r="AC5151" s="40"/>
      <c r="AD5151" s="40"/>
      <c r="AE5151" s="40"/>
      <c r="AR5151" s="225" t="s">
        <v>307</v>
      </c>
      <c r="AT5151" s="225" t="s">
        <v>192</v>
      </c>
      <c r="AU5151" s="225" t="s">
        <v>82</v>
      </c>
      <c r="AY5151" s="19" t="s">
        <v>190</v>
      </c>
      <c r="BE5151" s="226">
        <f>IF(N5151="základní",J5151,0)</f>
        <v>0</v>
      </c>
      <c r="BF5151" s="226">
        <f>IF(N5151="snížená",J5151,0)</f>
        <v>0</v>
      </c>
      <c r="BG5151" s="226">
        <f>IF(N5151="zákl. přenesená",J5151,0)</f>
        <v>0</v>
      </c>
      <c r="BH5151" s="226">
        <f>IF(N5151="sníž. přenesená",J5151,0)</f>
        <v>0</v>
      </c>
      <c r="BI5151" s="226">
        <f>IF(N5151="nulová",J5151,0)</f>
        <v>0</v>
      </c>
      <c r="BJ5151" s="19" t="s">
        <v>79</v>
      </c>
      <c r="BK5151" s="226">
        <f>ROUND(I5151*H5151,2)</f>
        <v>0</v>
      </c>
      <c r="BL5151" s="19" t="s">
        <v>307</v>
      </c>
      <c r="BM5151" s="225" t="s">
        <v>5055</v>
      </c>
    </row>
    <row r="5152" s="2" customFormat="1" ht="16.5" customHeight="1">
      <c r="A5152" s="40"/>
      <c r="B5152" s="41"/>
      <c r="C5152" s="214" t="s">
        <v>5056</v>
      </c>
      <c r="D5152" s="214" t="s">
        <v>192</v>
      </c>
      <c r="E5152" s="215" t="s">
        <v>5057</v>
      </c>
      <c r="F5152" s="216" t="s">
        <v>5058</v>
      </c>
      <c r="G5152" s="217" t="s">
        <v>408</v>
      </c>
      <c r="H5152" s="218">
        <v>1</v>
      </c>
      <c r="I5152" s="219"/>
      <c r="J5152" s="220">
        <f>ROUND(I5152*H5152,2)</f>
        <v>0</v>
      </c>
      <c r="K5152" s="216" t="s">
        <v>19</v>
      </c>
      <c r="L5152" s="46"/>
      <c r="M5152" s="221" t="s">
        <v>19</v>
      </c>
      <c r="N5152" s="222" t="s">
        <v>43</v>
      </c>
      <c r="O5152" s="86"/>
      <c r="P5152" s="223">
        <f>O5152*H5152</f>
        <v>0</v>
      </c>
      <c r="Q5152" s="223">
        <v>0.01</v>
      </c>
      <c r="R5152" s="223">
        <f>Q5152*H5152</f>
        <v>0.01</v>
      </c>
      <c r="S5152" s="223">
        <v>0</v>
      </c>
      <c r="T5152" s="224">
        <f>S5152*H5152</f>
        <v>0</v>
      </c>
      <c r="U5152" s="40"/>
      <c r="V5152" s="40"/>
      <c r="W5152" s="40"/>
      <c r="X5152" s="40"/>
      <c r="Y5152" s="40"/>
      <c r="Z5152" s="40"/>
      <c r="AA5152" s="40"/>
      <c r="AB5152" s="40"/>
      <c r="AC5152" s="40"/>
      <c r="AD5152" s="40"/>
      <c r="AE5152" s="40"/>
      <c r="AR5152" s="225" t="s">
        <v>307</v>
      </c>
      <c r="AT5152" s="225" t="s">
        <v>192</v>
      </c>
      <c r="AU5152" s="225" t="s">
        <v>82</v>
      </c>
      <c r="AY5152" s="19" t="s">
        <v>190</v>
      </c>
      <c r="BE5152" s="226">
        <f>IF(N5152="základní",J5152,0)</f>
        <v>0</v>
      </c>
      <c r="BF5152" s="226">
        <f>IF(N5152="snížená",J5152,0)</f>
        <v>0</v>
      </c>
      <c r="BG5152" s="226">
        <f>IF(N5152="zákl. přenesená",J5152,0)</f>
        <v>0</v>
      </c>
      <c r="BH5152" s="226">
        <f>IF(N5152="sníž. přenesená",J5152,0)</f>
        <v>0</v>
      </c>
      <c r="BI5152" s="226">
        <f>IF(N5152="nulová",J5152,0)</f>
        <v>0</v>
      </c>
      <c r="BJ5152" s="19" t="s">
        <v>79</v>
      </c>
      <c r="BK5152" s="226">
        <f>ROUND(I5152*H5152,2)</f>
        <v>0</v>
      </c>
      <c r="BL5152" s="19" t="s">
        <v>307</v>
      </c>
      <c r="BM5152" s="225" t="s">
        <v>5059</v>
      </c>
    </row>
    <row r="5153" s="2" customFormat="1" ht="21.75" customHeight="1">
      <c r="A5153" s="40"/>
      <c r="B5153" s="41"/>
      <c r="C5153" s="214" t="s">
        <v>5060</v>
      </c>
      <c r="D5153" s="214" t="s">
        <v>192</v>
      </c>
      <c r="E5153" s="215" t="s">
        <v>5061</v>
      </c>
      <c r="F5153" s="216" t="s">
        <v>5062</v>
      </c>
      <c r="G5153" s="217" t="s">
        <v>408</v>
      </c>
      <c r="H5153" s="218">
        <v>1</v>
      </c>
      <c r="I5153" s="219"/>
      <c r="J5153" s="220">
        <f>ROUND(I5153*H5153,2)</f>
        <v>0</v>
      </c>
      <c r="K5153" s="216" t="s">
        <v>19</v>
      </c>
      <c r="L5153" s="46"/>
      <c r="M5153" s="221" t="s">
        <v>19</v>
      </c>
      <c r="N5153" s="222" t="s">
        <v>43</v>
      </c>
      <c r="O5153" s="86"/>
      <c r="P5153" s="223">
        <f>O5153*H5153</f>
        <v>0</v>
      </c>
      <c r="Q5153" s="223">
        <v>0.01</v>
      </c>
      <c r="R5153" s="223">
        <f>Q5153*H5153</f>
        <v>0.01</v>
      </c>
      <c r="S5153" s="223">
        <v>0</v>
      </c>
      <c r="T5153" s="224">
        <f>S5153*H5153</f>
        <v>0</v>
      </c>
      <c r="U5153" s="40"/>
      <c r="V5153" s="40"/>
      <c r="W5153" s="40"/>
      <c r="X5153" s="40"/>
      <c r="Y5153" s="40"/>
      <c r="Z5153" s="40"/>
      <c r="AA5153" s="40"/>
      <c r="AB5153" s="40"/>
      <c r="AC5153" s="40"/>
      <c r="AD5153" s="40"/>
      <c r="AE5153" s="40"/>
      <c r="AR5153" s="225" t="s">
        <v>307</v>
      </c>
      <c r="AT5153" s="225" t="s">
        <v>192</v>
      </c>
      <c r="AU5153" s="225" t="s">
        <v>82</v>
      </c>
      <c r="AY5153" s="19" t="s">
        <v>190</v>
      </c>
      <c r="BE5153" s="226">
        <f>IF(N5153="základní",J5153,0)</f>
        <v>0</v>
      </c>
      <c r="BF5153" s="226">
        <f>IF(N5153="snížená",J5153,0)</f>
        <v>0</v>
      </c>
      <c r="BG5153" s="226">
        <f>IF(N5153="zákl. přenesená",J5153,0)</f>
        <v>0</v>
      </c>
      <c r="BH5153" s="226">
        <f>IF(N5153="sníž. přenesená",J5153,0)</f>
        <v>0</v>
      </c>
      <c r="BI5153" s="226">
        <f>IF(N5153="nulová",J5153,0)</f>
        <v>0</v>
      </c>
      <c r="BJ5153" s="19" t="s">
        <v>79</v>
      </c>
      <c r="BK5153" s="226">
        <f>ROUND(I5153*H5153,2)</f>
        <v>0</v>
      </c>
      <c r="BL5153" s="19" t="s">
        <v>307</v>
      </c>
      <c r="BM5153" s="225" t="s">
        <v>5063</v>
      </c>
    </row>
    <row r="5154" s="2" customFormat="1" ht="24.15" customHeight="1">
      <c r="A5154" s="40"/>
      <c r="B5154" s="41"/>
      <c r="C5154" s="214" t="s">
        <v>5064</v>
      </c>
      <c r="D5154" s="214" t="s">
        <v>192</v>
      </c>
      <c r="E5154" s="215" t="s">
        <v>5065</v>
      </c>
      <c r="F5154" s="216" t="s">
        <v>5066</v>
      </c>
      <c r="G5154" s="217" t="s">
        <v>408</v>
      </c>
      <c r="H5154" s="218">
        <v>1</v>
      </c>
      <c r="I5154" s="219"/>
      <c r="J5154" s="220">
        <f>ROUND(I5154*H5154,2)</f>
        <v>0</v>
      </c>
      <c r="K5154" s="216" t="s">
        <v>19</v>
      </c>
      <c r="L5154" s="46"/>
      <c r="M5154" s="221" t="s">
        <v>19</v>
      </c>
      <c r="N5154" s="222" t="s">
        <v>43</v>
      </c>
      <c r="O5154" s="86"/>
      <c r="P5154" s="223">
        <f>O5154*H5154</f>
        <v>0</v>
      </c>
      <c r="Q5154" s="223">
        <v>0.070000000000000007</v>
      </c>
      <c r="R5154" s="223">
        <f>Q5154*H5154</f>
        <v>0.070000000000000007</v>
      </c>
      <c r="S5154" s="223">
        <v>0</v>
      </c>
      <c r="T5154" s="224">
        <f>S5154*H5154</f>
        <v>0</v>
      </c>
      <c r="U5154" s="40"/>
      <c r="V5154" s="40"/>
      <c r="W5154" s="40"/>
      <c r="X5154" s="40"/>
      <c r="Y5154" s="40"/>
      <c r="Z5154" s="40"/>
      <c r="AA5154" s="40"/>
      <c r="AB5154" s="40"/>
      <c r="AC5154" s="40"/>
      <c r="AD5154" s="40"/>
      <c r="AE5154" s="40"/>
      <c r="AR5154" s="225" t="s">
        <v>307</v>
      </c>
      <c r="AT5154" s="225" t="s">
        <v>192</v>
      </c>
      <c r="AU5154" s="225" t="s">
        <v>82</v>
      </c>
      <c r="AY5154" s="19" t="s">
        <v>190</v>
      </c>
      <c r="BE5154" s="226">
        <f>IF(N5154="základní",J5154,0)</f>
        <v>0</v>
      </c>
      <c r="BF5154" s="226">
        <f>IF(N5154="snížená",J5154,0)</f>
        <v>0</v>
      </c>
      <c r="BG5154" s="226">
        <f>IF(N5154="zákl. přenesená",J5154,0)</f>
        <v>0</v>
      </c>
      <c r="BH5154" s="226">
        <f>IF(N5154="sníž. přenesená",J5154,0)</f>
        <v>0</v>
      </c>
      <c r="BI5154" s="226">
        <f>IF(N5154="nulová",J5154,0)</f>
        <v>0</v>
      </c>
      <c r="BJ5154" s="19" t="s">
        <v>79</v>
      </c>
      <c r="BK5154" s="226">
        <f>ROUND(I5154*H5154,2)</f>
        <v>0</v>
      </c>
      <c r="BL5154" s="19" t="s">
        <v>307</v>
      </c>
      <c r="BM5154" s="225" t="s">
        <v>5067</v>
      </c>
    </row>
    <row r="5155" s="2" customFormat="1" ht="21.75" customHeight="1">
      <c r="A5155" s="40"/>
      <c r="B5155" s="41"/>
      <c r="C5155" s="214" t="s">
        <v>5068</v>
      </c>
      <c r="D5155" s="214" t="s">
        <v>192</v>
      </c>
      <c r="E5155" s="215" t="s">
        <v>5069</v>
      </c>
      <c r="F5155" s="216" t="s">
        <v>5070</v>
      </c>
      <c r="G5155" s="217" t="s">
        <v>408</v>
      </c>
      <c r="H5155" s="218">
        <v>1</v>
      </c>
      <c r="I5155" s="219"/>
      <c r="J5155" s="220">
        <f>ROUND(I5155*H5155,2)</f>
        <v>0</v>
      </c>
      <c r="K5155" s="216" t="s">
        <v>19</v>
      </c>
      <c r="L5155" s="46"/>
      <c r="M5155" s="221" t="s">
        <v>19</v>
      </c>
      <c r="N5155" s="222" t="s">
        <v>43</v>
      </c>
      <c r="O5155" s="86"/>
      <c r="P5155" s="223">
        <f>O5155*H5155</f>
        <v>0</v>
      </c>
      <c r="Q5155" s="223">
        <v>0.029999999999999999</v>
      </c>
      <c r="R5155" s="223">
        <f>Q5155*H5155</f>
        <v>0.029999999999999999</v>
      </c>
      <c r="S5155" s="223">
        <v>0</v>
      </c>
      <c r="T5155" s="224">
        <f>S5155*H5155</f>
        <v>0</v>
      </c>
      <c r="U5155" s="40"/>
      <c r="V5155" s="40"/>
      <c r="W5155" s="40"/>
      <c r="X5155" s="40"/>
      <c r="Y5155" s="40"/>
      <c r="Z5155" s="40"/>
      <c r="AA5155" s="40"/>
      <c r="AB5155" s="40"/>
      <c r="AC5155" s="40"/>
      <c r="AD5155" s="40"/>
      <c r="AE5155" s="40"/>
      <c r="AR5155" s="225" t="s">
        <v>307</v>
      </c>
      <c r="AT5155" s="225" t="s">
        <v>192</v>
      </c>
      <c r="AU5155" s="225" t="s">
        <v>82</v>
      </c>
      <c r="AY5155" s="19" t="s">
        <v>190</v>
      </c>
      <c r="BE5155" s="226">
        <f>IF(N5155="základní",J5155,0)</f>
        <v>0</v>
      </c>
      <c r="BF5155" s="226">
        <f>IF(N5155="snížená",J5155,0)</f>
        <v>0</v>
      </c>
      <c r="BG5155" s="226">
        <f>IF(N5155="zákl. přenesená",J5155,0)</f>
        <v>0</v>
      </c>
      <c r="BH5155" s="226">
        <f>IF(N5155="sníž. přenesená",J5155,0)</f>
        <v>0</v>
      </c>
      <c r="BI5155" s="226">
        <f>IF(N5155="nulová",J5155,0)</f>
        <v>0</v>
      </c>
      <c r="BJ5155" s="19" t="s">
        <v>79</v>
      </c>
      <c r="BK5155" s="226">
        <f>ROUND(I5155*H5155,2)</f>
        <v>0</v>
      </c>
      <c r="BL5155" s="19" t="s">
        <v>307</v>
      </c>
      <c r="BM5155" s="225" t="s">
        <v>5071</v>
      </c>
    </row>
    <row r="5156" s="2" customFormat="1" ht="16.5" customHeight="1">
      <c r="A5156" s="40"/>
      <c r="B5156" s="41"/>
      <c r="C5156" s="214" t="s">
        <v>5072</v>
      </c>
      <c r="D5156" s="214" t="s">
        <v>192</v>
      </c>
      <c r="E5156" s="215" t="s">
        <v>5073</v>
      </c>
      <c r="F5156" s="216" t="s">
        <v>5058</v>
      </c>
      <c r="G5156" s="217" t="s">
        <v>408</v>
      </c>
      <c r="H5156" s="218">
        <v>2</v>
      </c>
      <c r="I5156" s="219"/>
      <c r="J5156" s="220">
        <f>ROUND(I5156*H5156,2)</f>
        <v>0</v>
      </c>
      <c r="K5156" s="216" t="s">
        <v>19</v>
      </c>
      <c r="L5156" s="46"/>
      <c r="M5156" s="221" t="s">
        <v>19</v>
      </c>
      <c r="N5156" s="222" t="s">
        <v>43</v>
      </c>
      <c r="O5156" s="86"/>
      <c r="P5156" s="223">
        <f>O5156*H5156</f>
        <v>0</v>
      </c>
      <c r="Q5156" s="223">
        <v>0.029999999999999999</v>
      </c>
      <c r="R5156" s="223">
        <f>Q5156*H5156</f>
        <v>0.059999999999999998</v>
      </c>
      <c r="S5156" s="223">
        <v>0</v>
      </c>
      <c r="T5156" s="224">
        <f>S5156*H5156</f>
        <v>0</v>
      </c>
      <c r="U5156" s="40"/>
      <c r="V5156" s="40"/>
      <c r="W5156" s="40"/>
      <c r="X5156" s="40"/>
      <c r="Y5156" s="40"/>
      <c r="Z5156" s="40"/>
      <c r="AA5156" s="40"/>
      <c r="AB5156" s="40"/>
      <c r="AC5156" s="40"/>
      <c r="AD5156" s="40"/>
      <c r="AE5156" s="40"/>
      <c r="AR5156" s="225" t="s">
        <v>307</v>
      </c>
      <c r="AT5156" s="225" t="s">
        <v>192</v>
      </c>
      <c r="AU5156" s="225" t="s">
        <v>82</v>
      </c>
      <c r="AY5156" s="19" t="s">
        <v>190</v>
      </c>
      <c r="BE5156" s="226">
        <f>IF(N5156="základní",J5156,0)</f>
        <v>0</v>
      </c>
      <c r="BF5156" s="226">
        <f>IF(N5156="snížená",J5156,0)</f>
        <v>0</v>
      </c>
      <c r="BG5156" s="226">
        <f>IF(N5156="zákl. přenesená",J5156,0)</f>
        <v>0</v>
      </c>
      <c r="BH5156" s="226">
        <f>IF(N5156="sníž. přenesená",J5156,0)</f>
        <v>0</v>
      </c>
      <c r="BI5156" s="226">
        <f>IF(N5156="nulová",J5156,0)</f>
        <v>0</v>
      </c>
      <c r="BJ5156" s="19" t="s">
        <v>79</v>
      </c>
      <c r="BK5156" s="226">
        <f>ROUND(I5156*H5156,2)</f>
        <v>0</v>
      </c>
      <c r="BL5156" s="19" t="s">
        <v>307</v>
      </c>
      <c r="BM5156" s="225" t="s">
        <v>5074</v>
      </c>
    </row>
    <row r="5157" s="2" customFormat="1" ht="16.5" customHeight="1">
      <c r="A5157" s="40"/>
      <c r="B5157" s="41"/>
      <c r="C5157" s="214" t="s">
        <v>5075</v>
      </c>
      <c r="D5157" s="214" t="s">
        <v>192</v>
      </c>
      <c r="E5157" s="215" t="s">
        <v>5076</v>
      </c>
      <c r="F5157" s="216" t="s">
        <v>5077</v>
      </c>
      <c r="G5157" s="217" t="s">
        <v>408</v>
      </c>
      <c r="H5157" s="218">
        <v>1</v>
      </c>
      <c r="I5157" s="219"/>
      <c r="J5157" s="220">
        <f>ROUND(I5157*H5157,2)</f>
        <v>0</v>
      </c>
      <c r="K5157" s="216" t="s">
        <v>19</v>
      </c>
      <c r="L5157" s="46"/>
      <c r="M5157" s="221" t="s">
        <v>19</v>
      </c>
      <c r="N5157" s="222" t="s">
        <v>43</v>
      </c>
      <c r="O5157" s="86"/>
      <c r="P5157" s="223">
        <f>O5157*H5157</f>
        <v>0</v>
      </c>
      <c r="Q5157" s="223">
        <v>0.029999999999999999</v>
      </c>
      <c r="R5157" s="223">
        <f>Q5157*H5157</f>
        <v>0.029999999999999999</v>
      </c>
      <c r="S5157" s="223">
        <v>0</v>
      </c>
      <c r="T5157" s="224">
        <f>S5157*H5157</f>
        <v>0</v>
      </c>
      <c r="U5157" s="40"/>
      <c r="V5157" s="40"/>
      <c r="W5157" s="40"/>
      <c r="X5157" s="40"/>
      <c r="Y5157" s="40"/>
      <c r="Z5157" s="40"/>
      <c r="AA5157" s="40"/>
      <c r="AB5157" s="40"/>
      <c r="AC5157" s="40"/>
      <c r="AD5157" s="40"/>
      <c r="AE5157" s="40"/>
      <c r="AR5157" s="225" t="s">
        <v>307</v>
      </c>
      <c r="AT5157" s="225" t="s">
        <v>192</v>
      </c>
      <c r="AU5157" s="225" t="s">
        <v>82</v>
      </c>
      <c r="AY5157" s="19" t="s">
        <v>190</v>
      </c>
      <c r="BE5157" s="226">
        <f>IF(N5157="základní",J5157,0)</f>
        <v>0</v>
      </c>
      <c r="BF5157" s="226">
        <f>IF(N5157="snížená",J5157,0)</f>
        <v>0</v>
      </c>
      <c r="BG5157" s="226">
        <f>IF(N5157="zákl. přenesená",J5157,0)</f>
        <v>0</v>
      </c>
      <c r="BH5157" s="226">
        <f>IF(N5157="sníž. přenesená",J5157,0)</f>
        <v>0</v>
      </c>
      <c r="BI5157" s="226">
        <f>IF(N5157="nulová",J5157,0)</f>
        <v>0</v>
      </c>
      <c r="BJ5157" s="19" t="s">
        <v>79</v>
      </c>
      <c r="BK5157" s="226">
        <f>ROUND(I5157*H5157,2)</f>
        <v>0</v>
      </c>
      <c r="BL5157" s="19" t="s">
        <v>307</v>
      </c>
      <c r="BM5157" s="225" t="s">
        <v>5078</v>
      </c>
    </row>
    <row r="5158" s="2" customFormat="1" ht="16.5" customHeight="1">
      <c r="A5158" s="40"/>
      <c r="B5158" s="41"/>
      <c r="C5158" s="214" t="s">
        <v>5079</v>
      </c>
      <c r="D5158" s="214" t="s">
        <v>192</v>
      </c>
      <c r="E5158" s="215" t="s">
        <v>5080</v>
      </c>
      <c r="F5158" s="216" t="s">
        <v>5081</v>
      </c>
      <c r="G5158" s="217" t="s">
        <v>408</v>
      </c>
      <c r="H5158" s="218">
        <v>3</v>
      </c>
      <c r="I5158" s="219"/>
      <c r="J5158" s="220">
        <f>ROUND(I5158*H5158,2)</f>
        <v>0</v>
      </c>
      <c r="K5158" s="216" t="s">
        <v>19</v>
      </c>
      <c r="L5158" s="46"/>
      <c r="M5158" s="221" t="s">
        <v>19</v>
      </c>
      <c r="N5158" s="222" t="s">
        <v>43</v>
      </c>
      <c r="O5158" s="86"/>
      <c r="P5158" s="223">
        <f>O5158*H5158</f>
        <v>0</v>
      </c>
      <c r="Q5158" s="223">
        <v>0.001</v>
      </c>
      <c r="R5158" s="223">
        <f>Q5158*H5158</f>
        <v>0.0030000000000000001</v>
      </c>
      <c r="S5158" s="223">
        <v>0</v>
      </c>
      <c r="T5158" s="224">
        <f>S5158*H5158</f>
        <v>0</v>
      </c>
      <c r="U5158" s="40"/>
      <c r="V5158" s="40"/>
      <c r="W5158" s="40"/>
      <c r="X5158" s="40"/>
      <c r="Y5158" s="40"/>
      <c r="Z5158" s="40"/>
      <c r="AA5158" s="40"/>
      <c r="AB5158" s="40"/>
      <c r="AC5158" s="40"/>
      <c r="AD5158" s="40"/>
      <c r="AE5158" s="40"/>
      <c r="AR5158" s="225" t="s">
        <v>307</v>
      </c>
      <c r="AT5158" s="225" t="s">
        <v>192</v>
      </c>
      <c r="AU5158" s="225" t="s">
        <v>82</v>
      </c>
      <c r="AY5158" s="19" t="s">
        <v>190</v>
      </c>
      <c r="BE5158" s="226">
        <f>IF(N5158="základní",J5158,0)</f>
        <v>0</v>
      </c>
      <c r="BF5158" s="226">
        <f>IF(N5158="snížená",J5158,0)</f>
        <v>0</v>
      </c>
      <c r="BG5158" s="226">
        <f>IF(N5158="zákl. přenesená",J5158,0)</f>
        <v>0</v>
      </c>
      <c r="BH5158" s="226">
        <f>IF(N5158="sníž. přenesená",J5158,0)</f>
        <v>0</v>
      </c>
      <c r="BI5158" s="226">
        <f>IF(N5158="nulová",J5158,0)</f>
        <v>0</v>
      </c>
      <c r="BJ5158" s="19" t="s">
        <v>79</v>
      </c>
      <c r="BK5158" s="226">
        <f>ROUND(I5158*H5158,2)</f>
        <v>0</v>
      </c>
      <c r="BL5158" s="19" t="s">
        <v>307</v>
      </c>
      <c r="BM5158" s="225" t="s">
        <v>5082</v>
      </c>
    </row>
    <row r="5159" s="2" customFormat="1" ht="24.15" customHeight="1">
      <c r="A5159" s="40"/>
      <c r="B5159" s="41"/>
      <c r="C5159" s="214" t="s">
        <v>5083</v>
      </c>
      <c r="D5159" s="214" t="s">
        <v>192</v>
      </c>
      <c r="E5159" s="215" t="s">
        <v>5084</v>
      </c>
      <c r="F5159" s="216" t="s">
        <v>5066</v>
      </c>
      <c r="G5159" s="217" t="s">
        <v>408</v>
      </c>
      <c r="H5159" s="218">
        <v>1</v>
      </c>
      <c r="I5159" s="219"/>
      <c r="J5159" s="220">
        <f>ROUND(I5159*H5159,2)</f>
        <v>0</v>
      </c>
      <c r="K5159" s="216" t="s">
        <v>19</v>
      </c>
      <c r="L5159" s="46"/>
      <c r="M5159" s="221" t="s">
        <v>19</v>
      </c>
      <c r="N5159" s="222" t="s">
        <v>43</v>
      </c>
      <c r="O5159" s="86"/>
      <c r="P5159" s="223">
        <f>O5159*H5159</f>
        <v>0</v>
      </c>
      <c r="Q5159" s="223">
        <v>0.070000000000000007</v>
      </c>
      <c r="R5159" s="223">
        <f>Q5159*H5159</f>
        <v>0.070000000000000007</v>
      </c>
      <c r="S5159" s="223">
        <v>0</v>
      </c>
      <c r="T5159" s="224">
        <f>S5159*H5159</f>
        <v>0</v>
      </c>
      <c r="U5159" s="40"/>
      <c r="V5159" s="40"/>
      <c r="W5159" s="40"/>
      <c r="X5159" s="40"/>
      <c r="Y5159" s="40"/>
      <c r="Z5159" s="40"/>
      <c r="AA5159" s="40"/>
      <c r="AB5159" s="40"/>
      <c r="AC5159" s="40"/>
      <c r="AD5159" s="40"/>
      <c r="AE5159" s="40"/>
      <c r="AR5159" s="225" t="s">
        <v>307</v>
      </c>
      <c r="AT5159" s="225" t="s">
        <v>192</v>
      </c>
      <c r="AU5159" s="225" t="s">
        <v>82</v>
      </c>
      <c r="AY5159" s="19" t="s">
        <v>190</v>
      </c>
      <c r="BE5159" s="226">
        <f>IF(N5159="základní",J5159,0)</f>
        <v>0</v>
      </c>
      <c r="BF5159" s="226">
        <f>IF(N5159="snížená",J5159,0)</f>
        <v>0</v>
      </c>
      <c r="BG5159" s="226">
        <f>IF(N5159="zákl. přenesená",J5159,0)</f>
        <v>0</v>
      </c>
      <c r="BH5159" s="226">
        <f>IF(N5159="sníž. přenesená",J5159,0)</f>
        <v>0</v>
      </c>
      <c r="BI5159" s="226">
        <f>IF(N5159="nulová",J5159,0)</f>
        <v>0</v>
      </c>
      <c r="BJ5159" s="19" t="s">
        <v>79</v>
      </c>
      <c r="BK5159" s="226">
        <f>ROUND(I5159*H5159,2)</f>
        <v>0</v>
      </c>
      <c r="BL5159" s="19" t="s">
        <v>307</v>
      </c>
      <c r="BM5159" s="225" t="s">
        <v>5085</v>
      </c>
    </row>
    <row r="5160" s="2" customFormat="1" ht="24.15" customHeight="1">
      <c r="A5160" s="40"/>
      <c r="B5160" s="41"/>
      <c r="C5160" s="214" t="s">
        <v>5086</v>
      </c>
      <c r="D5160" s="214" t="s">
        <v>192</v>
      </c>
      <c r="E5160" s="215" t="s">
        <v>5087</v>
      </c>
      <c r="F5160" s="216" t="s">
        <v>5088</v>
      </c>
      <c r="G5160" s="217" t="s">
        <v>408</v>
      </c>
      <c r="H5160" s="218">
        <v>2</v>
      </c>
      <c r="I5160" s="219"/>
      <c r="J5160" s="220">
        <f>ROUND(I5160*H5160,2)</f>
        <v>0</v>
      </c>
      <c r="K5160" s="216" t="s">
        <v>19</v>
      </c>
      <c r="L5160" s="46"/>
      <c r="M5160" s="221" t="s">
        <v>19</v>
      </c>
      <c r="N5160" s="222" t="s">
        <v>43</v>
      </c>
      <c r="O5160" s="86"/>
      <c r="P5160" s="223">
        <f>O5160*H5160</f>
        <v>0</v>
      </c>
      <c r="Q5160" s="223">
        <v>0.69999999999999996</v>
      </c>
      <c r="R5160" s="223">
        <f>Q5160*H5160</f>
        <v>1.3999999999999999</v>
      </c>
      <c r="S5160" s="223">
        <v>0</v>
      </c>
      <c r="T5160" s="224">
        <f>S5160*H5160</f>
        <v>0</v>
      </c>
      <c r="U5160" s="40"/>
      <c r="V5160" s="40"/>
      <c r="W5160" s="40"/>
      <c r="X5160" s="40"/>
      <c r="Y5160" s="40"/>
      <c r="Z5160" s="40"/>
      <c r="AA5160" s="40"/>
      <c r="AB5160" s="40"/>
      <c r="AC5160" s="40"/>
      <c r="AD5160" s="40"/>
      <c r="AE5160" s="40"/>
      <c r="AR5160" s="225" t="s">
        <v>307</v>
      </c>
      <c r="AT5160" s="225" t="s">
        <v>192</v>
      </c>
      <c r="AU5160" s="225" t="s">
        <v>82</v>
      </c>
      <c r="AY5160" s="19" t="s">
        <v>190</v>
      </c>
      <c r="BE5160" s="226">
        <f>IF(N5160="základní",J5160,0)</f>
        <v>0</v>
      </c>
      <c r="BF5160" s="226">
        <f>IF(N5160="snížená",J5160,0)</f>
        <v>0</v>
      </c>
      <c r="BG5160" s="226">
        <f>IF(N5160="zákl. přenesená",J5160,0)</f>
        <v>0</v>
      </c>
      <c r="BH5160" s="226">
        <f>IF(N5160="sníž. přenesená",J5160,0)</f>
        <v>0</v>
      </c>
      <c r="BI5160" s="226">
        <f>IF(N5160="nulová",J5160,0)</f>
        <v>0</v>
      </c>
      <c r="BJ5160" s="19" t="s">
        <v>79</v>
      </c>
      <c r="BK5160" s="226">
        <f>ROUND(I5160*H5160,2)</f>
        <v>0</v>
      </c>
      <c r="BL5160" s="19" t="s">
        <v>307</v>
      </c>
      <c r="BM5160" s="225" t="s">
        <v>5089</v>
      </c>
    </row>
    <row r="5161" s="2" customFormat="1" ht="16.5" customHeight="1">
      <c r="A5161" s="40"/>
      <c r="B5161" s="41"/>
      <c r="C5161" s="214" t="s">
        <v>5090</v>
      </c>
      <c r="D5161" s="214" t="s">
        <v>192</v>
      </c>
      <c r="E5161" s="215" t="s">
        <v>5091</v>
      </c>
      <c r="F5161" s="216" t="s">
        <v>5092</v>
      </c>
      <c r="G5161" s="217" t="s">
        <v>408</v>
      </c>
      <c r="H5161" s="218">
        <v>18</v>
      </c>
      <c r="I5161" s="219"/>
      <c r="J5161" s="220">
        <f>ROUND(I5161*H5161,2)</f>
        <v>0</v>
      </c>
      <c r="K5161" s="216" t="s">
        <v>19</v>
      </c>
      <c r="L5161" s="46"/>
      <c r="M5161" s="221" t="s">
        <v>19</v>
      </c>
      <c r="N5161" s="222" t="s">
        <v>43</v>
      </c>
      <c r="O5161" s="86"/>
      <c r="P5161" s="223">
        <f>O5161*H5161</f>
        <v>0</v>
      </c>
      <c r="Q5161" s="223">
        <v>0.001</v>
      </c>
      <c r="R5161" s="223">
        <f>Q5161*H5161</f>
        <v>0.018000000000000002</v>
      </c>
      <c r="S5161" s="223">
        <v>0</v>
      </c>
      <c r="T5161" s="224">
        <f>S5161*H5161</f>
        <v>0</v>
      </c>
      <c r="U5161" s="40"/>
      <c r="V5161" s="40"/>
      <c r="W5161" s="40"/>
      <c r="X5161" s="40"/>
      <c r="Y5161" s="40"/>
      <c r="Z5161" s="40"/>
      <c r="AA5161" s="40"/>
      <c r="AB5161" s="40"/>
      <c r="AC5161" s="40"/>
      <c r="AD5161" s="40"/>
      <c r="AE5161" s="40"/>
      <c r="AR5161" s="225" t="s">
        <v>307</v>
      </c>
      <c r="AT5161" s="225" t="s">
        <v>192</v>
      </c>
      <c r="AU5161" s="225" t="s">
        <v>82</v>
      </c>
      <c r="AY5161" s="19" t="s">
        <v>190</v>
      </c>
      <c r="BE5161" s="226">
        <f>IF(N5161="základní",J5161,0)</f>
        <v>0</v>
      </c>
      <c r="BF5161" s="226">
        <f>IF(N5161="snížená",J5161,0)</f>
        <v>0</v>
      </c>
      <c r="BG5161" s="226">
        <f>IF(N5161="zákl. přenesená",J5161,0)</f>
        <v>0</v>
      </c>
      <c r="BH5161" s="226">
        <f>IF(N5161="sníž. přenesená",J5161,0)</f>
        <v>0</v>
      </c>
      <c r="BI5161" s="226">
        <f>IF(N5161="nulová",J5161,0)</f>
        <v>0</v>
      </c>
      <c r="BJ5161" s="19" t="s">
        <v>79</v>
      </c>
      <c r="BK5161" s="226">
        <f>ROUND(I5161*H5161,2)</f>
        <v>0</v>
      </c>
      <c r="BL5161" s="19" t="s">
        <v>307</v>
      </c>
      <c r="BM5161" s="225" t="s">
        <v>5093</v>
      </c>
    </row>
    <row r="5162" s="2" customFormat="1" ht="21.75" customHeight="1">
      <c r="A5162" s="40"/>
      <c r="B5162" s="41"/>
      <c r="C5162" s="214" t="s">
        <v>5094</v>
      </c>
      <c r="D5162" s="214" t="s">
        <v>192</v>
      </c>
      <c r="E5162" s="215" t="s">
        <v>5095</v>
      </c>
      <c r="F5162" s="216" t="s">
        <v>5096</v>
      </c>
      <c r="G5162" s="217" t="s">
        <v>408</v>
      </c>
      <c r="H5162" s="218">
        <v>1</v>
      </c>
      <c r="I5162" s="219"/>
      <c r="J5162" s="220">
        <f>ROUND(I5162*H5162,2)</f>
        <v>0</v>
      </c>
      <c r="K5162" s="216" t="s">
        <v>19</v>
      </c>
      <c r="L5162" s="46"/>
      <c r="M5162" s="221" t="s">
        <v>19</v>
      </c>
      <c r="N5162" s="222" t="s">
        <v>43</v>
      </c>
      <c r="O5162" s="86"/>
      <c r="P5162" s="223">
        <f>O5162*H5162</f>
        <v>0</v>
      </c>
      <c r="Q5162" s="223">
        <v>0.029999999999999999</v>
      </c>
      <c r="R5162" s="223">
        <f>Q5162*H5162</f>
        <v>0.029999999999999999</v>
      </c>
      <c r="S5162" s="223">
        <v>0</v>
      </c>
      <c r="T5162" s="224">
        <f>S5162*H5162</f>
        <v>0</v>
      </c>
      <c r="U5162" s="40"/>
      <c r="V5162" s="40"/>
      <c r="W5162" s="40"/>
      <c r="X5162" s="40"/>
      <c r="Y5162" s="40"/>
      <c r="Z5162" s="40"/>
      <c r="AA5162" s="40"/>
      <c r="AB5162" s="40"/>
      <c r="AC5162" s="40"/>
      <c r="AD5162" s="40"/>
      <c r="AE5162" s="40"/>
      <c r="AR5162" s="225" t="s">
        <v>307</v>
      </c>
      <c r="AT5162" s="225" t="s">
        <v>192</v>
      </c>
      <c r="AU5162" s="225" t="s">
        <v>82</v>
      </c>
      <c r="AY5162" s="19" t="s">
        <v>190</v>
      </c>
      <c r="BE5162" s="226">
        <f>IF(N5162="základní",J5162,0)</f>
        <v>0</v>
      </c>
      <c r="BF5162" s="226">
        <f>IF(N5162="snížená",J5162,0)</f>
        <v>0</v>
      </c>
      <c r="BG5162" s="226">
        <f>IF(N5162="zákl. přenesená",J5162,0)</f>
        <v>0</v>
      </c>
      <c r="BH5162" s="226">
        <f>IF(N5162="sníž. přenesená",J5162,0)</f>
        <v>0</v>
      </c>
      <c r="BI5162" s="226">
        <f>IF(N5162="nulová",J5162,0)</f>
        <v>0</v>
      </c>
      <c r="BJ5162" s="19" t="s">
        <v>79</v>
      </c>
      <c r="BK5162" s="226">
        <f>ROUND(I5162*H5162,2)</f>
        <v>0</v>
      </c>
      <c r="BL5162" s="19" t="s">
        <v>307</v>
      </c>
      <c r="BM5162" s="225" t="s">
        <v>5097</v>
      </c>
    </row>
    <row r="5163" s="2" customFormat="1" ht="21.75" customHeight="1">
      <c r="A5163" s="40"/>
      <c r="B5163" s="41"/>
      <c r="C5163" s="214" t="s">
        <v>5098</v>
      </c>
      <c r="D5163" s="214" t="s">
        <v>192</v>
      </c>
      <c r="E5163" s="215" t="s">
        <v>5099</v>
      </c>
      <c r="F5163" s="216" t="s">
        <v>5100</v>
      </c>
      <c r="G5163" s="217" t="s">
        <v>408</v>
      </c>
      <c r="H5163" s="218">
        <v>1</v>
      </c>
      <c r="I5163" s="219"/>
      <c r="J5163" s="220">
        <f>ROUND(I5163*H5163,2)</f>
        <v>0</v>
      </c>
      <c r="K5163" s="216" t="s">
        <v>19</v>
      </c>
      <c r="L5163" s="46"/>
      <c r="M5163" s="221" t="s">
        <v>19</v>
      </c>
      <c r="N5163" s="222" t="s">
        <v>43</v>
      </c>
      <c r="O5163" s="86"/>
      <c r="P5163" s="223">
        <f>O5163*H5163</f>
        <v>0</v>
      </c>
      <c r="Q5163" s="223">
        <v>0.029999999999999999</v>
      </c>
      <c r="R5163" s="223">
        <f>Q5163*H5163</f>
        <v>0.029999999999999999</v>
      </c>
      <c r="S5163" s="223">
        <v>0</v>
      </c>
      <c r="T5163" s="224">
        <f>S5163*H5163</f>
        <v>0</v>
      </c>
      <c r="U5163" s="40"/>
      <c r="V5163" s="40"/>
      <c r="W5163" s="40"/>
      <c r="X5163" s="40"/>
      <c r="Y5163" s="40"/>
      <c r="Z5163" s="40"/>
      <c r="AA5163" s="40"/>
      <c r="AB5163" s="40"/>
      <c r="AC5163" s="40"/>
      <c r="AD5163" s="40"/>
      <c r="AE5163" s="40"/>
      <c r="AR5163" s="225" t="s">
        <v>307</v>
      </c>
      <c r="AT5163" s="225" t="s">
        <v>192</v>
      </c>
      <c r="AU5163" s="225" t="s">
        <v>82</v>
      </c>
      <c r="AY5163" s="19" t="s">
        <v>190</v>
      </c>
      <c r="BE5163" s="226">
        <f>IF(N5163="základní",J5163,0)</f>
        <v>0</v>
      </c>
      <c r="BF5163" s="226">
        <f>IF(N5163="snížená",J5163,0)</f>
        <v>0</v>
      </c>
      <c r="BG5163" s="226">
        <f>IF(N5163="zákl. přenesená",J5163,0)</f>
        <v>0</v>
      </c>
      <c r="BH5163" s="226">
        <f>IF(N5163="sníž. přenesená",J5163,0)</f>
        <v>0</v>
      </c>
      <c r="BI5163" s="226">
        <f>IF(N5163="nulová",J5163,0)</f>
        <v>0</v>
      </c>
      <c r="BJ5163" s="19" t="s">
        <v>79</v>
      </c>
      <c r="BK5163" s="226">
        <f>ROUND(I5163*H5163,2)</f>
        <v>0</v>
      </c>
      <c r="BL5163" s="19" t="s">
        <v>307</v>
      </c>
      <c r="BM5163" s="225" t="s">
        <v>5101</v>
      </c>
    </row>
    <row r="5164" s="2" customFormat="1" ht="21.75" customHeight="1">
      <c r="A5164" s="40"/>
      <c r="B5164" s="41"/>
      <c r="C5164" s="214" t="s">
        <v>5102</v>
      </c>
      <c r="D5164" s="214" t="s">
        <v>192</v>
      </c>
      <c r="E5164" s="215" t="s">
        <v>5103</v>
      </c>
      <c r="F5164" s="216" t="s">
        <v>5104</v>
      </c>
      <c r="G5164" s="217" t="s">
        <v>408</v>
      </c>
      <c r="H5164" s="218">
        <v>1</v>
      </c>
      <c r="I5164" s="219"/>
      <c r="J5164" s="220">
        <f>ROUND(I5164*H5164,2)</f>
        <v>0</v>
      </c>
      <c r="K5164" s="216" t="s">
        <v>19</v>
      </c>
      <c r="L5164" s="46"/>
      <c r="M5164" s="221" t="s">
        <v>19</v>
      </c>
      <c r="N5164" s="222" t="s">
        <v>43</v>
      </c>
      <c r="O5164" s="86"/>
      <c r="P5164" s="223">
        <f>O5164*H5164</f>
        <v>0</v>
      </c>
      <c r="Q5164" s="223">
        <v>0.091999999999999998</v>
      </c>
      <c r="R5164" s="223">
        <f>Q5164*H5164</f>
        <v>0.091999999999999998</v>
      </c>
      <c r="S5164" s="223">
        <v>0</v>
      </c>
      <c r="T5164" s="224">
        <f>S5164*H5164</f>
        <v>0</v>
      </c>
      <c r="U5164" s="40"/>
      <c r="V5164" s="40"/>
      <c r="W5164" s="40"/>
      <c r="X5164" s="40"/>
      <c r="Y5164" s="40"/>
      <c r="Z5164" s="40"/>
      <c r="AA5164" s="40"/>
      <c r="AB5164" s="40"/>
      <c r="AC5164" s="40"/>
      <c r="AD5164" s="40"/>
      <c r="AE5164" s="40"/>
      <c r="AR5164" s="225" t="s">
        <v>307</v>
      </c>
      <c r="AT5164" s="225" t="s">
        <v>192</v>
      </c>
      <c r="AU5164" s="225" t="s">
        <v>82</v>
      </c>
      <c r="AY5164" s="19" t="s">
        <v>190</v>
      </c>
      <c r="BE5164" s="226">
        <f>IF(N5164="základní",J5164,0)</f>
        <v>0</v>
      </c>
      <c r="BF5164" s="226">
        <f>IF(N5164="snížená",J5164,0)</f>
        <v>0</v>
      </c>
      <c r="BG5164" s="226">
        <f>IF(N5164="zákl. přenesená",J5164,0)</f>
        <v>0</v>
      </c>
      <c r="BH5164" s="226">
        <f>IF(N5164="sníž. přenesená",J5164,0)</f>
        <v>0</v>
      </c>
      <c r="BI5164" s="226">
        <f>IF(N5164="nulová",J5164,0)</f>
        <v>0</v>
      </c>
      <c r="BJ5164" s="19" t="s">
        <v>79</v>
      </c>
      <c r="BK5164" s="226">
        <f>ROUND(I5164*H5164,2)</f>
        <v>0</v>
      </c>
      <c r="BL5164" s="19" t="s">
        <v>307</v>
      </c>
      <c r="BM5164" s="225" t="s">
        <v>5105</v>
      </c>
    </row>
    <row r="5165" s="2" customFormat="1" ht="21.75" customHeight="1">
      <c r="A5165" s="40"/>
      <c r="B5165" s="41"/>
      <c r="C5165" s="214" t="s">
        <v>5106</v>
      </c>
      <c r="D5165" s="214" t="s">
        <v>192</v>
      </c>
      <c r="E5165" s="215" t="s">
        <v>5107</v>
      </c>
      <c r="F5165" s="216" t="s">
        <v>5108</v>
      </c>
      <c r="G5165" s="217" t="s">
        <v>408</v>
      </c>
      <c r="H5165" s="218">
        <v>1</v>
      </c>
      <c r="I5165" s="219"/>
      <c r="J5165" s="220">
        <f>ROUND(I5165*H5165,2)</f>
        <v>0</v>
      </c>
      <c r="K5165" s="216" t="s">
        <v>19</v>
      </c>
      <c r="L5165" s="46"/>
      <c r="M5165" s="221" t="s">
        <v>19</v>
      </c>
      <c r="N5165" s="222" t="s">
        <v>43</v>
      </c>
      <c r="O5165" s="86"/>
      <c r="P5165" s="223">
        <f>O5165*H5165</f>
        <v>0</v>
      </c>
      <c r="Q5165" s="223">
        <v>0.051999999999999998</v>
      </c>
      <c r="R5165" s="223">
        <f>Q5165*H5165</f>
        <v>0.051999999999999998</v>
      </c>
      <c r="S5165" s="223">
        <v>0</v>
      </c>
      <c r="T5165" s="224">
        <f>S5165*H5165</f>
        <v>0</v>
      </c>
      <c r="U5165" s="40"/>
      <c r="V5165" s="40"/>
      <c r="W5165" s="40"/>
      <c r="X5165" s="40"/>
      <c r="Y5165" s="40"/>
      <c r="Z5165" s="40"/>
      <c r="AA5165" s="40"/>
      <c r="AB5165" s="40"/>
      <c r="AC5165" s="40"/>
      <c r="AD5165" s="40"/>
      <c r="AE5165" s="40"/>
      <c r="AR5165" s="225" t="s">
        <v>307</v>
      </c>
      <c r="AT5165" s="225" t="s">
        <v>192</v>
      </c>
      <c r="AU5165" s="225" t="s">
        <v>82</v>
      </c>
      <c r="AY5165" s="19" t="s">
        <v>190</v>
      </c>
      <c r="BE5165" s="226">
        <f>IF(N5165="základní",J5165,0)</f>
        <v>0</v>
      </c>
      <c r="BF5165" s="226">
        <f>IF(N5165="snížená",J5165,0)</f>
        <v>0</v>
      </c>
      <c r="BG5165" s="226">
        <f>IF(N5165="zákl. přenesená",J5165,0)</f>
        <v>0</v>
      </c>
      <c r="BH5165" s="226">
        <f>IF(N5165="sníž. přenesená",J5165,0)</f>
        <v>0</v>
      </c>
      <c r="BI5165" s="226">
        <f>IF(N5165="nulová",J5165,0)</f>
        <v>0</v>
      </c>
      <c r="BJ5165" s="19" t="s">
        <v>79</v>
      </c>
      <c r="BK5165" s="226">
        <f>ROUND(I5165*H5165,2)</f>
        <v>0</v>
      </c>
      <c r="BL5165" s="19" t="s">
        <v>307</v>
      </c>
      <c r="BM5165" s="225" t="s">
        <v>5109</v>
      </c>
    </row>
    <row r="5166" s="2" customFormat="1" ht="21.75" customHeight="1">
      <c r="A5166" s="40"/>
      <c r="B5166" s="41"/>
      <c r="C5166" s="214" t="s">
        <v>5110</v>
      </c>
      <c r="D5166" s="214" t="s">
        <v>192</v>
      </c>
      <c r="E5166" s="215" t="s">
        <v>5111</v>
      </c>
      <c r="F5166" s="216" t="s">
        <v>5112</v>
      </c>
      <c r="G5166" s="217" t="s">
        <v>408</v>
      </c>
      <c r="H5166" s="218">
        <v>1</v>
      </c>
      <c r="I5166" s="219"/>
      <c r="J5166" s="220">
        <f>ROUND(I5166*H5166,2)</f>
        <v>0</v>
      </c>
      <c r="K5166" s="216" t="s">
        <v>19</v>
      </c>
      <c r="L5166" s="46"/>
      <c r="M5166" s="221" t="s">
        <v>19</v>
      </c>
      <c r="N5166" s="222" t="s">
        <v>43</v>
      </c>
      <c r="O5166" s="86"/>
      <c r="P5166" s="223">
        <f>O5166*H5166</f>
        <v>0</v>
      </c>
      <c r="Q5166" s="223">
        <v>0.091999999999999998</v>
      </c>
      <c r="R5166" s="223">
        <f>Q5166*H5166</f>
        <v>0.091999999999999998</v>
      </c>
      <c r="S5166" s="223">
        <v>0</v>
      </c>
      <c r="T5166" s="224">
        <f>S5166*H5166</f>
        <v>0</v>
      </c>
      <c r="U5166" s="40"/>
      <c r="V5166" s="40"/>
      <c r="W5166" s="40"/>
      <c r="X5166" s="40"/>
      <c r="Y5166" s="40"/>
      <c r="Z5166" s="40"/>
      <c r="AA5166" s="40"/>
      <c r="AB5166" s="40"/>
      <c r="AC5166" s="40"/>
      <c r="AD5166" s="40"/>
      <c r="AE5166" s="40"/>
      <c r="AR5166" s="225" t="s">
        <v>307</v>
      </c>
      <c r="AT5166" s="225" t="s">
        <v>192</v>
      </c>
      <c r="AU5166" s="225" t="s">
        <v>82</v>
      </c>
      <c r="AY5166" s="19" t="s">
        <v>190</v>
      </c>
      <c r="BE5166" s="226">
        <f>IF(N5166="základní",J5166,0)</f>
        <v>0</v>
      </c>
      <c r="BF5166" s="226">
        <f>IF(N5166="snížená",J5166,0)</f>
        <v>0</v>
      </c>
      <c r="BG5166" s="226">
        <f>IF(N5166="zákl. přenesená",J5166,0)</f>
        <v>0</v>
      </c>
      <c r="BH5166" s="226">
        <f>IF(N5166="sníž. přenesená",J5166,0)</f>
        <v>0</v>
      </c>
      <c r="BI5166" s="226">
        <f>IF(N5166="nulová",J5166,0)</f>
        <v>0</v>
      </c>
      <c r="BJ5166" s="19" t="s">
        <v>79</v>
      </c>
      <c r="BK5166" s="226">
        <f>ROUND(I5166*H5166,2)</f>
        <v>0</v>
      </c>
      <c r="BL5166" s="19" t="s">
        <v>307</v>
      </c>
      <c r="BM5166" s="225" t="s">
        <v>5113</v>
      </c>
    </row>
    <row r="5167" s="2" customFormat="1" ht="21.75" customHeight="1">
      <c r="A5167" s="40"/>
      <c r="B5167" s="41"/>
      <c r="C5167" s="214" t="s">
        <v>5114</v>
      </c>
      <c r="D5167" s="214" t="s">
        <v>192</v>
      </c>
      <c r="E5167" s="215" t="s">
        <v>5115</v>
      </c>
      <c r="F5167" s="216" t="s">
        <v>5112</v>
      </c>
      <c r="G5167" s="217" t="s">
        <v>408</v>
      </c>
      <c r="H5167" s="218">
        <v>1</v>
      </c>
      <c r="I5167" s="219"/>
      <c r="J5167" s="220">
        <f>ROUND(I5167*H5167,2)</f>
        <v>0</v>
      </c>
      <c r="K5167" s="216" t="s">
        <v>19</v>
      </c>
      <c r="L5167" s="46"/>
      <c r="M5167" s="221" t="s">
        <v>19</v>
      </c>
      <c r="N5167" s="222" t="s">
        <v>43</v>
      </c>
      <c r="O5167" s="86"/>
      <c r="P5167" s="223">
        <f>O5167*H5167</f>
        <v>0</v>
      </c>
      <c r="Q5167" s="223">
        <v>0.080000000000000002</v>
      </c>
      <c r="R5167" s="223">
        <f>Q5167*H5167</f>
        <v>0.080000000000000002</v>
      </c>
      <c r="S5167" s="223">
        <v>0</v>
      </c>
      <c r="T5167" s="224">
        <f>S5167*H5167</f>
        <v>0</v>
      </c>
      <c r="U5167" s="40"/>
      <c r="V5167" s="40"/>
      <c r="W5167" s="40"/>
      <c r="X5167" s="40"/>
      <c r="Y5167" s="40"/>
      <c r="Z5167" s="40"/>
      <c r="AA5167" s="40"/>
      <c r="AB5167" s="40"/>
      <c r="AC5167" s="40"/>
      <c r="AD5167" s="40"/>
      <c r="AE5167" s="40"/>
      <c r="AR5167" s="225" t="s">
        <v>307</v>
      </c>
      <c r="AT5167" s="225" t="s">
        <v>192</v>
      </c>
      <c r="AU5167" s="225" t="s">
        <v>82</v>
      </c>
      <c r="AY5167" s="19" t="s">
        <v>190</v>
      </c>
      <c r="BE5167" s="226">
        <f>IF(N5167="základní",J5167,0)</f>
        <v>0</v>
      </c>
      <c r="BF5167" s="226">
        <f>IF(N5167="snížená",J5167,0)</f>
        <v>0</v>
      </c>
      <c r="BG5167" s="226">
        <f>IF(N5167="zákl. přenesená",J5167,0)</f>
        <v>0</v>
      </c>
      <c r="BH5167" s="226">
        <f>IF(N5167="sníž. přenesená",J5167,0)</f>
        <v>0</v>
      </c>
      <c r="BI5167" s="226">
        <f>IF(N5167="nulová",J5167,0)</f>
        <v>0</v>
      </c>
      <c r="BJ5167" s="19" t="s">
        <v>79</v>
      </c>
      <c r="BK5167" s="226">
        <f>ROUND(I5167*H5167,2)</f>
        <v>0</v>
      </c>
      <c r="BL5167" s="19" t="s">
        <v>307</v>
      </c>
      <c r="BM5167" s="225" t="s">
        <v>5116</v>
      </c>
    </row>
    <row r="5168" s="2" customFormat="1" ht="21.75" customHeight="1">
      <c r="A5168" s="40"/>
      <c r="B5168" s="41"/>
      <c r="C5168" s="214" t="s">
        <v>5117</v>
      </c>
      <c r="D5168" s="214" t="s">
        <v>192</v>
      </c>
      <c r="E5168" s="215" t="s">
        <v>5118</v>
      </c>
      <c r="F5168" s="216" t="s">
        <v>5108</v>
      </c>
      <c r="G5168" s="217" t="s">
        <v>408</v>
      </c>
      <c r="H5168" s="218">
        <v>1</v>
      </c>
      <c r="I5168" s="219"/>
      <c r="J5168" s="220">
        <f>ROUND(I5168*H5168,2)</f>
        <v>0</v>
      </c>
      <c r="K5168" s="216" t="s">
        <v>19</v>
      </c>
      <c r="L5168" s="46"/>
      <c r="M5168" s="221" t="s">
        <v>19</v>
      </c>
      <c r="N5168" s="222" t="s">
        <v>43</v>
      </c>
      <c r="O5168" s="86"/>
      <c r="P5168" s="223">
        <f>O5168*H5168</f>
        <v>0</v>
      </c>
      <c r="Q5168" s="223">
        <v>0.059999999999999998</v>
      </c>
      <c r="R5168" s="223">
        <f>Q5168*H5168</f>
        <v>0.059999999999999998</v>
      </c>
      <c r="S5168" s="223">
        <v>0</v>
      </c>
      <c r="T5168" s="224">
        <f>S5168*H5168</f>
        <v>0</v>
      </c>
      <c r="U5168" s="40"/>
      <c r="V5168" s="40"/>
      <c r="W5168" s="40"/>
      <c r="X5168" s="40"/>
      <c r="Y5168" s="40"/>
      <c r="Z5168" s="40"/>
      <c r="AA5168" s="40"/>
      <c r="AB5168" s="40"/>
      <c r="AC5168" s="40"/>
      <c r="AD5168" s="40"/>
      <c r="AE5168" s="40"/>
      <c r="AR5168" s="225" t="s">
        <v>307</v>
      </c>
      <c r="AT5168" s="225" t="s">
        <v>192</v>
      </c>
      <c r="AU5168" s="225" t="s">
        <v>82</v>
      </c>
      <c r="AY5168" s="19" t="s">
        <v>190</v>
      </c>
      <c r="BE5168" s="226">
        <f>IF(N5168="základní",J5168,0)</f>
        <v>0</v>
      </c>
      <c r="BF5168" s="226">
        <f>IF(N5168="snížená",J5168,0)</f>
        <v>0</v>
      </c>
      <c r="BG5168" s="226">
        <f>IF(N5168="zákl. přenesená",J5168,0)</f>
        <v>0</v>
      </c>
      <c r="BH5168" s="226">
        <f>IF(N5168="sníž. přenesená",J5168,0)</f>
        <v>0</v>
      </c>
      <c r="BI5168" s="226">
        <f>IF(N5168="nulová",J5168,0)</f>
        <v>0</v>
      </c>
      <c r="BJ5168" s="19" t="s">
        <v>79</v>
      </c>
      <c r="BK5168" s="226">
        <f>ROUND(I5168*H5168,2)</f>
        <v>0</v>
      </c>
      <c r="BL5168" s="19" t="s">
        <v>307</v>
      </c>
      <c r="BM5168" s="225" t="s">
        <v>5119</v>
      </c>
    </row>
    <row r="5169" s="2" customFormat="1" ht="21.75" customHeight="1">
      <c r="A5169" s="40"/>
      <c r="B5169" s="41"/>
      <c r="C5169" s="214" t="s">
        <v>5120</v>
      </c>
      <c r="D5169" s="214" t="s">
        <v>192</v>
      </c>
      <c r="E5169" s="215" t="s">
        <v>5121</v>
      </c>
      <c r="F5169" s="216" t="s">
        <v>5108</v>
      </c>
      <c r="G5169" s="217" t="s">
        <v>408</v>
      </c>
      <c r="H5169" s="218">
        <v>1</v>
      </c>
      <c r="I5169" s="219"/>
      <c r="J5169" s="220">
        <f>ROUND(I5169*H5169,2)</f>
        <v>0</v>
      </c>
      <c r="K5169" s="216" t="s">
        <v>19</v>
      </c>
      <c r="L5169" s="46"/>
      <c r="M5169" s="221" t="s">
        <v>19</v>
      </c>
      <c r="N5169" s="222" t="s">
        <v>43</v>
      </c>
      <c r="O5169" s="86"/>
      <c r="P5169" s="223">
        <f>O5169*H5169</f>
        <v>0</v>
      </c>
      <c r="Q5169" s="223">
        <v>0.059999999999999998</v>
      </c>
      <c r="R5169" s="223">
        <f>Q5169*H5169</f>
        <v>0.059999999999999998</v>
      </c>
      <c r="S5169" s="223">
        <v>0</v>
      </c>
      <c r="T5169" s="224">
        <f>S5169*H5169</f>
        <v>0</v>
      </c>
      <c r="U5169" s="40"/>
      <c r="V5169" s="40"/>
      <c r="W5169" s="40"/>
      <c r="X5169" s="40"/>
      <c r="Y5169" s="40"/>
      <c r="Z5169" s="40"/>
      <c r="AA5169" s="40"/>
      <c r="AB5169" s="40"/>
      <c r="AC5169" s="40"/>
      <c r="AD5169" s="40"/>
      <c r="AE5169" s="40"/>
      <c r="AR5169" s="225" t="s">
        <v>307</v>
      </c>
      <c r="AT5169" s="225" t="s">
        <v>192</v>
      </c>
      <c r="AU5169" s="225" t="s">
        <v>82</v>
      </c>
      <c r="AY5169" s="19" t="s">
        <v>190</v>
      </c>
      <c r="BE5169" s="226">
        <f>IF(N5169="základní",J5169,0)</f>
        <v>0</v>
      </c>
      <c r="BF5169" s="226">
        <f>IF(N5169="snížená",J5169,0)</f>
        <v>0</v>
      </c>
      <c r="BG5169" s="226">
        <f>IF(N5169="zákl. přenesená",J5169,0)</f>
        <v>0</v>
      </c>
      <c r="BH5169" s="226">
        <f>IF(N5169="sníž. přenesená",J5169,0)</f>
        <v>0</v>
      </c>
      <c r="BI5169" s="226">
        <f>IF(N5169="nulová",J5169,0)</f>
        <v>0</v>
      </c>
      <c r="BJ5169" s="19" t="s">
        <v>79</v>
      </c>
      <c r="BK5169" s="226">
        <f>ROUND(I5169*H5169,2)</f>
        <v>0</v>
      </c>
      <c r="BL5169" s="19" t="s">
        <v>307</v>
      </c>
      <c r="BM5169" s="225" t="s">
        <v>5122</v>
      </c>
    </row>
    <row r="5170" s="2" customFormat="1" ht="21.75" customHeight="1">
      <c r="A5170" s="40"/>
      <c r="B5170" s="41"/>
      <c r="C5170" s="214" t="s">
        <v>5123</v>
      </c>
      <c r="D5170" s="214" t="s">
        <v>192</v>
      </c>
      <c r="E5170" s="215" t="s">
        <v>5124</v>
      </c>
      <c r="F5170" s="216" t="s">
        <v>5108</v>
      </c>
      <c r="G5170" s="217" t="s">
        <v>408</v>
      </c>
      <c r="H5170" s="218">
        <v>1</v>
      </c>
      <c r="I5170" s="219"/>
      <c r="J5170" s="220">
        <f>ROUND(I5170*H5170,2)</f>
        <v>0</v>
      </c>
      <c r="K5170" s="216" t="s">
        <v>19</v>
      </c>
      <c r="L5170" s="46"/>
      <c r="M5170" s="221" t="s">
        <v>19</v>
      </c>
      <c r="N5170" s="222" t="s">
        <v>43</v>
      </c>
      <c r="O5170" s="86"/>
      <c r="P5170" s="223">
        <f>O5170*H5170</f>
        <v>0</v>
      </c>
      <c r="Q5170" s="223">
        <v>0.059999999999999998</v>
      </c>
      <c r="R5170" s="223">
        <f>Q5170*H5170</f>
        <v>0.059999999999999998</v>
      </c>
      <c r="S5170" s="223">
        <v>0</v>
      </c>
      <c r="T5170" s="224">
        <f>S5170*H5170</f>
        <v>0</v>
      </c>
      <c r="U5170" s="40"/>
      <c r="V5170" s="40"/>
      <c r="W5170" s="40"/>
      <c r="X5170" s="40"/>
      <c r="Y5170" s="40"/>
      <c r="Z5170" s="40"/>
      <c r="AA5170" s="40"/>
      <c r="AB5170" s="40"/>
      <c r="AC5170" s="40"/>
      <c r="AD5170" s="40"/>
      <c r="AE5170" s="40"/>
      <c r="AR5170" s="225" t="s">
        <v>307</v>
      </c>
      <c r="AT5170" s="225" t="s">
        <v>192</v>
      </c>
      <c r="AU5170" s="225" t="s">
        <v>82</v>
      </c>
      <c r="AY5170" s="19" t="s">
        <v>190</v>
      </c>
      <c r="BE5170" s="226">
        <f>IF(N5170="základní",J5170,0)</f>
        <v>0</v>
      </c>
      <c r="BF5170" s="226">
        <f>IF(N5170="snížená",J5170,0)</f>
        <v>0</v>
      </c>
      <c r="BG5170" s="226">
        <f>IF(N5170="zákl. přenesená",J5170,0)</f>
        <v>0</v>
      </c>
      <c r="BH5170" s="226">
        <f>IF(N5170="sníž. přenesená",J5170,0)</f>
        <v>0</v>
      </c>
      <c r="BI5170" s="226">
        <f>IF(N5170="nulová",J5170,0)</f>
        <v>0</v>
      </c>
      <c r="BJ5170" s="19" t="s">
        <v>79</v>
      </c>
      <c r="BK5170" s="226">
        <f>ROUND(I5170*H5170,2)</f>
        <v>0</v>
      </c>
      <c r="BL5170" s="19" t="s">
        <v>307</v>
      </c>
      <c r="BM5170" s="225" t="s">
        <v>5125</v>
      </c>
    </row>
    <row r="5171" s="2" customFormat="1" ht="21.75" customHeight="1">
      <c r="A5171" s="40"/>
      <c r="B5171" s="41"/>
      <c r="C5171" s="214" t="s">
        <v>5126</v>
      </c>
      <c r="D5171" s="214" t="s">
        <v>192</v>
      </c>
      <c r="E5171" s="215" t="s">
        <v>5127</v>
      </c>
      <c r="F5171" s="216" t="s">
        <v>5128</v>
      </c>
      <c r="G5171" s="217" t="s">
        <v>408</v>
      </c>
      <c r="H5171" s="218">
        <v>1</v>
      </c>
      <c r="I5171" s="219"/>
      <c r="J5171" s="220">
        <f>ROUND(I5171*H5171,2)</f>
        <v>0</v>
      </c>
      <c r="K5171" s="216" t="s">
        <v>19</v>
      </c>
      <c r="L5171" s="46"/>
      <c r="M5171" s="221" t="s">
        <v>19</v>
      </c>
      <c r="N5171" s="222" t="s">
        <v>43</v>
      </c>
      <c r="O5171" s="86"/>
      <c r="P5171" s="223">
        <f>O5171*H5171</f>
        <v>0</v>
      </c>
      <c r="Q5171" s="223">
        <v>0.20000000000000001</v>
      </c>
      <c r="R5171" s="223">
        <f>Q5171*H5171</f>
        <v>0.20000000000000001</v>
      </c>
      <c r="S5171" s="223">
        <v>0</v>
      </c>
      <c r="T5171" s="224">
        <f>S5171*H5171</f>
        <v>0</v>
      </c>
      <c r="U5171" s="40"/>
      <c r="V5171" s="40"/>
      <c r="W5171" s="40"/>
      <c r="X5171" s="40"/>
      <c r="Y5171" s="40"/>
      <c r="Z5171" s="40"/>
      <c r="AA5171" s="40"/>
      <c r="AB5171" s="40"/>
      <c r="AC5171" s="40"/>
      <c r="AD5171" s="40"/>
      <c r="AE5171" s="40"/>
      <c r="AR5171" s="225" t="s">
        <v>307</v>
      </c>
      <c r="AT5171" s="225" t="s">
        <v>192</v>
      </c>
      <c r="AU5171" s="225" t="s">
        <v>82</v>
      </c>
      <c r="AY5171" s="19" t="s">
        <v>190</v>
      </c>
      <c r="BE5171" s="226">
        <f>IF(N5171="základní",J5171,0)</f>
        <v>0</v>
      </c>
      <c r="BF5171" s="226">
        <f>IF(N5171="snížená",J5171,0)</f>
        <v>0</v>
      </c>
      <c r="BG5171" s="226">
        <f>IF(N5171="zákl. přenesená",J5171,0)</f>
        <v>0</v>
      </c>
      <c r="BH5171" s="226">
        <f>IF(N5171="sníž. přenesená",J5171,0)</f>
        <v>0</v>
      </c>
      <c r="BI5171" s="226">
        <f>IF(N5171="nulová",J5171,0)</f>
        <v>0</v>
      </c>
      <c r="BJ5171" s="19" t="s">
        <v>79</v>
      </c>
      <c r="BK5171" s="226">
        <f>ROUND(I5171*H5171,2)</f>
        <v>0</v>
      </c>
      <c r="BL5171" s="19" t="s">
        <v>307</v>
      </c>
      <c r="BM5171" s="225" t="s">
        <v>5129</v>
      </c>
    </row>
    <row r="5172" s="2" customFormat="1" ht="24.15" customHeight="1">
      <c r="A5172" s="40"/>
      <c r="B5172" s="41"/>
      <c r="C5172" s="214" t="s">
        <v>5130</v>
      </c>
      <c r="D5172" s="214" t="s">
        <v>192</v>
      </c>
      <c r="E5172" s="215" t="s">
        <v>5131</v>
      </c>
      <c r="F5172" s="216" t="s">
        <v>5132</v>
      </c>
      <c r="G5172" s="217" t="s">
        <v>408</v>
      </c>
      <c r="H5172" s="218">
        <v>1</v>
      </c>
      <c r="I5172" s="219"/>
      <c r="J5172" s="220">
        <f>ROUND(I5172*H5172,2)</f>
        <v>0</v>
      </c>
      <c r="K5172" s="216" t="s">
        <v>19</v>
      </c>
      <c r="L5172" s="46"/>
      <c r="M5172" s="221" t="s">
        <v>19</v>
      </c>
      <c r="N5172" s="222" t="s">
        <v>43</v>
      </c>
      <c r="O5172" s="86"/>
      <c r="P5172" s="223">
        <f>O5172*H5172</f>
        <v>0</v>
      </c>
      <c r="Q5172" s="223">
        <v>0.20000000000000001</v>
      </c>
      <c r="R5172" s="223">
        <f>Q5172*H5172</f>
        <v>0.20000000000000001</v>
      </c>
      <c r="S5172" s="223">
        <v>0</v>
      </c>
      <c r="T5172" s="224">
        <f>S5172*H5172</f>
        <v>0</v>
      </c>
      <c r="U5172" s="40"/>
      <c r="V5172" s="40"/>
      <c r="W5172" s="40"/>
      <c r="X5172" s="40"/>
      <c r="Y5172" s="40"/>
      <c r="Z5172" s="40"/>
      <c r="AA5172" s="40"/>
      <c r="AB5172" s="40"/>
      <c r="AC5172" s="40"/>
      <c r="AD5172" s="40"/>
      <c r="AE5172" s="40"/>
      <c r="AR5172" s="225" t="s">
        <v>307</v>
      </c>
      <c r="AT5172" s="225" t="s">
        <v>192</v>
      </c>
      <c r="AU5172" s="225" t="s">
        <v>82</v>
      </c>
      <c r="AY5172" s="19" t="s">
        <v>190</v>
      </c>
      <c r="BE5172" s="226">
        <f>IF(N5172="základní",J5172,0)</f>
        <v>0</v>
      </c>
      <c r="BF5172" s="226">
        <f>IF(N5172="snížená",J5172,0)</f>
        <v>0</v>
      </c>
      <c r="BG5172" s="226">
        <f>IF(N5172="zákl. přenesená",J5172,0)</f>
        <v>0</v>
      </c>
      <c r="BH5172" s="226">
        <f>IF(N5172="sníž. přenesená",J5172,0)</f>
        <v>0</v>
      </c>
      <c r="BI5172" s="226">
        <f>IF(N5172="nulová",J5172,0)</f>
        <v>0</v>
      </c>
      <c r="BJ5172" s="19" t="s">
        <v>79</v>
      </c>
      <c r="BK5172" s="226">
        <f>ROUND(I5172*H5172,2)</f>
        <v>0</v>
      </c>
      <c r="BL5172" s="19" t="s">
        <v>307</v>
      </c>
      <c r="BM5172" s="225" t="s">
        <v>5133</v>
      </c>
    </row>
    <row r="5173" s="2" customFormat="1" ht="24.15" customHeight="1">
      <c r="A5173" s="40"/>
      <c r="B5173" s="41"/>
      <c r="C5173" s="214" t="s">
        <v>5134</v>
      </c>
      <c r="D5173" s="214" t="s">
        <v>192</v>
      </c>
      <c r="E5173" s="215" t="s">
        <v>3380</v>
      </c>
      <c r="F5173" s="216" t="s">
        <v>3381</v>
      </c>
      <c r="G5173" s="217" t="s">
        <v>222</v>
      </c>
      <c r="H5173" s="218">
        <v>11.037000000000001</v>
      </c>
      <c r="I5173" s="219"/>
      <c r="J5173" s="220">
        <f>ROUND(I5173*H5173,2)</f>
        <v>0</v>
      </c>
      <c r="K5173" s="216" t="s">
        <v>196</v>
      </c>
      <c r="L5173" s="46"/>
      <c r="M5173" s="221" t="s">
        <v>19</v>
      </c>
      <c r="N5173" s="222" t="s">
        <v>43</v>
      </c>
      <c r="O5173" s="86"/>
      <c r="P5173" s="223">
        <f>O5173*H5173</f>
        <v>0</v>
      </c>
      <c r="Q5173" s="223">
        <v>0</v>
      </c>
      <c r="R5173" s="223">
        <f>Q5173*H5173</f>
        <v>0</v>
      </c>
      <c r="S5173" s="223">
        <v>0</v>
      </c>
      <c r="T5173" s="224">
        <f>S5173*H5173</f>
        <v>0</v>
      </c>
      <c r="U5173" s="40"/>
      <c r="V5173" s="40"/>
      <c r="W5173" s="40"/>
      <c r="X5173" s="40"/>
      <c r="Y5173" s="40"/>
      <c r="Z5173" s="40"/>
      <c r="AA5173" s="40"/>
      <c r="AB5173" s="40"/>
      <c r="AC5173" s="40"/>
      <c r="AD5173" s="40"/>
      <c r="AE5173" s="40"/>
      <c r="AR5173" s="225" t="s">
        <v>307</v>
      </c>
      <c r="AT5173" s="225" t="s">
        <v>192</v>
      </c>
      <c r="AU5173" s="225" t="s">
        <v>82</v>
      </c>
      <c r="AY5173" s="19" t="s">
        <v>190</v>
      </c>
      <c r="BE5173" s="226">
        <f>IF(N5173="základní",J5173,0)</f>
        <v>0</v>
      </c>
      <c r="BF5173" s="226">
        <f>IF(N5173="snížená",J5173,0)</f>
        <v>0</v>
      </c>
      <c r="BG5173" s="226">
        <f>IF(N5173="zákl. přenesená",J5173,0)</f>
        <v>0</v>
      </c>
      <c r="BH5173" s="226">
        <f>IF(N5173="sníž. přenesená",J5173,0)</f>
        <v>0</v>
      </c>
      <c r="BI5173" s="226">
        <f>IF(N5173="nulová",J5173,0)</f>
        <v>0</v>
      </c>
      <c r="BJ5173" s="19" t="s">
        <v>79</v>
      </c>
      <c r="BK5173" s="226">
        <f>ROUND(I5173*H5173,2)</f>
        <v>0</v>
      </c>
      <c r="BL5173" s="19" t="s">
        <v>307</v>
      </c>
      <c r="BM5173" s="225" t="s">
        <v>5135</v>
      </c>
    </row>
    <row r="5174" s="2" customFormat="1">
      <c r="A5174" s="40"/>
      <c r="B5174" s="41"/>
      <c r="C5174" s="42"/>
      <c r="D5174" s="227" t="s">
        <v>199</v>
      </c>
      <c r="E5174" s="42"/>
      <c r="F5174" s="228" t="s">
        <v>3383</v>
      </c>
      <c r="G5174" s="42"/>
      <c r="H5174" s="42"/>
      <c r="I5174" s="229"/>
      <c r="J5174" s="42"/>
      <c r="K5174" s="42"/>
      <c r="L5174" s="46"/>
      <c r="M5174" s="230"/>
      <c r="N5174" s="231"/>
      <c r="O5174" s="86"/>
      <c r="P5174" s="86"/>
      <c r="Q5174" s="86"/>
      <c r="R5174" s="86"/>
      <c r="S5174" s="86"/>
      <c r="T5174" s="87"/>
      <c r="U5174" s="40"/>
      <c r="V5174" s="40"/>
      <c r="W5174" s="40"/>
      <c r="X5174" s="40"/>
      <c r="Y5174" s="40"/>
      <c r="Z5174" s="40"/>
      <c r="AA5174" s="40"/>
      <c r="AB5174" s="40"/>
      <c r="AC5174" s="40"/>
      <c r="AD5174" s="40"/>
      <c r="AE5174" s="40"/>
      <c r="AT5174" s="19" t="s">
        <v>199</v>
      </c>
      <c r="AU5174" s="19" t="s">
        <v>82</v>
      </c>
    </row>
    <row r="5175" s="12" customFormat="1" ht="25.92" customHeight="1">
      <c r="A5175" s="12"/>
      <c r="B5175" s="198"/>
      <c r="C5175" s="199"/>
      <c r="D5175" s="200" t="s">
        <v>71</v>
      </c>
      <c r="E5175" s="201" t="s">
        <v>219</v>
      </c>
      <c r="F5175" s="201" t="s">
        <v>5136</v>
      </c>
      <c r="G5175" s="199"/>
      <c r="H5175" s="199"/>
      <c r="I5175" s="202"/>
      <c r="J5175" s="203">
        <f>BK5175</f>
        <v>0</v>
      </c>
      <c r="K5175" s="199"/>
      <c r="L5175" s="204"/>
      <c r="M5175" s="205"/>
      <c r="N5175" s="206"/>
      <c r="O5175" s="206"/>
      <c r="P5175" s="207">
        <f>P5176+P5179</f>
        <v>0</v>
      </c>
      <c r="Q5175" s="206"/>
      <c r="R5175" s="207">
        <f>R5176+R5179</f>
        <v>4.4261300000000006</v>
      </c>
      <c r="S5175" s="206"/>
      <c r="T5175" s="208">
        <f>T5176+T5179</f>
        <v>0</v>
      </c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  <c r="AR5175" s="209" t="s">
        <v>207</v>
      </c>
      <c r="AT5175" s="210" t="s">
        <v>71</v>
      </c>
      <c r="AU5175" s="210" t="s">
        <v>72</v>
      </c>
      <c r="AY5175" s="209" t="s">
        <v>190</v>
      </c>
      <c r="BK5175" s="211">
        <f>BK5176+BK5179</f>
        <v>0</v>
      </c>
    </row>
    <row r="5176" s="12" customFormat="1" ht="22.8" customHeight="1">
      <c r="A5176" s="12"/>
      <c r="B5176" s="198"/>
      <c r="C5176" s="199"/>
      <c r="D5176" s="200" t="s">
        <v>71</v>
      </c>
      <c r="E5176" s="212" t="s">
        <v>5137</v>
      </c>
      <c r="F5176" s="212" t="s">
        <v>5138</v>
      </c>
      <c r="G5176" s="199"/>
      <c r="H5176" s="199"/>
      <c r="I5176" s="202"/>
      <c r="J5176" s="213">
        <f>BK5176</f>
        <v>0</v>
      </c>
      <c r="K5176" s="199"/>
      <c r="L5176" s="204"/>
      <c r="M5176" s="205"/>
      <c r="N5176" s="206"/>
      <c r="O5176" s="206"/>
      <c r="P5176" s="207">
        <f>SUM(P5177:P5178)</f>
        <v>0</v>
      </c>
      <c r="Q5176" s="206"/>
      <c r="R5176" s="207">
        <f>SUM(R5177:R5178)</f>
        <v>0</v>
      </c>
      <c r="S5176" s="206"/>
      <c r="T5176" s="208">
        <f>SUM(T5177:T5178)</f>
        <v>0</v>
      </c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  <c r="AR5176" s="209" t="s">
        <v>207</v>
      </c>
      <c r="AT5176" s="210" t="s">
        <v>71</v>
      </c>
      <c r="AU5176" s="210" t="s">
        <v>79</v>
      </c>
      <c r="AY5176" s="209" t="s">
        <v>190</v>
      </c>
      <c r="BK5176" s="211">
        <f>SUM(BK5177:BK5178)</f>
        <v>0</v>
      </c>
    </row>
    <row r="5177" s="2" customFormat="1" ht="21.75" customHeight="1">
      <c r="A5177" s="40"/>
      <c r="B5177" s="41"/>
      <c r="C5177" s="214" t="s">
        <v>5139</v>
      </c>
      <c r="D5177" s="214" t="s">
        <v>192</v>
      </c>
      <c r="E5177" s="215" t="s">
        <v>5140</v>
      </c>
      <c r="F5177" s="216" t="s">
        <v>5141</v>
      </c>
      <c r="G5177" s="217" t="s">
        <v>408</v>
      </c>
      <c r="H5177" s="218">
        <v>1</v>
      </c>
      <c r="I5177" s="219"/>
      <c r="J5177" s="220">
        <f>ROUND(I5177*H5177,2)</f>
        <v>0</v>
      </c>
      <c r="K5177" s="216" t="s">
        <v>19</v>
      </c>
      <c r="L5177" s="46"/>
      <c r="M5177" s="221" t="s">
        <v>19</v>
      </c>
      <c r="N5177" s="222" t="s">
        <v>43</v>
      </c>
      <c r="O5177" s="86"/>
      <c r="P5177" s="223">
        <f>O5177*H5177</f>
        <v>0</v>
      </c>
      <c r="Q5177" s="223">
        <v>0</v>
      </c>
      <c r="R5177" s="223">
        <f>Q5177*H5177</f>
        <v>0</v>
      </c>
      <c r="S5177" s="223">
        <v>0</v>
      </c>
      <c r="T5177" s="224">
        <f>S5177*H5177</f>
        <v>0</v>
      </c>
      <c r="U5177" s="40"/>
      <c r="V5177" s="40"/>
      <c r="W5177" s="40"/>
      <c r="X5177" s="40"/>
      <c r="Y5177" s="40"/>
      <c r="Z5177" s="40"/>
      <c r="AA5177" s="40"/>
      <c r="AB5177" s="40"/>
      <c r="AC5177" s="40"/>
      <c r="AD5177" s="40"/>
      <c r="AE5177" s="40"/>
      <c r="AR5177" s="225" t="s">
        <v>1388</v>
      </c>
      <c r="AT5177" s="225" t="s">
        <v>192</v>
      </c>
      <c r="AU5177" s="225" t="s">
        <v>82</v>
      </c>
      <c r="AY5177" s="19" t="s">
        <v>190</v>
      </c>
      <c r="BE5177" s="226">
        <f>IF(N5177="základní",J5177,0)</f>
        <v>0</v>
      </c>
      <c r="BF5177" s="226">
        <f>IF(N5177="snížená",J5177,0)</f>
        <v>0</v>
      </c>
      <c r="BG5177" s="226">
        <f>IF(N5177="zákl. přenesená",J5177,0)</f>
        <v>0</v>
      </c>
      <c r="BH5177" s="226">
        <f>IF(N5177="sníž. přenesená",J5177,0)</f>
        <v>0</v>
      </c>
      <c r="BI5177" s="226">
        <f>IF(N5177="nulová",J5177,0)</f>
        <v>0</v>
      </c>
      <c r="BJ5177" s="19" t="s">
        <v>79</v>
      </c>
      <c r="BK5177" s="226">
        <f>ROUND(I5177*H5177,2)</f>
        <v>0</v>
      </c>
      <c r="BL5177" s="19" t="s">
        <v>1388</v>
      </c>
      <c r="BM5177" s="225" t="s">
        <v>5142</v>
      </c>
    </row>
    <row r="5178" s="2" customFormat="1">
      <c r="A5178" s="40"/>
      <c r="B5178" s="41"/>
      <c r="C5178" s="42"/>
      <c r="D5178" s="234" t="s">
        <v>680</v>
      </c>
      <c r="E5178" s="42"/>
      <c r="F5178" s="283" t="s">
        <v>5143</v>
      </c>
      <c r="G5178" s="42"/>
      <c r="H5178" s="42"/>
      <c r="I5178" s="229"/>
      <c r="J5178" s="42"/>
      <c r="K5178" s="42"/>
      <c r="L5178" s="46"/>
      <c r="M5178" s="230"/>
      <c r="N5178" s="231"/>
      <c r="O5178" s="86"/>
      <c r="P5178" s="86"/>
      <c r="Q5178" s="86"/>
      <c r="R5178" s="86"/>
      <c r="S5178" s="86"/>
      <c r="T5178" s="87"/>
      <c r="U5178" s="40"/>
      <c r="V5178" s="40"/>
      <c r="W5178" s="40"/>
      <c r="X5178" s="40"/>
      <c r="Y5178" s="40"/>
      <c r="Z5178" s="40"/>
      <c r="AA5178" s="40"/>
      <c r="AB5178" s="40"/>
      <c r="AC5178" s="40"/>
      <c r="AD5178" s="40"/>
      <c r="AE5178" s="40"/>
      <c r="AT5178" s="19" t="s">
        <v>680</v>
      </c>
      <c r="AU5178" s="19" t="s">
        <v>82</v>
      </c>
    </row>
    <row r="5179" s="12" customFormat="1" ht="22.8" customHeight="1">
      <c r="A5179" s="12"/>
      <c r="B5179" s="198"/>
      <c r="C5179" s="199"/>
      <c r="D5179" s="200" t="s">
        <v>71</v>
      </c>
      <c r="E5179" s="212" t="s">
        <v>5144</v>
      </c>
      <c r="F5179" s="212" t="s">
        <v>5145</v>
      </c>
      <c r="G5179" s="199"/>
      <c r="H5179" s="199"/>
      <c r="I5179" s="202"/>
      <c r="J5179" s="213">
        <f>BK5179</f>
        <v>0</v>
      </c>
      <c r="K5179" s="199"/>
      <c r="L5179" s="204"/>
      <c r="M5179" s="205"/>
      <c r="N5179" s="206"/>
      <c r="O5179" s="206"/>
      <c r="P5179" s="207">
        <f>SUM(P5180:P5183)</f>
        <v>0</v>
      </c>
      <c r="Q5179" s="206"/>
      <c r="R5179" s="207">
        <f>SUM(R5180:R5183)</f>
        <v>4.4261300000000006</v>
      </c>
      <c r="S5179" s="206"/>
      <c r="T5179" s="208">
        <f>SUM(T5180:T5183)</f>
        <v>0</v>
      </c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  <c r="AR5179" s="209" t="s">
        <v>207</v>
      </c>
      <c r="AT5179" s="210" t="s">
        <v>71</v>
      </c>
      <c r="AU5179" s="210" t="s">
        <v>79</v>
      </c>
      <c r="AY5179" s="209" t="s">
        <v>190</v>
      </c>
      <c r="BK5179" s="211">
        <f>SUM(BK5180:BK5183)</f>
        <v>0</v>
      </c>
    </row>
    <row r="5180" s="2" customFormat="1" ht="24.15" customHeight="1">
      <c r="A5180" s="40"/>
      <c r="B5180" s="41"/>
      <c r="C5180" s="214" t="s">
        <v>5146</v>
      </c>
      <c r="D5180" s="214" t="s">
        <v>192</v>
      </c>
      <c r="E5180" s="215" t="s">
        <v>5147</v>
      </c>
      <c r="F5180" s="216" t="s">
        <v>5148</v>
      </c>
      <c r="G5180" s="217" t="s">
        <v>252</v>
      </c>
      <c r="H5180" s="218">
        <v>4426.1300000000001</v>
      </c>
      <c r="I5180" s="219"/>
      <c r="J5180" s="220">
        <f>ROUND(I5180*H5180,2)</f>
        <v>0</v>
      </c>
      <c r="K5180" s="216" t="s">
        <v>19</v>
      </c>
      <c r="L5180" s="46"/>
      <c r="M5180" s="221" t="s">
        <v>19</v>
      </c>
      <c r="N5180" s="222" t="s">
        <v>43</v>
      </c>
      <c r="O5180" s="86"/>
      <c r="P5180" s="223">
        <f>O5180*H5180</f>
        <v>0</v>
      </c>
      <c r="Q5180" s="223">
        <v>0.001</v>
      </c>
      <c r="R5180" s="223">
        <f>Q5180*H5180</f>
        <v>4.4261300000000006</v>
      </c>
      <c r="S5180" s="223">
        <v>0</v>
      </c>
      <c r="T5180" s="224">
        <f>S5180*H5180</f>
        <v>0</v>
      </c>
      <c r="U5180" s="40"/>
      <c r="V5180" s="40"/>
      <c r="W5180" s="40"/>
      <c r="X5180" s="40"/>
      <c r="Y5180" s="40"/>
      <c r="Z5180" s="40"/>
      <c r="AA5180" s="40"/>
      <c r="AB5180" s="40"/>
      <c r="AC5180" s="40"/>
      <c r="AD5180" s="40"/>
      <c r="AE5180" s="40"/>
      <c r="AR5180" s="225" t="s">
        <v>1388</v>
      </c>
      <c r="AT5180" s="225" t="s">
        <v>192</v>
      </c>
      <c r="AU5180" s="225" t="s">
        <v>82</v>
      </c>
      <c r="AY5180" s="19" t="s">
        <v>190</v>
      </c>
      <c r="BE5180" s="226">
        <f>IF(N5180="základní",J5180,0)</f>
        <v>0</v>
      </c>
      <c r="BF5180" s="226">
        <f>IF(N5180="snížená",J5180,0)</f>
        <v>0</v>
      </c>
      <c r="BG5180" s="226">
        <f>IF(N5180="zákl. přenesená",J5180,0)</f>
        <v>0</v>
      </c>
      <c r="BH5180" s="226">
        <f>IF(N5180="sníž. přenesená",J5180,0)</f>
        <v>0</v>
      </c>
      <c r="BI5180" s="226">
        <f>IF(N5180="nulová",J5180,0)</f>
        <v>0</v>
      </c>
      <c r="BJ5180" s="19" t="s">
        <v>79</v>
      </c>
      <c r="BK5180" s="226">
        <f>ROUND(I5180*H5180,2)</f>
        <v>0</v>
      </c>
      <c r="BL5180" s="19" t="s">
        <v>1388</v>
      </c>
      <c r="BM5180" s="225" t="s">
        <v>5149</v>
      </c>
    </row>
    <row r="5181" s="2" customFormat="1">
      <c r="A5181" s="40"/>
      <c r="B5181" s="41"/>
      <c r="C5181" s="42"/>
      <c r="D5181" s="234" t="s">
        <v>680</v>
      </c>
      <c r="E5181" s="42"/>
      <c r="F5181" s="283" t="s">
        <v>5150</v>
      </c>
      <c r="G5181" s="42"/>
      <c r="H5181" s="42"/>
      <c r="I5181" s="229"/>
      <c r="J5181" s="42"/>
      <c r="K5181" s="42"/>
      <c r="L5181" s="46"/>
      <c r="M5181" s="230"/>
      <c r="N5181" s="231"/>
      <c r="O5181" s="86"/>
      <c r="P5181" s="86"/>
      <c r="Q5181" s="86"/>
      <c r="R5181" s="86"/>
      <c r="S5181" s="86"/>
      <c r="T5181" s="87"/>
      <c r="U5181" s="40"/>
      <c r="V5181" s="40"/>
      <c r="W5181" s="40"/>
      <c r="X5181" s="40"/>
      <c r="Y5181" s="40"/>
      <c r="Z5181" s="40"/>
      <c r="AA5181" s="40"/>
      <c r="AB5181" s="40"/>
      <c r="AC5181" s="40"/>
      <c r="AD5181" s="40"/>
      <c r="AE5181" s="40"/>
      <c r="AT5181" s="19" t="s">
        <v>680</v>
      </c>
      <c r="AU5181" s="19" t="s">
        <v>82</v>
      </c>
    </row>
    <row r="5182" s="14" customFormat="1">
      <c r="A5182" s="14"/>
      <c r="B5182" s="254"/>
      <c r="C5182" s="255"/>
      <c r="D5182" s="234" t="s">
        <v>205</v>
      </c>
      <c r="E5182" s="256" t="s">
        <v>19</v>
      </c>
      <c r="F5182" s="257" t="s">
        <v>5151</v>
      </c>
      <c r="G5182" s="255"/>
      <c r="H5182" s="256" t="s">
        <v>19</v>
      </c>
      <c r="I5182" s="258"/>
      <c r="J5182" s="255"/>
      <c r="K5182" s="255"/>
      <c r="L5182" s="259"/>
      <c r="M5182" s="260"/>
      <c r="N5182" s="261"/>
      <c r="O5182" s="261"/>
      <c r="P5182" s="261"/>
      <c r="Q5182" s="261"/>
      <c r="R5182" s="261"/>
      <c r="S5182" s="261"/>
      <c r="T5182" s="262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63" t="s">
        <v>205</v>
      </c>
      <c r="AU5182" s="263" t="s">
        <v>82</v>
      </c>
      <c r="AV5182" s="14" t="s">
        <v>79</v>
      </c>
      <c r="AW5182" s="14" t="s">
        <v>33</v>
      </c>
      <c r="AX5182" s="14" t="s">
        <v>72</v>
      </c>
      <c r="AY5182" s="263" t="s">
        <v>190</v>
      </c>
    </row>
    <row r="5183" s="13" customFormat="1">
      <c r="A5183" s="13"/>
      <c r="B5183" s="232"/>
      <c r="C5183" s="233"/>
      <c r="D5183" s="234" t="s">
        <v>205</v>
      </c>
      <c r="E5183" s="235" t="s">
        <v>19</v>
      </c>
      <c r="F5183" s="236" t="s">
        <v>5152</v>
      </c>
      <c r="G5183" s="233"/>
      <c r="H5183" s="237">
        <v>4426.1300000000001</v>
      </c>
      <c r="I5183" s="238"/>
      <c r="J5183" s="233"/>
      <c r="K5183" s="233"/>
      <c r="L5183" s="239"/>
      <c r="M5183" s="240"/>
      <c r="N5183" s="241"/>
      <c r="O5183" s="241"/>
      <c r="P5183" s="241"/>
      <c r="Q5183" s="241"/>
      <c r="R5183" s="241"/>
      <c r="S5183" s="241"/>
      <c r="T5183" s="242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3" t="s">
        <v>205</v>
      </c>
      <c r="AU5183" s="243" t="s">
        <v>82</v>
      </c>
      <c r="AV5183" s="13" t="s">
        <v>82</v>
      </c>
      <c r="AW5183" s="13" t="s">
        <v>33</v>
      </c>
      <c r="AX5183" s="13" t="s">
        <v>79</v>
      </c>
      <c r="AY5183" s="243" t="s">
        <v>190</v>
      </c>
    </row>
    <row r="5184" s="12" customFormat="1" ht="25.92" customHeight="1">
      <c r="A5184" s="12"/>
      <c r="B5184" s="198"/>
      <c r="C5184" s="199"/>
      <c r="D5184" s="200" t="s">
        <v>71</v>
      </c>
      <c r="E5184" s="201" t="s">
        <v>5153</v>
      </c>
      <c r="F5184" s="201" t="s">
        <v>5025</v>
      </c>
      <c r="G5184" s="199"/>
      <c r="H5184" s="199"/>
      <c r="I5184" s="202"/>
      <c r="J5184" s="203">
        <f>BK5184</f>
        <v>0</v>
      </c>
      <c r="K5184" s="199"/>
      <c r="L5184" s="204"/>
      <c r="M5184" s="205"/>
      <c r="N5184" s="206"/>
      <c r="O5184" s="206"/>
      <c r="P5184" s="207">
        <f>SUM(P5185:P5219)</f>
        <v>0</v>
      </c>
      <c r="Q5184" s="206"/>
      <c r="R5184" s="207">
        <f>SUM(R5185:R5219)</f>
        <v>2.956</v>
      </c>
      <c r="S5184" s="206"/>
      <c r="T5184" s="208">
        <f>SUM(T5185:T5219)</f>
        <v>0</v>
      </c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  <c r="AR5184" s="209" t="s">
        <v>197</v>
      </c>
      <c r="AT5184" s="210" t="s">
        <v>71</v>
      </c>
      <c r="AU5184" s="210" t="s">
        <v>72</v>
      </c>
      <c r="AY5184" s="209" t="s">
        <v>190</v>
      </c>
      <c r="BK5184" s="211">
        <f>SUM(BK5185:BK5219)</f>
        <v>0</v>
      </c>
    </row>
    <row r="5185" s="2" customFormat="1" ht="16.5" customHeight="1">
      <c r="A5185" s="40"/>
      <c r="B5185" s="41"/>
      <c r="C5185" s="214" t="s">
        <v>5154</v>
      </c>
      <c r="D5185" s="214" t="s">
        <v>192</v>
      </c>
      <c r="E5185" s="215" t="s">
        <v>5155</v>
      </c>
      <c r="F5185" s="216" t="s">
        <v>5156</v>
      </c>
      <c r="G5185" s="217" t="s">
        <v>408</v>
      </c>
      <c r="H5185" s="218">
        <v>6</v>
      </c>
      <c r="I5185" s="219"/>
      <c r="J5185" s="220">
        <f>ROUND(I5185*H5185,2)</f>
        <v>0</v>
      </c>
      <c r="K5185" s="216" t="s">
        <v>19</v>
      </c>
      <c r="L5185" s="46"/>
      <c r="M5185" s="221" t="s">
        <v>19</v>
      </c>
      <c r="N5185" s="222" t="s">
        <v>43</v>
      </c>
      <c r="O5185" s="86"/>
      <c r="P5185" s="223">
        <f>O5185*H5185</f>
        <v>0</v>
      </c>
      <c r="Q5185" s="223">
        <v>0.01</v>
      </c>
      <c r="R5185" s="223">
        <f>Q5185*H5185</f>
        <v>0.059999999999999998</v>
      </c>
      <c r="S5185" s="223">
        <v>0</v>
      </c>
      <c r="T5185" s="224">
        <f>S5185*H5185</f>
        <v>0</v>
      </c>
      <c r="U5185" s="40"/>
      <c r="V5185" s="40"/>
      <c r="W5185" s="40"/>
      <c r="X5185" s="40"/>
      <c r="Y5185" s="40"/>
      <c r="Z5185" s="40"/>
      <c r="AA5185" s="40"/>
      <c r="AB5185" s="40"/>
      <c r="AC5185" s="40"/>
      <c r="AD5185" s="40"/>
      <c r="AE5185" s="40"/>
      <c r="AR5185" s="225" t="s">
        <v>5157</v>
      </c>
      <c r="AT5185" s="225" t="s">
        <v>192</v>
      </c>
      <c r="AU5185" s="225" t="s">
        <v>79</v>
      </c>
      <c r="AY5185" s="19" t="s">
        <v>190</v>
      </c>
      <c r="BE5185" s="226">
        <f>IF(N5185="základní",J5185,0)</f>
        <v>0</v>
      </c>
      <c r="BF5185" s="226">
        <f>IF(N5185="snížená",J5185,0)</f>
        <v>0</v>
      </c>
      <c r="BG5185" s="226">
        <f>IF(N5185="zákl. přenesená",J5185,0)</f>
        <v>0</v>
      </c>
      <c r="BH5185" s="226">
        <f>IF(N5185="sníž. přenesená",J5185,0)</f>
        <v>0</v>
      </c>
      <c r="BI5185" s="226">
        <f>IF(N5185="nulová",J5185,0)</f>
        <v>0</v>
      </c>
      <c r="BJ5185" s="19" t="s">
        <v>79</v>
      </c>
      <c r="BK5185" s="226">
        <f>ROUND(I5185*H5185,2)</f>
        <v>0</v>
      </c>
      <c r="BL5185" s="19" t="s">
        <v>5157</v>
      </c>
      <c r="BM5185" s="225" t="s">
        <v>5158</v>
      </c>
    </row>
    <row r="5186" s="2" customFormat="1" ht="16.5" customHeight="1">
      <c r="A5186" s="40"/>
      <c r="B5186" s="41"/>
      <c r="C5186" s="214" t="s">
        <v>5159</v>
      </c>
      <c r="D5186" s="214" t="s">
        <v>192</v>
      </c>
      <c r="E5186" s="215" t="s">
        <v>5160</v>
      </c>
      <c r="F5186" s="216" t="s">
        <v>5161</v>
      </c>
      <c r="G5186" s="217" t="s">
        <v>408</v>
      </c>
      <c r="H5186" s="218">
        <v>2</v>
      </c>
      <c r="I5186" s="219"/>
      <c r="J5186" s="220">
        <f>ROUND(I5186*H5186,2)</f>
        <v>0</v>
      </c>
      <c r="K5186" s="216" t="s">
        <v>19</v>
      </c>
      <c r="L5186" s="46"/>
      <c r="M5186" s="221" t="s">
        <v>19</v>
      </c>
      <c r="N5186" s="222" t="s">
        <v>43</v>
      </c>
      <c r="O5186" s="86"/>
      <c r="P5186" s="223">
        <f>O5186*H5186</f>
        <v>0</v>
      </c>
      <c r="Q5186" s="223">
        <v>0.01</v>
      </c>
      <c r="R5186" s="223">
        <f>Q5186*H5186</f>
        <v>0.02</v>
      </c>
      <c r="S5186" s="223">
        <v>0</v>
      </c>
      <c r="T5186" s="224">
        <f>S5186*H5186</f>
        <v>0</v>
      </c>
      <c r="U5186" s="40"/>
      <c r="V5186" s="40"/>
      <c r="W5186" s="40"/>
      <c r="X5186" s="40"/>
      <c r="Y5186" s="40"/>
      <c r="Z5186" s="40"/>
      <c r="AA5186" s="40"/>
      <c r="AB5186" s="40"/>
      <c r="AC5186" s="40"/>
      <c r="AD5186" s="40"/>
      <c r="AE5186" s="40"/>
      <c r="AR5186" s="225" t="s">
        <v>5157</v>
      </c>
      <c r="AT5186" s="225" t="s">
        <v>192</v>
      </c>
      <c r="AU5186" s="225" t="s">
        <v>79</v>
      </c>
      <c r="AY5186" s="19" t="s">
        <v>190</v>
      </c>
      <c r="BE5186" s="226">
        <f>IF(N5186="základní",J5186,0)</f>
        <v>0</v>
      </c>
      <c r="BF5186" s="226">
        <f>IF(N5186="snížená",J5186,0)</f>
        <v>0</v>
      </c>
      <c r="BG5186" s="226">
        <f>IF(N5186="zákl. přenesená",J5186,0)</f>
        <v>0</v>
      </c>
      <c r="BH5186" s="226">
        <f>IF(N5186="sníž. přenesená",J5186,0)</f>
        <v>0</v>
      </c>
      <c r="BI5186" s="226">
        <f>IF(N5186="nulová",J5186,0)</f>
        <v>0</v>
      </c>
      <c r="BJ5186" s="19" t="s">
        <v>79</v>
      </c>
      <c r="BK5186" s="226">
        <f>ROUND(I5186*H5186,2)</f>
        <v>0</v>
      </c>
      <c r="BL5186" s="19" t="s">
        <v>5157</v>
      </c>
      <c r="BM5186" s="225" t="s">
        <v>5162</v>
      </c>
    </row>
    <row r="5187" s="2" customFormat="1" ht="16.5" customHeight="1">
      <c r="A5187" s="40"/>
      <c r="B5187" s="41"/>
      <c r="C5187" s="214" t="s">
        <v>5163</v>
      </c>
      <c r="D5187" s="214" t="s">
        <v>192</v>
      </c>
      <c r="E5187" s="215" t="s">
        <v>5164</v>
      </c>
      <c r="F5187" s="216" t="s">
        <v>5165</v>
      </c>
      <c r="G5187" s="217" t="s">
        <v>408</v>
      </c>
      <c r="H5187" s="218">
        <v>2</v>
      </c>
      <c r="I5187" s="219"/>
      <c r="J5187" s="220">
        <f>ROUND(I5187*H5187,2)</f>
        <v>0</v>
      </c>
      <c r="K5187" s="216" t="s">
        <v>19</v>
      </c>
      <c r="L5187" s="46"/>
      <c r="M5187" s="221" t="s">
        <v>19</v>
      </c>
      <c r="N5187" s="222" t="s">
        <v>43</v>
      </c>
      <c r="O5187" s="86"/>
      <c r="P5187" s="223">
        <f>O5187*H5187</f>
        <v>0</v>
      </c>
      <c r="Q5187" s="223">
        <v>0.01</v>
      </c>
      <c r="R5187" s="223">
        <f>Q5187*H5187</f>
        <v>0.02</v>
      </c>
      <c r="S5187" s="223">
        <v>0</v>
      </c>
      <c r="T5187" s="224">
        <f>S5187*H5187</f>
        <v>0</v>
      </c>
      <c r="U5187" s="40"/>
      <c r="V5187" s="40"/>
      <c r="W5187" s="40"/>
      <c r="X5187" s="40"/>
      <c r="Y5187" s="40"/>
      <c r="Z5187" s="40"/>
      <c r="AA5187" s="40"/>
      <c r="AB5187" s="40"/>
      <c r="AC5187" s="40"/>
      <c r="AD5187" s="40"/>
      <c r="AE5187" s="40"/>
      <c r="AR5187" s="225" t="s">
        <v>5157</v>
      </c>
      <c r="AT5187" s="225" t="s">
        <v>192</v>
      </c>
      <c r="AU5187" s="225" t="s">
        <v>79</v>
      </c>
      <c r="AY5187" s="19" t="s">
        <v>190</v>
      </c>
      <c r="BE5187" s="226">
        <f>IF(N5187="základní",J5187,0)</f>
        <v>0</v>
      </c>
      <c r="BF5187" s="226">
        <f>IF(N5187="snížená",J5187,0)</f>
        <v>0</v>
      </c>
      <c r="BG5187" s="226">
        <f>IF(N5187="zákl. přenesená",J5187,0)</f>
        <v>0</v>
      </c>
      <c r="BH5187" s="226">
        <f>IF(N5187="sníž. přenesená",J5187,0)</f>
        <v>0</v>
      </c>
      <c r="BI5187" s="226">
        <f>IF(N5187="nulová",J5187,0)</f>
        <v>0</v>
      </c>
      <c r="BJ5187" s="19" t="s">
        <v>79</v>
      </c>
      <c r="BK5187" s="226">
        <f>ROUND(I5187*H5187,2)</f>
        <v>0</v>
      </c>
      <c r="BL5187" s="19" t="s">
        <v>5157</v>
      </c>
      <c r="BM5187" s="225" t="s">
        <v>5166</v>
      </c>
    </row>
    <row r="5188" s="2" customFormat="1" ht="16.5" customHeight="1">
      <c r="A5188" s="40"/>
      <c r="B5188" s="41"/>
      <c r="C5188" s="214" t="s">
        <v>5167</v>
      </c>
      <c r="D5188" s="214" t="s">
        <v>192</v>
      </c>
      <c r="E5188" s="215" t="s">
        <v>5168</v>
      </c>
      <c r="F5188" s="216" t="s">
        <v>5169</v>
      </c>
      <c r="G5188" s="217" t="s">
        <v>408</v>
      </c>
      <c r="H5188" s="218">
        <v>3</v>
      </c>
      <c r="I5188" s="219"/>
      <c r="J5188" s="220">
        <f>ROUND(I5188*H5188,2)</f>
        <v>0</v>
      </c>
      <c r="K5188" s="216" t="s">
        <v>19</v>
      </c>
      <c r="L5188" s="46"/>
      <c r="M5188" s="221" t="s">
        <v>19</v>
      </c>
      <c r="N5188" s="222" t="s">
        <v>43</v>
      </c>
      <c r="O5188" s="86"/>
      <c r="P5188" s="223">
        <f>O5188*H5188</f>
        <v>0</v>
      </c>
      <c r="Q5188" s="223">
        <v>0.01</v>
      </c>
      <c r="R5188" s="223">
        <f>Q5188*H5188</f>
        <v>0.029999999999999999</v>
      </c>
      <c r="S5188" s="223">
        <v>0</v>
      </c>
      <c r="T5188" s="224">
        <f>S5188*H5188</f>
        <v>0</v>
      </c>
      <c r="U5188" s="40"/>
      <c r="V5188" s="40"/>
      <c r="W5188" s="40"/>
      <c r="X5188" s="40"/>
      <c r="Y5188" s="40"/>
      <c r="Z5188" s="40"/>
      <c r="AA5188" s="40"/>
      <c r="AB5188" s="40"/>
      <c r="AC5188" s="40"/>
      <c r="AD5188" s="40"/>
      <c r="AE5188" s="40"/>
      <c r="AR5188" s="225" t="s">
        <v>5157</v>
      </c>
      <c r="AT5188" s="225" t="s">
        <v>192</v>
      </c>
      <c r="AU5188" s="225" t="s">
        <v>79</v>
      </c>
      <c r="AY5188" s="19" t="s">
        <v>190</v>
      </c>
      <c r="BE5188" s="226">
        <f>IF(N5188="základní",J5188,0)</f>
        <v>0</v>
      </c>
      <c r="BF5188" s="226">
        <f>IF(N5188="snížená",J5188,0)</f>
        <v>0</v>
      </c>
      <c r="BG5188" s="226">
        <f>IF(N5188="zákl. přenesená",J5188,0)</f>
        <v>0</v>
      </c>
      <c r="BH5188" s="226">
        <f>IF(N5188="sníž. přenesená",J5188,0)</f>
        <v>0</v>
      </c>
      <c r="BI5188" s="226">
        <f>IF(N5188="nulová",J5188,0)</f>
        <v>0</v>
      </c>
      <c r="BJ5188" s="19" t="s">
        <v>79</v>
      </c>
      <c r="BK5188" s="226">
        <f>ROUND(I5188*H5188,2)</f>
        <v>0</v>
      </c>
      <c r="BL5188" s="19" t="s">
        <v>5157</v>
      </c>
      <c r="BM5188" s="225" t="s">
        <v>5170</v>
      </c>
    </row>
    <row r="5189" s="2" customFormat="1" ht="16.5" customHeight="1">
      <c r="A5189" s="40"/>
      <c r="B5189" s="41"/>
      <c r="C5189" s="214" t="s">
        <v>5171</v>
      </c>
      <c r="D5189" s="214" t="s">
        <v>192</v>
      </c>
      <c r="E5189" s="215" t="s">
        <v>5172</v>
      </c>
      <c r="F5189" s="216" t="s">
        <v>5173</v>
      </c>
      <c r="G5189" s="217" t="s">
        <v>408</v>
      </c>
      <c r="H5189" s="218">
        <v>16</v>
      </c>
      <c r="I5189" s="219"/>
      <c r="J5189" s="220">
        <f>ROUND(I5189*H5189,2)</f>
        <v>0</v>
      </c>
      <c r="K5189" s="216" t="s">
        <v>19</v>
      </c>
      <c r="L5189" s="46"/>
      <c r="M5189" s="221" t="s">
        <v>19</v>
      </c>
      <c r="N5189" s="222" t="s">
        <v>43</v>
      </c>
      <c r="O5189" s="86"/>
      <c r="P5189" s="223">
        <f>O5189*H5189</f>
        <v>0</v>
      </c>
      <c r="Q5189" s="223">
        <v>0.01</v>
      </c>
      <c r="R5189" s="223">
        <f>Q5189*H5189</f>
        <v>0.16</v>
      </c>
      <c r="S5189" s="223">
        <v>0</v>
      </c>
      <c r="T5189" s="224">
        <f>S5189*H5189</f>
        <v>0</v>
      </c>
      <c r="U5189" s="40"/>
      <c r="V5189" s="40"/>
      <c r="W5189" s="40"/>
      <c r="X5189" s="40"/>
      <c r="Y5189" s="40"/>
      <c r="Z5189" s="40"/>
      <c r="AA5189" s="40"/>
      <c r="AB5189" s="40"/>
      <c r="AC5189" s="40"/>
      <c r="AD5189" s="40"/>
      <c r="AE5189" s="40"/>
      <c r="AR5189" s="225" t="s">
        <v>5157</v>
      </c>
      <c r="AT5189" s="225" t="s">
        <v>192</v>
      </c>
      <c r="AU5189" s="225" t="s">
        <v>79</v>
      </c>
      <c r="AY5189" s="19" t="s">
        <v>190</v>
      </c>
      <c r="BE5189" s="226">
        <f>IF(N5189="základní",J5189,0)</f>
        <v>0</v>
      </c>
      <c r="BF5189" s="226">
        <f>IF(N5189="snížená",J5189,0)</f>
        <v>0</v>
      </c>
      <c r="BG5189" s="226">
        <f>IF(N5189="zákl. přenesená",J5189,0)</f>
        <v>0</v>
      </c>
      <c r="BH5189" s="226">
        <f>IF(N5189="sníž. přenesená",J5189,0)</f>
        <v>0</v>
      </c>
      <c r="BI5189" s="226">
        <f>IF(N5189="nulová",J5189,0)</f>
        <v>0</v>
      </c>
      <c r="BJ5189" s="19" t="s">
        <v>79</v>
      </c>
      <c r="BK5189" s="226">
        <f>ROUND(I5189*H5189,2)</f>
        <v>0</v>
      </c>
      <c r="BL5189" s="19" t="s">
        <v>5157</v>
      </c>
      <c r="BM5189" s="225" t="s">
        <v>5174</v>
      </c>
    </row>
    <row r="5190" s="2" customFormat="1" ht="16.5" customHeight="1">
      <c r="A5190" s="40"/>
      <c r="B5190" s="41"/>
      <c r="C5190" s="214" t="s">
        <v>5175</v>
      </c>
      <c r="D5190" s="214" t="s">
        <v>192</v>
      </c>
      <c r="E5190" s="215" t="s">
        <v>5176</v>
      </c>
      <c r="F5190" s="216" t="s">
        <v>5177</v>
      </c>
      <c r="G5190" s="217" t="s">
        <v>408</v>
      </c>
      <c r="H5190" s="218">
        <v>9</v>
      </c>
      <c r="I5190" s="219"/>
      <c r="J5190" s="220">
        <f>ROUND(I5190*H5190,2)</f>
        <v>0</v>
      </c>
      <c r="K5190" s="216" t="s">
        <v>19</v>
      </c>
      <c r="L5190" s="46"/>
      <c r="M5190" s="221" t="s">
        <v>19</v>
      </c>
      <c r="N5190" s="222" t="s">
        <v>43</v>
      </c>
      <c r="O5190" s="86"/>
      <c r="P5190" s="223">
        <f>O5190*H5190</f>
        <v>0</v>
      </c>
      <c r="Q5190" s="223">
        <v>0.01</v>
      </c>
      <c r="R5190" s="223">
        <f>Q5190*H5190</f>
        <v>0.089999999999999997</v>
      </c>
      <c r="S5190" s="223">
        <v>0</v>
      </c>
      <c r="T5190" s="224">
        <f>S5190*H5190</f>
        <v>0</v>
      </c>
      <c r="U5190" s="40"/>
      <c r="V5190" s="40"/>
      <c r="W5190" s="40"/>
      <c r="X5190" s="40"/>
      <c r="Y5190" s="40"/>
      <c r="Z5190" s="40"/>
      <c r="AA5190" s="40"/>
      <c r="AB5190" s="40"/>
      <c r="AC5190" s="40"/>
      <c r="AD5190" s="40"/>
      <c r="AE5190" s="40"/>
      <c r="AR5190" s="225" t="s">
        <v>5157</v>
      </c>
      <c r="AT5190" s="225" t="s">
        <v>192</v>
      </c>
      <c r="AU5190" s="225" t="s">
        <v>79</v>
      </c>
      <c r="AY5190" s="19" t="s">
        <v>190</v>
      </c>
      <c r="BE5190" s="226">
        <f>IF(N5190="základní",J5190,0)</f>
        <v>0</v>
      </c>
      <c r="BF5190" s="226">
        <f>IF(N5190="snížená",J5190,0)</f>
        <v>0</v>
      </c>
      <c r="BG5190" s="226">
        <f>IF(N5190="zákl. přenesená",J5190,0)</f>
        <v>0</v>
      </c>
      <c r="BH5190" s="226">
        <f>IF(N5190="sníž. přenesená",J5190,0)</f>
        <v>0</v>
      </c>
      <c r="BI5190" s="226">
        <f>IF(N5190="nulová",J5190,0)</f>
        <v>0</v>
      </c>
      <c r="BJ5190" s="19" t="s">
        <v>79</v>
      </c>
      <c r="BK5190" s="226">
        <f>ROUND(I5190*H5190,2)</f>
        <v>0</v>
      </c>
      <c r="BL5190" s="19" t="s">
        <v>5157</v>
      </c>
      <c r="BM5190" s="225" t="s">
        <v>5178</v>
      </c>
    </row>
    <row r="5191" s="2" customFormat="1" ht="16.5" customHeight="1">
      <c r="A5191" s="40"/>
      <c r="B5191" s="41"/>
      <c r="C5191" s="214" t="s">
        <v>5179</v>
      </c>
      <c r="D5191" s="214" t="s">
        <v>192</v>
      </c>
      <c r="E5191" s="215" t="s">
        <v>5180</v>
      </c>
      <c r="F5191" s="216" t="s">
        <v>5181</v>
      </c>
      <c r="G5191" s="217" t="s">
        <v>408</v>
      </c>
      <c r="H5191" s="218">
        <v>26</v>
      </c>
      <c r="I5191" s="219"/>
      <c r="J5191" s="220">
        <f>ROUND(I5191*H5191,2)</f>
        <v>0</v>
      </c>
      <c r="K5191" s="216" t="s">
        <v>19</v>
      </c>
      <c r="L5191" s="46"/>
      <c r="M5191" s="221" t="s">
        <v>19</v>
      </c>
      <c r="N5191" s="222" t="s">
        <v>43</v>
      </c>
      <c r="O5191" s="86"/>
      <c r="P5191" s="223">
        <f>O5191*H5191</f>
        <v>0</v>
      </c>
      <c r="Q5191" s="223">
        <v>0.001</v>
      </c>
      <c r="R5191" s="223">
        <f>Q5191*H5191</f>
        <v>0.026000000000000002</v>
      </c>
      <c r="S5191" s="223">
        <v>0</v>
      </c>
      <c r="T5191" s="224">
        <f>S5191*H5191</f>
        <v>0</v>
      </c>
      <c r="U5191" s="40"/>
      <c r="V5191" s="40"/>
      <c r="W5191" s="40"/>
      <c r="X5191" s="40"/>
      <c r="Y5191" s="40"/>
      <c r="Z5191" s="40"/>
      <c r="AA5191" s="40"/>
      <c r="AB5191" s="40"/>
      <c r="AC5191" s="40"/>
      <c r="AD5191" s="40"/>
      <c r="AE5191" s="40"/>
      <c r="AR5191" s="225" t="s">
        <v>5157</v>
      </c>
      <c r="AT5191" s="225" t="s">
        <v>192</v>
      </c>
      <c r="AU5191" s="225" t="s">
        <v>79</v>
      </c>
      <c r="AY5191" s="19" t="s">
        <v>190</v>
      </c>
      <c r="BE5191" s="226">
        <f>IF(N5191="základní",J5191,0)</f>
        <v>0</v>
      </c>
      <c r="BF5191" s="226">
        <f>IF(N5191="snížená",J5191,0)</f>
        <v>0</v>
      </c>
      <c r="BG5191" s="226">
        <f>IF(N5191="zákl. přenesená",J5191,0)</f>
        <v>0</v>
      </c>
      <c r="BH5191" s="226">
        <f>IF(N5191="sníž. přenesená",J5191,0)</f>
        <v>0</v>
      </c>
      <c r="BI5191" s="226">
        <f>IF(N5191="nulová",J5191,0)</f>
        <v>0</v>
      </c>
      <c r="BJ5191" s="19" t="s">
        <v>79</v>
      </c>
      <c r="BK5191" s="226">
        <f>ROUND(I5191*H5191,2)</f>
        <v>0</v>
      </c>
      <c r="BL5191" s="19" t="s">
        <v>5157</v>
      </c>
      <c r="BM5191" s="225" t="s">
        <v>5182</v>
      </c>
    </row>
    <row r="5192" s="2" customFormat="1" ht="16.5" customHeight="1">
      <c r="A5192" s="40"/>
      <c r="B5192" s="41"/>
      <c r="C5192" s="214" t="s">
        <v>5183</v>
      </c>
      <c r="D5192" s="214" t="s">
        <v>192</v>
      </c>
      <c r="E5192" s="215" t="s">
        <v>5184</v>
      </c>
      <c r="F5192" s="216" t="s">
        <v>5185</v>
      </c>
      <c r="G5192" s="217" t="s">
        <v>408</v>
      </c>
      <c r="H5192" s="218">
        <v>30</v>
      </c>
      <c r="I5192" s="219"/>
      <c r="J5192" s="220">
        <f>ROUND(I5192*H5192,2)</f>
        <v>0</v>
      </c>
      <c r="K5192" s="216" t="s">
        <v>19</v>
      </c>
      <c r="L5192" s="46"/>
      <c r="M5192" s="221" t="s">
        <v>19</v>
      </c>
      <c r="N5192" s="222" t="s">
        <v>43</v>
      </c>
      <c r="O5192" s="86"/>
      <c r="P5192" s="223">
        <f>O5192*H5192</f>
        <v>0</v>
      </c>
      <c r="Q5192" s="223">
        <v>0.001</v>
      </c>
      <c r="R5192" s="223">
        <f>Q5192*H5192</f>
        <v>0.029999999999999999</v>
      </c>
      <c r="S5192" s="223">
        <v>0</v>
      </c>
      <c r="T5192" s="224">
        <f>S5192*H5192</f>
        <v>0</v>
      </c>
      <c r="U5192" s="40"/>
      <c r="V5192" s="40"/>
      <c r="W5192" s="40"/>
      <c r="X5192" s="40"/>
      <c r="Y5192" s="40"/>
      <c r="Z5192" s="40"/>
      <c r="AA5192" s="40"/>
      <c r="AB5192" s="40"/>
      <c r="AC5192" s="40"/>
      <c r="AD5192" s="40"/>
      <c r="AE5192" s="40"/>
      <c r="AR5192" s="225" t="s">
        <v>5157</v>
      </c>
      <c r="AT5192" s="225" t="s">
        <v>192</v>
      </c>
      <c r="AU5192" s="225" t="s">
        <v>79</v>
      </c>
      <c r="AY5192" s="19" t="s">
        <v>190</v>
      </c>
      <c r="BE5192" s="226">
        <f>IF(N5192="základní",J5192,0)</f>
        <v>0</v>
      </c>
      <c r="BF5192" s="226">
        <f>IF(N5192="snížená",J5192,0)</f>
        <v>0</v>
      </c>
      <c r="BG5192" s="226">
        <f>IF(N5192="zákl. přenesená",J5192,0)</f>
        <v>0</v>
      </c>
      <c r="BH5192" s="226">
        <f>IF(N5192="sníž. přenesená",J5192,0)</f>
        <v>0</v>
      </c>
      <c r="BI5192" s="226">
        <f>IF(N5192="nulová",J5192,0)</f>
        <v>0</v>
      </c>
      <c r="BJ5192" s="19" t="s">
        <v>79</v>
      </c>
      <c r="BK5192" s="226">
        <f>ROUND(I5192*H5192,2)</f>
        <v>0</v>
      </c>
      <c r="BL5192" s="19" t="s">
        <v>5157</v>
      </c>
      <c r="BM5192" s="225" t="s">
        <v>5186</v>
      </c>
    </row>
    <row r="5193" s="2" customFormat="1" ht="16.5" customHeight="1">
      <c r="A5193" s="40"/>
      <c r="B5193" s="41"/>
      <c r="C5193" s="214" t="s">
        <v>5187</v>
      </c>
      <c r="D5193" s="214" t="s">
        <v>192</v>
      </c>
      <c r="E5193" s="215" t="s">
        <v>5188</v>
      </c>
      <c r="F5193" s="216" t="s">
        <v>5189</v>
      </c>
      <c r="G5193" s="217" t="s">
        <v>408</v>
      </c>
      <c r="H5193" s="218">
        <v>9</v>
      </c>
      <c r="I5193" s="219"/>
      <c r="J5193" s="220">
        <f>ROUND(I5193*H5193,2)</f>
        <v>0</v>
      </c>
      <c r="K5193" s="216" t="s">
        <v>19</v>
      </c>
      <c r="L5193" s="46"/>
      <c r="M5193" s="221" t="s">
        <v>19</v>
      </c>
      <c r="N5193" s="222" t="s">
        <v>43</v>
      </c>
      <c r="O5193" s="86"/>
      <c r="P5193" s="223">
        <f>O5193*H5193</f>
        <v>0</v>
      </c>
      <c r="Q5193" s="223">
        <v>0.001</v>
      </c>
      <c r="R5193" s="223">
        <f>Q5193*H5193</f>
        <v>0.0090000000000000011</v>
      </c>
      <c r="S5193" s="223">
        <v>0</v>
      </c>
      <c r="T5193" s="224">
        <f>S5193*H5193</f>
        <v>0</v>
      </c>
      <c r="U5193" s="40"/>
      <c r="V5193" s="40"/>
      <c r="W5193" s="40"/>
      <c r="X5193" s="40"/>
      <c r="Y5193" s="40"/>
      <c r="Z5193" s="40"/>
      <c r="AA5193" s="40"/>
      <c r="AB5193" s="40"/>
      <c r="AC5193" s="40"/>
      <c r="AD5193" s="40"/>
      <c r="AE5193" s="40"/>
      <c r="AR5193" s="225" t="s">
        <v>5157</v>
      </c>
      <c r="AT5193" s="225" t="s">
        <v>192</v>
      </c>
      <c r="AU5193" s="225" t="s">
        <v>79</v>
      </c>
      <c r="AY5193" s="19" t="s">
        <v>190</v>
      </c>
      <c r="BE5193" s="226">
        <f>IF(N5193="základní",J5193,0)</f>
        <v>0</v>
      </c>
      <c r="BF5193" s="226">
        <f>IF(N5193="snížená",J5193,0)</f>
        <v>0</v>
      </c>
      <c r="BG5193" s="226">
        <f>IF(N5193="zákl. přenesená",J5193,0)</f>
        <v>0</v>
      </c>
      <c r="BH5193" s="226">
        <f>IF(N5193="sníž. přenesená",J5193,0)</f>
        <v>0</v>
      </c>
      <c r="BI5193" s="226">
        <f>IF(N5193="nulová",J5193,0)</f>
        <v>0</v>
      </c>
      <c r="BJ5193" s="19" t="s">
        <v>79</v>
      </c>
      <c r="BK5193" s="226">
        <f>ROUND(I5193*H5193,2)</f>
        <v>0</v>
      </c>
      <c r="BL5193" s="19" t="s">
        <v>5157</v>
      </c>
      <c r="BM5193" s="225" t="s">
        <v>5190</v>
      </c>
    </row>
    <row r="5194" s="2" customFormat="1" ht="16.5" customHeight="1">
      <c r="A5194" s="40"/>
      <c r="B5194" s="41"/>
      <c r="C5194" s="214" t="s">
        <v>5191</v>
      </c>
      <c r="D5194" s="214" t="s">
        <v>192</v>
      </c>
      <c r="E5194" s="215" t="s">
        <v>5192</v>
      </c>
      <c r="F5194" s="216" t="s">
        <v>5193</v>
      </c>
      <c r="G5194" s="217" t="s">
        <v>408</v>
      </c>
      <c r="H5194" s="218">
        <v>1</v>
      </c>
      <c r="I5194" s="219"/>
      <c r="J5194" s="220">
        <f>ROUND(I5194*H5194,2)</f>
        <v>0</v>
      </c>
      <c r="K5194" s="216" t="s">
        <v>19</v>
      </c>
      <c r="L5194" s="46"/>
      <c r="M5194" s="221" t="s">
        <v>19</v>
      </c>
      <c r="N5194" s="222" t="s">
        <v>43</v>
      </c>
      <c r="O5194" s="86"/>
      <c r="P5194" s="223">
        <f>O5194*H5194</f>
        <v>0</v>
      </c>
      <c r="Q5194" s="223">
        <v>0.0030000000000000001</v>
      </c>
      <c r="R5194" s="223">
        <f>Q5194*H5194</f>
        <v>0.0030000000000000001</v>
      </c>
      <c r="S5194" s="223">
        <v>0</v>
      </c>
      <c r="T5194" s="224">
        <f>S5194*H5194</f>
        <v>0</v>
      </c>
      <c r="U5194" s="40"/>
      <c r="V5194" s="40"/>
      <c r="W5194" s="40"/>
      <c r="X5194" s="40"/>
      <c r="Y5194" s="40"/>
      <c r="Z5194" s="40"/>
      <c r="AA5194" s="40"/>
      <c r="AB5194" s="40"/>
      <c r="AC5194" s="40"/>
      <c r="AD5194" s="40"/>
      <c r="AE5194" s="40"/>
      <c r="AR5194" s="225" t="s">
        <v>5157</v>
      </c>
      <c r="AT5194" s="225" t="s">
        <v>192</v>
      </c>
      <c r="AU5194" s="225" t="s">
        <v>79</v>
      </c>
      <c r="AY5194" s="19" t="s">
        <v>190</v>
      </c>
      <c r="BE5194" s="226">
        <f>IF(N5194="základní",J5194,0)</f>
        <v>0</v>
      </c>
      <c r="BF5194" s="226">
        <f>IF(N5194="snížená",J5194,0)</f>
        <v>0</v>
      </c>
      <c r="BG5194" s="226">
        <f>IF(N5194="zákl. přenesená",J5194,0)</f>
        <v>0</v>
      </c>
      <c r="BH5194" s="226">
        <f>IF(N5194="sníž. přenesená",J5194,0)</f>
        <v>0</v>
      </c>
      <c r="BI5194" s="226">
        <f>IF(N5194="nulová",J5194,0)</f>
        <v>0</v>
      </c>
      <c r="BJ5194" s="19" t="s">
        <v>79</v>
      </c>
      <c r="BK5194" s="226">
        <f>ROUND(I5194*H5194,2)</f>
        <v>0</v>
      </c>
      <c r="BL5194" s="19" t="s">
        <v>5157</v>
      </c>
      <c r="BM5194" s="225" t="s">
        <v>5194</v>
      </c>
    </row>
    <row r="5195" s="2" customFormat="1" ht="16.5" customHeight="1">
      <c r="A5195" s="40"/>
      <c r="B5195" s="41"/>
      <c r="C5195" s="214" t="s">
        <v>5195</v>
      </c>
      <c r="D5195" s="214" t="s">
        <v>192</v>
      </c>
      <c r="E5195" s="215" t="s">
        <v>5196</v>
      </c>
      <c r="F5195" s="216" t="s">
        <v>5193</v>
      </c>
      <c r="G5195" s="217" t="s">
        <v>408</v>
      </c>
      <c r="H5195" s="218">
        <v>1</v>
      </c>
      <c r="I5195" s="219"/>
      <c r="J5195" s="220">
        <f>ROUND(I5195*H5195,2)</f>
        <v>0</v>
      </c>
      <c r="K5195" s="216" t="s">
        <v>19</v>
      </c>
      <c r="L5195" s="46"/>
      <c r="M5195" s="221" t="s">
        <v>19</v>
      </c>
      <c r="N5195" s="222" t="s">
        <v>43</v>
      </c>
      <c r="O5195" s="86"/>
      <c r="P5195" s="223">
        <f>O5195*H5195</f>
        <v>0</v>
      </c>
      <c r="Q5195" s="223">
        <v>0.0030000000000000001</v>
      </c>
      <c r="R5195" s="223">
        <f>Q5195*H5195</f>
        <v>0.0030000000000000001</v>
      </c>
      <c r="S5195" s="223">
        <v>0</v>
      </c>
      <c r="T5195" s="224">
        <f>S5195*H5195</f>
        <v>0</v>
      </c>
      <c r="U5195" s="40"/>
      <c r="V5195" s="40"/>
      <c r="W5195" s="40"/>
      <c r="X5195" s="40"/>
      <c r="Y5195" s="40"/>
      <c r="Z5195" s="40"/>
      <c r="AA5195" s="40"/>
      <c r="AB5195" s="40"/>
      <c r="AC5195" s="40"/>
      <c r="AD5195" s="40"/>
      <c r="AE5195" s="40"/>
      <c r="AR5195" s="225" t="s">
        <v>5157</v>
      </c>
      <c r="AT5195" s="225" t="s">
        <v>192</v>
      </c>
      <c r="AU5195" s="225" t="s">
        <v>79</v>
      </c>
      <c r="AY5195" s="19" t="s">
        <v>190</v>
      </c>
      <c r="BE5195" s="226">
        <f>IF(N5195="základní",J5195,0)</f>
        <v>0</v>
      </c>
      <c r="BF5195" s="226">
        <f>IF(N5195="snížená",J5195,0)</f>
        <v>0</v>
      </c>
      <c r="BG5195" s="226">
        <f>IF(N5195="zákl. přenesená",J5195,0)</f>
        <v>0</v>
      </c>
      <c r="BH5195" s="226">
        <f>IF(N5195="sníž. přenesená",J5195,0)</f>
        <v>0</v>
      </c>
      <c r="BI5195" s="226">
        <f>IF(N5195="nulová",J5195,0)</f>
        <v>0</v>
      </c>
      <c r="BJ5195" s="19" t="s">
        <v>79</v>
      </c>
      <c r="BK5195" s="226">
        <f>ROUND(I5195*H5195,2)</f>
        <v>0</v>
      </c>
      <c r="BL5195" s="19" t="s">
        <v>5157</v>
      </c>
      <c r="BM5195" s="225" t="s">
        <v>5197</v>
      </c>
    </row>
    <row r="5196" s="2" customFormat="1" ht="16.5" customHeight="1">
      <c r="A5196" s="40"/>
      <c r="B5196" s="41"/>
      <c r="C5196" s="214" t="s">
        <v>5198</v>
      </c>
      <c r="D5196" s="214" t="s">
        <v>192</v>
      </c>
      <c r="E5196" s="215" t="s">
        <v>5199</v>
      </c>
      <c r="F5196" s="216" t="s">
        <v>5193</v>
      </c>
      <c r="G5196" s="217" t="s">
        <v>408</v>
      </c>
      <c r="H5196" s="218">
        <v>1</v>
      </c>
      <c r="I5196" s="219"/>
      <c r="J5196" s="220">
        <f>ROUND(I5196*H5196,2)</f>
        <v>0</v>
      </c>
      <c r="K5196" s="216" t="s">
        <v>19</v>
      </c>
      <c r="L5196" s="46"/>
      <c r="M5196" s="221" t="s">
        <v>19</v>
      </c>
      <c r="N5196" s="222" t="s">
        <v>43</v>
      </c>
      <c r="O5196" s="86"/>
      <c r="P5196" s="223">
        <f>O5196*H5196</f>
        <v>0</v>
      </c>
      <c r="Q5196" s="223">
        <v>0.0030000000000000001</v>
      </c>
      <c r="R5196" s="223">
        <f>Q5196*H5196</f>
        <v>0.0030000000000000001</v>
      </c>
      <c r="S5196" s="223">
        <v>0</v>
      </c>
      <c r="T5196" s="224">
        <f>S5196*H5196</f>
        <v>0</v>
      </c>
      <c r="U5196" s="40"/>
      <c r="V5196" s="40"/>
      <c r="W5196" s="40"/>
      <c r="X5196" s="40"/>
      <c r="Y5196" s="40"/>
      <c r="Z5196" s="40"/>
      <c r="AA5196" s="40"/>
      <c r="AB5196" s="40"/>
      <c r="AC5196" s="40"/>
      <c r="AD5196" s="40"/>
      <c r="AE5196" s="40"/>
      <c r="AR5196" s="225" t="s">
        <v>5157</v>
      </c>
      <c r="AT5196" s="225" t="s">
        <v>192</v>
      </c>
      <c r="AU5196" s="225" t="s">
        <v>79</v>
      </c>
      <c r="AY5196" s="19" t="s">
        <v>190</v>
      </c>
      <c r="BE5196" s="226">
        <f>IF(N5196="základní",J5196,0)</f>
        <v>0</v>
      </c>
      <c r="BF5196" s="226">
        <f>IF(N5196="snížená",J5196,0)</f>
        <v>0</v>
      </c>
      <c r="BG5196" s="226">
        <f>IF(N5196="zákl. přenesená",J5196,0)</f>
        <v>0</v>
      </c>
      <c r="BH5196" s="226">
        <f>IF(N5196="sníž. přenesená",J5196,0)</f>
        <v>0</v>
      </c>
      <c r="BI5196" s="226">
        <f>IF(N5196="nulová",J5196,0)</f>
        <v>0</v>
      </c>
      <c r="BJ5196" s="19" t="s">
        <v>79</v>
      </c>
      <c r="BK5196" s="226">
        <f>ROUND(I5196*H5196,2)</f>
        <v>0</v>
      </c>
      <c r="BL5196" s="19" t="s">
        <v>5157</v>
      </c>
      <c r="BM5196" s="225" t="s">
        <v>5200</v>
      </c>
    </row>
    <row r="5197" s="2" customFormat="1" ht="16.5" customHeight="1">
      <c r="A5197" s="40"/>
      <c r="B5197" s="41"/>
      <c r="C5197" s="214" t="s">
        <v>5201</v>
      </c>
      <c r="D5197" s="214" t="s">
        <v>192</v>
      </c>
      <c r="E5197" s="215" t="s">
        <v>5202</v>
      </c>
      <c r="F5197" s="216" t="s">
        <v>5193</v>
      </c>
      <c r="G5197" s="217" t="s">
        <v>408</v>
      </c>
      <c r="H5197" s="218">
        <v>1</v>
      </c>
      <c r="I5197" s="219"/>
      <c r="J5197" s="220">
        <f>ROUND(I5197*H5197,2)</f>
        <v>0</v>
      </c>
      <c r="K5197" s="216" t="s">
        <v>19</v>
      </c>
      <c r="L5197" s="46"/>
      <c r="M5197" s="221" t="s">
        <v>19</v>
      </c>
      <c r="N5197" s="222" t="s">
        <v>43</v>
      </c>
      <c r="O5197" s="86"/>
      <c r="P5197" s="223">
        <f>O5197*H5197</f>
        <v>0</v>
      </c>
      <c r="Q5197" s="223">
        <v>0.0030000000000000001</v>
      </c>
      <c r="R5197" s="223">
        <f>Q5197*H5197</f>
        <v>0.0030000000000000001</v>
      </c>
      <c r="S5197" s="223">
        <v>0</v>
      </c>
      <c r="T5197" s="224">
        <f>S5197*H5197</f>
        <v>0</v>
      </c>
      <c r="U5197" s="40"/>
      <c r="V5197" s="40"/>
      <c r="W5197" s="40"/>
      <c r="X5197" s="40"/>
      <c r="Y5197" s="40"/>
      <c r="Z5197" s="40"/>
      <c r="AA5197" s="40"/>
      <c r="AB5197" s="40"/>
      <c r="AC5197" s="40"/>
      <c r="AD5197" s="40"/>
      <c r="AE5197" s="40"/>
      <c r="AR5197" s="225" t="s">
        <v>5157</v>
      </c>
      <c r="AT5197" s="225" t="s">
        <v>192</v>
      </c>
      <c r="AU5197" s="225" t="s">
        <v>79</v>
      </c>
      <c r="AY5197" s="19" t="s">
        <v>190</v>
      </c>
      <c r="BE5197" s="226">
        <f>IF(N5197="základní",J5197,0)</f>
        <v>0</v>
      </c>
      <c r="BF5197" s="226">
        <f>IF(N5197="snížená",J5197,0)</f>
        <v>0</v>
      </c>
      <c r="BG5197" s="226">
        <f>IF(N5197="zákl. přenesená",J5197,0)</f>
        <v>0</v>
      </c>
      <c r="BH5197" s="226">
        <f>IF(N5197="sníž. přenesená",J5197,0)</f>
        <v>0</v>
      </c>
      <c r="BI5197" s="226">
        <f>IF(N5197="nulová",J5197,0)</f>
        <v>0</v>
      </c>
      <c r="BJ5197" s="19" t="s">
        <v>79</v>
      </c>
      <c r="BK5197" s="226">
        <f>ROUND(I5197*H5197,2)</f>
        <v>0</v>
      </c>
      <c r="BL5197" s="19" t="s">
        <v>5157</v>
      </c>
      <c r="BM5197" s="225" t="s">
        <v>5203</v>
      </c>
    </row>
    <row r="5198" s="2" customFormat="1" ht="16.5" customHeight="1">
      <c r="A5198" s="40"/>
      <c r="B5198" s="41"/>
      <c r="C5198" s="214" t="s">
        <v>5204</v>
      </c>
      <c r="D5198" s="214" t="s">
        <v>192</v>
      </c>
      <c r="E5198" s="215" t="s">
        <v>5205</v>
      </c>
      <c r="F5198" s="216" t="s">
        <v>5206</v>
      </c>
      <c r="G5198" s="217" t="s">
        <v>408</v>
      </c>
      <c r="H5198" s="218">
        <v>1</v>
      </c>
      <c r="I5198" s="219"/>
      <c r="J5198" s="220">
        <f>ROUND(I5198*H5198,2)</f>
        <v>0</v>
      </c>
      <c r="K5198" s="216" t="s">
        <v>19</v>
      </c>
      <c r="L5198" s="46"/>
      <c r="M5198" s="221" t="s">
        <v>19</v>
      </c>
      <c r="N5198" s="222" t="s">
        <v>43</v>
      </c>
      <c r="O5198" s="86"/>
      <c r="P5198" s="223">
        <f>O5198*H5198</f>
        <v>0</v>
      </c>
      <c r="Q5198" s="223">
        <v>0.0030000000000000001</v>
      </c>
      <c r="R5198" s="223">
        <f>Q5198*H5198</f>
        <v>0.0030000000000000001</v>
      </c>
      <c r="S5198" s="223">
        <v>0</v>
      </c>
      <c r="T5198" s="224">
        <f>S5198*H5198</f>
        <v>0</v>
      </c>
      <c r="U5198" s="40"/>
      <c r="V5198" s="40"/>
      <c r="W5198" s="40"/>
      <c r="X5198" s="40"/>
      <c r="Y5198" s="40"/>
      <c r="Z5198" s="40"/>
      <c r="AA5198" s="40"/>
      <c r="AB5198" s="40"/>
      <c r="AC5198" s="40"/>
      <c r="AD5198" s="40"/>
      <c r="AE5198" s="40"/>
      <c r="AR5198" s="225" t="s">
        <v>5157</v>
      </c>
      <c r="AT5198" s="225" t="s">
        <v>192</v>
      </c>
      <c r="AU5198" s="225" t="s">
        <v>79</v>
      </c>
      <c r="AY5198" s="19" t="s">
        <v>190</v>
      </c>
      <c r="BE5198" s="226">
        <f>IF(N5198="základní",J5198,0)</f>
        <v>0</v>
      </c>
      <c r="BF5198" s="226">
        <f>IF(N5198="snížená",J5198,0)</f>
        <v>0</v>
      </c>
      <c r="BG5198" s="226">
        <f>IF(N5198="zákl. přenesená",J5198,0)</f>
        <v>0</v>
      </c>
      <c r="BH5198" s="226">
        <f>IF(N5198="sníž. přenesená",J5198,0)</f>
        <v>0</v>
      </c>
      <c r="BI5198" s="226">
        <f>IF(N5198="nulová",J5198,0)</f>
        <v>0</v>
      </c>
      <c r="BJ5198" s="19" t="s">
        <v>79</v>
      </c>
      <c r="BK5198" s="226">
        <f>ROUND(I5198*H5198,2)</f>
        <v>0</v>
      </c>
      <c r="BL5198" s="19" t="s">
        <v>5157</v>
      </c>
      <c r="BM5198" s="225" t="s">
        <v>5207</v>
      </c>
    </row>
    <row r="5199" s="2" customFormat="1" ht="16.5" customHeight="1">
      <c r="A5199" s="40"/>
      <c r="B5199" s="41"/>
      <c r="C5199" s="214" t="s">
        <v>5208</v>
      </c>
      <c r="D5199" s="214" t="s">
        <v>192</v>
      </c>
      <c r="E5199" s="215" t="s">
        <v>5209</v>
      </c>
      <c r="F5199" s="216" t="s">
        <v>5210</v>
      </c>
      <c r="G5199" s="217" t="s">
        <v>408</v>
      </c>
      <c r="H5199" s="218">
        <v>36</v>
      </c>
      <c r="I5199" s="219"/>
      <c r="J5199" s="220">
        <f>ROUND(I5199*H5199,2)</f>
        <v>0</v>
      </c>
      <c r="K5199" s="216" t="s">
        <v>19</v>
      </c>
      <c r="L5199" s="46"/>
      <c r="M5199" s="221" t="s">
        <v>19</v>
      </c>
      <c r="N5199" s="222" t="s">
        <v>43</v>
      </c>
      <c r="O5199" s="86"/>
      <c r="P5199" s="223">
        <f>O5199*H5199</f>
        <v>0</v>
      </c>
      <c r="Q5199" s="223">
        <v>0.001</v>
      </c>
      <c r="R5199" s="223">
        <f>Q5199*H5199</f>
        <v>0.036000000000000004</v>
      </c>
      <c r="S5199" s="223">
        <v>0</v>
      </c>
      <c r="T5199" s="224">
        <f>S5199*H5199</f>
        <v>0</v>
      </c>
      <c r="U5199" s="40"/>
      <c r="V5199" s="40"/>
      <c r="W5199" s="40"/>
      <c r="X5199" s="40"/>
      <c r="Y5199" s="40"/>
      <c r="Z5199" s="40"/>
      <c r="AA5199" s="40"/>
      <c r="AB5199" s="40"/>
      <c r="AC5199" s="40"/>
      <c r="AD5199" s="40"/>
      <c r="AE5199" s="40"/>
      <c r="AR5199" s="225" t="s">
        <v>5157</v>
      </c>
      <c r="AT5199" s="225" t="s">
        <v>192</v>
      </c>
      <c r="AU5199" s="225" t="s">
        <v>79</v>
      </c>
      <c r="AY5199" s="19" t="s">
        <v>190</v>
      </c>
      <c r="BE5199" s="226">
        <f>IF(N5199="základní",J5199,0)</f>
        <v>0</v>
      </c>
      <c r="BF5199" s="226">
        <f>IF(N5199="snížená",J5199,0)</f>
        <v>0</v>
      </c>
      <c r="BG5199" s="226">
        <f>IF(N5199="zákl. přenesená",J5199,0)</f>
        <v>0</v>
      </c>
      <c r="BH5199" s="226">
        <f>IF(N5199="sníž. přenesená",J5199,0)</f>
        <v>0</v>
      </c>
      <c r="BI5199" s="226">
        <f>IF(N5199="nulová",J5199,0)</f>
        <v>0</v>
      </c>
      <c r="BJ5199" s="19" t="s">
        <v>79</v>
      </c>
      <c r="BK5199" s="226">
        <f>ROUND(I5199*H5199,2)</f>
        <v>0</v>
      </c>
      <c r="BL5199" s="19" t="s">
        <v>5157</v>
      </c>
      <c r="BM5199" s="225" t="s">
        <v>5211</v>
      </c>
    </row>
    <row r="5200" s="2" customFormat="1" ht="16.5" customHeight="1">
      <c r="A5200" s="40"/>
      <c r="B5200" s="41"/>
      <c r="C5200" s="214" t="s">
        <v>5212</v>
      </c>
      <c r="D5200" s="214" t="s">
        <v>192</v>
      </c>
      <c r="E5200" s="215" t="s">
        <v>5213</v>
      </c>
      <c r="F5200" s="216" t="s">
        <v>5214</v>
      </c>
      <c r="G5200" s="217" t="s">
        <v>408</v>
      </c>
      <c r="H5200" s="218">
        <v>8</v>
      </c>
      <c r="I5200" s="219"/>
      <c r="J5200" s="220">
        <f>ROUND(I5200*H5200,2)</f>
        <v>0</v>
      </c>
      <c r="K5200" s="216" t="s">
        <v>19</v>
      </c>
      <c r="L5200" s="46"/>
      <c r="M5200" s="221" t="s">
        <v>19</v>
      </c>
      <c r="N5200" s="222" t="s">
        <v>43</v>
      </c>
      <c r="O5200" s="86"/>
      <c r="P5200" s="223">
        <f>O5200*H5200</f>
        <v>0</v>
      </c>
      <c r="Q5200" s="223">
        <v>0.002</v>
      </c>
      <c r="R5200" s="223">
        <f>Q5200*H5200</f>
        <v>0.016</v>
      </c>
      <c r="S5200" s="223">
        <v>0</v>
      </c>
      <c r="T5200" s="224">
        <f>S5200*H5200</f>
        <v>0</v>
      </c>
      <c r="U5200" s="40"/>
      <c r="V5200" s="40"/>
      <c r="W5200" s="40"/>
      <c r="X5200" s="40"/>
      <c r="Y5200" s="40"/>
      <c r="Z5200" s="40"/>
      <c r="AA5200" s="40"/>
      <c r="AB5200" s="40"/>
      <c r="AC5200" s="40"/>
      <c r="AD5200" s="40"/>
      <c r="AE5200" s="40"/>
      <c r="AR5200" s="225" t="s">
        <v>5157</v>
      </c>
      <c r="AT5200" s="225" t="s">
        <v>192</v>
      </c>
      <c r="AU5200" s="225" t="s">
        <v>79</v>
      </c>
      <c r="AY5200" s="19" t="s">
        <v>190</v>
      </c>
      <c r="BE5200" s="226">
        <f>IF(N5200="základní",J5200,0)</f>
        <v>0</v>
      </c>
      <c r="BF5200" s="226">
        <f>IF(N5200="snížená",J5200,0)</f>
        <v>0</v>
      </c>
      <c r="BG5200" s="226">
        <f>IF(N5200="zákl. přenesená",J5200,0)</f>
        <v>0</v>
      </c>
      <c r="BH5200" s="226">
        <f>IF(N5200="sníž. přenesená",J5200,0)</f>
        <v>0</v>
      </c>
      <c r="BI5200" s="226">
        <f>IF(N5200="nulová",J5200,0)</f>
        <v>0</v>
      </c>
      <c r="BJ5200" s="19" t="s">
        <v>79</v>
      </c>
      <c r="BK5200" s="226">
        <f>ROUND(I5200*H5200,2)</f>
        <v>0</v>
      </c>
      <c r="BL5200" s="19" t="s">
        <v>5157</v>
      </c>
      <c r="BM5200" s="225" t="s">
        <v>5215</v>
      </c>
    </row>
    <row r="5201" s="2" customFormat="1" ht="16.5" customHeight="1">
      <c r="A5201" s="40"/>
      <c r="B5201" s="41"/>
      <c r="C5201" s="214" t="s">
        <v>5216</v>
      </c>
      <c r="D5201" s="214" t="s">
        <v>192</v>
      </c>
      <c r="E5201" s="215" t="s">
        <v>5217</v>
      </c>
      <c r="F5201" s="216" t="s">
        <v>5218</v>
      </c>
      <c r="G5201" s="217" t="s">
        <v>408</v>
      </c>
      <c r="H5201" s="218">
        <v>5</v>
      </c>
      <c r="I5201" s="219"/>
      <c r="J5201" s="220">
        <f>ROUND(I5201*H5201,2)</f>
        <v>0</v>
      </c>
      <c r="K5201" s="216" t="s">
        <v>19</v>
      </c>
      <c r="L5201" s="46"/>
      <c r="M5201" s="221" t="s">
        <v>19</v>
      </c>
      <c r="N5201" s="222" t="s">
        <v>43</v>
      </c>
      <c r="O5201" s="86"/>
      <c r="P5201" s="223">
        <f>O5201*H5201</f>
        <v>0</v>
      </c>
      <c r="Q5201" s="223">
        <v>0.001</v>
      </c>
      <c r="R5201" s="223">
        <f>Q5201*H5201</f>
        <v>0.0050000000000000001</v>
      </c>
      <c r="S5201" s="223">
        <v>0</v>
      </c>
      <c r="T5201" s="224">
        <f>S5201*H5201</f>
        <v>0</v>
      </c>
      <c r="U5201" s="40"/>
      <c r="V5201" s="40"/>
      <c r="W5201" s="40"/>
      <c r="X5201" s="40"/>
      <c r="Y5201" s="40"/>
      <c r="Z5201" s="40"/>
      <c r="AA5201" s="40"/>
      <c r="AB5201" s="40"/>
      <c r="AC5201" s="40"/>
      <c r="AD5201" s="40"/>
      <c r="AE5201" s="40"/>
      <c r="AR5201" s="225" t="s">
        <v>5157</v>
      </c>
      <c r="AT5201" s="225" t="s">
        <v>192</v>
      </c>
      <c r="AU5201" s="225" t="s">
        <v>79</v>
      </c>
      <c r="AY5201" s="19" t="s">
        <v>190</v>
      </c>
      <c r="BE5201" s="226">
        <f>IF(N5201="základní",J5201,0)</f>
        <v>0</v>
      </c>
      <c r="BF5201" s="226">
        <f>IF(N5201="snížená",J5201,0)</f>
        <v>0</v>
      </c>
      <c r="BG5201" s="226">
        <f>IF(N5201="zákl. přenesená",J5201,0)</f>
        <v>0</v>
      </c>
      <c r="BH5201" s="226">
        <f>IF(N5201="sníž. přenesená",J5201,0)</f>
        <v>0</v>
      </c>
      <c r="BI5201" s="226">
        <f>IF(N5201="nulová",J5201,0)</f>
        <v>0</v>
      </c>
      <c r="BJ5201" s="19" t="s">
        <v>79</v>
      </c>
      <c r="BK5201" s="226">
        <f>ROUND(I5201*H5201,2)</f>
        <v>0</v>
      </c>
      <c r="BL5201" s="19" t="s">
        <v>5157</v>
      </c>
      <c r="BM5201" s="225" t="s">
        <v>5219</v>
      </c>
    </row>
    <row r="5202" s="2" customFormat="1" ht="16.5" customHeight="1">
      <c r="A5202" s="40"/>
      <c r="B5202" s="41"/>
      <c r="C5202" s="214" t="s">
        <v>5220</v>
      </c>
      <c r="D5202" s="214" t="s">
        <v>192</v>
      </c>
      <c r="E5202" s="215" t="s">
        <v>5221</v>
      </c>
      <c r="F5202" s="216" t="s">
        <v>5222</v>
      </c>
      <c r="G5202" s="217" t="s">
        <v>408</v>
      </c>
      <c r="H5202" s="218">
        <v>5</v>
      </c>
      <c r="I5202" s="219"/>
      <c r="J5202" s="220">
        <f>ROUND(I5202*H5202,2)</f>
        <v>0</v>
      </c>
      <c r="K5202" s="216" t="s">
        <v>19</v>
      </c>
      <c r="L5202" s="46"/>
      <c r="M5202" s="221" t="s">
        <v>19</v>
      </c>
      <c r="N5202" s="222" t="s">
        <v>43</v>
      </c>
      <c r="O5202" s="86"/>
      <c r="P5202" s="223">
        <f>O5202*H5202</f>
        <v>0</v>
      </c>
      <c r="Q5202" s="223">
        <v>0.001</v>
      </c>
      <c r="R5202" s="223">
        <f>Q5202*H5202</f>
        <v>0.0050000000000000001</v>
      </c>
      <c r="S5202" s="223">
        <v>0</v>
      </c>
      <c r="T5202" s="224">
        <f>S5202*H5202</f>
        <v>0</v>
      </c>
      <c r="U5202" s="40"/>
      <c r="V5202" s="40"/>
      <c r="W5202" s="40"/>
      <c r="X5202" s="40"/>
      <c r="Y5202" s="40"/>
      <c r="Z5202" s="40"/>
      <c r="AA5202" s="40"/>
      <c r="AB5202" s="40"/>
      <c r="AC5202" s="40"/>
      <c r="AD5202" s="40"/>
      <c r="AE5202" s="40"/>
      <c r="AR5202" s="225" t="s">
        <v>5157</v>
      </c>
      <c r="AT5202" s="225" t="s">
        <v>192</v>
      </c>
      <c r="AU5202" s="225" t="s">
        <v>79</v>
      </c>
      <c r="AY5202" s="19" t="s">
        <v>190</v>
      </c>
      <c r="BE5202" s="226">
        <f>IF(N5202="základní",J5202,0)</f>
        <v>0</v>
      </c>
      <c r="BF5202" s="226">
        <f>IF(N5202="snížená",J5202,0)</f>
        <v>0</v>
      </c>
      <c r="BG5202" s="226">
        <f>IF(N5202="zákl. přenesená",J5202,0)</f>
        <v>0</v>
      </c>
      <c r="BH5202" s="226">
        <f>IF(N5202="sníž. přenesená",J5202,0)</f>
        <v>0</v>
      </c>
      <c r="BI5202" s="226">
        <f>IF(N5202="nulová",J5202,0)</f>
        <v>0</v>
      </c>
      <c r="BJ5202" s="19" t="s">
        <v>79</v>
      </c>
      <c r="BK5202" s="226">
        <f>ROUND(I5202*H5202,2)</f>
        <v>0</v>
      </c>
      <c r="BL5202" s="19" t="s">
        <v>5157</v>
      </c>
      <c r="BM5202" s="225" t="s">
        <v>5223</v>
      </c>
    </row>
    <row r="5203" s="2" customFormat="1" ht="16.5" customHeight="1">
      <c r="A5203" s="40"/>
      <c r="B5203" s="41"/>
      <c r="C5203" s="214" t="s">
        <v>5224</v>
      </c>
      <c r="D5203" s="214" t="s">
        <v>192</v>
      </c>
      <c r="E5203" s="215" t="s">
        <v>5225</v>
      </c>
      <c r="F5203" s="216" t="s">
        <v>5226</v>
      </c>
      <c r="G5203" s="217" t="s">
        <v>408</v>
      </c>
      <c r="H5203" s="218">
        <v>15</v>
      </c>
      <c r="I5203" s="219"/>
      <c r="J5203" s="220">
        <f>ROUND(I5203*H5203,2)</f>
        <v>0</v>
      </c>
      <c r="K5203" s="216" t="s">
        <v>19</v>
      </c>
      <c r="L5203" s="46"/>
      <c r="M5203" s="221" t="s">
        <v>19</v>
      </c>
      <c r="N5203" s="222" t="s">
        <v>43</v>
      </c>
      <c r="O5203" s="86"/>
      <c r="P5203" s="223">
        <f>O5203*H5203</f>
        <v>0</v>
      </c>
      <c r="Q5203" s="223">
        <v>0.001</v>
      </c>
      <c r="R5203" s="223">
        <f>Q5203*H5203</f>
        <v>0.014999999999999999</v>
      </c>
      <c r="S5203" s="223">
        <v>0</v>
      </c>
      <c r="T5203" s="224">
        <f>S5203*H5203</f>
        <v>0</v>
      </c>
      <c r="U5203" s="40"/>
      <c r="V5203" s="40"/>
      <c r="W5203" s="40"/>
      <c r="X5203" s="40"/>
      <c r="Y5203" s="40"/>
      <c r="Z5203" s="40"/>
      <c r="AA5203" s="40"/>
      <c r="AB5203" s="40"/>
      <c r="AC5203" s="40"/>
      <c r="AD5203" s="40"/>
      <c r="AE5203" s="40"/>
      <c r="AR5203" s="225" t="s">
        <v>5157</v>
      </c>
      <c r="AT5203" s="225" t="s">
        <v>192</v>
      </c>
      <c r="AU5203" s="225" t="s">
        <v>79</v>
      </c>
      <c r="AY5203" s="19" t="s">
        <v>190</v>
      </c>
      <c r="BE5203" s="226">
        <f>IF(N5203="základní",J5203,0)</f>
        <v>0</v>
      </c>
      <c r="BF5203" s="226">
        <f>IF(N5203="snížená",J5203,0)</f>
        <v>0</v>
      </c>
      <c r="BG5203" s="226">
        <f>IF(N5203="zákl. přenesená",J5203,0)</f>
        <v>0</v>
      </c>
      <c r="BH5203" s="226">
        <f>IF(N5203="sníž. přenesená",J5203,0)</f>
        <v>0</v>
      </c>
      <c r="BI5203" s="226">
        <f>IF(N5203="nulová",J5203,0)</f>
        <v>0</v>
      </c>
      <c r="BJ5203" s="19" t="s">
        <v>79</v>
      </c>
      <c r="BK5203" s="226">
        <f>ROUND(I5203*H5203,2)</f>
        <v>0</v>
      </c>
      <c r="BL5203" s="19" t="s">
        <v>5157</v>
      </c>
      <c r="BM5203" s="225" t="s">
        <v>5227</v>
      </c>
    </row>
    <row r="5204" s="2" customFormat="1" ht="16.5" customHeight="1">
      <c r="A5204" s="40"/>
      <c r="B5204" s="41"/>
      <c r="C5204" s="214" t="s">
        <v>5228</v>
      </c>
      <c r="D5204" s="214" t="s">
        <v>192</v>
      </c>
      <c r="E5204" s="215" t="s">
        <v>5229</v>
      </c>
      <c r="F5204" s="216" t="s">
        <v>5230</v>
      </c>
      <c r="G5204" s="217" t="s">
        <v>408</v>
      </c>
      <c r="H5204" s="218">
        <v>11</v>
      </c>
      <c r="I5204" s="219"/>
      <c r="J5204" s="220">
        <f>ROUND(I5204*H5204,2)</f>
        <v>0</v>
      </c>
      <c r="K5204" s="216" t="s">
        <v>19</v>
      </c>
      <c r="L5204" s="46"/>
      <c r="M5204" s="221" t="s">
        <v>19</v>
      </c>
      <c r="N5204" s="222" t="s">
        <v>43</v>
      </c>
      <c r="O5204" s="86"/>
      <c r="P5204" s="223">
        <f>O5204*H5204</f>
        <v>0</v>
      </c>
      <c r="Q5204" s="223">
        <v>0.001</v>
      </c>
      <c r="R5204" s="223">
        <f>Q5204*H5204</f>
        <v>0.010999999999999999</v>
      </c>
      <c r="S5204" s="223">
        <v>0</v>
      </c>
      <c r="T5204" s="224">
        <f>S5204*H5204</f>
        <v>0</v>
      </c>
      <c r="U5204" s="40"/>
      <c r="V5204" s="40"/>
      <c r="W5204" s="40"/>
      <c r="X5204" s="40"/>
      <c r="Y5204" s="40"/>
      <c r="Z5204" s="40"/>
      <c r="AA5204" s="40"/>
      <c r="AB5204" s="40"/>
      <c r="AC5204" s="40"/>
      <c r="AD5204" s="40"/>
      <c r="AE5204" s="40"/>
      <c r="AR5204" s="225" t="s">
        <v>5157</v>
      </c>
      <c r="AT5204" s="225" t="s">
        <v>192</v>
      </c>
      <c r="AU5204" s="225" t="s">
        <v>79</v>
      </c>
      <c r="AY5204" s="19" t="s">
        <v>190</v>
      </c>
      <c r="BE5204" s="226">
        <f>IF(N5204="základní",J5204,0)</f>
        <v>0</v>
      </c>
      <c r="BF5204" s="226">
        <f>IF(N5204="snížená",J5204,0)</f>
        <v>0</v>
      </c>
      <c r="BG5204" s="226">
        <f>IF(N5204="zákl. přenesená",J5204,0)</f>
        <v>0</v>
      </c>
      <c r="BH5204" s="226">
        <f>IF(N5204="sníž. přenesená",J5204,0)</f>
        <v>0</v>
      </c>
      <c r="BI5204" s="226">
        <f>IF(N5204="nulová",J5204,0)</f>
        <v>0</v>
      </c>
      <c r="BJ5204" s="19" t="s">
        <v>79</v>
      </c>
      <c r="BK5204" s="226">
        <f>ROUND(I5204*H5204,2)</f>
        <v>0</v>
      </c>
      <c r="BL5204" s="19" t="s">
        <v>5157</v>
      </c>
      <c r="BM5204" s="225" t="s">
        <v>5231</v>
      </c>
    </row>
    <row r="5205" s="2" customFormat="1" ht="16.5" customHeight="1">
      <c r="A5205" s="40"/>
      <c r="B5205" s="41"/>
      <c r="C5205" s="214" t="s">
        <v>5232</v>
      </c>
      <c r="D5205" s="214" t="s">
        <v>192</v>
      </c>
      <c r="E5205" s="215" t="s">
        <v>5233</v>
      </c>
      <c r="F5205" s="216" t="s">
        <v>5234</v>
      </c>
      <c r="G5205" s="217" t="s">
        <v>408</v>
      </c>
      <c r="H5205" s="218">
        <v>11</v>
      </c>
      <c r="I5205" s="219"/>
      <c r="J5205" s="220">
        <f>ROUND(I5205*H5205,2)</f>
        <v>0</v>
      </c>
      <c r="K5205" s="216" t="s">
        <v>19</v>
      </c>
      <c r="L5205" s="46"/>
      <c r="M5205" s="221" t="s">
        <v>19</v>
      </c>
      <c r="N5205" s="222" t="s">
        <v>43</v>
      </c>
      <c r="O5205" s="86"/>
      <c r="P5205" s="223">
        <f>O5205*H5205</f>
        <v>0</v>
      </c>
      <c r="Q5205" s="223">
        <v>0.002</v>
      </c>
      <c r="R5205" s="223">
        <f>Q5205*H5205</f>
        <v>0.021999999999999999</v>
      </c>
      <c r="S5205" s="223">
        <v>0</v>
      </c>
      <c r="T5205" s="224">
        <f>S5205*H5205</f>
        <v>0</v>
      </c>
      <c r="U5205" s="40"/>
      <c r="V5205" s="40"/>
      <c r="W5205" s="40"/>
      <c r="X5205" s="40"/>
      <c r="Y5205" s="40"/>
      <c r="Z5205" s="40"/>
      <c r="AA5205" s="40"/>
      <c r="AB5205" s="40"/>
      <c r="AC5205" s="40"/>
      <c r="AD5205" s="40"/>
      <c r="AE5205" s="40"/>
      <c r="AR5205" s="225" t="s">
        <v>5157</v>
      </c>
      <c r="AT5205" s="225" t="s">
        <v>192</v>
      </c>
      <c r="AU5205" s="225" t="s">
        <v>79</v>
      </c>
      <c r="AY5205" s="19" t="s">
        <v>190</v>
      </c>
      <c r="BE5205" s="226">
        <f>IF(N5205="základní",J5205,0)</f>
        <v>0</v>
      </c>
      <c r="BF5205" s="226">
        <f>IF(N5205="snížená",J5205,0)</f>
        <v>0</v>
      </c>
      <c r="BG5205" s="226">
        <f>IF(N5205="zákl. přenesená",J5205,0)</f>
        <v>0</v>
      </c>
      <c r="BH5205" s="226">
        <f>IF(N5205="sníž. přenesená",J5205,0)</f>
        <v>0</v>
      </c>
      <c r="BI5205" s="226">
        <f>IF(N5205="nulová",J5205,0)</f>
        <v>0</v>
      </c>
      <c r="BJ5205" s="19" t="s">
        <v>79</v>
      </c>
      <c r="BK5205" s="226">
        <f>ROUND(I5205*H5205,2)</f>
        <v>0</v>
      </c>
      <c r="BL5205" s="19" t="s">
        <v>5157</v>
      </c>
      <c r="BM5205" s="225" t="s">
        <v>5235</v>
      </c>
    </row>
    <row r="5206" s="2" customFormat="1" ht="16.5" customHeight="1">
      <c r="A5206" s="40"/>
      <c r="B5206" s="41"/>
      <c r="C5206" s="214" t="s">
        <v>5236</v>
      </c>
      <c r="D5206" s="214" t="s">
        <v>192</v>
      </c>
      <c r="E5206" s="215" t="s">
        <v>5237</v>
      </c>
      <c r="F5206" s="216" t="s">
        <v>5238</v>
      </c>
      <c r="G5206" s="217" t="s">
        <v>408</v>
      </c>
      <c r="H5206" s="218">
        <v>15</v>
      </c>
      <c r="I5206" s="219"/>
      <c r="J5206" s="220">
        <f>ROUND(I5206*H5206,2)</f>
        <v>0</v>
      </c>
      <c r="K5206" s="216" t="s">
        <v>19</v>
      </c>
      <c r="L5206" s="46"/>
      <c r="M5206" s="221" t="s">
        <v>19</v>
      </c>
      <c r="N5206" s="222" t="s">
        <v>43</v>
      </c>
      <c r="O5206" s="86"/>
      <c r="P5206" s="223">
        <f>O5206*H5206</f>
        <v>0</v>
      </c>
      <c r="Q5206" s="223">
        <v>0.001</v>
      </c>
      <c r="R5206" s="223">
        <f>Q5206*H5206</f>
        <v>0.014999999999999999</v>
      </c>
      <c r="S5206" s="223">
        <v>0</v>
      </c>
      <c r="T5206" s="224">
        <f>S5206*H5206</f>
        <v>0</v>
      </c>
      <c r="U5206" s="40"/>
      <c r="V5206" s="40"/>
      <c r="W5206" s="40"/>
      <c r="X5206" s="40"/>
      <c r="Y5206" s="40"/>
      <c r="Z5206" s="40"/>
      <c r="AA5206" s="40"/>
      <c r="AB5206" s="40"/>
      <c r="AC5206" s="40"/>
      <c r="AD5206" s="40"/>
      <c r="AE5206" s="40"/>
      <c r="AR5206" s="225" t="s">
        <v>5157</v>
      </c>
      <c r="AT5206" s="225" t="s">
        <v>192</v>
      </c>
      <c r="AU5206" s="225" t="s">
        <v>79</v>
      </c>
      <c r="AY5206" s="19" t="s">
        <v>190</v>
      </c>
      <c r="BE5206" s="226">
        <f>IF(N5206="základní",J5206,0)</f>
        <v>0</v>
      </c>
      <c r="BF5206" s="226">
        <f>IF(N5206="snížená",J5206,0)</f>
        <v>0</v>
      </c>
      <c r="BG5206" s="226">
        <f>IF(N5206="zákl. přenesená",J5206,0)</f>
        <v>0</v>
      </c>
      <c r="BH5206" s="226">
        <f>IF(N5206="sníž. přenesená",J5206,0)</f>
        <v>0</v>
      </c>
      <c r="BI5206" s="226">
        <f>IF(N5206="nulová",J5206,0)</f>
        <v>0</v>
      </c>
      <c r="BJ5206" s="19" t="s">
        <v>79</v>
      </c>
      <c r="BK5206" s="226">
        <f>ROUND(I5206*H5206,2)</f>
        <v>0</v>
      </c>
      <c r="BL5206" s="19" t="s">
        <v>5157</v>
      </c>
      <c r="BM5206" s="225" t="s">
        <v>5239</v>
      </c>
    </row>
    <row r="5207" s="2" customFormat="1" ht="16.5" customHeight="1">
      <c r="A5207" s="40"/>
      <c r="B5207" s="41"/>
      <c r="C5207" s="214" t="s">
        <v>5240</v>
      </c>
      <c r="D5207" s="214" t="s">
        <v>192</v>
      </c>
      <c r="E5207" s="215" t="s">
        <v>5241</v>
      </c>
      <c r="F5207" s="216" t="s">
        <v>5242</v>
      </c>
      <c r="G5207" s="217" t="s">
        <v>408</v>
      </c>
      <c r="H5207" s="218">
        <v>4</v>
      </c>
      <c r="I5207" s="219"/>
      <c r="J5207" s="220">
        <f>ROUND(I5207*H5207,2)</f>
        <v>0</v>
      </c>
      <c r="K5207" s="216" t="s">
        <v>19</v>
      </c>
      <c r="L5207" s="46"/>
      <c r="M5207" s="221" t="s">
        <v>19</v>
      </c>
      <c r="N5207" s="222" t="s">
        <v>43</v>
      </c>
      <c r="O5207" s="86"/>
      <c r="P5207" s="223">
        <f>O5207*H5207</f>
        <v>0</v>
      </c>
      <c r="Q5207" s="223">
        <v>0.0050000000000000001</v>
      </c>
      <c r="R5207" s="223">
        <f>Q5207*H5207</f>
        <v>0.02</v>
      </c>
      <c r="S5207" s="223">
        <v>0</v>
      </c>
      <c r="T5207" s="224">
        <f>S5207*H5207</f>
        <v>0</v>
      </c>
      <c r="U5207" s="40"/>
      <c r="V5207" s="40"/>
      <c r="W5207" s="40"/>
      <c r="X5207" s="40"/>
      <c r="Y5207" s="40"/>
      <c r="Z5207" s="40"/>
      <c r="AA5207" s="40"/>
      <c r="AB5207" s="40"/>
      <c r="AC5207" s="40"/>
      <c r="AD5207" s="40"/>
      <c r="AE5207" s="40"/>
      <c r="AR5207" s="225" t="s">
        <v>5157</v>
      </c>
      <c r="AT5207" s="225" t="s">
        <v>192</v>
      </c>
      <c r="AU5207" s="225" t="s">
        <v>79</v>
      </c>
      <c r="AY5207" s="19" t="s">
        <v>190</v>
      </c>
      <c r="BE5207" s="226">
        <f>IF(N5207="základní",J5207,0)</f>
        <v>0</v>
      </c>
      <c r="BF5207" s="226">
        <f>IF(N5207="snížená",J5207,0)</f>
        <v>0</v>
      </c>
      <c r="BG5207" s="226">
        <f>IF(N5207="zákl. přenesená",J5207,0)</f>
        <v>0</v>
      </c>
      <c r="BH5207" s="226">
        <f>IF(N5207="sníž. přenesená",J5207,0)</f>
        <v>0</v>
      </c>
      <c r="BI5207" s="226">
        <f>IF(N5207="nulová",J5207,0)</f>
        <v>0</v>
      </c>
      <c r="BJ5207" s="19" t="s">
        <v>79</v>
      </c>
      <c r="BK5207" s="226">
        <f>ROUND(I5207*H5207,2)</f>
        <v>0</v>
      </c>
      <c r="BL5207" s="19" t="s">
        <v>5157</v>
      </c>
      <c r="BM5207" s="225" t="s">
        <v>5243</v>
      </c>
    </row>
    <row r="5208" s="2" customFormat="1" ht="16.5" customHeight="1">
      <c r="A5208" s="40"/>
      <c r="B5208" s="41"/>
      <c r="C5208" s="214" t="s">
        <v>5244</v>
      </c>
      <c r="D5208" s="214" t="s">
        <v>192</v>
      </c>
      <c r="E5208" s="215" t="s">
        <v>5245</v>
      </c>
      <c r="F5208" s="216" t="s">
        <v>5193</v>
      </c>
      <c r="G5208" s="217" t="s">
        <v>408</v>
      </c>
      <c r="H5208" s="218">
        <v>5</v>
      </c>
      <c r="I5208" s="219"/>
      <c r="J5208" s="220">
        <f>ROUND(I5208*H5208,2)</f>
        <v>0</v>
      </c>
      <c r="K5208" s="216" t="s">
        <v>19</v>
      </c>
      <c r="L5208" s="46"/>
      <c r="M5208" s="221" t="s">
        <v>19</v>
      </c>
      <c r="N5208" s="222" t="s">
        <v>43</v>
      </c>
      <c r="O5208" s="86"/>
      <c r="P5208" s="223">
        <f>O5208*H5208</f>
        <v>0</v>
      </c>
      <c r="Q5208" s="223">
        <v>0.0030000000000000001</v>
      </c>
      <c r="R5208" s="223">
        <f>Q5208*H5208</f>
        <v>0.014999999999999999</v>
      </c>
      <c r="S5208" s="223">
        <v>0</v>
      </c>
      <c r="T5208" s="224">
        <f>S5208*H5208</f>
        <v>0</v>
      </c>
      <c r="U5208" s="40"/>
      <c r="V5208" s="40"/>
      <c r="W5208" s="40"/>
      <c r="X5208" s="40"/>
      <c r="Y5208" s="40"/>
      <c r="Z5208" s="40"/>
      <c r="AA5208" s="40"/>
      <c r="AB5208" s="40"/>
      <c r="AC5208" s="40"/>
      <c r="AD5208" s="40"/>
      <c r="AE5208" s="40"/>
      <c r="AR5208" s="225" t="s">
        <v>5157</v>
      </c>
      <c r="AT5208" s="225" t="s">
        <v>192</v>
      </c>
      <c r="AU5208" s="225" t="s">
        <v>79</v>
      </c>
      <c r="AY5208" s="19" t="s">
        <v>190</v>
      </c>
      <c r="BE5208" s="226">
        <f>IF(N5208="základní",J5208,0)</f>
        <v>0</v>
      </c>
      <c r="BF5208" s="226">
        <f>IF(N5208="snížená",J5208,0)</f>
        <v>0</v>
      </c>
      <c r="BG5208" s="226">
        <f>IF(N5208="zákl. přenesená",J5208,0)</f>
        <v>0</v>
      </c>
      <c r="BH5208" s="226">
        <f>IF(N5208="sníž. přenesená",J5208,0)</f>
        <v>0</v>
      </c>
      <c r="BI5208" s="226">
        <f>IF(N5208="nulová",J5208,0)</f>
        <v>0</v>
      </c>
      <c r="BJ5208" s="19" t="s">
        <v>79</v>
      </c>
      <c r="BK5208" s="226">
        <f>ROUND(I5208*H5208,2)</f>
        <v>0</v>
      </c>
      <c r="BL5208" s="19" t="s">
        <v>5157</v>
      </c>
      <c r="BM5208" s="225" t="s">
        <v>5246</v>
      </c>
    </row>
    <row r="5209" s="2" customFormat="1" ht="16.5" customHeight="1">
      <c r="A5209" s="40"/>
      <c r="B5209" s="41"/>
      <c r="C5209" s="214" t="s">
        <v>5247</v>
      </c>
      <c r="D5209" s="214" t="s">
        <v>192</v>
      </c>
      <c r="E5209" s="215" t="s">
        <v>5248</v>
      </c>
      <c r="F5209" s="216" t="s">
        <v>5249</v>
      </c>
      <c r="G5209" s="217" t="s">
        <v>408</v>
      </c>
      <c r="H5209" s="218">
        <v>6</v>
      </c>
      <c r="I5209" s="219"/>
      <c r="J5209" s="220">
        <f>ROUND(I5209*H5209,2)</f>
        <v>0</v>
      </c>
      <c r="K5209" s="216" t="s">
        <v>19</v>
      </c>
      <c r="L5209" s="46"/>
      <c r="M5209" s="221" t="s">
        <v>19</v>
      </c>
      <c r="N5209" s="222" t="s">
        <v>43</v>
      </c>
      <c r="O5209" s="86"/>
      <c r="P5209" s="223">
        <f>O5209*H5209</f>
        <v>0</v>
      </c>
      <c r="Q5209" s="223">
        <v>0.002</v>
      </c>
      <c r="R5209" s="223">
        <f>Q5209*H5209</f>
        <v>0.012</v>
      </c>
      <c r="S5209" s="223">
        <v>0</v>
      </c>
      <c r="T5209" s="224">
        <f>S5209*H5209</f>
        <v>0</v>
      </c>
      <c r="U5209" s="40"/>
      <c r="V5209" s="40"/>
      <c r="W5209" s="40"/>
      <c r="X5209" s="40"/>
      <c r="Y5209" s="40"/>
      <c r="Z5209" s="40"/>
      <c r="AA5209" s="40"/>
      <c r="AB5209" s="40"/>
      <c r="AC5209" s="40"/>
      <c r="AD5209" s="40"/>
      <c r="AE5209" s="40"/>
      <c r="AR5209" s="225" t="s">
        <v>5157</v>
      </c>
      <c r="AT5209" s="225" t="s">
        <v>192</v>
      </c>
      <c r="AU5209" s="225" t="s">
        <v>79</v>
      </c>
      <c r="AY5209" s="19" t="s">
        <v>190</v>
      </c>
      <c r="BE5209" s="226">
        <f>IF(N5209="základní",J5209,0)</f>
        <v>0</v>
      </c>
      <c r="BF5209" s="226">
        <f>IF(N5209="snížená",J5209,0)</f>
        <v>0</v>
      </c>
      <c r="BG5209" s="226">
        <f>IF(N5209="zákl. přenesená",J5209,0)</f>
        <v>0</v>
      </c>
      <c r="BH5209" s="226">
        <f>IF(N5209="sníž. přenesená",J5209,0)</f>
        <v>0</v>
      </c>
      <c r="BI5209" s="226">
        <f>IF(N5209="nulová",J5209,0)</f>
        <v>0</v>
      </c>
      <c r="BJ5209" s="19" t="s">
        <v>79</v>
      </c>
      <c r="BK5209" s="226">
        <f>ROUND(I5209*H5209,2)</f>
        <v>0</v>
      </c>
      <c r="BL5209" s="19" t="s">
        <v>5157</v>
      </c>
      <c r="BM5209" s="225" t="s">
        <v>5250</v>
      </c>
    </row>
    <row r="5210" s="2" customFormat="1" ht="16.5" customHeight="1">
      <c r="A5210" s="40"/>
      <c r="B5210" s="41"/>
      <c r="C5210" s="214" t="s">
        <v>5251</v>
      </c>
      <c r="D5210" s="214" t="s">
        <v>192</v>
      </c>
      <c r="E5210" s="215" t="s">
        <v>5252</v>
      </c>
      <c r="F5210" s="216" t="s">
        <v>5253</v>
      </c>
      <c r="G5210" s="217" t="s">
        <v>408</v>
      </c>
      <c r="H5210" s="218">
        <v>2</v>
      </c>
      <c r="I5210" s="219"/>
      <c r="J5210" s="220">
        <f>ROUND(I5210*H5210,2)</f>
        <v>0</v>
      </c>
      <c r="K5210" s="216" t="s">
        <v>19</v>
      </c>
      <c r="L5210" s="46"/>
      <c r="M5210" s="221" t="s">
        <v>19</v>
      </c>
      <c r="N5210" s="222" t="s">
        <v>43</v>
      </c>
      <c r="O5210" s="86"/>
      <c r="P5210" s="223">
        <f>O5210*H5210</f>
        <v>0</v>
      </c>
      <c r="Q5210" s="223">
        <v>0.002</v>
      </c>
      <c r="R5210" s="223">
        <f>Q5210*H5210</f>
        <v>0.0040000000000000001</v>
      </c>
      <c r="S5210" s="223">
        <v>0</v>
      </c>
      <c r="T5210" s="224">
        <f>S5210*H5210</f>
        <v>0</v>
      </c>
      <c r="U5210" s="40"/>
      <c r="V5210" s="40"/>
      <c r="W5210" s="40"/>
      <c r="X5210" s="40"/>
      <c r="Y5210" s="40"/>
      <c r="Z5210" s="40"/>
      <c r="AA5210" s="40"/>
      <c r="AB5210" s="40"/>
      <c r="AC5210" s="40"/>
      <c r="AD5210" s="40"/>
      <c r="AE5210" s="40"/>
      <c r="AR5210" s="225" t="s">
        <v>5157</v>
      </c>
      <c r="AT5210" s="225" t="s">
        <v>192</v>
      </c>
      <c r="AU5210" s="225" t="s">
        <v>79</v>
      </c>
      <c r="AY5210" s="19" t="s">
        <v>190</v>
      </c>
      <c r="BE5210" s="226">
        <f>IF(N5210="základní",J5210,0)</f>
        <v>0</v>
      </c>
      <c r="BF5210" s="226">
        <f>IF(N5210="snížená",J5210,0)</f>
        <v>0</v>
      </c>
      <c r="BG5210" s="226">
        <f>IF(N5210="zákl. přenesená",J5210,0)</f>
        <v>0</v>
      </c>
      <c r="BH5210" s="226">
        <f>IF(N5210="sníž. přenesená",J5210,0)</f>
        <v>0</v>
      </c>
      <c r="BI5210" s="226">
        <f>IF(N5210="nulová",J5210,0)</f>
        <v>0</v>
      </c>
      <c r="BJ5210" s="19" t="s">
        <v>79</v>
      </c>
      <c r="BK5210" s="226">
        <f>ROUND(I5210*H5210,2)</f>
        <v>0</v>
      </c>
      <c r="BL5210" s="19" t="s">
        <v>5157</v>
      </c>
      <c r="BM5210" s="225" t="s">
        <v>5254</v>
      </c>
    </row>
    <row r="5211" s="2" customFormat="1" ht="16.5" customHeight="1">
      <c r="A5211" s="40"/>
      <c r="B5211" s="41"/>
      <c r="C5211" s="214" t="s">
        <v>5255</v>
      </c>
      <c r="D5211" s="214" t="s">
        <v>192</v>
      </c>
      <c r="E5211" s="215" t="s">
        <v>5256</v>
      </c>
      <c r="F5211" s="216" t="s">
        <v>5257</v>
      </c>
      <c r="G5211" s="217" t="s">
        <v>408</v>
      </c>
      <c r="H5211" s="218">
        <v>1</v>
      </c>
      <c r="I5211" s="219"/>
      <c r="J5211" s="220">
        <f>ROUND(I5211*H5211,2)</f>
        <v>0</v>
      </c>
      <c r="K5211" s="216" t="s">
        <v>19</v>
      </c>
      <c r="L5211" s="46"/>
      <c r="M5211" s="221" t="s">
        <v>19</v>
      </c>
      <c r="N5211" s="222" t="s">
        <v>43</v>
      </c>
      <c r="O5211" s="86"/>
      <c r="P5211" s="223">
        <f>O5211*H5211</f>
        <v>0</v>
      </c>
      <c r="Q5211" s="223">
        <v>0.01</v>
      </c>
      <c r="R5211" s="223">
        <f>Q5211*H5211</f>
        <v>0.01</v>
      </c>
      <c r="S5211" s="223">
        <v>0</v>
      </c>
      <c r="T5211" s="224">
        <f>S5211*H5211</f>
        <v>0</v>
      </c>
      <c r="U5211" s="40"/>
      <c r="V5211" s="40"/>
      <c r="W5211" s="40"/>
      <c r="X5211" s="40"/>
      <c r="Y5211" s="40"/>
      <c r="Z5211" s="40"/>
      <c r="AA5211" s="40"/>
      <c r="AB5211" s="40"/>
      <c r="AC5211" s="40"/>
      <c r="AD5211" s="40"/>
      <c r="AE5211" s="40"/>
      <c r="AR5211" s="225" t="s">
        <v>5157</v>
      </c>
      <c r="AT5211" s="225" t="s">
        <v>192</v>
      </c>
      <c r="AU5211" s="225" t="s">
        <v>79</v>
      </c>
      <c r="AY5211" s="19" t="s">
        <v>190</v>
      </c>
      <c r="BE5211" s="226">
        <f>IF(N5211="základní",J5211,0)</f>
        <v>0</v>
      </c>
      <c r="BF5211" s="226">
        <f>IF(N5211="snížená",J5211,0)</f>
        <v>0</v>
      </c>
      <c r="BG5211" s="226">
        <f>IF(N5211="zákl. přenesená",J5211,0)</f>
        <v>0</v>
      </c>
      <c r="BH5211" s="226">
        <f>IF(N5211="sníž. přenesená",J5211,0)</f>
        <v>0</v>
      </c>
      <c r="BI5211" s="226">
        <f>IF(N5211="nulová",J5211,0)</f>
        <v>0</v>
      </c>
      <c r="BJ5211" s="19" t="s">
        <v>79</v>
      </c>
      <c r="BK5211" s="226">
        <f>ROUND(I5211*H5211,2)</f>
        <v>0</v>
      </c>
      <c r="BL5211" s="19" t="s">
        <v>5157</v>
      </c>
      <c r="BM5211" s="225" t="s">
        <v>5258</v>
      </c>
    </row>
    <row r="5212" s="2" customFormat="1" ht="16.5" customHeight="1">
      <c r="A5212" s="40"/>
      <c r="B5212" s="41"/>
      <c r="C5212" s="214" t="s">
        <v>5259</v>
      </c>
      <c r="D5212" s="214" t="s">
        <v>192</v>
      </c>
      <c r="E5212" s="215" t="s">
        <v>5260</v>
      </c>
      <c r="F5212" s="216" t="s">
        <v>5261</v>
      </c>
      <c r="G5212" s="217" t="s">
        <v>408</v>
      </c>
      <c r="H5212" s="218">
        <v>1</v>
      </c>
      <c r="I5212" s="219"/>
      <c r="J5212" s="220">
        <f>ROUND(I5212*H5212,2)</f>
        <v>0</v>
      </c>
      <c r="K5212" s="216" t="s">
        <v>19</v>
      </c>
      <c r="L5212" s="46"/>
      <c r="M5212" s="221" t="s">
        <v>19</v>
      </c>
      <c r="N5212" s="222" t="s">
        <v>43</v>
      </c>
      <c r="O5212" s="86"/>
      <c r="P5212" s="223">
        <f>O5212*H5212</f>
        <v>0</v>
      </c>
      <c r="Q5212" s="223">
        <v>0.01</v>
      </c>
      <c r="R5212" s="223">
        <f>Q5212*H5212</f>
        <v>0.01</v>
      </c>
      <c r="S5212" s="223">
        <v>0</v>
      </c>
      <c r="T5212" s="224">
        <f>S5212*H5212</f>
        <v>0</v>
      </c>
      <c r="U5212" s="40"/>
      <c r="V5212" s="40"/>
      <c r="W5212" s="40"/>
      <c r="X5212" s="40"/>
      <c r="Y5212" s="40"/>
      <c r="Z5212" s="40"/>
      <c r="AA5212" s="40"/>
      <c r="AB5212" s="40"/>
      <c r="AC5212" s="40"/>
      <c r="AD5212" s="40"/>
      <c r="AE5212" s="40"/>
      <c r="AR5212" s="225" t="s">
        <v>5157</v>
      </c>
      <c r="AT5212" s="225" t="s">
        <v>192</v>
      </c>
      <c r="AU5212" s="225" t="s">
        <v>79</v>
      </c>
      <c r="AY5212" s="19" t="s">
        <v>190</v>
      </c>
      <c r="BE5212" s="226">
        <f>IF(N5212="základní",J5212,0)</f>
        <v>0</v>
      </c>
      <c r="BF5212" s="226">
        <f>IF(N5212="snížená",J5212,0)</f>
        <v>0</v>
      </c>
      <c r="BG5212" s="226">
        <f>IF(N5212="zákl. přenesená",J5212,0)</f>
        <v>0</v>
      </c>
      <c r="BH5212" s="226">
        <f>IF(N5212="sníž. přenesená",J5212,0)</f>
        <v>0</v>
      </c>
      <c r="BI5212" s="226">
        <f>IF(N5212="nulová",J5212,0)</f>
        <v>0</v>
      </c>
      <c r="BJ5212" s="19" t="s">
        <v>79</v>
      </c>
      <c r="BK5212" s="226">
        <f>ROUND(I5212*H5212,2)</f>
        <v>0</v>
      </c>
      <c r="BL5212" s="19" t="s">
        <v>5157</v>
      </c>
      <c r="BM5212" s="225" t="s">
        <v>5262</v>
      </c>
    </row>
    <row r="5213" s="2" customFormat="1" ht="16.5" customHeight="1">
      <c r="A5213" s="40"/>
      <c r="B5213" s="41"/>
      <c r="C5213" s="214" t="s">
        <v>5263</v>
      </c>
      <c r="D5213" s="214" t="s">
        <v>192</v>
      </c>
      <c r="E5213" s="215" t="s">
        <v>5264</v>
      </c>
      <c r="F5213" s="216" t="s">
        <v>5265</v>
      </c>
      <c r="G5213" s="217" t="s">
        <v>408</v>
      </c>
      <c r="H5213" s="218">
        <v>1</v>
      </c>
      <c r="I5213" s="219"/>
      <c r="J5213" s="220">
        <f>ROUND(I5213*H5213,2)</f>
        <v>0</v>
      </c>
      <c r="K5213" s="216" t="s">
        <v>19</v>
      </c>
      <c r="L5213" s="46"/>
      <c r="M5213" s="221" t="s">
        <v>19</v>
      </c>
      <c r="N5213" s="222" t="s">
        <v>43</v>
      </c>
      <c r="O5213" s="86"/>
      <c r="P5213" s="223">
        <f>O5213*H5213</f>
        <v>0</v>
      </c>
      <c r="Q5213" s="223">
        <v>0.050000000000000003</v>
      </c>
      <c r="R5213" s="223">
        <f>Q5213*H5213</f>
        <v>0.050000000000000003</v>
      </c>
      <c r="S5213" s="223">
        <v>0</v>
      </c>
      <c r="T5213" s="224">
        <f>S5213*H5213</f>
        <v>0</v>
      </c>
      <c r="U5213" s="40"/>
      <c r="V5213" s="40"/>
      <c r="W5213" s="40"/>
      <c r="X5213" s="40"/>
      <c r="Y5213" s="40"/>
      <c r="Z5213" s="40"/>
      <c r="AA5213" s="40"/>
      <c r="AB5213" s="40"/>
      <c r="AC5213" s="40"/>
      <c r="AD5213" s="40"/>
      <c r="AE5213" s="40"/>
      <c r="AR5213" s="225" t="s">
        <v>5157</v>
      </c>
      <c r="AT5213" s="225" t="s">
        <v>192</v>
      </c>
      <c r="AU5213" s="225" t="s">
        <v>79</v>
      </c>
      <c r="AY5213" s="19" t="s">
        <v>190</v>
      </c>
      <c r="BE5213" s="226">
        <f>IF(N5213="základní",J5213,0)</f>
        <v>0</v>
      </c>
      <c r="BF5213" s="226">
        <f>IF(N5213="snížená",J5213,0)</f>
        <v>0</v>
      </c>
      <c r="BG5213" s="226">
        <f>IF(N5213="zákl. přenesená",J5213,0)</f>
        <v>0</v>
      </c>
      <c r="BH5213" s="226">
        <f>IF(N5213="sníž. přenesená",J5213,0)</f>
        <v>0</v>
      </c>
      <c r="BI5213" s="226">
        <f>IF(N5213="nulová",J5213,0)</f>
        <v>0</v>
      </c>
      <c r="BJ5213" s="19" t="s">
        <v>79</v>
      </c>
      <c r="BK5213" s="226">
        <f>ROUND(I5213*H5213,2)</f>
        <v>0</v>
      </c>
      <c r="BL5213" s="19" t="s">
        <v>5157</v>
      </c>
      <c r="BM5213" s="225" t="s">
        <v>5266</v>
      </c>
    </row>
    <row r="5214" s="2" customFormat="1" ht="16.5" customHeight="1">
      <c r="A5214" s="40"/>
      <c r="B5214" s="41"/>
      <c r="C5214" s="214" t="s">
        <v>5267</v>
      </c>
      <c r="D5214" s="214" t="s">
        <v>192</v>
      </c>
      <c r="E5214" s="215" t="s">
        <v>5268</v>
      </c>
      <c r="F5214" s="216" t="s">
        <v>5269</v>
      </c>
      <c r="G5214" s="217" t="s">
        <v>408</v>
      </c>
      <c r="H5214" s="218">
        <v>1</v>
      </c>
      <c r="I5214" s="219"/>
      <c r="J5214" s="220">
        <f>ROUND(I5214*H5214,2)</f>
        <v>0</v>
      </c>
      <c r="K5214" s="216" t="s">
        <v>19</v>
      </c>
      <c r="L5214" s="46"/>
      <c r="M5214" s="221" t="s">
        <v>19</v>
      </c>
      <c r="N5214" s="222" t="s">
        <v>43</v>
      </c>
      <c r="O5214" s="86"/>
      <c r="P5214" s="223">
        <f>O5214*H5214</f>
        <v>0</v>
      </c>
      <c r="Q5214" s="223">
        <v>0.050000000000000003</v>
      </c>
      <c r="R5214" s="223">
        <f>Q5214*H5214</f>
        <v>0.050000000000000003</v>
      </c>
      <c r="S5214" s="223">
        <v>0</v>
      </c>
      <c r="T5214" s="224">
        <f>S5214*H5214</f>
        <v>0</v>
      </c>
      <c r="U5214" s="40"/>
      <c r="V5214" s="40"/>
      <c r="W5214" s="40"/>
      <c r="X5214" s="40"/>
      <c r="Y5214" s="40"/>
      <c r="Z5214" s="40"/>
      <c r="AA5214" s="40"/>
      <c r="AB5214" s="40"/>
      <c r="AC5214" s="40"/>
      <c r="AD5214" s="40"/>
      <c r="AE5214" s="40"/>
      <c r="AR5214" s="225" t="s">
        <v>5157</v>
      </c>
      <c r="AT5214" s="225" t="s">
        <v>192</v>
      </c>
      <c r="AU5214" s="225" t="s">
        <v>79</v>
      </c>
      <c r="AY5214" s="19" t="s">
        <v>190</v>
      </c>
      <c r="BE5214" s="226">
        <f>IF(N5214="základní",J5214,0)</f>
        <v>0</v>
      </c>
      <c r="BF5214" s="226">
        <f>IF(N5214="snížená",J5214,0)</f>
        <v>0</v>
      </c>
      <c r="BG5214" s="226">
        <f>IF(N5214="zákl. přenesená",J5214,0)</f>
        <v>0</v>
      </c>
      <c r="BH5214" s="226">
        <f>IF(N5214="sníž. přenesená",J5214,0)</f>
        <v>0</v>
      </c>
      <c r="BI5214" s="226">
        <f>IF(N5214="nulová",J5214,0)</f>
        <v>0</v>
      </c>
      <c r="BJ5214" s="19" t="s">
        <v>79</v>
      </c>
      <c r="BK5214" s="226">
        <f>ROUND(I5214*H5214,2)</f>
        <v>0</v>
      </c>
      <c r="BL5214" s="19" t="s">
        <v>5157</v>
      </c>
      <c r="BM5214" s="225" t="s">
        <v>5270</v>
      </c>
    </row>
    <row r="5215" s="2" customFormat="1" ht="16.5" customHeight="1">
      <c r="A5215" s="40"/>
      <c r="B5215" s="41"/>
      <c r="C5215" s="214" t="s">
        <v>5271</v>
      </c>
      <c r="D5215" s="214" t="s">
        <v>192</v>
      </c>
      <c r="E5215" s="215" t="s">
        <v>5272</v>
      </c>
      <c r="F5215" s="216" t="s">
        <v>5273</v>
      </c>
      <c r="G5215" s="217" t="s">
        <v>408</v>
      </c>
      <c r="H5215" s="218">
        <v>1</v>
      </c>
      <c r="I5215" s="219"/>
      <c r="J5215" s="220">
        <f>ROUND(I5215*H5215,2)</f>
        <v>0</v>
      </c>
      <c r="K5215" s="216" t="s">
        <v>19</v>
      </c>
      <c r="L5215" s="46"/>
      <c r="M5215" s="221" t="s">
        <v>19</v>
      </c>
      <c r="N5215" s="222" t="s">
        <v>43</v>
      </c>
      <c r="O5215" s="86"/>
      <c r="P5215" s="223">
        <f>O5215*H5215</f>
        <v>0</v>
      </c>
      <c r="Q5215" s="223">
        <v>0.050000000000000003</v>
      </c>
      <c r="R5215" s="223">
        <f>Q5215*H5215</f>
        <v>0.050000000000000003</v>
      </c>
      <c r="S5215" s="223">
        <v>0</v>
      </c>
      <c r="T5215" s="224">
        <f>S5215*H5215</f>
        <v>0</v>
      </c>
      <c r="U5215" s="40"/>
      <c r="V5215" s="40"/>
      <c r="W5215" s="40"/>
      <c r="X5215" s="40"/>
      <c r="Y5215" s="40"/>
      <c r="Z5215" s="40"/>
      <c r="AA5215" s="40"/>
      <c r="AB5215" s="40"/>
      <c r="AC5215" s="40"/>
      <c r="AD5215" s="40"/>
      <c r="AE5215" s="40"/>
      <c r="AR5215" s="225" t="s">
        <v>5157</v>
      </c>
      <c r="AT5215" s="225" t="s">
        <v>192</v>
      </c>
      <c r="AU5215" s="225" t="s">
        <v>79</v>
      </c>
      <c r="AY5215" s="19" t="s">
        <v>190</v>
      </c>
      <c r="BE5215" s="226">
        <f>IF(N5215="základní",J5215,0)</f>
        <v>0</v>
      </c>
      <c r="BF5215" s="226">
        <f>IF(N5215="snížená",J5215,0)</f>
        <v>0</v>
      </c>
      <c r="BG5215" s="226">
        <f>IF(N5215="zákl. přenesená",J5215,0)</f>
        <v>0</v>
      </c>
      <c r="BH5215" s="226">
        <f>IF(N5215="sníž. přenesená",J5215,0)</f>
        <v>0</v>
      </c>
      <c r="BI5215" s="226">
        <f>IF(N5215="nulová",J5215,0)</f>
        <v>0</v>
      </c>
      <c r="BJ5215" s="19" t="s">
        <v>79</v>
      </c>
      <c r="BK5215" s="226">
        <f>ROUND(I5215*H5215,2)</f>
        <v>0</v>
      </c>
      <c r="BL5215" s="19" t="s">
        <v>5157</v>
      </c>
      <c r="BM5215" s="225" t="s">
        <v>5274</v>
      </c>
    </row>
    <row r="5216" s="2" customFormat="1" ht="16.5" customHeight="1">
      <c r="A5216" s="40"/>
      <c r="B5216" s="41"/>
      <c r="C5216" s="214" t="s">
        <v>5275</v>
      </c>
      <c r="D5216" s="214" t="s">
        <v>192</v>
      </c>
      <c r="E5216" s="215" t="s">
        <v>5276</v>
      </c>
      <c r="F5216" s="216" t="s">
        <v>5277</v>
      </c>
      <c r="G5216" s="217" t="s">
        <v>408</v>
      </c>
      <c r="H5216" s="218">
        <v>1</v>
      </c>
      <c r="I5216" s="219"/>
      <c r="J5216" s="220">
        <f>ROUND(I5216*H5216,2)</f>
        <v>0</v>
      </c>
      <c r="K5216" s="216" t="s">
        <v>19</v>
      </c>
      <c r="L5216" s="46"/>
      <c r="M5216" s="221" t="s">
        <v>19</v>
      </c>
      <c r="N5216" s="222" t="s">
        <v>43</v>
      </c>
      <c r="O5216" s="86"/>
      <c r="P5216" s="223">
        <f>O5216*H5216</f>
        <v>0</v>
      </c>
      <c r="Q5216" s="223">
        <v>0.050000000000000003</v>
      </c>
      <c r="R5216" s="223">
        <f>Q5216*H5216</f>
        <v>0.050000000000000003</v>
      </c>
      <c r="S5216" s="223">
        <v>0</v>
      </c>
      <c r="T5216" s="224">
        <f>S5216*H5216</f>
        <v>0</v>
      </c>
      <c r="U5216" s="40"/>
      <c r="V5216" s="40"/>
      <c r="W5216" s="40"/>
      <c r="X5216" s="40"/>
      <c r="Y5216" s="40"/>
      <c r="Z5216" s="40"/>
      <c r="AA5216" s="40"/>
      <c r="AB5216" s="40"/>
      <c r="AC5216" s="40"/>
      <c r="AD5216" s="40"/>
      <c r="AE5216" s="40"/>
      <c r="AR5216" s="225" t="s">
        <v>5157</v>
      </c>
      <c r="AT5216" s="225" t="s">
        <v>192</v>
      </c>
      <c r="AU5216" s="225" t="s">
        <v>79</v>
      </c>
      <c r="AY5216" s="19" t="s">
        <v>190</v>
      </c>
      <c r="BE5216" s="226">
        <f>IF(N5216="základní",J5216,0)</f>
        <v>0</v>
      </c>
      <c r="BF5216" s="226">
        <f>IF(N5216="snížená",J5216,0)</f>
        <v>0</v>
      </c>
      <c r="BG5216" s="226">
        <f>IF(N5216="zákl. přenesená",J5216,0)</f>
        <v>0</v>
      </c>
      <c r="BH5216" s="226">
        <f>IF(N5216="sníž. přenesená",J5216,0)</f>
        <v>0</v>
      </c>
      <c r="BI5216" s="226">
        <f>IF(N5216="nulová",J5216,0)</f>
        <v>0</v>
      </c>
      <c r="BJ5216" s="19" t="s">
        <v>79</v>
      </c>
      <c r="BK5216" s="226">
        <f>ROUND(I5216*H5216,2)</f>
        <v>0</v>
      </c>
      <c r="BL5216" s="19" t="s">
        <v>5157</v>
      </c>
      <c r="BM5216" s="225" t="s">
        <v>5278</v>
      </c>
    </row>
    <row r="5217" s="2" customFormat="1" ht="16.5" customHeight="1">
      <c r="A5217" s="40"/>
      <c r="B5217" s="41"/>
      <c r="C5217" s="214" t="s">
        <v>5279</v>
      </c>
      <c r="D5217" s="214" t="s">
        <v>192</v>
      </c>
      <c r="E5217" s="215" t="s">
        <v>5280</v>
      </c>
      <c r="F5217" s="216" t="s">
        <v>5281</v>
      </c>
      <c r="G5217" s="217" t="s">
        <v>408</v>
      </c>
      <c r="H5217" s="218">
        <v>1</v>
      </c>
      <c r="I5217" s="219"/>
      <c r="J5217" s="220">
        <f>ROUND(I5217*H5217,2)</f>
        <v>0</v>
      </c>
      <c r="K5217" s="216" t="s">
        <v>19</v>
      </c>
      <c r="L5217" s="46"/>
      <c r="M5217" s="221" t="s">
        <v>19</v>
      </c>
      <c r="N5217" s="222" t="s">
        <v>43</v>
      </c>
      <c r="O5217" s="86"/>
      <c r="P5217" s="223">
        <f>O5217*H5217</f>
        <v>0</v>
      </c>
      <c r="Q5217" s="223">
        <v>0.050000000000000003</v>
      </c>
      <c r="R5217" s="223">
        <f>Q5217*H5217</f>
        <v>0.050000000000000003</v>
      </c>
      <c r="S5217" s="223">
        <v>0</v>
      </c>
      <c r="T5217" s="224">
        <f>S5217*H5217</f>
        <v>0</v>
      </c>
      <c r="U5217" s="40"/>
      <c r="V5217" s="40"/>
      <c r="W5217" s="40"/>
      <c r="X5217" s="40"/>
      <c r="Y5217" s="40"/>
      <c r="Z5217" s="40"/>
      <c r="AA5217" s="40"/>
      <c r="AB5217" s="40"/>
      <c r="AC5217" s="40"/>
      <c r="AD5217" s="40"/>
      <c r="AE5217" s="40"/>
      <c r="AR5217" s="225" t="s">
        <v>5157</v>
      </c>
      <c r="AT5217" s="225" t="s">
        <v>192</v>
      </c>
      <c r="AU5217" s="225" t="s">
        <v>79</v>
      </c>
      <c r="AY5217" s="19" t="s">
        <v>190</v>
      </c>
      <c r="BE5217" s="226">
        <f>IF(N5217="základní",J5217,0)</f>
        <v>0</v>
      </c>
      <c r="BF5217" s="226">
        <f>IF(N5217="snížená",J5217,0)</f>
        <v>0</v>
      </c>
      <c r="BG5217" s="226">
        <f>IF(N5217="zákl. přenesená",J5217,0)</f>
        <v>0</v>
      </c>
      <c r="BH5217" s="226">
        <f>IF(N5217="sníž. přenesená",J5217,0)</f>
        <v>0</v>
      </c>
      <c r="BI5217" s="226">
        <f>IF(N5217="nulová",J5217,0)</f>
        <v>0</v>
      </c>
      <c r="BJ5217" s="19" t="s">
        <v>79</v>
      </c>
      <c r="BK5217" s="226">
        <f>ROUND(I5217*H5217,2)</f>
        <v>0</v>
      </c>
      <c r="BL5217" s="19" t="s">
        <v>5157</v>
      </c>
      <c r="BM5217" s="225" t="s">
        <v>5282</v>
      </c>
    </row>
    <row r="5218" s="2" customFormat="1" ht="24.15" customHeight="1">
      <c r="A5218" s="40"/>
      <c r="B5218" s="41"/>
      <c r="C5218" s="214" t="s">
        <v>5283</v>
      </c>
      <c r="D5218" s="214" t="s">
        <v>192</v>
      </c>
      <c r="E5218" s="215" t="s">
        <v>5284</v>
      </c>
      <c r="F5218" s="216" t="s">
        <v>5285</v>
      </c>
      <c r="G5218" s="217" t="s">
        <v>408</v>
      </c>
      <c r="H5218" s="218">
        <v>1</v>
      </c>
      <c r="I5218" s="219"/>
      <c r="J5218" s="220">
        <f>ROUND(I5218*H5218,2)</f>
        <v>0</v>
      </c>
      <c r="K5218" s="216" t="s">
        <v>19</v>
      </c>
      <c r="L5218" s="46"/>
      <c r="M5218" s="221" t="s">
        <v>19</v>
      </c>
      <c r="N5218" s="222" t="s">
        <v>43</v>
      </c>
      <c r="O5218" s="86"/>
      <c r="P5218" s="223">
        <f>O5218*H5218</f>
        <v>0</v>
      </c>
      <c r="Q5218" s="223">
        <v>0.050000000000000003</v>
      </c>
      <c r="R5218" s="223">
        <f>Q5218*H5218</f>
        <v>0.050000000000000003</v>
      </c>
      <c r="S5218" s="223">
        <v>0</v>
      </c>
      <c r="T5218" s="224">
        <f>S5218*H5218</f>
        <v>0</v>
      </c>
      <c r="U5218" s="40"/>
      <c r="V5218" s="40"/>
      <c r="W5218" s="40"/>
      <c r="X5218" s="40"/>
      <c r="Y5218" s="40"/>
      <c r="Z5218" s="40"/>
      <c r="AA5218" s="40"/>
      <c r="AB5218" s="40"/>
      <c r="AC5218" s="40"/>
      <c r="AD5218" s="40"/>
      <c r="AE5218" s="40"/>
      <c r="AR5218" s="225" t="s">
        <v>5157</v>
      </c>
      <c r="AT5218" s="225" t="s">
        <v>192</v>
      </c>
      <c r="AU5218" s="225" t="s">
        <v>79</v>
      </c>
      <c r="AY5218" s="19" t="s">
        <v>190</v>
      </c>
      <c r="BE5218" s="226">
        <f>IF(N5218="základní",J5218,0)</f>
        <v>0</v>
      </c>
      <c r="BF5218" s="226">
        <f>IF(N5218="snížená",J5218,0)</f>
        <v>0</v>
      </c>
      <c r="BG5218" s="226">
        <f>IF(N5218="zákl. přenesená",J5218,0)</f>
        <v>0</v>
      </c>
      <c r="BH5218" s="226">
        <f>IF(N5218="sníž. přenesená",J5218,0)</f>
        <v>0</v>
      </c>
      <c r="BI5218" s="226">
        <f>IF(N5218="nulová",J5218,0)</f>
        <v>0</v>
      </c>
      <c r="BJ5218" s="19" t="s">
        <v>79</v>
      </c>
      <c r="BK5218" s="226">
        <f>ROUND(I5218*H5218,2)</f>
        <v>0</v>
      </c>
      <c r="BL5218" s="19" t="s">
        <v>5157</v>
      </c>
      <c r="BM5218" s="225" t="s">
        <v>5286</v>
      </c>
    </row>
    <row r="5219" s="2" customFormat="1" ht="16.5" customHeight="1">
      <c r="A5219" s="40"/>
      <c r="B5219" s="41"/>
      <c r="C5219" s="214" t="s">
        <v>5287</v>
      </c>
      <c r="D5219" s="214" t="s">
        <v>192</v>
      </c>
      <c r="E5219" s="215" t="s">
        <v>5288</v>
      </c>
      <c r="F5219" s="216" t="s">
        <v>5289</v>
      </c>
      <c r="G5219" s="217" t="s">
        <v>408</v>
      </c>
      <c r="H5219" s="218">
        <v>1</v>
      </c>
      <c r="I5219" s="219"/>
      <c r="J5219" s="220">
        <f>ROUND(I5219*H5219,2)</f>
        <v>0</v>
      </c>
      <c r="K5219" s="216" t="s">
        <v>19</v>
      </c>
      <c r="L5219" s="46"/>
      <c r="M5219" s="221" t="s">
        <v>19</v>
      </c>
      <c r="N5219" s="222" t="s">
        <v>43</v>
      </c>
      <c r="O5219" s="86"/>
      <c r="P5219" s="223">
        <f>O5219*H5219</f>
        <v>0</v>
      </c>
      <c r="Q5219" s="223">
        <v>2</v>
      </c>
      <c r="R5219" s="223">
        <f>Q5219*H5219</f>
        <v>2</v>
      </c>
      <c r="S5219" s="223">
        <v>0</v>
      </c>
      <c r="T5219" s="224">
        <f>S5219*H5219</f>
        <v>0</v>
      </c>
      <c r="U5219" s="40"/>
      <c r="V5219" s="40"/>
      <c r="W5219" s="40"/>
      <c r="X5219" s="40"/>
      <c r="Y5219" s="40"/>
      <c r="Z5219" s="40"/>
      <c r="AA5219" s="40"/>
      <c r="AB5219" s="40"/>
      <c r="AC5219" s="40"/>
      <c r="AD5219" s="40"/>
      <c r="AE5219" s="40"/>
      <c r="AR5219" s="225" t="s">
        <v>5157</v>
      </c>
      <c r="AT5219" s="225" t="s">
        <v>192</v>
      </c>
      <c r="AU5219" s="225" t="s">
        <v>79</v>
      </c>
      <c r="AY5219" s="19" t="s">
        <v>190</v>
      </c>
      <c r="BE5219" s="226">
        <f>IF(N5219="základní",J5219,0)</f>
        <v>0</v>
      </c>
      <c r="BF5219" s="226">
        <f>IF(N5219="snížená",J5219,0)</f>
        <v>0</v>
      </c>
      <c r="BG5219" s="226">
        <f>IF(N5219="zákl. přenesená",J5219,0)</f>
        <v>0</v>
      </c>
      <c r="BH5219" s="226">
        <f>IF(N5219="sníž. přenesená",J5219,0)</f>
        <v>0</v>
      </c>
      <c r="BI5219" s="226">
        <f>IF(N5219="nulová",J5219,0)</f>
        <v>0</v>
      </c>
      <c r="BJ5219" s="19" t="s">
        <v>79</v>
      </c>
      <c r="BK5219" s="226">
        <f>ROUND(I5219*H5219,2)</f>
        <v>0</v>
      </c>
      <c r="BL5219" s="19" t="s">
        <v>5157</v>
      </c>
      <c r="BM5219" s="225" t="s">
        <v>5290</v>
      </c>
    </row>
    <row r="5220" s="12" customFormat="1" ht="25.92" customHeight="1">
      <c r="A5220" s="12"/>
      <c r="B5220" s="198"/>
      <c r="C5220" s="199"/>
      <c r="D5220" s="200" t="s">
        <v>71</v>
      </c>
      <c r="E5220" s="201" t="s">
        <v>5291</v>
      </c>
      <c r="F5220" s="201" t="s">
        <v>5292</v>
      </c>
      <c r="G5220" s="199"/>
      <c r="H5220" s="199"/>
      <c r="I5220" s="202"/>
      <c r="J5220" s="203">
        <f>BK5220</f>
        <v>0</v>
      </c>
      <c r="K5220" s="199"/>
      <c r="L5220" s="204"/>
      <c r="M5220" s="205"/>
      <c r="N5220" s="206"/>
      <c r="O5220" s="206"/>
      <c r="P5220" s="207">
        <f>SUM(P5221:P5231)</f>
        <v>0</v>
      </c>
      <c r="Q5220" s="206"/>
      <c r="R5220" s="207">
        <f>SUM(R5221:R5231)</f>
        <v>1.45</v>
      </c>
      <c r="S5220" s="206"/>
      <c r="T5220" s="208">
        <f>SUM(T5221:T5231)</f>
        <v>0</v>
      </c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  <c r="AR5220" s="209" t="s">
        <v>197</v>
      </c>
      <c r="AT5220" s="210" t="s">
        <v>71</v>
      </c>
      <c r="AU5220" s="210" t="s">
        <v>72</v>
      </c>
      <c r="AY5220" s="209" t="s">
        <v>190</v>
      </c>
      <c r="BK5220" s="211">
        <f>SUM(BK5221:BK5231)</f>
        <v>0</v>
      </c>
    </row>
    <row r="5221" s="2" customFormat="1" ht="16.5" customHeight="1">
      <c r="A5221" s="40"/>
      <c r="B5221" s="41"/>
      <c r="C5221" s="214" t="s">
        <v>5293</v>
      </c>
      <c r="D5221" s="214" t="s">
        <v>192</v>
      </c>
      <c r="E5221" s="215" t="s">
        <v>5294</v>
      </c>
      <c r="F5221" s="216" t="s">
        <v>5295</v>
      </c>
      <c r="G5221" s="217" t="s">
        <v>408</v>
      </c>
      <c r="H5221" s="218">
        <v>1</v>
      </c>
      <c r="I5221" s="219"/>
      <c r="J5221" s="220">
        <f>ROUND(I5221*H5221,2)</f>
        <v>0</v>
      </c>
      <c r="K5221" s="216" t="s">
        <v>19</v>
      </c>
      <c r="L5221" s="46"/>
      <c r="M5221" s="221" t="s">
        <v>19</v>
      </c>
      <c r="N5221" s="222" t="s">
        <v>43</v>
      </c>
      <c r="O5221" s="86"/>
      <c r="P5221" s="223">
        <f>O5221*H5221</f>
        <v>0</v>
      </c>
      <c r="Q5221" s="223">
        <v>0.14999999999999999</v>
      </c>
      <c r="R5221" s="223">
        <f>Q5221*H5221</f>
        <v>0.14999999999999999</v>
      </c>
      <c r="S5221" s="223">
        <v>0</v>
      </c>
      <c r="T5221" s="224">
        <f>S5221*H5221</f>
        <v>0</v>
      </c>
      <c r="U5221" s="40"/>
      <c r="V5221" s="40"/>
      <c r="W5221" s="40"/>
      <c r="X5221" s="40"/>
      <c r="Y5221" s="40"/>
      <c r="Z5221" s="40"/>
      <c r="AA5221" s="40"/>
      <c r="AB5221" s="40"/>
      <c r="AC5221" s="40"/>
      <c r="AD5221" s="40"/>
      <c r="AE5221" s="40"/>
      <c r="AR5221" s="225" t="s">
        <v>5157</v>
      </c>
      <c r="AT5221" s="225" t="s">
        <v>192</v>
      </c>
      <c r="AU5221" s="225" t="s">
        <v>79</v>
      </c>
      <c r="AY5221" s="19" t="s">
        <v>190</v>
      </c>
      <c r="BE5221" s="226">
        <f>IF(N5221="základní",J5221,0)</f>
        <v>0</v>
      </c>
      <c r="BF5221" s="226">
        <f>IF(N5221="snížená",J5221,0)</f>
        <v>0</v>
      </c>
      <c r="BG5221" s="226">
        <f>IF(N5221="zákl. přenesená",J5221,0)</f>
        <v>0</v>
      </c>
      <c r="BH5221" s="226">
        <f>IF(N5221="sníž. přenesená",J5221,0)</f>
        <v>0</v>
      </c>
      <c r="BI5221" s="226">
        <f>IF(N5221="nulová",J5221,0)</f>
        <v>0</v>
      </c>
      <c r="BJ5221" s="19" t="s">
        <v>79</v>
      </c>
      <c r="BK5221" s="226">
        <f>ROUND(I5221*H5221,2)</f>
        <v>0</v>
      </c>
      <c r="BL5221" s="19" t="s">
        <v>5157</v>
      </c>
      <c r="BM5221" s="225" t="s">
        <v>5296</v>
      </c>
    </row>
    <row r="5222" s="2" customFormat="1">
      <c r="A5222" s="40"/>
      <c r="B5222" s="41"/>
      <c r="C5222" s="42"/>
      <c r="D5222" s="234" t="s">
        <v>680</v>
      </c>
      <c r="E5222" s="42"/>
      <c r="F5222" s="283" t="s">
        <v>5297</v>
      </c>
      <c r="G5222" s="42"/>
      <c r="H5222" s="42"/>
      <c r="I5222" s="229"/>
      <c r="J5222" s="42"/>
      <c r="K5222" s="42"/>
      <c r="L5222" s="46"/>
      <c r="M5222" s="230"/>
      <c r="N5222" s="231"/>
      <c r="O5222" s="86"/>
      <c r="P5222" s="86"/>
      <c r="Q5222" s="86"/>
      <c r="R5222" s="86"/>
      <c r="S5222" s="86"/>
      <c r="T5222" s="87"/>
      <c r="U5222" s="40"/>
      <c r="V5222" s="40"/>
      <c r="W5222" s="40"/>
      <c r="X5222" s="40"/>
      <c r="Y5222" s="40"/>
      <c r="Z5222" s="40"/>
      <c r="AA5222" s="40"/>
      <c r="AB5222" s="40"/>
      <c r="AC5222" s="40"/>
      <c r="AD5222" s="40"/>
      <c r="AE5222" s="40"/>
      <c r="AT5222" s="19" t="s">
        <v>680</v>
      </c>
      <c r="AU5222" s="19" t="s">
        <v>79</v>
      </c>
    </row>
    <row r="5223" s="2" customFormat="1" ht="16.5" customHeight="1">
      <c r="A5223" s="40"/>
      <c r="B5223" s="41"/>
      <c r="C5223" s="214" t="s">
        <v>5298</v>
      </c>
      <c r="D5223" s="214" t="s">
        <v>192</v>
      </c>
      <c r="E5223" s="215" t="s">
        <v>5299</v>
      </c>
      <c r="F5223" s="216" t="s">
        <v>5300</v>
      </c>
      <c r="G5223" s="217" t="s">
        <v>408</v>
      </c>
      <c r="H5223" s="218">
        <v>1</v>
      </c>
      <c r="I5223" s="219"/>
      <c r="J5223" s="220">
        <f>ROUND(I5223*H5223,2)</f>
        <v>0</v>
      </c>
      <c r="K5223" s="216" t="s">
        <v>19</v>
      </c>
      <c r="L5223" s="46"/>
      <c r="M5223" s="221" t="s">
        <v>19</v>
      </c>
      <c r="N5223" s="222" t="s">
        <v>43</v>
      </c>
      <c r="O5223" s="86"/>
      <c r="P5223" s="223">
        <f>O5223*H5223</f>
        <v>0</v>
      </c>
      <c r="Q5223" s="223">
        <v>0.14999999999999999</v>
      </c>
      <c r="R5223" s="223">
        <f>Q5223*H5223</f>
        <v>0.14999999999999999</v>
      </c>
      <c r="S5223" s="223">
        <v>0</v>
      </c>
      <c r="T5223" s="224">
        <f>S5223*H5223</f>
        <v>0</v>
      </c>
      <c r="U5223" s="40"/>
      <c r="V5223" s="40"/>
      <c r="W5223" s="40"/>
      <c r="X5223" s="40"/>
      <c r="Y5223" s="40"/>
      <c r="Z5223" s="40"/>
      <c r="AA5223" s="40"/>
      <c r="AB5223" s="40"/>
      <c r="AC5223" s="40"/>
      <c r="AD5223" s="40"/>
      <c r="AE5223" s="40"/>
      <c r="AR5223" s="225" t="s">
        <v>5157</v>
      </c>
      <c r="AT5223" s="225" t="s">
        <v>192</v>
      </c>
      <c r="AU5223" s="225" t="s">
        <v>79</v>
      </c>
      <c r="AY5223" s="19" t="s">
        <v>190</v>
      </c>
      <c r="BE5223" s="226">
        <f>IF(N5223="základní",J5223,0)</f>
        <v>0</v>
      </c>
      <c r="BF5223" s="226">
        <f>IF(N5223="snížená",J5223,0)</f>
        <v>0</v>
      </c>
      <c r="BG5223" s="226">
        <f>IF(N5223="zákl. přenesená",J5223,0)</f>
        <v>0</v>
      </c>
      <c r="BH5223" s="226">
        <f>IF(N5223="sníž. přenesená",J5223,0)</f>
        <v>0</v>
      </c>
      <c r="BI5223" s="226">
        <f>IF(N5223="nulová",J5223,0)</f>
        <v>0</v>
      </c>
      <c r="BJ5223" s="19" t="s">
        <v>79</v>
      </c>
      <c r="BK5223" s="226">
        <f>ROUND(I5223*H5223,2)</f>
        <v>0</v>
      </c>
      <c r="BL5223" s="19" t="s">
        <v>5157</v>
      </c>
      <c r="BM5223" s="225" t="s">
        <v>5301</v>
      </c>
    </row>
    <row r="5224" s="2" customFormat="1" ht="16.5" customHeight="1">
      <c r="A5224" s="40"/>
      <c r="B5224" s="41"/>
      <c r="C5224" s="214" t="s">
        <v>5302</v>
      </c>
      <c r="D5224" s="214" t="s">
        <v>192</v>
      </c>
      <c r="E5224" s="215" t="s">
        <v>5303</v>
      </c>
      <c r="F5224" s="216" t="s">
        <v>5304</v>
      </c>
      <c r="G5224" s="217" t="s">
        <v>408</v>
      </c>
      <c r="H5224" s="218">
        <v>1</v>
      </c>
      <c r="I5224" s="219"/>
      <c r="J5224" s="220">
        <f>ROUND(I5224*H5224,2)</f>
        <v>0</v>
      </c>
      <c r="K5224" s="216" t="s">
        <v>19</v>
      </c>
      <c r="L5224" s="46"/>
      <c r="M5224" s="221" t="s">
        <v>19</v>
      </c>
      <c r="N5224" s="222" t="s">
        <v>43</v>
      </c>
      <c r="O5224" s="86"/>
      <c r="P5224" s="223">
        <f>O5224*H5224</f>
        <v>0</v>
      </c>
      <c r="Q5224" s="223">
        <v>0.14999999999999999</v>
      </c>
      <c r="R5224" s="223">
        <f>Q5224*H5224</f>
        <v>0.14999999999999999</v>
      </c>
      <c r="S5224" s="223">
        <v>0</v>
      </c>
      <c r="T5224" s="224">
        <f>S5224*H5224</f>
        <v>0</v>
      </c>
      <c r="U5224" s="40"/>
      <c r="V5224" s="40"/>
      <c r="W5224" s="40"/>
      <c r="X5224" s="40"/>
      <c r="Y5224" s="40"/>
      <c r="Z5224" s="40"/>
      <c r="AA5224" s="40"/>
      <c r="AB5224" s="40"/>
      <c r="AC5224" s="40"/>
      <c r="AD5224" s="40"/>
      <c r="AE5224" s="40"/>
      <c r="AR5224" s="225" t="s">
        <v>5157</v>
      </c>
      <c r="AT5224" s="225" t="s">
        <v>192</v>
      </c>
      <c r="AU5224" s="225" t="s">
        <v>79</v>
      </c>
      <c r="AY5224" s="19" t="s">
        <v>190</v>
      </c>
      <c r="BE5224" s="226">
        <f>IF(N5224="základní",J5224,0)</f>
        <v>0</v>
      </c>
      <c r="BF5224" s="226">
        <f>IF(N5224="snížená",J5224,0)</f>
        <v>0</v>
      </c>
      <c r="BG5224" s="226">
        <f>IF(N5224="zákl. přenesená",J5224,0)</f>
        <v>0</v>
      </c>
      <c r="BH5224" s="226">
        <f>IF(N5224="sníž. přenesená",J5224,0)</f>
        <v>0</v>
      </c>
      <c r="BI5224" s="226">
        <f>IF(N5224="nulová",J5224,0)</f>
        <v>0</v>
      </c>
      <c r="BJ5224" s="19" t="s">
        <v>79</v>
      </c>
      <c r="BK5224" s="226">
        <f>ROUND(I5224*H5224,2)</f>
        <v>0</v>
      </c>
      <c r="BL5224" s="19" t="s">
        <v>5157</v>
      </c>
      <c r="BM5224" s="225" t="s">
        <v>5305</v>
      </c>
    </row>
    <row r="5225" s="2" customFormat="1" ht="16.5" customHeight="1">
      <c r="A5225" s="40"/>
      <c r="B5225" s="41"/>
      <c r="C5225" s="214" t="s">
        <v>5306</v>
      </c>
      <c r="D5225" s="214" t="s">
        <v>192</v>
      </c>
      <c r="E5225" s="215" t="s">
        <v>5307</v>
      </c>
      <c r="F5225" s="216" t="s">
        <v>5304</v>
      </c>
      <c r="G5225" s="217" t="s">
        <v>408</v>
      </c>
      <c r="H5225" s="218">
        <v>1</v>
      </c>
      <c r="I5225" s="219"/>
      <c r="J5225" s="220">
        <f>ROUND(I5225*H5225,2)</f>
        <v>0</v>
      </c>
      <c r="K5225" s="216" t="s">
        <v>19</v>
      </c>
      <c r="L5225" s="46"/>
      <c r="M5225" s="221" t="s">
        <v>19</v>
      </c>
      <c r="N5225" s="222" t="s">
        <v>43</v>
      </c>
      <c r="O5225" s="86"/>
      <c r="P5225" s="223">
        <f>O5225*H5225</f>
        <v>0</v>
      </c>
      <c r="Q5225" s="223">
        <v>0.14999999999999999</v>
      </c>
      <c r="R5225" s="223">
        <f>Q5225*H5225</f>
        <v>0.14999999999999999</v>
      </c>
      <c r="S5225" s="223">
        <v>0</v>
      </c>
      <c r="T5225" s="224">
        <f>S5225*H5225</f>
        <v>0</v>
      </c>
      <c r="U5225" s="40"/>
      <c r="V5225" s="40"/>
      <c r="W5225" s="40"/>
      <c r="X5225" s="40"/>
      <c r="Y5225" s="40"/>
      <c r="Z5225" s="40"/>
      <c r="AA5225" s="40"/>
      <c r="AB5225" s="40"/>
      <c r="AC5225" s="40"/>
      <c r="AD5225" s="40"/>
      <c r="AE5225" s="40"/>
      <c r="AR5225" s="225" t="s">
        <v>5157</v>
      </c>
      <c r="AT5225" s="225" t="s">
        <v>192</v>
      </c>
      <c r="AU5225" s="225" t="s">
        <v>79</v>
      </c>
      <c r="AY5225" s="19" t="s">
        <v>190</v>
      </c>
      <c r="BE5225" s="226">
        <f>IF(N5225="základní",J5225,0)</f>
        <v>0</v>
      </c>
      <c r="BF5225" s="226">
        <f>IF(N5225="snížená",J5225,0)</f>
        <v>0</v>
      </c>
      <c r="BG5225" s="226">
        <f>IF(N5225="zákl. přenesená",J5225,0)</f>
        <v>0</v>
      </c>
      <c r="BH5225" s="226">
        <f>IF(N5225="sníž. přenesená",J5225,0)</f>
        <v>0</v>
      </c>
      <c r="BI5225" s="226">
        <f>IF(N5225="nulová",J5225,0)</f>
        <v>0</v>
      </c>
      <c r="BJ5225" s="19" t="s">
        <v>79</v>
      </c>
      <c r="BK5225" s="226">
        <f>ROUND(I5225*H5225,2)</f>
        <v>0</v>
      </c>
      <c r="BL5225" s="19" t="s">
        <v>5157</v>
      </c>
      <c r="BM5225" s="225" t="s">
        <v>5308</v>
      </c>
    </row>
    <row r="5226" s="2" customFormat="1" ht="16.5" customHeight="1">
      <c r="A5226" s="40"/>
      <c r="B5226" s="41"/>
      <c r="C5226" s="214" t="s">
        <v>5309</v>
      </c>
      <c r="D5226" s="214" t="s">
        <v>192</v>
      </c>
      <c r="E5226" s="215" t="s">
        <v>5310</v>
      </c>
      <c r="F5226" s="216" t="s">
        <v>5311</v>
      </c>
      <c r="G5226" s="217" t="s">
        <v>408</v>
      </c>
      <c r="H5226" s="218">
        <v>1</v>
      </c>
      <c r="I5226" s="219"/>
      <c r="J5226" s="220">
        <f>ROUND(I5226*H5226,2)</f>
        <v>0</v>
      </c>
      <c r="K5226" s="216" t="s">
        <v>19</v>
      </c>
      <c r="L5226" s="46"/>
      <c r="M5226" s="221" t="s">
        <v>19</v>
      </c>
      <c r="N5226" s="222" t="s">
        <v>43</v>
      </c>
      <c r="O5226" s="86"/>
      <c r="P5226" s="223">
        <f>O5226*H5226</f>
        <v>0</v>
      </c>
      <c r="Q5226" s="223">
        <v>0.14999999999999999</v>
      </c>
      <c r="R5226" s="223">
        <f>Q5226*H5226</f>
        <v>0.14999999999999999</v>
      </c>
      <c r="S5226" s="223">
        <v>0</v>
      </c>
      <c r="T5226" s="224">
        <f>S5226*H5226</f>
        <v>0</v>
      </c>
      <c r="U5226" s="40"/>
      <c r="V5226" s="40"/>
      <c r="W5226" s="40"/>
      <c r="X5226" s="40"/>
      <c r="Y5226" s="40"/>
      <c r="Z5226" s="40"/>
      <c r="AA5226" s="40"/>
      <c r="AB5226" s="40"/>
      <c r="AC5226" s="40"/>
      <c r="AD5226" s="40"/>
      <c r="AE5226" s="40"/>
      <c r="AR5226" s="225" t="s">
        <v>5157</v>
      </c>
      <c r="AT5226" s="225" t="s">
        <v>192</v>
      </c>
      <c r="AU5226" s="225" t="s">
        <v>79</v>
      </c>
      <c r="AY5226" s="19" t="s">
        <v>190</v>
      </c>
      <c r="BE5226" s="226">
        <f>IF(N5226="základní",J5226,0)</f>
        <v>0</v>
      </c>
      <c r="BF5226" s="226">
        <f>IF(N5226="snížená",J5226,0)</f>
        <v>0</v>
      </c>
      <c r="BG5226" s="226">
        <f>IF(N5226="zákl. přenesená",J5226,0)</f>
        <v>0</v>
      </c>
      <c r="BH5226" s="226">
        <f>IF(N5226="sníž. přenesená",J5226,0)</f>
        <v>0</v>
      </c>
      <c r="BI5226" s="226">
        <f>IF(N5226="nulová",J5226,0)</f>
        <v>0</v>
      </c>
      <c r="BJ5226" s="19" t="s">
        <v>79</v>
      </c>
      <c r="BK5226" s="226">
        <f>ROUND(I5226*H5226,2)</f>
        <v>0</v>
      </c>
      <c r="BL5226" s="19" t="s">
        <v>5157</v>
      </c>
      <c r="BM5226" s="225" t="s">
        <v>5312</v>
      </c>
    </row>
    <row r="5227" s="2" customFormat="1" ht="16.5" customHeight="1">
      <c r="A5227" s="40"/>
      <c r="B5227" s="41"/>
      <c r="C5227" s="214" t="s">
        <v>5313</v>
      </c>
      <c r="D5227" s="214" t="s">
        <v>192</v>
      </c>
      <c r="E5227" s="215" t="s">
        <v>5314</v>
      </c>
      <c r="F5227" s="216" t="s">
        <v>5315</v>
      </c>
      <c r="G5227" s="217" t="s">
        <v>408</v>
      </c>
      <c r="H5227" s="218">
        <v>1</v>
      </c>
      <c r="I5227" s="219"/>
      <c r="J5227" s="220">
        <f>ROUND(I5227*H5227,2)</f>
        <v>0</v>
      </c>
      <c r="K5227" s="216" t="s">
        <v>19</v>
      </c>
      <c r="L5227" s="46"/>
      <c r="M5227" s="221" t="s">
        <v>19</v>
      </c>
      <c r="N5227" s="222" t="s">
        <v>43</v>
      </c>
      <c r="O5227" s="86"/>
      <c r="P5227" s="223">
        <f>O5227*H5227</f>
        <v>0</v>
      </c>
      <c r="Q5227" s="223">
        <v>0.14999999999999999</v>
      </c>
      <c r="R5227" s="223">
        <f>Q5227*H5227</f>
        <v>0.14999999999999999</v>
      </c>
      <c r="S5227" s="223">
        <v>0</v>
      </c>
      <c r="T5227" s="224">
        <f>S5227*H5227</f>
        <v>0</v>
      </c>
      <c r="U5227" s="40"/>
      <c r="V5227" s="40"/>
      <c r="W5227" s="40"/>
      <c r="X5227" s="40"/>
      <c r="Y5227" s="40"/>
      <c r="Z5227" s="40"/>
      <c r="AA5227" s="40"/>
      <c r="AB5227" s="40"/>
      <c r="AC5227" s="40"/>
      <c r="AD5227" s="40"/>
      <c r="AE5227" s="40"/>
      <c r="AR5227" s="225" t="s">
        <v>5157</v>
      </c>
      <c r="AT5227" s="225" t="s">
        <v>192</v>
      </c>
      <c r="AU5227" s="225" t="s">
        <v>79</v>
      </c>
      <c r="AY5227" s="19" t="s">
        <v>190</v>
      </c>
      <c r="BE5227" s="226">
        <f>IF(N5227="základní",J5227,0)</f>
        <v>0</v>
      </c>
      <c r="BF5227" s="226">
        <f>IF(N5227="snížená",J5227,0)</f>
        <v>0</v>
      </c>
      <c r="BG5227" s="226">
        <f>IF(N5227="zákl. přenesená",J5227,0)</f>
        <v>0</v>
      </c>
      <c r="BH5227" s="226">
        <f>IF(N5227="sníž. přenesená",J5227,0)</f>
        <v>0</v>
      </c>
      <c r="BI5227" s="226">
        <f>IF(N5227="nulová",J5227,0)</f>
        <v>0</v>
      </c>
      <c r="BJ5227" s="19" t="s">
        <v>79</v>
      </c>
      <c r="BK5227" s="226">
        <f>ROUND(I5227*H5227,2)</f>
        <v>0</v>
      </c>
      <c r="BL5227" s="19" t="s">
        <v>5157</v>
      </c>
      <c r="BM5227" s="225" t="s">
        <v>5316</v>
      </c>
    </row>
    <row r="5228" s="2" customFormat="1" ht="16.5" customHeight="1">
      <c r="A5228" s="40"/>
      <c r="B5228" s="41"/>
      <c r="C5228" s="214" t="s">
        <v>5317</v>
      </c>
      <c r="D5228" s="214" t="s">
        <v>192</v>
      </c>
      <c r="E5228" s="215" t="s">
        <v>5318</v>
      </c>
      <c r="F5228" s="216" t="s">
        <v>5319</v>
      </c>
      <c r="G5228" s="217" t="s">
        <v>408</v>
      </c>
      <c r="H5228" s="218">
        <v>1</v>
      </c>
      <c r="I5228" s="219"/>
      <c r="J5228" s="220">
        <f>ROUND(I5228*H5228,2)</f>
        <v>0</v>
      </c>
      <c r="K5228" s="216" t="s">
        <v>19</v>
      </c>
      <c r="L5228" s="46"/>
      <c r="M5228" s="221" t="s">
        <v>19</v>
      </c>
      <c r="N5228" s="222" t="s">
        <v>43</v>
      </c>
      <c r="O5228" s="86"/>
      <c r="P5228" s="223">
        <f>O5228*H5228</f>
        <v>0</v>
      </c>
      <c r="Q5228" s="223">
        <v>0.14999999999999999</v>
      </c>
      <c r="R5228" s="223">
        <f>Q5228*H5228</f>
        <v>0.14999999999999999</v>
      </c>
      <c r="S5228" s="223">
        <v>0</v>
      </c>
      <c r="T5228" s="224">
        <f>S5228*H5228</f>
        <v>0</v>
      </c>
      <c r="U5228" s="40"/>
      <c r="V5228" s="40"/>
      <c r="W5228" s="40"/>
      <c r="X5228" s="40"/>
      <c r="Y5228" s="40"/>
      <c r="Z5228" s="40"/>
      <c r="AA5228" s="40"/>
      <c r="AB5228" s="40"/>
      <c r="AC5228" s="40"/>
      <c r="AD5228" s="40"/>
      <c r="AE5228" s="40"/>
      <c r="AR5228" s="225" t="s">
        <v>5157</v>
      </c>
      <c r="AT5228" s="225" t="s">
        <v>192</v>
      </c>
      <c r="AU5228" s="225" t="s">
        <v>79</v>
      </c>
      <c r="AY5228" s="19" t="s">
        <v>190</v>
      </c>
      <c r="BE5228" s="226">
        <f>IF(N5228="základní",J5228,0)</f>
        <v>0</v>
      </c>
      <c r="BF5228" s="226">
        <f>IF(N5228="snížená",J5228,0)</f>
        <v>0</v>
      </c>
      <c r="BG5228" s="226">
        <f>IF(N5228="zákl. přenesená",J5228,0)</f>
        <v>0</v>
      </c>
      <c r="BH5228" s="226">
        <f>IF(N5228="sníž. přenesená",J5228,0)</f>
        <v>0</v>
      </c>
      <c r="BI5228" s="226">
        <f>IF(N5228="nulová",J5228,0)</f>
        <v>0</v>
      </c>
      <c r="BJ5228" s="19" t="s">
        <v>79</v>
      </c>
      <c r="BK5228" s="226">
        <f>ROUND(I5228*H5228,2)</f>
        <v>0</v>
      </c>
      <c r="BL5228" s="19" t="s">
        <v>5157</v>
      </c>
      <c r="BM5228" s="225" t="s">
        <v>5320</v>
      </c>
    </row>
    <row r="5229" s="2" customFormat="1" ht="16.5" customHeight="1">
      <c r="A5229" s="40"/>
      <c r="B5229" s="41"/>
      <c r="C5229" s="214" t="s">
        <v>5321</v>
      </c>
      <c r="D5229" s="214" t="s">
        <v>192</v>
      </c>
      <c r="E5229" s="215" t="s">
        <v>5322</v>
      </c>
      <c r="F5229" s="216" t="s">
        <v>5323</v>
      </c>
      <c r="G5229" s="217" t="s">
        <v>408</v>
      </c>
      <c r="H5229" s="218">
        <v>1</v>
      </c>
      <c r="I5229" s="219"/>
      <c r="J5229" s="220">
        <f>ROUND(I5229*H5229,2)</f>
        <v>0</v>
      </c>
      <c r="K5229" s="216" t="s">
        <v>19</v>
      </c>
      <c r="L5229" s="46"/>
      <c r="M5229" s="221" t="s">
        <v>19</v>
      </c>
      <c r="N5229" s="222" t="s">
        <v>43</v>
      </c>
      <c r="O5229" s="86"/>
      <c r="P5229" s="223">
        <f>O5229*H5229</f>
        <v>0</v>
      </c>
      <c r="Q5229" s="223">
        <v>0.14999999999999999</v>
      </c>
      <c r="R5229" s="223">
        <f>Q5229*H5229</f>
        <v>0.14999999999999999</v>
      </c>
      <c r="S5229" s="223">
        <v>0</v>
      </c>
      <c r="T5229" s="224">
        <f>S5229*H5229</f>
        <v>0</v>
      </c>
      <c r="U5229" s="40"/>
      <c r="V5229" s="40"/>
      <c r="W5229" s="40"/>
      <c r="X5229" s="40"/>
      <c r="Y5229" s="40"/>
      <c r="Z5229" s="40"/>
      <c r="AA5229" s="40"/>
      <c r="AB5229" s="40"/>
      <c r="AC5229" s="40"/>
      <c r="AD5229" s="40"/>
      <c r="AE5229" s="40"/>
      <c r="AR5229" s="225" t="s">
        <v>5157</v>
      </c>
      <c r="AT5229" s="225" t="s">
        <v>192</v>
      </c>
      <c r="AU5229" s="225" t="s">
        <v>79</v>
      </c>
      <c r="AY5229" s="19" t="s">
        <v>190</v>
      </c>
      <c r="BE5229" s="226">
        <f>IF(N5229="základní",J5229,0)</f>
        <v>0</v>
      </c>
      <c r="BF5229" s="226">
        <f>IF(N5229="snížená",J5229,0)</f>
        <v>0</v>
      </c>
      <c r="BG5229" s="226">
        <f>IF(N5229="zákl. přenesená",J5229,0)</f>
        <v>0</v>
      </c>
      <c r="BH5229" s="226">
        <f>IF(N5229="sníž. přenesená",J5229,0)</f>
        <v>0</v>
      </c>
      <c r="BI5229" s="226">
        <f>IF(N5229="nulová",J5229,0)</f>
        <v>0</v>
      </c>
      <c r="BJ5229" s="19" t="s">
        <v>79</v>
      </c>
      <c r="BK5229" s="226">
        <f>ROUND(I5229*H5229,2)</f>
        <v>0</v>
      </c>
      <c r="BL5229" s="19" t="s">
        <v>5157</v>
      </c>
      <c r="BM5229" s="225" t="s">
        <v>5324</v>
      </c>
    </row>
    <row r="5230" s="2" customFormat="1" ht="16.5" customHeight="1">
      <c r="A5230" s="40"/>
      <c r="B5230" s="41"/>
      <c r="C5230" s="214" t="s">
        <v>5325</v>
      </c>
      <c r="D5230" s="214" t="s">
        <v>192</v>
      </c>
      <c r="E5230" s="215" t="s">
        <v>5326</v>
      </c>
      <c r="F5230" s="216" t="s">
        <v>5327</v>
      </c>
      <c r="G5230" s="217" t="s">
        <v>408</v>
      </c>
      <c r="H5230" s="218">
        <v>1</v>
      </c>
      <c r="I5230" s="219"/>
      <c r="J5230" s="220">
        <f>ROUND(I5230*H5230,2)</f>
        <v>0</v>
      </c>
      <c r="K5230" s="216" t="s">
        <v>19</v>
      </c>
      <c r="L5230" s="46"/>
      <c r="M5230" s="221" t="s">
        <v>19</v>
      </c>
      <c r="N5230" s="222" t="s">
        <v>43</v>
      </c>
      <c r="O5230" s="86"/>
      <c r="P5230" s="223">
        <f>O5230*H5230</f>
        <v>0</v>
      </c>
      <c r="Q5230" s="223">
        <v>0.14999999999999999</v>
      </c>
      <c r="R5230" s="223">
        <f>Q5230*H5230</f>
        <v>0.14999999999999999</v>
      </c>
      <c r="S5230" s="223">
        <v>0</v>
      </c>
      <c r="T5230" s="224">
        <f>S5230*H5230</f>
        <v>0</v>
      </c>
      <c r="U5230" s="40"/>
      <c r="V5230" s="40"/>
      <c r="W5230" s="40"/>
      <c r="X5230" s="40"/>
      <c r="Y5230" s="40"/>
      <c r="Z5230" s="40"/>
      <c r="AA5230" s="40"/>
      <c r="AB5230" s="40"/>
      <c r="AC5230" s="40"/>
      <c r="AD5230" s="40"/>
      <c r="AE5230" s="40"/>
      <c r="AR5230" s="225" t="s">
        <v>5157</v>
      </c>
      <c r="AT5230" s="225" t="s">
        <v>192</v>
      </c>
      <c r="AU5230" s="225" t="s">
        <v>79</v>
      </c>
      <c r="AY5230" s="19" t="s">
        <v>190</v>
      </c>
      <c r="BE5230" s="226">
        <f>IF(N5230="základní",J5230,0)</f>
        <v>0</v>
      </c>
      <c r="BF5230" s="226">
        <f>IF(N5230="snížená",J5230,0)</f>
        <v>0</v>
      </c>
      <c r="BG5230" s="226">
        <f>IF(N5230="zákl. přenesená",J5230,0)</f>
        <v>0</v>
      </c>
      <c r="BH5230" s="226">
        <f>IF(N5230="sníž. přenesená",J5230,0)</f>
        <v>0</v>
      </c>
      <c r="BI5230" s="226">
        <f>IF(N5230="nulová",J5230,0)</f>
        <v>0</v>
      </c>
      <c r="BJ5230" s="19" t="s">
        <v>79</v>
      </c>
      <c r="BK5230" s="226">
        <f>ROUND(I5230*H5230,2)</f>
        <v>0</v>
      </c>
      <c r="BL5230" s="19" t="s">
        <v>5157</v>
      </c>
      <c r="BM5230" s="225" t="s">
        <v>5328</v>
      </c>
    </row>
    <row r="5231" s="2" customFormat="1" ht="16.5" customHeight="1">
      <c r="A5231" s="40"/>
      <c r="B5231" s="41"/>
      <c r="C5231" s="214" t="s">
        <v>5329</v>
      </c>
      <c r="D5231" s="214" t="s">
        <v>192</v>
      </c>
      <c r="E5231" s="215" t="s">
        <v>5330</v>
      </c>
      <c r="F5231" s="216" t="s">
        <v>5331</v>
      </c>
      <c r="G5231" s="217" t="s">
        <v>408</v>
      </c>
      <c r="H5231" s="218">
        <v>1</v>
      </c>
      <c r="I5231" s="219"/>
      <c r="J5231" s="220">
        <f>ROUND(I5231*H5231,2)</f>
        <v>0</v>
      </c>
      <c r="K5231" s="216" t="s">
        <v>19</v>
      </c>
      <c r="L5231" s="46"/>
      <c r="M5231" s="297" t="s">
        <v>19</v>
      </c>
      <c r="N5231" s="298" t="s">
        <v>43</v>
      </c>
      <c r="O5231" s="277"/>
      <c r="P5231" s="299">
        <f>O5231*H5231</f>
        <v>0</v>
      </c>
      <c r="Q5231" s="299">
        <v>0.10000000000000001</v>
      </c>
      <c r="R5231" s="299">
        <f>Q5231*H5231</f>
        <v>0.10000000000000001</v>
      </c>
      <c r="S5231" s="299">
        <v>0</v>
      </c>
      <c r="T5231" s="300">
        <f>S5231*H5231</f>
        <v>0</v>
      </c>
      <c r="U5231" s="40"/>
      <c r="V5231" s="40"/>
      <c r="W5231" s="40"/>
      <c r="X5231" s="40"/>
      <c r="Y5231" s="40"/>
      <c r="Z5231" s="40"/>
      <c r="AA5231" s="40"/>
      <c r="AB5231" s="40"/>
      <c r="AC5231" s="40"/>
      <c r="AD5231" s="40"/>
      <c r="AE5231" s="40"/>
      <c r="AR5231" s="225" t="s">
        <v>5157</v>
      </c>
      <c r="AT5231" s="225" t="s">
        <v>192</v>
      </c>
      <c r="AU5231" s="225" t="s">
        <v>79</v>
      </c>
      <c r="AY5231" s="19" t="s">
        <v>190</v>
      </c>
      <c r="BE5231" s="226">
        <f>IF(N5231="základní",J5231,0)</f>
        <v>0</v>
      </c>
      <c r="BF5231" s="226">
        <f>IF(N5231="snížená",J5231,0)</f>
        <v>0</v>
      </c>
      <c r="BG5231" s="226">
        <f>IF(N5231="zákl. přenesená",J5231,0)</f>
        <v>0</v>
      </c>
      <c r="BH5231" s="226">
        <f>IF(N5231="sníž. přenesená",J5231,0)</f>
        <v>0</v>
      </c>
      <c r="BI5231" s="226">
        <f>IF(N5231="nulová",J5231,0)</f>
        <v>0</v>
      </c>
      <c r="BJ5231" s="19" t="s">
        <v>79</v>
      </c>
      <c r="BK5231" s="226">
        <f>ROUND(I5231*H5231,2)</f>
        <v>0</v>
      </c>
      <c r="BL5231" s="19" t="s">
        <v>5157</v>
      </c>
      <c r="BM5231" s="225" t="s">
        <v>5332</v>
      </c>
    </row>
    <row r="5232" s="2" customFormat="1" ht="6.96" customHeight="1">
      <c r="A5232" s="40"/>
      <c r="B5232" s="61"/>
      <c r="C5232" s="62"/>
      <c r="D5232" s="62"/>
      <c r="E5232" s="62"/>
      <c r="F5232" s="62"/>
      <c r="G5232" s="62"/>
      <c r="H5232" s="62"/>
      <c r="I5232" s="62"/>
      <c r="J5232" s="62"/>
      <c r="K5232" s="62"/>
      <c r="L5232" s="46"/>
      <c r="M5232" s="40"/>
      <c r="O5232" s="40"/>
      <c r="P5232" s="40"/>
      <c r="Q5232" s="40"/>
      <c r="R5232" s="40"/>
      <c r="S5232" s="40"/>
      <c r="T5232" s="40"/>
      <c r="U5232" s="40"/>
      <c r="V5232" s="40"/>
      <c r="W5232" s="40"/>
      <c r="X5232" s="40"/>
      <c r="Y5232" s="40"/>
      <c r="Z5232" s="40"/>
      <c r="AA5232" s="40"/>
      <c r="AB5232" s="40"/>
      <c r="AC5232" s="40"/>
      <c r="AD5232" s="40"/>
      <c r="AE5232" s="40"/>
    </row>
  </sheetData>
  <sheetProtection sheet="1" autoFilter="0" formatColumns="0" formatRows="0" objects="1" scenarios="1" spinCount="100000" saltValue="NfXInGIak7/nJHd4i87g1zw5T92K5RyosJtBjFz/fOH6BcIpLEwMbon8Cdq9PV6zl38OPRfar6y7aK83qQa/jQ==" hashValue="UUIwszwqzWjPPcDjhS5Pl6k32cyo9AIqO3YdsnU6whdFSTOV9w7CH0qF83aRnHC+fIHPB+zjuGDFTHl+R4Fy6Q==" algorithmName="SHA-512" password="C46D"/>
  <autoFilter ref="C128:K5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7:H117"/>
    <mergeCell ref="E119:H119"/>
    <mergeCell ref="E121:H121"/>
    <mergeCell ref="L2:V2"/>
  </mergeCells>
  <hyperlinks>
    <hyperlink ref="F133" r:id="rId1" display="https://podminky.urs.cz/item/CS_URS_2023_02/115101201"/>
    <hyperlink ref="F137" r:id="rId2" display="https://podminky.urs.cz/item/CS_URS_2023_02/115101301"/>
    <hyperlink ref="F141" r:id="rId3" display="https://podminky.urs.cz/item/CS_URS_2023_02/131251106"/>
    <hyperlink ref="F145" r:id="rId4" display="https://podminky.urs.cz/item/CS_URS_2023_02/132251254"/>
    <hyperlink ref="F149" r:id="rId5" display="https://podminky.urs.cz/item/CS_URS_2023_02/132254102"/>
    <hyperlink ref="F153" r:id="rId6" display="https://podminky.urs.cz/item/CS_URS_2023_02/162351103"/>
    <hyperlink ref="F158" r:id="rId7" display="https://podminky.urs.cz/item/CS_URS_2023_02/162751117"/>
    <hyperlink ref="F164" r:id="rId8" display="https://podminky.urs.cz/item/CS_URS_2023_02/162751119"/>
    <hyperlink ref="F167" r:id="rId9" display="https://podminky.urs.cz/item/CS_URS_2023_02/167151111"/>
    <hyperlink ref="F171" r:id="rId10" display="https://podminky.urs.cz/item/CS_URS_2023_02/171151103"/>
    <hyperlink ref="F175" r:id="rId11" display="https://podminky.urs.cz/item/CS_URS_2023_02/171201231"/>
    <hyperlink ref="F179" r:id="rId12" display="https://podminky.urs.cz/item/CS_URS_2023_02/171251201"/>
    <hyperlink ref="F183" r:id="rId13" display="https://podminky.urs.cz/item/CS_URS_2023_02/174151101"/>
    <hyperlink ref="F190" r:id="rId14" display="https://podminky.urs.cz/item/CS_URS_2023_02/174151102"/>
    <hyperlink ref="F210" r:id="rId15" display="https://podminky.urs.cz/item/CS_URS_2023_02/213141111"/>
    <hyperlink ref="F230" r:id="rId16" display="https://podminky.urs.cz/item/CS_URS_2023_02/213311113"/>
    <hyperlink ref="F242" r:id="rId17" display="https://podminky.urs.cz/item/CS_URS_2023_02/218111112"/>
    <hyperlink ref="F250" r:id="rId18" display="https://podminky.urs.cz/item/CS_URS_2023_02/218111123"/>
    <hyperlink ref="F258" r:id="rId19" display="https://podminky.urs.cz/item/CS_URS_2023_02/218121113"/>
    <hyperlink ref="F264" r:id="rId20" display="https://podminky.urs.cz/item/CS_URS_2023_02/273322511"/>
    <hyperlink ref="F277" r:id="rId21" display="https://podminky.urs.cz/item/CS_URS_2023_02/273351121"/>
    <hyperlink ref="F289" r:id="rId22" display="https://podminky.urs.cz/item/CS_URS_2023_02/273351122"/>
    <hyperlink ref="F291" r:id="rId23" display="https://podminky.urs.cz/item/CS_URS_2023_02/273361821"/>
    <hyperlink ref="F299" r:id="rId24" display="https://podminky.urs.cz/item/CS_URS_2023_02/274313511"/>
    <hyperlink ref="F303" r:id="rId25" display="https://podminky.urs.cz/item/CS_URS_2023_02/274351121"/>
    <hyperlink ref="F306" r:id="rId26" display="https://podminky.urs.cz/item/CS_URS_2023_02/274351122"/>
    <hyperlink ref="F308" r:id="rId27" display="https://podminky.urs.cz/item/CS_URS_2023_02/279113122"/>
    <hyperlink ref="F320" r:id="rId28" display="https://podminky.urs.cz/item/CS_URS_2023_02/279322511"/>
    <hyperlink ref="F330" r:id="rId29" display="https://podminky.urs.cz/item/CS_URS_2023_02/279351311"/>
    <hyperlink ref="F339" r:id="rId30" display="https://podminky.urs.cz/item/CS_URS_2023_02/279351312"/>
    <hyperlink ref="F341" r:id="rId31" display="https://podminky.urs.cz/item/CS_URS_2023_02/279361821"/>
    <hyperlink ref="F346" r:id="rId32" display="https://podminky.urs.cz/item/CS_URS_2023_02/631311123"/>
    <hyperlink ref="F361" r:id="rId33" display="https://podminky.urs.cz/item/CS_URS_2023_02/311234261"/>
    <hyperlink ref="F369" r:id="rId34" display="https://podminky.urs.cz/item/CS_URS_2023_02/311236101"/>
    <hyperlink ref="F390" r:id="rId35" display="https://podminky.urs.cz/item/CS_URS_2023_02/311236141"/>
    <hyperlink ref="F428" r:id="rId36" display="https://podminky.urs.cz/item/CS_URS_2023_02/311321411"/>
    <hyperlink ref="F485" r:id="rId37" display="https://podminky.urs.cz/item/CS_URS_2023_02/311351121"/>
    <hyperlink ref="F578" r:id="rId38" display="https://podminky.urs.cz/item/CS_URS_2023_02/311351122"/>
    <hyperlink ref="F580" r:id="rId39" display="https://podminky.urs.cz/item/CS_URS_2023_02/311361821"/>
    <hyperlink ref="F586" r:id="rId40" display="https://podminky.urs.cz/item/CS_URS_2023_02/317168012"/>
    <hyperlink ref="F593" r:id="rId41" display="https://podminky.urs.cz/item/CS_URS_2023_02/317168016"/>
    <hyperlink ref="F598" r:id="rId42" display="https://podminky.urs.cz/item/CS_URS_2023_02/317168021"/>
    <hyperlink ref="F603" r:id="rId43" display="https://podminky.urs.cz/item/CS_URS_2023_02/317168022"/>
    <hyperlink ref="F616" r:id="rId44" display="https://podminky.urs.cz/item/CS_URS_2023_02/317168028"/>
    <hyperlink ref="F621" r:id="rId45" display="https://podminky.urs.cz/item/CS_URS_2023_02/317168051"/>
    <hyperlink ref="F632" r:id="rId46" display="https://podminky.urs.cz/item/CS_URS_2023_02/317168052"/>
    <hyperlink ref="F649" r:id="rId47" display="https://podminky.urs.cz/item/CS_URS_2023_02/317168053"/>
    <hyperlink ref="F656" r:id="rId48" display="https://podminky.urs.cz/item/CS_URS_2023_02/317168054"/>
    <hyperlink ref="F661" r:id="rId49" display="https://podminky.urs.cz/item/CS_URS_2023_02/317168055"/>
    <hyperlink ref="F672" r:id="rId50" display="https://podminky.urs.cz/item/CS_URS_2023_02/317168056"/>
    <hyperlink ref="F677" r:id="rId51" display="https://podminky.urs.cz/item/CS_URS_2023_02/317168057"/>
    <hyperlink ref="F682" r:id="rId52" display="https://podminky.urs.cz/item/CS_URS_2023_02/317168059"/>
    <hyperlink ref="F689" r:id="rId53" display="https://podminky.urs.cz/item/CS_URS_2023_02/317321811"/>
    <hyperlink ref="F697" r:id="rId54" display="https://podminky.urs.cz/item/CS_URS_2023_02/317351107"/>
    <hyperlink ref="F705" r:id="rId55" display="https://podminky.urs.cz/item/CS_URS_2023_02/317351108"/>
    <hyperlink ref="F707" r:id="rId56" display="https://podminky.urs.cz/item/CS_URS_2023_02/317361821"/>
    <hyperlink ref="F711" r:id="rId57" display="https://podminky.urs.cz/item/CS_URS_2023_02/317998131"/>
    <hyperlink ref="F718" r:id="rId58" display="https://podminky.urs.cz/item/CS_URS_2023_02/330321810"/>
    <hyperlink ref="F726" r:id="rId59" display="https://podminky.urs.cz/item/CS_URS_2023_02/331351111"/>
    <hyperlink ref="F734" r:id="rId60" display="https://podminky.urs.cz/item/CS_URS_2023_02/331351112"/>
    <hyperlink ref="F736" r:id="rId61" display="https://podminky.urs.cz/item/CS_URS_2023_02/331361821"/>
    <hyperlink ref="F741" r:id="rId62" display="https://podminky.urs.cz/item/CS_URS_2023_02/342244201"/>
    <hyperlink ref="F794" r:id="rId63" display="https://podminky.urs.cz/item/CS_URS_2023_02/342244221"/>
    <hyperlink ref="F852" r:id="rId64" display="https://podminky.urs.cz/item/CS_URS_2023_02/342244301"/>
    <hyperlink ref="F862" r:id="rId65" display="https://podminky.urs.cz/item/CS_URS_2023_02/345321515"/>
    <hyperlink ref="F869" r:id="rId66" display="https://podminky.urs.cz/item/CS_URS_2023_02/345351005"/>
    <hyperlink ref="F876" r:id="rId67" display="https://podminky.urs.cz/item/CS_URS_2023_02/345351006"/>
    <hyperlink ref="F878" r:id="rId68" display="https://podminky.urs.cz/item/CS_URS_2023_02/345361821"/>
    <hyperlink ref="F884" r:id="rId69" display="https://podminky.urs.cz/item/CS_URS_2023_02/273322511"/>
    <hyperlink ref="F895" r:id="rId70" display="https://podminky.urs.cz/item/CS_URS_2023_02/273351121"/>
    <hyperlink ref="F905" r:id="rId71" display="https://podminky.urs.cz/item/CS_URS_2023_02/273351122"/>
    <hyperlink ref="F907" r:id="rId72" display="https://podminky.urs.cz/item/CS_URS_2023_02/273361821"/>
    <hyperlink ref="F912" r:id="rId73" display="https://podminky.urs.cz/item/CS_URS_2023_02/279322511"/>
    <hyperlink ref="F925" r:id="rId74" display="https://podminky.urs.cz/item/CS_URS_2023_02/279351311"/>
    <hyperlink ref="F943" r:id="rId75" display="https://podminky.urs.cz/item/CS_URS_2023_02/279351312"/>
    <hyperlink ref="F945" r:id="rId76" display="https://podminky.urs.cz/item/CS_URS_2023_02/279361821"/>
    <hyperlink ref="F950" r:id="rId77" display="https://podminky.urs.cz/item/CS_URS_2023_02/953312122"/>
    <hyperlink ref="F967" r:id="rId78" display="https://podminky.urs.cz/item/CS_URS_2023_02/411321414"/>
    <hyperlink ref="F1012" r:id="rId79" display="https://podminky.urs.cz/item/CS_URS_2023_02/411322424"/>
    <hyperlink ref="F1016" r:id="rId80" display="https://podminky.urs.cz/item/CS_URS_2023_02/411351011"/>
    <hyperlink ref="F1108" r:id="rId81" display="https://podminky.urs.cz/item/CS_URS_2023_02/411351012"/>
    <hyperlink ref="F1110" r:id="rId82" display="https://podminky.urs.cz/item/CS_URS_2023_02/411351021"/>
    <hyperlink ref="F1153" r:id="rId83" display="https://podminky.urs.cz/item/CS_URS_2023_02/411351022"/>
    <hyperlink ref="F1155" r:id="rId84" display="https://podminky.urs.cz/item/CS_URS_2023_02/411354203"/>
    <hyperlink ref="F1159" r:id="rId85" display="https://podminky.urs.cz/item/CS_URS_2023_02/411354313"/>
    <hyperlink ref="F1194" r:id="rId86" display="https://podminky.urs.cz/item/CS_URS_2023_02/411354314"/>
    <hyperlink ref="F1196" r:id="rId87" display="https://podminky.urs.cz/item/CS_URS_2023_02/411354315"/>
    <hyperlink ref="F1213" r:id="rId88" display="https://podminky.urs.cz/item/CS_URS_2023_02/411354316"/>
    <hyperlink ref="F1215" r:id="rId89" display="https://podminky.urs.cz/item/CS_URS_2023_02/411361821"/>
    <hyperlink ref="F1226" r:id="rId90" display="https://podminky.urs.cz/item/CS_URS_2023_02/430321414"/>
    <hyperlink ref="F1250" r:id="rId91" display="https://podminky.urs.cz/item/CS_URS_2023_02/430361821"/>
    <hyperlink ref="F1254" r:id="rId92" display="https://podminky.urs.cz/item/CS_URS_2023_02/431351121"/>
    <hyperlink ref="F1278" r:id="rId93" display="https://podminky.urs.cz/item/CS_URS_2023_02/431351122"/>
    <hyperlink ref="F1280" r:id="rId94" display="https://podminky.urs.cz/item/CS_URS_2023_02/434311115"/>
    <hyperlink ref="F1296" r:id="rId95" display="https://podminky.urs.cz/item/CS_URS_2023_02/434351141"/>
    <hyperlink ref="F1311" r:id="rId96" display="https://podminky.urs.cz/item/CS_URS_2023_02/434351142"/>
    <hyperlink ref="F1315" r:id="rId97" display="https://podminky.urs.cz/item/CS_URS_2023_02/611131321"/>
    <hyperlink ref="F1319" r:id="rId98" display="https://podminky.urs.cz/item/CS_URS_2023_02/611341321"/>
    <hyperlink ref="F1326" r:id="rId99" display="https://podminky.urs.cz/item/CS_URS_2023_02/611341391"/>
    <hyperlink ref="F1330" r:id="rId100" display="https://podminky.urs.cz/item/CS_URS_2023_02/612131321"/>
    <hyperlink ref="F1334" r:id="rId101" display="https://podminky.urs.cz/item/CS_URS_2023_02/612341321"/>
    <hyperlink ref="F1704" r:id="rId102" display="https://podminky.urs.cz/item/CS_URS_2023_02/612341391"/>
    <hyperlink ref="F1707" r:id="rId103" display="https://podminky.urs.cz/item/CS_URS_2023_02/619991011"/>
    <hyperlink ref="F1765" r:id="rId104" display="https://podminky.urs.cz/item/CS_URS_2023_02/621131121"/>
    <hyperlink ref="F1770" r:id="rId105" display="https://podminky.urs.cz/item/CS_URS_2023_02/621151011"/>
    <hyperlink ref="F1775" r:id="rId106" display="https://podminky.urs.cz/item/CS_URS_2023_02/621211041"/>
    <hyperlink ref="F1780" r:id="rId107" display="https://podminky.urs.cz/item/CS_URS_2023_02/621521012"/>
    <hyperlink ref="F1786" r:id="rId108" display="https://podminky.urs.cz/item/CS_URS_2023_02/622131121"/>
    <hyperlink ref="F1791" r:id="rId109" display="https://podminky.urs.cz/item/CS_URS_2023_02/622151011"/>
    <hyperlink ref="F1796" r:id="rId110" display="https://podminky.urs.cz/item/CS_URS_2023_02/622211031"/>
    <hyperlink ref="F1816" r:id="rId111" display="https://podminky.urs.cz/item/CS_URS_2023_02/622211041"/>
    <hyperlink ref="F1830" r:id="rId112" display="https://podminky.urs.cz/item/CS_URS_2023_02/622222001"/>
    <hyperlink ref="F1846" r:id="rId113" display="https://podminky.urs.cz/item/CS_URS_2023_02/622521012"/>
    <hyperlink ref="F1879" r:id="rId114" display="https://podminky.urs.cz/item/CS_URS_2023_02/631311115"/>
    <hyperlink ref="F1884" r:id="rId115" display="https://podminky.urs.cz/item/CS_URS_2023_02/631311125"/>
    <hyperlink ref="F1887" r:id="rId116" display="https://podminky.urs.cz/item/CS_URS_2023_02/631319171"/>
    <hyperlink ref="F1892" r:id="rId117" display="https://podminky.urs.cz/item/CS_URS_2023_02/631319173"/>
    <hyperlink ref="F1895" r:id="rId118" display="https://podminky.urs.cz/item/CS_URS_2023_02/631362021"/>
    <hyperlink ref="F1901" r:id="rId119" display="https://podminky.urs.cz/item/CS_URS_2023_02/631342233"/>
    <hyperlink ref="F1911" r:id="rId120" display="https://podminky.urs.cz/item/CS_URS_2023_02/632441225"/>
    <hyperlink ref="F1924" r:id="rId121" display="https://podminky.urs.cz/item/CS_URS_2023_02/632441293"/>
    <hyperlink ref="F1937" r:id="rId122" display="https://podminky.urs.cz/item/CS_URS_2023_02/632451101"/>
    <hyperlink ref="F1940" r:id="rId123" display="https://podminky.urs.cz/item/CS_URS_2023_02/633811111"/>
    <hyperlink ref="F1953" r:id="rId124" display="https://podminky.urs.cz/item/CS_URS_2023_02/632481213"/>
    <hyperlink ref="F1970" r:id="rId125" display="https://podminky.urs.cz/item/CS_URS_2023_02/634112126"/>
    <hyperlink ref="F1987" r:id="rId126" display="https://podminky.urs.cz/item/CS_URS_2023_02/636311135"/>
    <hyperlink ref="F1994" r:id="rId127" display="https://podminky.urs.cz/item/CS_URS_2023_02/642946112"/>
    <hyperlink ref="F2003" r:id="rId128" display="https://podminky.urs.cz/item/CS_URS_2023_02/952901111"/>
    <hyperlink ref="F2012" r:id="rId129" display="https://podminky.urs.cz/item/CS_URS_2023_02/953112132"/>
    <hyperlink ref="F2017" r:id="rId130" display="https://podminky.urs.cz/item/CS_URS_2023_02/953943123"/>
    <hyperlink ref="F2029" r:id="rId131" display="https://podminky.urs.cz/item/CS_URS_2023_02/941321121"/>
    <hyperlink ref="F2040" r:id="rId132" display="https://podminky.urs.cz/item/CS_URS_2023_02/941321122"/>
    <hyperlink ref="F2049" r:id="rId133" display="https://podminky.urs.cz/item/CS_URS_2023_02/941321221"/>
    <hyperlink ref="F2052" r:id="rId134" display="https://podminky.urs.cz/item/CS_URS_2023_02/941321821"/>
    <hyperlink ref="F2054" r:id="rId135" display="https://podminky.urs.cz/item/CS_URS_2023_02/941321822"/>
    <hyperlink ref="F2056" r:id="rId136" display="https://podminky.urs.cz/item/CS_URS_2023_02/944511111"/>
    <hyperlink ref="F2060" r:id="rId137" display="https://podminky.urs.cz/item/CS_URS_2023_02/944511211"/>
    <hyperlink ref="F2063" r:id="rId138" display="https://podminky.urs.cz/item/CS_URS_2023_02/944511811"/>
    <hyperlink ref="F2065" r:id="rId139" display="https://podminky.urs.cz/item/CS_URS_2023_02/949101111"/>
    <hyperlink ref="F2069" r:id="rId140" display="https://podminky.urs.cz/item/CS_URS_2023_02/949101112"/>
    <hyperlink ref="F2088" r:id="rId141" display="https://podminky.urs.cz/item/CS_URS_2023_02/949111122"/>
    <hyperlink ref="F2102" r:id="rId142" display="https://podminky.urs.cz/item/CS_URS_2023_02/949111222"/>
    <hyperlink ref="F2105" r:id="rId143" display="https://podminky.urs.cz/item/CS_URS_2023_02/949111822"/>
    <hyperlink ref="F2107" r:id="rId144" display="https://podminky.urs.cz/item/CS_URS_2023_02/949321112"/>
    <hyperlink ref="F2111" r:id="rId145" display="https://podminky.urs.cz/item/CS_URS_2023_02/949321211"/>
    <hyperlink ref="F2114" r:id="rId146" display="https://podminky.urs.cz/item/CS_URS_2023_02/949321812"/>
    <hyperlink ref="F2117" r:id="rId147" display="https://podminky.urs.cz/item/CS_URS_2023_02/113107322"/>
    <hyperlink ref="F2121" r:id="rId148" display="https://podminky.urs.cz/item/CS_URS_2023_02/961031411"/>
    <hyperlink ref="F2136" r:id="rId149" display="https://podminky.urs.cz/item/CS_URS_2023_02/962033121"/>
    <hyperlink ref="F2141" r:id="rId150" display="https://podminky.urs.cz/item/CS_URS_2023_02/962052211"/>
    <hyperlink ref="F2149" r:id="rId151" display="https://podminky.urs.cz/item/CS_URS_2023_02/965049112"/>
    <hyperlink ref="F2159" r:id="rId152" display="https://podminky.urs.cz/item/CS_URS_2023_02/997013631"/>
    <hyperlink ref="F2163" r:id="rId153" display="https://podminky.urs.cz/item/CS_URS_2023_02/997013862"/>
    <hyperlink ref="F2166" r:id="rId154" display="https://podminky.urs.cz/item/CS_URS_2023_02/997013873"/>
    <hyperlink ref="F2171" r:id="rId155" display="https://podminky.urs.cz/item/CS_URS_2023_02/998011003"/>
    <hyperlink ref="F2175" r:id="rId156" display="https://podminky.urs.cz/item/CS_URS_2023_02/711111001"/>
    <hyperlink ref="F2184" r:id="rId157" display="https://podminky.urs.cz/item/CS_URS_2023_02/711112001"/>
    <hyperlink ref="F2236" r:id="rId158" display="https://podminky.urs.cz/item/CS_URS_2023_02/711141559"/>
    <hyperlink ref="F2239" r:id="rId159" display="https://podminky.urs.cz/item/CS_URS_2023_02/711142559"/>
    <hyperlink ref="F2242" r:id="rId160" display="https://podminky.urs.cz/item/CS_URS_2023_02/711161273"/>
    <hyperlink ref="F2273" r:id="rId161" display="https://podminky.urs.cz/item/CS_URS_2023_02/711745567"/>
    <hyperlink ref="F2317" r:id="rId162" display="https://podminky.urs.cz/item/CS_URS_2023_02/998711103"/>
    <hyperlink ref="F2320" r:id="rId163" display="https://podminky.urs.cz/item/CS_URS_2023_02/712311101"/>
    <hyperlink ref="F2323" r:id="rId164" display="https://podminky.urs.cz/item/CS_URS_2023_02/712341559"/>
    <hyperlink ref="F2326" r:id="rId165" display="https://podminky.urs.cz/item/CS_URS_2023_02/712363210"/>
    <hyperlink ref="F2336" r:id="rId166" display="https://podminky.urs.cz/item/CS_URS_2023_02/712363352"/>
    <hyperlink ref="F2353" r:id="rId167" display="https://podminky.urs.cz/item/CS_URS_2023_02/712363353"/>
    <hyperlink ref="F2364" r:id="rId168" display="https://podminky.urs.cz/item/CS_URS_2023_02/712363358"/>
    <hyperlink ref="F2375" r:id="rId169" display="https://podminky.urs.cz/item/CS_URS_2023_02/712363624"/>
    <hyperlink ref="F2378" r:id="rId170" display="https://podminky.urs.cz/item/CS_URS_2023_02/712363625"/>
    <hyperlink ref="F2381" r:id="rId171" display="https://podminky.urs.cz/item/CS_URS_2023_02/712363626"/>
    <hyperlink ref="F2384" r:id="rId172" display="https://podminky.urs.cz/item/CS_URS_2023_02/712391171"/>
    <hyperlink ref="F2393" r:id="rId173" display="https://podminky.urs.cz/item/CS_URS_2023_02/712811101"/>
    <hyperlink ref="F2400" r:id="rId174" display="https://podminky.urs.cz/item/CS_URS_2023_02/712841559"/>
    <hyperlink ref="F2407" r:id="rId175" display="https://podminky.urs.cz/item/CS_URS_2023_02/712861705"/>
    <hyperlink ref="F2414" r:id="rId176" display="https://podminky.urs.cz/item/CS_URS_2023_02/712998202"/>
    <hyperlink ref="F2422" r:id="rId177" display="https://podminky.urs.cz/item/CS_URS_2023_02/998712103"/>
    <hyperlink ref="F2425" r:id="rId178" display="https://podminky.urs.cz/item/CS_URS_2023_02/713121111"/>
    <hyperlink ref="F2443" r:id="rId179" display="https://podminky.urs.cz/item/CS_URS_2023_02/713121121"/>
    <hyperlink ref="F2479" r:id="rId180" display="https://podminky.urs.cz/item/CS_URS_2023_02/713123112"/>
    <hyperlink ref="F2487" r:id="rId181" display="https://podminky.urs.cz/item/CS_URS_2023_02/713123211"/>
    <hyperlink ref="F2494" r:id="rId182" display="https://podminky.urs.cz/item/CS_URS_2023_02/713123212"/>
    <hyperlink ref="F2499" r:id="rId183" display="https://podminky.urs.cz/item/CS_URS_2023_02/713131141"/>
    <hyperlink ref="F2509" r:id="rId184" display="https://podminky.urs.cz/item/CS_URS_2023_02/713131243"/>
    <hyperlink ref="F2520" r:id="rId185" display="https://podminky.urs.cz/item/CS_URS_2023_02/713131243"/>
    <hyperlink ref="F2540" r:id="rId186" display="https://podminky.urs.cz/item/CS_URS_2023_02/713131172"/>
    <hyperlink ref="F2548" r:id="rId187" display="https://podminky.urs.cz/item/CS_URS_2023_02/713141136"/>
    <hyperlink ref="F2560" r:id="rId188" display="https://podminky.urs.cz/item/CS_URS_2023_02/713141212"/>
    <hyperlink ref="F2575" r:id="rId189" display="https://podminky.urs.cz/item/CS_URS_2023_02/713141336"/>
    <hyperlink ref="F2581" r:id="rId190" display="https://podminky.urs.cz/item/CS_URS_2023_02/713141356"/>
    <hyperlink ref="F2596" r:id="rId191" display="https://podminky.urs.cz/item/CS_URS_2023_02/998713103"/>
    <hyperlink ref="F2599" r:id="rId192" display="https://podminky.urs.cz/item/CS_URS_2023_02/714123002"/>
    <hyperlink ref="F2605" r:id="rId193" display="https://podminky.urs.cz/item/CS_URS_2023_02/998714103"/>
    <hyperlink ref="F2608" r:id="rId194" display="https://podminky.urs.cz/item/CS_URS_2023_02/762361321"/>
    <hyperlink ref="F2617" r:id="rId195" display="https://podminky.urs.cz/item/CS_URS_2023_02/762395000"/>
    <hyperlink ref="F2620" r:id="rId196" display="https://podminky.urs.cz/item/CS_URS_2023_02/998762103"/>
    <hyperlink ref="F2623" r:id="rId197" display="https://podminky.urs.cz/item/CS_URS_2023_02/763111351"/>
    <hyperlink ref="F2629" r:id="rId198" display="https://podminky.urs.cz/item/CS_URS_2023_02/763121590"/>
    <hyperlink ref="F2669" r:id="rId199" display="https://podminky.urs.cz/item/CS_URS_2023_02/763121631"/>
    <hyperlink ref="F2673" r:id="rId200" display="https://podminky.urs.cz/item/CS_URS_2023_02/763131411"/>
    <hyperlink ref="F2676" r:id="rId201" display="https://podminky.urs.cz/item/CS_URS_2023_02/763131451"/>
    <hyperlink ref="F2679" r:id="rId202" display="https://podminky.urs.cz/item/CS_URS_2023_02/763131752"/>
    <hyperlink ref="F2690" r:id="rId203" display="https://podminky.urs.cz/item/CS_URS_2023_02/763131762"/>
    <hyperlink ref="F2693" r:id="rId204" display="https://podminky.urs.cz/item/CS_URS_2023_02/763135002"/>
    <hyperlink ref="F2703" r:id="rId205" display="https://podminky.urs.cz/item/CS_URS_2023_02/763172353"/>
    <hyperlink ref="F2724" r:id="rId206" display="https://podminky.urs.cz/item/CS_URS_2023_02/998763303"/>
    <hyperlink ref="F2727" r:id="rId207" display="https://podminky.urs.cz/item/CS_URS_2023_02/764226404"/>
    <hyperlink ref="F2795" r:id="rId208" display="https://podminky.urs.cz/item/CS_URS_2023_02/764226405"/>
    <hyperlink ref="F2893" r:id="rId209" display="https://podminky.urs.cz/item/CS_URS_2023_02/764226404"/>
    <hyperlink ref="F3001" r:id="rId210" display="https://podminky.urs.cz/item/CS_URS_2023_02/998764103"/>
    <hyperlink ref="F3034" r:id="rId211" display="https://podminky.urs.cz/item/CS_URS_2023_02/766694116"/>
    <hyperlink ref="F3212" r:id="rId212" display="https://podminky.urs.cz/item/CS_URS_2023_02/998766103"/>
    <hyperlink ref="F3215" r:id="rId213" display="https://podminky.urs.cz/item/CS_URS_2023_02/767832121"/>
    <hyperlink ref="F3220" r:id="rId214" display="https://podminky.urs.cz/item/CS_URS_2023_02/998767103"/>
    <hyperlink ref="F3276" r:id="rId215" display="https://podminky.urs.cz/item/CS_URS_2023_02/998766103"/>
    <hyperlink ref="F3471" r:id="rId216" display="https://podminky.urs.cz/item/CS_URS_2023_02/998767103"/>
    <hyperlink ref="F3652" r:id="rId217" display="https://podminky.urs.cz/item/CS_URS_2023_02/771111011"/>
    <hyperlink ref="F3658" r:id="rId218" display="https://podminky.urs.cz/item/CS_URS_2023_02/771121011"/>
    <hyperlink ref="F3664" r:id="rId219" display="https://podminky.urs.cz/item/CS_URS_2023_02/771574112"/>
    <hyperlink ref="F3677" r:id="rId220" display="https://podminky.urs.cz/item/CS_URS_2023_02/771577111"/>
    <hyperlink ref="F3686" r:id="rId221" display="https://podminky.urs.cz/item/CS_URS_2023_02/771591112"/>
    <hyperlink ref="F3693" r:id="rId222" display="https://podminky.urs.cz/item/CS_URS_2023_02/771591115"/>
    <hyperlink ref="F3731" r:id="rId223" display="https://podminky.urs.cz/item/CS_URS_2023_02/771592011"/>
    <hyperlink ref="F3737" r:id="rId224" display="https://podminky.urs.cz/item/CS_URS_2023_02/998771103"/>
    <hyperlink ref="F3740" r:id="rId225" display="https://podminky.urs.cz/item/CS_URS_2023_02/776111311"/>
    <hyperlink ref="F3746" r:id="rId226" display="https://podminky.urs.cz/item/CS_URS_2023_02/776121111"/>
    <hyperlink ref="F3752" r:id="rId227" display="https://podminky.urs.cz/item/CS_URS_2023_02/776141121"/>
    <hyperlink ref="F3757" r:id="rId228" display="https://podminky.urs.cz/item/CS_URS_2023_02/776212111"/>
    <hyperlink ref="F3764" r:id="rId229" display="https://podminky.urs.cz/item/CS_URS_2023_02/776251311"/>
    <hyperlink ref="F3770" r:id="rId230" display="https://podminky.urs.cz/item/CS_URS_2023_02/776251411"/>
    <hyperlink ref="F3772" r:id="rId231" display="https://podminky.urs.cz/item/CS_URS_2023_02/776411212"/>
    <hyperlink ref="F3896" r:id="rId232" display="https://podminky.urs.cz/item/CS_URS_2023_02/776411213"/>
    <hyperlink ref="F3900" r:id="rId233" display="https://podminky.urs.cz/item/CS_URS_2023_02/776411214"/>
    <hyperlink ref="F3911" r:id="rId234" display="https://podminky.urs.cz/item/CS_URS_2023_02/776431111"/>
    <hyperlink ref="F3917" r:id="rId235" display="https://podminky.urs.cz/item/CS_URS_2023_02/998776103"/>
    <hyperlink ref="F3920" r:id="rId236" display="https://podminky.urs.cz/item/CS_URS_2023_02/777111111"/>
    <hyperlink ref="F3931" r:id="rId237" display="https://podminky.urs.cz/item/CS_URS_2023_02/777131101"/>
    <hyperlink ref="F3946" r:id="rId238" display="https://podminky.urs.cz/item/CS_URS_2023_02/777131201"/>
    <hyperlink ref="F3950" r:id="rId239" display="https://podminky.urs.cz/item/CS_URS_2023_02/777511103"/>
    <hyperlink ref="F3965" r:id="rId240" display="https://podminky.urs.cz/item/CS_URS_2023_02/777511181"/>
    <hyperlink ref="F3983" r:id="rId241" display="https://podminky.urs.cz/item/CS_URS_2023_02/777612103"/>
    <hyperlink ref="F3997" r:id="rId242" display="https://podminky.urs.cz/item/CS_URS_2023_02/777612203"/>
    <hyperlink ref="F4000" r:id="rId243" display="https://podminky.urs.cz/item/CS_URS_2023_02/777911113"/>
    <hyperlink ref="F4159" r:id="rId244" display="https://podminky.urs.cz/item/CS_URS_2023_02/998777103"/>
    <hyperlink ref="F4162" r:id="rId245" display="https://podminky.urs.cz/item/CS_URS_2023_02/781121011"/>
    <hyperlink ref="F4166" r:id="rId246" display="https://podminky.urs.cz/item/CS_URS_2023_02/781131112"/>
    <hyperlink ref="F4232" r:id="rId247" display="https://podminky.urs.cz/item/CS_URS_2023_02/781131241"/>
    <hyperlink ref="F4268" r:id="rId248" display="https://podminky.urs.cz/item/CS_URS_2023_02/781131242"/>
    <hyperlink ref="F4279" r:id="rId249" display="https://podminky.urs.cz/item/CS_URS_2023_02/781131264"/>
    <hyperlink ref="F4342" r:id="rId250" display="https://podminky.urs.cz/item/CS_URS_2023_02/781474120"/>
    <hyperlink ref="F4362" r:id="rId251" display="https://podminky.urs.cz/item/CS_URS_2023_02/781474154"/>
    <hyperlink ref="F4474" r:id="rId252" display="https://podminky.urs.cz/item/CS_URS_2023_02/781492211"/>
    <hyperlink ref="F4485" r:id="rId253" display="https://podminky.urs.cz/item/CS_URS_2023_02/781492251"/>
    <hyperlink ref="F4526" r:id="rId254" display="https://podminky.urs.cz/item/CS_URS_2023_02/781495211"/>
    <hyperlink ref="F4530" r:id="rId255" display="https://podminky.urs.cz/item/CS_URS_2023_02/998781103"/>
    <hyperlink ref="F4533" r:id="rId256" display="https://podminky.urs.cz/item/CS_URS_2023_02/783817101"/>
    <hyperlink ref="F4569" r:id="rId257" display="https://podminky.urs.cz/item/CS_URS_2023_02/784171001"/>
    <hyperlink ref="F4575" r:id="rId258" display="https://podminky.urs.cz/item/CS_URS_2023_02/784171101"/>
    <hyperlink ref="F4579" r:id="rId259" display="https://podminky.urs.cz/item/CS_URS_2023_02/784171111"/>
    <hyperlink ref="F4585" r:id="rId260" display="https://podminky.urs.cz/item/CS_URS_2023_02/784181101"/>
    <hyperlink ref="F4589" r:id="rId261" display="https://podminky.urs.cz/item/CS_URS_2023_02/784221101"/>
    <hyperlink ref="F5043" r:id="rId262" display="https://podminky.urs.cz/item/CS_URS_2023_02/784661103"/>
    <hyperlink ref="F5134" r:id="rId263" display="https://podminky.urs.cz/item/CS_URS_2023_02/998786103"/>
    <hyperlink ref="F5174" r:id="rId264" display="https://podminky.urs.cz/item/CS_URS_2023_02/998767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5333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ROUND((SUM(BE100:BE408)),  2)</f>
        <v>0</v>
      </c>
      <c r="G35" s="40"/>
      <c r="H35" s="40"/>
      <c r="I35" s="159">
        <v>0.20999999999999999</v>
      </c>
      <c r="J35" s="158">
        <f>ROUND(((SUM(BE100:BE408))*I35),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ROUND((SUM(BF100:BF408)),  2)</f>
        <v>0</v>
      </c>
      <c r="G36" s="40"/>
      <c r="H36" s="40"/>
      <c r="I36" s="159">
        <v>0.14999999999999999</v>
      </c>
      <c r="J36" s="158">
        <f>ROUND(((SUM(BF100:BF408))*I36),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ROUND((SUM(BG100:BG408)),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ROUND((SUM(BH100:BH408)),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ROUND((SUM(BI100:BI408)),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D.1.4.01.1 - Vodovod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773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171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780</v>
      </c>
      <c r="E67" s="184"/>
      <c r="F67" s="184"/>
      <c r="G67" s="184"/>
      <c r="H67" s="184"/>
      <c r="I67" s="184"/>
      <c r="J67" s="185">
        <f>J118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172</v>
      </c>
      <c r="E68" s="184"/>
      <c r="F68" s="184"/>
      <c r="G68" s="184"/>
      <c r="H68" s="184"/>
      <c r="I68" s="184"/>
      <c r="J68" s="185">
        <f>J128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173</v>
      </c>
      <c r="E69" s="179"/>
      <c r="F69" s="179"/>
      <c r="G69" s="179"/>
      <c r="H69" s="179"/>
      <c r="I69" s="179"/>
      <c r="J69" s="180">
        <f>J131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430</v>
      </c>
      <c r="E70" s="184"/>
      <c r="F70" s="184"/>
      <c r="G70" s="184"/>
      <c r="H70" s="184"/>
      <c r="I70" s="184"/>
      <c r="J70" s="185">
        <f>J132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5334</v>
      </c>
      <c r="E71" s="184"/>
      <c r="F71" s="184"/>
      <c r="G71" s="184"/>
      <c r="H71" s="184"/>
      <c r="I71" s="184"/>
      <c r="J71" s="185">
        <f>J342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5335</v>
      </c>
      <c r="E72" s="184"/>
      <c r="F72" s="184"/>
      <c r="G72" s="184"/>
      <c r="H72" s="184"/>
      <c r="I72" s="184"/>
      <c r="J72" s="185">
        <f>J350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5336</v>
      </c>
      <c r="E73" s="184"/>
      <c r="F73" s="184"/>
      <c r="G73" s="184"/>
      <c r="H73" s="184"/>
      <c r="I73" s="184"/>
      <c r="J73" s="185">
        <f>J354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786</v>
      </c>
      <c r="E74" s="184"/>
      <c r="F74" s="184"/>
      <c r="G74" s="184"/>
      <c r="H74" s="184"/>
      <c r="I74" s="184"/>
      <c r="J74" s="185">
        <f>J359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174</v>
      </c>
      <c r="E75" s="184"/>
      <c r="F75" s="184"/>
      <c r="G75" s="184"/>
      <c r="H75" s="184"/>
      <c r="I75" s="184"/>
      <c r="J75" s="185">
        <f>J365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5337</v>
      </c>
      <c r="E76" s="179"/>
      <c r="F76" s="179"/>
      <c r="G76" s="179"/>
      <c r="H76" s="179"/>
      <c r="I76" s="179"/>
      <c r="J76" s="180">
        <f>J400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431</v>
      </c>
      <c r="E77" s="179"/>
      <c r="F77" s="179"/>
      <c r="G77" s="179"/>
      <c r="H77" s="179"/>
      <c r="I77" s="179"/>
      <c r="J77" s="180">
        <f>J405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432</v>
      </c>
      <c r="E78" s="184"/>
      <c r="F78" s="184"/>
      <c r="G78" s="184"/>
      <c r="H78" s="184"/>
      <c r="I78" s="184"/>
      <c r="J78" s="185">
        <f>J406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175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SŠ uměleckoprůmyslová Ústí nad Orlicí - areál Perla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155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698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157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D.1.4.01.1 - Vodovod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18. 10. 2023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25</v>
      </c>
      <c r="D96" s="42"/>
      <c r="E96" s="42"/>
      <c r="F96" s="29" t="str">
        <f>E17</f>
        <v>Pardubický kraj</v>
      </c>
      <c r="G96" s="42"/>
      <c r="H96" s="42"/>
      <c r="I96" s="34" t="s">
        <v>31</v>
      </c>
      <c r="J96" s="38" t="str">
        <f>E23</f>
        <v>Ing. Michaela Pelikánová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Bc. Martin Frous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176</v>
      </c>
      <c r="D99" s="190" t="s">
        <v>57</v>
      </c>
      <c r="E99" s="190" t="s">
        <v>53</v>
      </c>
      <c r="F99" s="190" t="s">
        <v>54</v>
      </c>
      <c r="G99" s="190" t="s">
        <v>177</v>
      </c>
      <c r="H99" s="190" t="s">
        <v>178</v>
      </c>
      <c r="I99" s="190" t="s">
        <v>179</v>
      </c>
      <c r="J99" s="190" t="s">
        <v>162</v>
      </c>
      <c r="K99" s="191" t="s">
        <v>180</v>
      </c>
      <c r="L99" s="192"/>
      <c r="M99" s="94" t="s">
        <v>19</v>
      </c>
      <c r="N99" s="95" t="s">
        <v>42</v>
      </c>
      <c r="O99" s="95" t="s">
        <v>181</v>
      </c>
      <c r="P99" s="95" t="s">
        <v>182</v>
      </c>
      <c r="Q99" s="95" t="s">
        <v>183</v>
      </c>
      <c r="R99" s="95" t="s">
        <v>184</v>
      </c>
      <c r="S99" s="95" t="s">
        <v>185</v>
      </c>
      <c r="T99" s="96" t="s">
        <v>186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187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P101+P131+P400+P405</f>
        <v>0</v>
      </c>
      <c r="Q100" s="98"/>
      <c r="R100" s="195">
        <f>R101+R131+R400+R405</f>
        <v>3.3206046000000007</v>
      </c>
      <c r="S100" s="98"/>
      <c r="T100" s="196">
        <f>T101+T131+T400+T405</f>
        <v>1.2723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163</v>
      </c>
      <c r="BK100" s="197">
        <f>BK101+BK131+BK400+BK405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188</v>
      </c>
      <c r="F101" s="201" t="s">
        <v>189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P102+P107+P118+P128</f>
        <v>0</v>
      </c>
      <c r="Q101" s="206"/>
      <c r="R101" s="207">
        <f>R102+R107+R118+R128</f>
        <v>0.42917359999999999</v>
      </c>
      <c r="S101" s="206"/>
      <c r="T101" s="208">
        <f>T102+T107+T118+T128</f>
        <v>1.2723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190</v>
      </c>
      <c r="BK101" s="211">
        <f>BK102+BK107+BK118+BK128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228</v>
      </c>
      <c r="F102" s="212" t="s">
        <v>1817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SUM(P103:P106)</f>
        <v>0</v>
      </c>
      <c r="Q102" s="206"/>
      <c r="R102" s="207">
        <f>SUM(R103:R106)</f>
        <v>0.36417359999999999</v>
      </c>
      <c r="S102" s="206"/>
      <c r="T102" s="208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190</v>
      </c>
      <c r="BK102" s="211">
        <f>SUM(BK103:BK106)</f>
        <v>0</v>
      </c>
    </row>
    <row r="103" s="2" customFormat="1" ht="16.5" customHeight="1">
      <c r="A103" s="40"/>
      <c r="B103" s="41"/>
      <c r="C103" s="214" t="s">
        <v>79</v>
      </c>
      <c r="D103" s="214" t="s">
        <v>192</v>
      </c>
      <c r="E103" s="215" t="s">
        <v>5338</v>
      </c>
      <c r="F103" s="216" t="s">
        <v>5339</v>
      </c>
      <c r="G103" s="217" t="s">
        <v>214</v>
      </c>
      <c r="H103" s="218">
        <v>16.359999999999999</v>
      </c>
      <c r="I103" s="219"/>
      <c r="J103" s="220">
        <f>ROUND(I103*H103,2)</f>
        <v>0</v>
      </c>
      <c r="K103" s="216" t="s">
        <v>196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0.022259999999999999</v>
      </c>
      <c r="R103" s="223">
        <f>Q103*H103</f>
        <v>0.36417359999999999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197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197</v>
      </c>
      <c r="BM103" s="225" t="s">
        <v>5340</v>
      </c>
    </row>
    <row r="104" s="2" customFormat="1">
      <c r="A104" s="40"/>
      <c r="B104" s="41"/>
      <c r="C104" s="42"/>
      <c r="D104" s="227" t="s">
        <v>199</v>
      </c>
      <c r="E104" s="42"/>
      <c r="F104" s="228" t="s">
        <v>5341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13" customFormat="1">
      <c r="A105" s="13"/>
      <c r="B105" s="232"/>
      <c r="C105" s="233"/>
      <c r="D105" s="234" t="s">
        <v>205</v>
      </c>
      <c r="E105" s="235" t="s">
        <v>19</v>
      </c>
      <c r="F105" s="236" t="s">
        <v>5342</v>
      </c>
      <c r="G105" s="233"/>
      <c r="H105" s="237">
        <v>16.359999999999999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205</v>
      </c>
      <c r="AU105" s="243" t="s">
        <v>82</v>
      </c>
      <c r="AV105" s="13" t="s">
        <v>82</v>
      </c>
      <c r="AW105" s="13" t="s">
        <v>33</v>
      </c>
      <c r="AX105" s="13" t="s">
        <v>72</v>
      </c>
      <c r="AY105" s="243" t="s">
        <v>190</v>
      </c>
    </row>
    <row r="106" s="15" customFormat="1">
      <c r="A106" s="15"/>
      <c r="B106" s="264"/>
      <c r="C106" s="265"/>
      <c r="D106" s="234" t="s">
        <v>205</v>
      </c>
      <c r="E106" s="266" t="s">
        <v>19</v>
      </c>
      <c r="F106" s="267" t="s">
        <v>243</v>
      </c>
      <c r="G106" s="265"/>
      <c r="H106" s="268">
        <v>16.359999999999999</v>
      </c>
      <c r="I106" s="269"/>
      <c r="J106" s="265"/>
      <c r="K106" s="265"/>
      <c r="L106" s="270"/>
      <c r="M106" s="271"/>
      <c r="N106" s="272"/>
      <c r="O106" s="272"/>
      <c r="P106" s="272"/>
      <c r="Q106" s="272"/>
      <c r="R106" s="272"/>
      <c r="S106" s="272"/>
      <c r="T106" s="273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4" t="s">
        <v>205</v>
      </c>
      <c r="AU106" s="274" t="s">
        <v>82</v>
      </c>
      <c r="AV106" s="15" t="s">
        <v>197</v>
      </c>
      <c r="AW106" s="15" t="s">
        <v>33</v>
      </c>
      <c r="AX106" s="15" t="s">
        <v>79</v>
      </c>
      <c r="AY106" s="274" t="s">
        <v>190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244</v>
      </c>
      <c r="F107" s="212" t="s">
        <v>389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SUM(P108:P117)</f>
        <v>0</v>
      </c>
      <c r="Q107" s="206"/>
      <c r="R107" s="207">
        <f>SUM(R108:R117)</f>
        <v>0.064999999999999988</v>
      </c>
      <c r="S107" s="206"/>
      <c r="T107" s="208">
        <f>SUM(T108:T117)</f>
        <v>1.2723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79</v>
      </c>
      <c r="AY107" s="209" t="s">
        <v>190</v>
      </c>
      <c r="BK107" s="211">
        <f>SUM(BK108:BK117)</f>
        <v>0</v>
      </c>
    </row>
    <row r="108" s="2" customFormat="1" ht="24.15" customHeight="1">
      <c r="A108" s="40"/>
      <c r="B108" s="41"/>
      <c r="C108" s="214" t="s">
        <v>82</v>
      </c>
      <c r="D108" s="214" t="s">
        <v>192</v>
      </c>
      <c r="E108" s="215" t="s">
        <v>2423</v>
      </c>
      <c r="F108" s="216" t="s">
        <v>2424</v>
      </c>
      <c r="G108" s="217" t="s">
        <v>214</v>
      </c>
      <c r="H108" s="218">
        <v>500</v>
      </c>
      <c r="I108" s="219"/>
      <c r="J108" s="220">
        <f>ROUND(I108*H108,2)</f>
        <v>0</v>
      </c>
      <c r="K108" s="216" t="s">
        <v>196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0.00012999999999999999</v>
      </c>
      <c r="R108" s="223">
        <f>Q108*H108</f>
        <v>0.064999999999999988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197</v>
      </c>
      <c r="AT108" s="225" t="s">
        <v>192</v>
      </c>
      <c r="AU108" s="225" t="s">
        <v>82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197</v>
      </c>
      <c r="BM108" s="225" t="s">
        <v>5343</v>
      </c>
    </row>
    <row r="109" s="2" customFormat="1">
      <c r="A109" s="40"/>
      <c r="B109" s="41"/>
      <c r="C109" s="42"/>
      <c r="D109" s="227" t="s">
        <v>199</v>
      </c>
      <c r="E109" s="42"/>
      <c r="F109" s="228" t="s">
        <v>2426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199</v>
      </c>
      <c r="AU109" s="19" t="s">
        <v>82</v>
      </c>
    </row>
    <row r="110" s="2" customFormat="1" ht="21.75" customHeight="1">
      <c r="A110" s="40"/>
      <c r="B110" s="41"/>
      <c r="C110" s="214" t="s">
        <v>207</v>
      </c>
      <c r="D110" s="214" t="s">
        <v>192</v>
      </c>
      <c r="E110" s="215" t="s">
        <v>5344</v>
      </c>
      <c r="F110" s="216" t="s">
        <v>5345</v>
      </c>
      <c r="G110" s="217" t="s">
        <v>380</v>
      </c>
      <c r="H110" s="218">
        <v>66.700000000000003</v>
      </c>
      <c r="I110" s="219"/>
      <c r="J110" s="220">
        <f>ROUND(I110*H110,2)</f>
        <v>0</v>
      </c>
      <c r="K110" s="216" t="s">
        <v>196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0.0060000000000000001</v>
      </c>
      <c r="T110" s="224">
        <f>S110*H110</f>
        <v>0.4002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197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197</v>
      </c>
      <c r="BM110" s="225" t="s">
        <v>5346</v>
      </c>
    </row>
    <row r="111" s="2" customFormat="1">
      <c r="A111" s="40"/>
      <c r="B111" s="41"/>
      <c r="C111" s="42"/>
      <c r="D111" s="227" t="s">
        <v>199</v>
      </c>
      <c r="E111" s="42"/>
      <c r="F111" s="228" t="s">
        <v>5347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13" customFormat="1">
      <c r="A112" s="13"/>
      <c r="B112" s="232"/>
      <c r="C112" s="233"/>
      <c r="D112" s="234" t="s">
        <v>205</v>
      </c>
      <c r="E112" s="235" t="s">
        <v>19</v>
      </c>
      <c r="F112" s="236" t="s">
        <v>5348</v>
      </c>
      <c r="G112" s="233"/>
      <c r="H112" s="237">
        <v>66.700000000000003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205</v>
      </c>
      <c r="AU112" s="243" t="s">
        <v>82</v>
      </c>
      <c r="AV112" s="13" t="s">
        <v>82</v>
      </c>
      <c r="AW112" s="13" t="s">
        <v>33</v>
      </c>
      <c r="AX112" s="13" t="s">
        <v>72</v>
      </c>
      <c r="AY112" s="243" t="s">
        <v>190</v>
      </c>
    </row>
    <row r="113" s="15" customFormat="1">
      <c r="A113" s="15"/>
      <c r="B113" s="264"/>
      <c r="C113" s="265"/>
      <c r="D113" s="234" t="s">
        <v>205</v>
      </c>
      <c r="E113" s="266" t="s">
        <v>19</v>
      </c>
      <c r="F113" s="267" t="s">
        <v>243</v>
      </c>
      <c r="G113" s="265"/>
      <c r="H113" s="268">
        <v>66.700000000000003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4" t="s">
        <v>205</v>
      </c>
      <c r="AU113" s="274" t="s">
        <v>82</v>
      </c>
      <c r="AV113" s="15" t="s">
        <v>197</v>
      </c>
      <c r="AW113" s="15" t="s">
        <v>33</v>
      </c>
      <c r="AX113" s="15" t="s">
        <v>79</v>
      </c>
      <c r="AY113" s="274" t="s">
        <v>190</v>
      </c>
    </row>
    <row r="114" s="2" customFormat="1" ht="21.75" customHeight="1">
      <c r="A114" s="40"/>
      <c r="B114" s="41"/>
      <c r="C114" s="214" t="s">
        <v>197</v>
      </c>
      <c r="D114" s="214" t="s">
        <v>192</v>
      </c>
      <c r="E114" s="215" t="s">
        <v>5349</v>
      </c>
      <c r="F114" s="216" t="s">
        <v>5350</v>
      </c>
      <c r="G114" s="217" t="s">
        <v>380</v>
      </c>
      <c r="H114" s="218">
        <v>96.900000000000006</v>
      </c>
      <c r="I114" s="219"/>
      <c r="J114" s="220">
        <f>ROUND(I114*H114,2)</f>
        <v>0</v>
      </c>
      <c r="K114" s="216" t="s">
        <v>196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0.0089999999999999993</v>
      </c>
      <c r="T114" s="224">
        <f>S114*H114</f>
        <v>0.87209999999999999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197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197</v>
      </c>
      <c r="BM114" s="225" t="s">
        <v>5351</v>
      </c>
    </row>
    <row r="115" s="2" customFormat="1">
      <c r="A115" s="40"/>
      <c r="B115" s="41"/>
      <c r="C115" s="42"/>
      <c r="D115" s="227" t="s">
        <v>199</v>
      </c>
      <c r="E115" s="42"/>
      <c r="F115" s="228" t="s">
        <v>5352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199</v>
      </c>
      <c r="AU115" s="19" t="s">
        <v>82</v>
      </c>
    </row>
    <row r="116" s="13" customFormat="1">
      <c r="A116" s="13"/>
      <c r="B116" s="232"/>
      <c r="C116" s="233"/>
      <c r="D116" s="234" t="s">
        <v>205</v>
      </c>
      <c r="E116" s="235" t="s">
        <v>19</v>
      </c>
      <c r="F116" s="236" t="s">
        <v>5353</v>
      </c>
      <c r="G116" s="233"/>
      <c r="H116" s="237">
        <v>96.900000000000006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205</v>
      </c>
      <c r="AU116" s="243" t="s">
        <v>82</v>
      </c>
      <c r="AV116" s="13" t="s">
        <v>82</v>
      </c>
      <c r="AW116" s="13" t="s">
        <v>33</v>
      </c>
      <c r="AX116" s="13" t="s">
        <v>72</v>
      </c>
      <c r="AY116" s="243" t="s">
        <v>190</v>
      </c>
    </row>
    <row r="117" s="15" customFormat="1">
      <c r="A117" s="15"/>
      <c r="B117" s="264"/>
      <c r="C117" s="265"/>
      <c r="D117" s="234" t="s">
        <v>205</v>
      </c>
      <c r="E117" s="266" t="s">
        <v>19</v>
      </c>
      <c r="F117" s="267" t="s">
        <v>243</v>
      </c>
      <c r="G117" s="265"/>
      <c r="H117" s="268">
        <v>96.900000000000006</v>
      </c>
      <c r="I117" s="269"/>
      <c r="J117" s="265"/>
      <c r="K117" s="265"/>
      <c r="L117" s="270"/>
      <c r="M117" s="271"/>
      <c r="N117" s="272"/>
      <c r="O117" s="272"/>
      <c r="P117" s="272"/>
      <c r="Q117" s="272"/>
      <c r="R117" s="272"/>
      <c r="S117" s="272"/>
      <c r="T117" s="27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4" t="s">
        <v>205</v>
      </c>
      <c r="AU117" s="274" t="s">
        <v>82</v>
      </c>
      <c r="AV117" s="15" t="s">
        <v>197</v>
      </c>
      <c r="AW117" s="15" t="s">
        <v>33</v>
      </c>
      <c r="AX117" s="15" t="s">
        <v>79</v>
      </c>
      <c r="AY117" s="274" t="s">
        <v>190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2533</v>
      </c>
      <c r="F118" s="212" t="s">
        <v>2534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SUM(P119:P127)</f>
        <v>0</v>
      </c>
      <c r="Q118" s="206"/>
      <c r="R118" s="207">
        <f>SUM(R119:R127)</f>
        <v>0</v>
      </c>
      <c r="S118" s="206"/>
      <c r="T118" s="208">
        <f>SUM(T119:T127)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79</v>
      </c>
      <c r="AT118" s="210" t="s">
        <v>71</v>
      </c>
      <c r="AU118" s="210" t="s">
        <v>79</v>
      </c>
      <c r="AY118" s="209" t="s">
        <v>190</v>
      </c>
      <c r="BK118" s="211">
        <f>SUM(BK119:BK127)</f>
        <v>0</v>
      </c>
    </row>
    <row r="119" s="2" customFormat="1" ht="24.15" customHeight="1">
      <c r="A119" s="40"/>
      <c r="B119" s="41"/>
      <c r="C119" s="214" t="s">
        <v>218</v>
      </c>
      <c r="D119" s="214" t="s">
        <v>192</v>
      </c>
      <c r="E119" s="215" t="s">
        <v>5354</v>
      </c>
      <c r="F119" s="216" t="s">
        <v>5355</v>
      </c>
      <c r="G119" s="217" t="s">
        <v>222</v>
      </c>
      <c r="H119" s="218">
        <v>1.272</v>
      </c>
      <c r="I119" s="219"/>
      <c r="J119" s="220">
        <f>ROUND(I119*H119,2)</f>
        <v>0</v>
      </c>
      <c r="K119" s="216" t="s">
        <v>196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197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197</v>
      </c>
      <c r="BM119" s="225" t="s">
        <v>5356</v>
      </c>
    </row>
    <row r="120" s="2" customFormat="1">
      <c r="A120" s="40"/>
      <c r="B120" s="41"/>
      <c r="C120" s="42"/>
      <c r="D120" s="227" t="s">
        <v>199</v>
      </c>
      <c r="E120" s="42"/>
      <c r="F120" s="228" t="s">
        <v>5357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2" customFormat="1" ht="21.75" customHeight="1">
      <c r="A121" s="40"/>
      <c r="B121" s="41"/>
      <c r="C121" s="214" t="s">
        <v>228</v>
      </c>
      <c r="D121" s="214" t="s">
        <v>192</v>
      </c>
      <c r="E121" s="215" t="s">
        <v>5358</v>
      </c>
      <c r="F121" s="216" t="s">
        <v>5359</v>
      </c>
      <c r="G121" s="217" t="s">
        <v>222</v>
      </c>
      <c r="H121" s="218">
        <v>1.272</v>
      </c>
      <c r="I121" s="219"/>
      <c r="J121" s="220">
        <f>ROUND(I121*H121,2)</f>
        <v>0</v>
      </c>
      <c r="K121" s="216" t="s">
        <v>196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197</v>
      </c>
      <c r="BM121" s="225" t="s">
        <v>5360</v>
      </c>
    </row>
    <row r="122" s="2" customFormat="1">
      <c r="A122" s="40"/>
      <c r="B122" s="41"/>
      <c r="C122" s="42"/>
      <c r="D122" s="227" t="s">
        <v>199</v>
      </c>
      <c r="E122" s="42"/>
      <c r="F122" s="228" t="s">
        <v>5361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199</v>
      </c>
      <c r="AU122" s="19" t="s">
        <v>82</v>
      </c>
    </row>
    <row r="123" s="2" customFormat="1" ht="24.15" customHeight="1">
      <c r="A123" s="40"/>
      <c r="B123" s="41"/>
      <c r="C123" s="214" t="s">
        <v>233</v>
      </c>
      <c r="D123" s="214" t="s">
        <v>192</v>
      </c>
      <c r="E123" s="215" t="s">
        <v>5362</v>
      </c>
      <c r="F123" s="216" t="s">
        <v>5363</v>
      </c>
      <c r="G123" s="217" t="s">
        <v>222</v>
      </c>
      <c r="H123" s="218">
        <v>24.167999999999999</v>
      </c>
      <c r="I123" s="219"/>
      <c r="J123" s="220">
        <f>ROUND(I123*H123,2)</f>
        <v>0</v>
      </c>
      <c r="K123" s="216" t="s">
        <v>196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197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197</v>
      </c>
      <c r="BM123" s="225" t="s">
        <v>5364</v>
      </c>
    </row>
    <row r="124" s="2" customFormat="1">
      <c r="A124" s="40"/>
      <c r="B124" s="41"/>
      <c r="C124" s="42"/>
      <c r="D124" s="227" t="s">
        <v>199</v>
      </c>
      <c r="E124" s="42"/>
      <c r="F124" s="228" t="s">
        <v>5365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199</v>
      </c>
      <c r="AU124" s="19" t="s">
        <v>82</v>
      </c>
    </row>
    <row r="125" s="13" customFormat="1">
      <c r="A125" s="13"/>
      <c r="B125" s="232"/>
      <c r="C125" s="233"/>
      <c r="D125" s="234" t="s">
        <v>205</v>
      </c>
      <c r="E125" s="235" t="s">
        <v>19</v>
      </c>
      <c r="F125" s="236" t="s">
        <v>5366</v>
      </c>
      <c r="G125" s="233"/>
      <c r="H125" s="237">
        <v>24.167999999999999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205</v>
      </c>
      <c r="AU125" s="243" t="s">
        <v>82</v>
      </c>
      <c r="AV125" s="13" t="s">
        <v>82</v>
      </c>
      <c r="AW125" s="13" t="s">
        <v>33</v>
      </c>
      <c r="AX125" s="13" t="s">
        <v>79</v>
      </c>
      <c r="AY125" s="243" t="s">
        <v>190</v>
      </c>
    </row>
    <row r="126" s="2" customFormat="1" ht="24.15" customHeight="1">
      <c r="A126" s="40"/>
      <c r="B126" s="41"/>
      <c r="C126" s="214" t="s">
        <v>223</v>
      </c>
      <c r="D126" s="214" t="s">
        <v>192</v>
      </c>
      <c r="E126" s="215" t="s">
        <v>2554</v>
      </c>
      <c r="F126" s="216" t="s">
        <v>2555</v>
      </c>
      <c r="G126" s="217" t="s">
        <v>222</v>
      </c>
      <c r="H126" s="218">
        <v>1.272</v>
      </c>
      <c r="I126" s="219"/>
      <c r="J126" s="220">
        <f>ROUND(I126*H126,2)</f>
        <v>0</v>
      </c>
      <c r="K126" s="216" t="s">
        <v>196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197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197</v>
      </c>
      <c r="BM126" s="225" t="s">
        <v>5367</v>
      </c>
    </row>
    <row r="127" s="2" customFormat="1">
      <c r="A127" s="40"/>
      <c r="B127" s="41"/>
      <c r="C127" s="42"/>
      <c r="D127" s="227" t="s">
        <v>199</v>
      </c>
      <c r="E127" s="42"/>
      <c r="F127" s="228" t="s">
        <v>2557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394</v>
      </c>
      <c r="F128" s="212" t="s">
        <v>395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SUM(P129:P130)</f>
        <v>0</v>
      </c>
      <c r="Q128" s="206"/>
      <c r="R128" s="207">
        <f>SUM(R129:R130)</f>
        <v>0</v>
      </c>
      <c r="S128" s="206"/>
      <c r="T128" s="208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79</v>
      </c>
      <c r="AT128" s="210" t="s">
        <v>71</v>
      </c>
      <c r="AU128" s="210" t="s">
        <v>79</v>
      </c>
      <c r="AY128" s="209" t="s">
        <v>190</v>
      </c>
      <c r="BK128" s="211">
        <f>SUM(BK129:BK130)</f>
        <v>0</v>
      </c>
    </row>
    <row r="129" s="2" customFormat="1" ht="33" customHeight="1">
      <c r="A129" s="40"/>
      <c r="B129" s="41"/>
      <c r="C129" s="214" t="s">
        <v>244</v>
      </c>
      <c r="D129" s="214" t="s">
        <v>192</v>
      </c>
      <c r="E129" s="215" t="s">
        <v>5368</v>
      </c>
      <c r="F129" s="216" t="s">
        <v>5369</v>
      </c>
      <c r="G129" s="217" t="s">
        <v>222</v>
      </c>
      <c r="H129" s="218">
        <v>0.42899999999999999</v>
      </c>
      <c r="I129" s="219"/>
      <c r="J129" s="220">
        <f>ROUND(I129*H129,2)</f>
        <v>0</v>
      </c>
      <c r="K129" s="216" t="s">
        <v>196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197</v>
      </c>
      <c r="AT129" s="225" t="s">
        <v>192</v>
      </c>
      <c r="AU129" s="225" t="s">
        <v>82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197</v>
      </c>
      <c r="BM129" s="225" t="s">
        <v>5370</v>
      </c>
    </row>
    <row r="130" s="2" customFormat="1">
      <c r="A130" s="40"/>
      <c r="B130" s="41"/>
      <c r="C130" s="42"/>
      <c r="D130" s="227" t="s">
        <v>199</v>
      </c>
      <c r="E130" s="42"/>
      <c r="F130" s="228" t="s">
        <v>5371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199</v>
      </c>
      <c r="AU130" s="19" t="s">
        <v>82</v>
      </c>
    </row>
    <row r="131" s="12" customFormat="1" ht="25.92" customHeight="1">
      <c r="A131" s="12"/>
      <c r="B131" s="198"/>
      <c r="C131" s="199"/>
      <c r="D131" s="200" t="s">
        <v>71</v>
      </c>
      <c r="E131" s="201" t="s">
        <v>401</v>
      </c>
      <c r="F131" s="201" t="s">
        <v>402</v>
      </c>
      <c r="G131" s="199"/>
      <c r="H131" s="199"/>
      <c r="I131" s="202"/>
      <c r="J131" s="203">
        <f>BK131</f>
        <v>0</v>
      </c>
      <c r="K131" s="199"/>
      <c r="L131" s="204"/>
      <c r="M131" s="205"/>
      <c r="N131" s="206"/>
      <c r="O131" s="206"/>
      <c r="P131" s="207">
        <f>P132+P342+P350+P354+P359+P365</f>
        <v>0</v>
      </c>
      <c r="Q131" s="206"/>
      <c r="R131" s="207">
        <f>R132+R342+R350+R354+R359+R365</f>
        <v>2.8914310000000008</v>
      </c>
      <c r="S131" s="206"/>
      <c r="T131" s="208">
        <f>T132+T342+T350+T354+T359+T365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82</v>
      </c>
      <c r="AT131" s="210" t="s">
        <v>71</v>
      </c>
      <c r="AU131" s="210" t="s">
        <v>72</v>
      </c>
      <c r="AY131" s="209" t="s">
        <v>190</v>
      </c>
      <c r="BK131" s="211">
        <f>BK132+BK342+BK350+BK354+BK359+BK365</f>
        <v>0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560</v>
      </c>
      <c r="F132" s="212" t="s">
        <v>561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SUM(P133:P341)</f>
        <v>0</v>
      </c>
      <c r="Q132" s="206"/>
      <c r="R132" s="207">
        <f>SUM(R133:R341)</f>
        <v>2.3151310000000005</v>
      </c>
      <c r="S132" s="206"/>
      <c r="T132" s="208">
        <f>SUM(T133:T341)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82</v>
      </c>
      <c r="AT132" s="210" t="s">
        <v>71</v>
      </c>
      <c r="AU132" s="210" t="s">
        <v>79</v>
      </c>
      <c r="AY132" s="209" t="s">
        <v>190</v>
      </c>
      <c r="BK132" s="211">
        <f>SUM(BK133:BK341)</f>
        <v>0</v>
      </c>
    </row>
    <row r="133" s="2" customFormat="1" ht="24.15" customHeight="1">
      <c r="A133" s="40"/>
      <c r="B133" s="41"/>
      <c r="C133" s="214" t="s">
        <v>249</v>
      </c>
      <c r="D133" s="214" t="s">
        <v>192</v>
      </c>
      <c r="E133" s="215" t="s">
        <v>5372</v>
      </c>
      <c r="F133" s="216" t="s">
        <v>5373</v>
      </c>
      <c r="G133" s="217" t="s">
        <v>380</v>
      </c>
      <c r="H133" s="218">
        <v>51.700000000000003</v>
      </c>
      <c r="I133" s="219"/>
      <c r="J133" s="220">
        <f>ROUND(I133*H133,2)</f>
        <v>0</v>
      </c>
      <c r="K133" s="216" t="s">
        <v>196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0.00175</v>
      </c>
      <c r="R133" s="223">
        <f>Q133*H133</f>
        <v>0.090475000000000014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307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307</v>
      </c>
      <c r="BM133" s="225" t="s">
        <v>5374</v>
      </c>
    </row>
    <row r="134" s="2" customFormat="1">
      <c r="A134" s="40"/>
      <c r="B134" s="41"/>
      <c r="C134" s="42"/>
      <c r="D134" s="227" t="s">
        <v>199</v>
      </c>
      <c r="E134" s="42"/>
      <c r="F134" s="228" t="s">
        <v>5375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199</v>
      </c>
      <c r="AU134" s="19" t="s">
        <v>82</v>
      </c>
    </row>
    <row r="135" s="14" customFormat="1">
      <c r="A135" s="14"/>
      <c r="B135" s="254"/>
      <c r="C135" s="255"/>
      <c r="D135" s="234" t="s">
        <v>205</v>
      </c>
      <c r="E135" s="256" t="s">
        <v>19</v>
      </c>
      <c r="F135" s="257" t="s">
        <v>5376</v>
      </c>
      <c r="G135" s="255"/>
      <c r="H135" s="256" t="s">
        <v>19</v>
      </c>
      <c r="I135" s="258"/>
      <c r="J135" s="255"/>
      <c r="K135" s="255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205</v>
      </c>
      <c r="AU135" s="263" t="s">
        <v>82</v>
      </c>
      <c r="AV135" s="14" t="s">
        <v>79</v>
      </c>
      <c r="AW135" s="14" t="s">
        <v>33</v>
      </c>
      <c r="AX135" s="14" t="s">
        <v>72</v>
      </c>
      <c r="AY135" s="263" t="s">
        <v>190</v>
      </c>
    </row>
    <row r="136" s="14" customFormat="1">
      <c r="A136" s="14"/>
      <c r="B136" s="254"/>
      <c r="C136" s="255"/>
      <c r="D136" s="234" t="s">
        <v>205</v>
      </c>
      <c r="E136" s="256" t="s">
        <v>19</v>
      </c>
      <c r="F136" s="257" t="s">
        <v>5377</v>
      </c>
      <c r="G136" s="255"/>
      <c r="H136" s="256" t="s">
        <v>19</v>
      </c>
      <c r="I136" s="258"/>
      <c r="J136" s="255"/>
      <c r="K136" s="255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205</v>
      </c>
      <c r="AU136" s="263" t="s">
        <v>82</v>
      </c>
      <c r="AV136" s="14" t="s">
        <v>79</v>
      </c>
      <c r="AW136" s="14" t="s">
        <v>33</v>
      </c>
      <c r="AX136" s="14" t="s">
        <v>72</v>
      </c>
      <c r="AY136" s="263" t="s">
        <v>190</v>
      </c>
    </row>
    <row r="137" s="13" customFormat="1">
      <c r="A137" s="13"/>
      <c r="B137" s="232"/>
      <c r="C137" s="233"/>
      <c r="D137" s="234" t="s">
        <v>205</v>
      </c>
      <c r="E137" s="235" t="s">
        <v>19</v>
      </c>
      <c r="F137" s="236" t="s">
        <v>5378</v>
      </c>
      <c r="G137" s="233"/>
      <c r="H137" s="237">
        <v>5.7000000000000002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205</v>
      </c>
      <c r="AU137" s="243" t="s">
        <v>82</v>
      </c>
      <c r="AV137" s="13" t="s">
        <v>82</v>
      </c>
      <c r="AW137" s="13" t="s">
        <v>33</v>
      </c>
      <c r="AX137" s="13" t="s">
        <v>72</v>
      </c>
      <c r="AY137" s="243" t="s">
        <v>190</v>
      </c>
    </row>
    <row r="138" s="14" customFormat="1">
      <c r="A138" s="14"/>
      <c r="B138" s="254"/>
      <c r="C138" s="255"/>
      <c r="D138" s="234" t="s">
        <v>205</v>
      </c>
      <c r="E138" s="256" t="s">
        <v>19</v>
      </c>
      <c r="F138" s="257" t="s">
        <v>5379</v>
      </c>
      <c r="G138" s="255"/>
      <c r="H138" s="256" t="s">
        <v>19</v>
      </c>
      <c r="I138" s="258"/>
      <c r="J138" s="255"/>
      <c r="K138" s="255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205</v>
      </c>
      <c r="AU138" s="263" t="s">
        <v>82</v>
      </c>
      <c r="AV138" s="14" t="s">
        <v>79</v>
      </c>
      <c r="AW138" s="14" t="s">
        <v>33</v>
      </c>
      <c r="AX138" s="14" t="s">
        <v>72</v>
      </c>
      <c r="AY138" s="263" t="s">
        <v>190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1255</v>
      </c>
      <c r="G139" s="233"/>
      <c r="H139" s="237">
        <v>46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72</v>
      </c>
      <c r="AY139" s="243" t="s">
        <v>190</v>
      </c>
    </row>
    <row r="140" s="15" customFormat="1">
      <c r="A140" s="15"/>
      <c r="B140" s="264"/>
      <c r="C140" s="265"/>
      <c r="D140" s="234" t="s">
        <v>205</v>
      </c>
      <c r="E140" s="266" t="s">
        <v>19</v>
      </c>
      <c r="F140" s="267" t="s">
        <v>243</v>
      </c>
      <c r="G140" s="265"/>
      <c r="H140" s="268">
        <v>51.700000000000003</v>
      </c>
      <c r="I140" s="269"/>
      <c r="J140" s="265"/>
      <c r="K140" s="265"/>
      <c r="L140" s="270"/>
      <c r="M140" s="271"/>
      <c r="N140" s="272"/>
      <c r="O140" s="272"/>
      <c r="P140" s="272"/>
      <c r="Q140" s="272"/>
      <c r="R140" s="272"/>
      <c r="S140" s="272"/>
      <c r="T140" s="27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4" t="s">
        <v>205</v>
      </c>
      <c r="AU140" s="274" t="s">
        <v>82</v>
      </c>
      <c r="AV140" s="15" t="s">
        <v>197</v>
      </c>
      <c r="AW140" s="15" t="s">
        <v>33</v>
      </c>
      <c r="AX140" s="15" t="s">
        <v>79</v>
      </c>
      <c r="AY140" s="274" t="s">
        <v>190</v>
      </c>
    </row>
    <row r="141" s="2" customFormat="1" ht="24.15" customHeight="1">
      <c r="A141" s="40"/>
      <c r="B141" s="41"/>
      <c r="C141" s="214" t="s">
        <v>258</v>
      </c>
      <c r="D141" s="214" t="s">
        <v>192</v>
      </c>
      <c r="E141" s="215" t="s">
        <v>5380</v>
      </c>
      <c r="F141" s="216" t="s">
        <v>5381</v>
      </c>
      <c r="G141" s="217" t="s">
        <v>380</v>
      </c>
      <c r="H141" s="218">
        <v>40</v>
      </c>
      <c r="I141" s="219"/>
      <c r="J141" s="220">
        <f>ROUND(I141*H141,2)</f>
        <v>0</v>
      </c>
      <c r="K141" s="216" t="s">
        <v>196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0.0024499999999999999</v>
      </c>
      <c r="R141" s="223">
        <f>Q141*H141</f>
        <v>0.098000000000000004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307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307</v>
      </c>
      <c r="BM141" s="225" t="s">
        <v>5382</v>
      </c>
    </row>
    <row r="142" s="2" customFormat="1">
      <c r="A142" s="40"/>
      <c r="B142" s="41"/>
      <c r="C142" s="42"/>
      <c r="D142" s="227" t="s">
        <v>199</v>
      </c>
      <c r="E142" s="42"/>
      <c r="F142" s="228" t="s">
        <v>5383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199</v>
      </c>
      <c r="AU142" s="19" t="s">
        <v>82</v>
      </c>
    </row>
    <row r="143" s="14" customFormat="1">
      <c r="A143" s="14"/>
      <c r="B143" s="254"/>
      <c r="C143" s="255"/>
      <c r="D143" s="234" t="s">
        <v>205</v>
      </c>
      <c r="E143" s="256" t="s">
        <v>19</v>
      </c>
      <c r="F143" s="257" t="s">
        <v>5376</v>
      </c>
      <c r="G143" s="255"/>
      <c r="H143" s="256" t="s">
        <v>19</v>
      </c>
      <c r="I143" s="258"/>
      <c r="J143" s="255"/>
      <c r="K143" s="255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205</v>
      </c>
      <c r="AU143" s="263" t="s">
        <v>82</v>
      </c>
      <c r="AV143" s="14" t="s">
        <v>79</v>
      </c>
      <c r="AW143" s="14" t="s">
        <v>33</v>
      </c>
      <c r="AX143" s="14" t="s">
        <v>72</v>
      </c>
      <c r="AY143" s="263" t="s">
        <v>190</v>
      </c>
    </row>
    <row r="144" s="14" customFormat="1">
      <c r="A144" s="14"/>
      <c r="B144" s="254"/>
      <c r="C144" s="255"/>
      <c r="D144" s="234" t="s">
        <v>205</v>
      </c>
      <c r="E144" s="256" t="s">
        <v>19</v>
      </c>
      <c r="F144" s="257" t="s">
        <v>5379</v>
      </c>
      <c r="G144" s="255"/>
      <c r="H144" s="256" t="s">
        <v>19</v>
      </c>
      <c r="I144" s="258"/>
      <c r="J144" s="255"/>
      <c r="K144" s="255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205</v>
      </c>
      <c r="AU144" s="263" t="s">
        <v>82</v>
      </c>
      <c r="AV144" s="14" t="s">
        <v>79</v>
      </c>
      <c r="AW144" s="14" t="s">
        <v>33</v>
      </c>
      <c r="AX144" s="14" t="s">
        <v>72</v>
      </c>
      <c r="AY144" s="263" t="s">
        <v>190</v>
      </c>
    </row>
    <row r="145" s="13" customFormat="1">
      <c r="A145" s="13"/>
      <c r="B145" s="232"/>
      <c r="C145" s="233"/>
      <c r="D145" s="234" t="s">
        <v>205</v>
      </c>
      <c r="E145" s="235" t="s">
        <v>19</v>
      </c>
      <c r="F145" s="236" t="s">
        <v>1088</v>
      </c>
      <c r="G145" s="233"/>
      <c r="H145" s="237">
        <v>40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205</v>
      </c>
      <c r="AU145" s="243" t="s">
        <v>82</v>
      </c>
      <c r="AV145" s="13" t="s">
        <v>82</v>
      </c>
      <c r="AW145" s="13" t="s">
        <v>33</v>
      </c>
      <c r="AX145" s="13" t="s">
        <v>79</v>
      </c>
      <c r="AY145" s="243" t="s">
        <v>190</v>
      </c>
    </row>
    <row r="146" s="2" customFormat="1" ht="21.75" customHeight="1">
      <c r="A146" s="40"/>
      <c r="B146" s="41"/>
      <c r="C146" s="214" t="s">
        <v>272</v>
      </c>
      <c r="D146" s="214" t="s">
        <v>192</v>
      </c>
      <c r="E146" s="215" t="s">
        <v>5384</v>
      </c>
      <c r="F146" s="216" t="s">
        <v>5385</v>
      </c>
      <c r="G146" s="217" t="s">
        <v>380</v>
      </c>
      <c r="H146" s="218">
        <v>230</v>
      </c>
      <c r="I146" s="219"/>
      <c r="J146" s="220">
        <f>ROUND(I146*H146,2)</f>
        <v>0</v>
      </c>
      <c r="K146" s="216" t="s">
        <v>196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0.00084000000000000003</v>
      </c>
      <c r="R146" s="223">
        <f>Q146*H146</f>
        <v>0.19320000000000001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307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307</v>
      </c>
      <c r="BM146" s="225" t="s">
        <v>5386</v>
      </c>
    </row>
    <row r="147" s="2" customFormat="1">
      <c r="A147" s="40"/>
      <c r="B147" s="41"/>
      <c r="C147" s="42"/>
      <c r="D147" s="227" t="s">
        <v>199</v>
      </c>
      <c r="E147" s="42"/>
      <c r="F147" s="228" t="s">
        <v>5387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14" customFormat="1">
      <c r="A148" s="14"/>
      <c r="B148" s="254"/>
      <c r="C148" s="255"/>
      <c r="D148" s="234" t="s">
        <v>205</v>
      </c>
      <c r="E148" s="256" t="s">
        <v>19</v>
      </c>
      <c r="F148" s="257" t="s">
        <v>5388</v>
      </c>
      <c r="G148" s="255"/>
      <c r="H148" s="256" t="s">
        <v>19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205</v>
      </c>
      <c r="AU148" s="263" t="s">
        <v>82</v>
      </c>
      <c r="AV148" s="14" t="s">
        <v>79</v>
      </c>
      <c r="AW148" s="14" t="s">
        <v>33</v>
      </c>
      <c r="AX148" s="14" t="s">
        <v>72</v>
      </c>
      <c r="AY148" s="263" t="s">
        <v>190</v>
      </c>
    </row>
    <row r="149" s="14" customFormat="1">
      <c r="A149" s="14"/>
      <c r="B149" s="254"/>
      <c r="C149" s="255"/>
      <c r="D149" s="234" t="s">
        <v>205</v>
      </c>
      <c r="E149" s="256" t="s">
        <v>19</v>
      </c>
      <c r="F149" s="257" t="s">
        <v>5389</v>
      </c>
      <c r="G149" s="255"/>
      <c r="H149" s="256" t="s">
        <v>19</v>
      </c>
      <c r="I149" s="258"/>
      <c r="J149" s="255"/>
      <c r="K149" s="255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205</v>
      </c>
      <c r="AU149" s="263" t="s">
        <v>82</v>
      </c>
      <c r="AV149" s="14" t="s">
        <v>79</v>
      </c>
      <c r="AW149" s="14" t="s">
        <v>33</v>
      </c>
      <c r="AX149" s="14" t="s">
        <v>72</v>
      </c>
      <c r="AY149" s="263" t="s">
        <v>190</v>
      </c>
    </row>
    <row r="150" s="13" customFormat="1">
      <c r="A150" s="13"/>
      <c r="B150" s="232"/>
      <c r="C150" s="233"/>
      <c r="D150" s="234" t="s">
        <v>205</v>
      </c>
      <c r="E150" s="235" t="s">
        <v>19</v>
      </c>
      <c r="F150" s="236" t="s">
        <v>5390</v>
      </c>
      <c r="G150" s="233"/>
      <c r="H150" s="237">
        <v>147.30000000000001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205</v>
      </c>
      <c r="AU150" s="243" t="s">
        <v>82</v>
      </c>
      <c r="AV150" s="13" t="s">
        <v>82</v>
      </c>
      <c r="AW150" s="13" t="s">
        <v>33</v>
      </c>
      <c r="AX150" s="13" t="s">
        <v>72</v>
      </c>
      <c r="AY150" s="243" t="s">
        <v>190</v>
      </c>
    </row>
    <row r="151" s="14" customFormat="1">
      <c r="A151" s="14"/>
      <c r="B151" s="254"/>
      <c r="C151" s="255"/>
      <c r="D151" s="234" t="s">
        <v>205</v>
      </c>
      <c r="E151" s="256" t="s">
        <v>19</v>
      </c>
      <c r="F151" s="257" t="s">
        <v>5377</v>
      </c>
      <c r="G151" s="255"/>
      <c r="H151" s="256" t="s">
        <v>19</v>
      </c>
      <c r="I151" s="258"/>
      <c r="J151" s="255"/>
      <c r="K151" s="255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205</v>
      </c>
      <c r="AU151" s="263" t="s">
        <v>82</v>
      </c>
      <c r="AV151" s="14" t="s">
        <v>79</v>
      </c>
      <c r="AW151" s="14" t="s">
        <v>33</v>
      </c>
      <c r="AX151" s="14" t="s">
        <v>72</v>
      </c>
      <c r="AY151" s="263" t="s">
        <v>190</v>
      </c>
    </row>
    <row r="152" s="13" customFormat="1">
      <c r="A152" s="13"/>
      <c r="B152" s="232"/>
      <c r="C152" s="233"/>
      <c r="D152" s="234" t="s">
        <v>205</v>
      </c>
      <c r="E152" s="235" t="s">
        <v>19</v>
      </c>
      <c r="F152" s="236" t="s">
        <v>5391</v>
      </c>
      <c r="G152" s="233"/>
      <c r="H152" s="237">
        <v>63.700000000000003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205</v>
      </c>
      <c r="AU152" s="243" t="s">
        <v>82</v>
      </c>
      <c r="AV152" s="13" t="s">
        <v>82</v>
      </c>
      <c r="AW152" s="13" t="s">
        <v>33</v>
      </c>
      <c r="AX152" s="13" t="s">
        <v>72</v>
      </c>
      <c r="AY152" s="243" t="s">
        <v>190</v>
      </c>
    </row>
    <row r="153" s="14" customFormat="1">
      <c r="A153" s="14"/>
      <c r="B153" s="254"/>
      <c r="C153" s="255"/>
      <c r="D153" s="234" t="s">
        <v>205</v>
      </c>
      <c r="E153" s="256" t="s">
        <v>19</v>
      </c>
      <c r="F153" s="257" t="s">
        <v>5392</v>
      </c>
      <c r="G153" s="255"/>
      <c r="H153" s="256" t="s">
        <v>19</v>
      </c>
      <c r="I153" s="258"/>
      <c r="J153" s="255"/>
      <c r="K153" s="255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205</v>
      </c>
      <c r="AU153" s="263" t="s">
        <v>82</v>
      </c>
      <c r="AV153" s="14" t="s">
        <v>79</v>
      </c>
      <c r="AW153" s="14" t="s">
        <v>33</v>
      </c>
      <c r="AX153" s="14" t="s">
        <v>72</v>
      </c>
      <c r="AY153" s="263" t="s">
        <v>190</v>
      </c>
    </row>
    <row r="154" s="13" customFormat="1">
      <c r="A154" s="13"/>
      <c r="B154" s="232"/>
      <c r="C154" s="233"/>
      <c r="D154" s="234" t="s">
        <v>205</v>
      </c>
      <c r="E154" s="235" t="s">
        <v>19</v>
      </c>
      <c r="F154" s="236" t="s">
        <v>337</v>
      </c>
      <c r="G154" s="233"/>
      <c r="H154" s="237">
        <v>19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205</v>
      </c>
      <c r="AU154" s="243" t="s">
        <v>82</v>
      </c>
      <c r="AV154" s="13" t="s">
        <v>82</v>
      </c>
      <c r="AW154" s="13" t="s">
        <v>33</v>
      </c>
      <c r="AX154" s="13" t="s">
        <v>72</v>
      </c>
      <c r="AY154" s="243" t="s">
        <v>190</v>
      </c>
    </row>
    <row r="155" s="15" customFormat="1">
      <c r="A155" s="15"/>
      <c r="B155" s="264"/>
      <c r="C155" s="265"/>
      <c r="D155" s="234" t="s">
        <v>205</v>
      </c>
      <c r="E155" s="266" t="s">
        <v>19</v>
      </c>
      <c r="F155" s="267" t="s">
        <v>243</v>
      </c>
      <c r="G155" s="265"/>
      <c r="H155" s="268">
        <v>230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205</v>
      </c>
      <c r="AU155" s="274" t="s">
        <v>82</v>
      </c>
      <c r="AV155" s="15" t="s">
        <v>197</v>
      </c>
      <c r="AW155" s="15" t="s">
        <v>33</v>
      </c>
      <c r="AX155" s="15" t="s">
        <v>79</v>
      </c>
      <c r="AY155" s="274" t="s">
        <v>190</v>
      </c>
    </row>
    <row r="156" s="2" customFormat="1" ht="21.75" customHeight="1">
      <c r="A156" s="40"/>
      <c r="B156" s="41"/>
      <c r="C156" s="214" t="s">
        <v>282</v>
      </c>
      <c r="D156" s="214" t="s">
        <v>192</v>
      </c>
      <c r="E156" s="215" t="s">
        <v>5393</v>
      </c>
      <c r="F156" s="216" t="s">
        <v>5394</v>
      </c>
      <c r="G156" s="217" t="s">
        <v>380</v>
      </c>
      <c r="H156" s="218">
        <v>135.30000000000001</v>
      </c>
      <c r="I156" s="219"/>
      <c r="J156" s="220">
        <f>ROUND(I156*H156,2)</f>
        <v>0</v>
      </c>
      <c r="K156" s="216" t="s">
        <v>196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0.00116</v>
      </c>
      <c r="R156" s="223">
        <f>Q156*H156</f>
        <v>0.156948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307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307</v>
      </c>
      <c r="BM156" s="225" t="s">
        <v>5395</v>
      </c>
    </row>
    <row r="157" s="2" customFormat="1">
      <c r="A157" s="40"/>
      <c r="B157" s="41"/>
      <c r="C157" s="42"/>
      <c r="D157" s="227" t="s">
        <v>199</v>
      </c>
      <c r="E157" s="42"/>
      <c r="F157" s="228" t="s">
        <v>5396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199</v>
      </c>
      <c r="AU157" s="19" t="s">
        <v>82</v>
      </c>
    </row>
    <row r="158" s="14" customFormat="1">
      <c r="A158" s="14"/>
      <c r="B158" s="254"/>
      <c r="C158" s="255"/>
      <c r="D158" s="234" t="s">
        <v>205</v>
      </c>
      <c r="E158" s="256" t="s">
        <v>19</v>
      </c>
      <c r="F158" s="257" t="s">
        <v>5388</v>
      </c>
      <c r="G158" s="255"/>
      <c r="H158" s="256" t="s">
        <v>19</v>
      </c>
      <c r="I158" s="258"/>
      <c r="J158" s="255"/>
      <c r="K158" s="255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205</v>
      </c>
      <c r="AU158" s="263" t="s">
        <v>82</v>
      </c>
      <c r="AV158" s="14" t="s">
        <v>79</v>
      </c>
      <c r="AW158" s="14" t="s">
        <v>33</v>
      </c>
      <c r="AX158" s="14" t="s">
        <v>72</v>
      </c>
      <c r="AY158" s="263" t="s">
        <v>190</v>
      </c>
    </row>
    <row r="159" s="14" customFormat="1">
      <c r="A159" s="14"/>
      <c r="B159" s="254"/>
      <c r="C159" s="255"/>
      <c r="D159" s="234" t="s">
        <v>205</v>
      </c>
      <c r="E159" s="256" t="s">
        <v>19</v>
      </c>
      <c r="F159" s="257" t="s">
        <v>5389</v>
      </c>
      <c r="G159" s="255"/>
      <c r="H159" s="256" t="s">
        <v>19</v>
      </c>
      <c r="I159" s="258"/>
      <c r="J159" s="255"/>
      <c r="K159" s="255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205</v>
      </c>
      <c r="AU159" s="263" t="s">
        <v>82</v>
      </c>
      <c r="AV159" s="14" t="s">
        <v>79</v>
      </c>
      <c r="AW159" s="14" t="s">
        <v>33</v>
      </c>
      <c r="AX159" s="14" t="s">
        <v>72</v>
      </c>
      <c r="AY159" s="263" t="s">
        <v>190</v>
      </c>
    </row>
    <row r="160" s="13" customFormat="1">
      <c r="A160" s="13"/>
      <c r="B160" s="232"/>
      <c r="C160" s="233"/>
      <c r="D160" s="234" t="s">
        <v>205</v>
      </c>
      <c r="E160" s="235" t="s">
        <v>19</v>
      </c>
      <c r="F160" s="236" t="s">
        <v>5397</v>
      </c>
      <c r="G160" s="233"/>
      <c r="H160" s="237">
        <v>119.3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205</v>
      </c>
      <c r="AU160" s="243" t="s">
        <v>82</v>
      </c>
      <c r="AV160" s="13" t="s">
        <v>82</v>
      </c>
      <c r="AW160" s="13" t="s">
        <v>33</v>
      </c>
      <c r="AX160" s="13" t="s">
        <v>72</v>
      </c>
      <c r="AY160" s="243" t="s">
        <v>190</v>
      </c>
    </row>
    <row r="161" s="14" customFormat="1">
      <c r="A161" s="14"/>
      <c r="B161" s="254"/>
      <c r="C161" s="255"/>
      <c r="D161" s="234" t="s">
        <v>205</v>
      </c>
      <c r="E161" s="256" t="s">
        <v>19</v>
      </c>
      <c r="F161" s="257" t="s">
        <v>5377</v>
      </c>
      <c r="G161" s="255"/>
      <c r="H161" s="256" t="s">
        <v>19</v>
      </c>
      <c r="I161" s="258"/>
      <c r="J161" s="255"/>
      <c r="K161" s="255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205</v>
      </c>
      <c r="AU161" s="263" t="s">
        <v>82</v>
      </c>
      <c r="AV161" s="14" t="s">
        <v>79</v>
      </c>
      <c r="AW161" s="14" t="s">
        <v>33</v>
      </c>
      <c r="AX161" s="14" t="s">
        <v>72</v>
      </c>
      <c r="AY161" s="263" t="s">
        <v>190</v>
      </c>
    </row>
    <row r="162" s="13" customFormat="1">
      <c r="A162" s="13"/>
      <c r="B162" s="232"/>
      <c r="C162" s="233"/>
      <c r="D162" s="234" t="s">
        <v>205</v>
      </c>
      <c r="E162" s="235" t="s">
        <v>19</v>
      </c>
      <c r="F162" s="236" t="s">
        <v>207</v>
      </c>
      <c r="G162" s="233"/>
      <c r="H162" s="237">
        <v>3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205</v>
      </c>
      <c r="AU162" s="243" t="s">
        <v>82</v>
      </c>
      <c r="AV162" s="13" t="s">
        <v>82</v>
      </c>
      <c r="AW162" s="13" t="s">
        <v>33</v>
      </c>
      <c r="AX162" s="13" t="s">
        <v>72</v>
      </c>
      <c r="AY162" s="243" t="s">
        <v>190</v>
      </c>
    </row>
    <row r="163" s="16" customFormat="1">
      <c r="A163" s="16"/>
      <c r="B163" s="286"/>
      <c r="C163" s="287"/>
      <c r="D163" s="234" t="s">
        <v>205</v>
      </c>
      <c r="E163" s="288" t="s">
        <v>19</v>
      </c>
      <c r="F163" s="289" t="s">
        <v>914</v>
      </c>
      <c r="G163" s="287"/>
      <c r="H163" s="290">
        <v>122.3</v>
      </c>
      <c r="I163" s="291"/>
      <c r="J163" s="287"/>
      <c r="K163" s="287"/>
      <c r="L163" s="292"/>
      <c r="M163" s="293"/>
      <c r="N163" s="294"/>
      <c r="O163" s="294"/>
      <c r="P163" s="294"/>
      <c r="Q163" s="294"/>
      <c r="R163" s="294"/>
      <c r="S163" s="294"/>
      <c r="T163" s="295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6" t="s">
        <v>205</v>
      </c>
      <c r="AU163" s="296" t="s">
        <v>82</v>
      </c>
      <c r="AV163" s="16" t="s">
        <v>207</v>
      </c>
      <c r="AW163" s="16" t="s">
        <v>33</v>
      </c>
      <c r="AX163" s="16" t="s">
        <v>72</v>
      </c>
      <c r="AY163" s="296" t="s">
        <v>190</v>
      </c>
    </row>
    <row r="164" s="14" customFormat="1">
      <c r="A164" s="14"/>
      <c r="B164" s="254"/>
      <c r="C164" s="255"/>
      <c r="D164" s="234" t="s">
        <v>205</v>
      </c>
      <c r="E164" s="256" t="s">
        <v>19</v>
      </c>
      <c r="F164" s="257" t="s">
        <v>5398</v>
      </c>
      <c r="G164" s="255"/>
      <c r="H164" s="256" t="s">
        <v>19</v>
      </c>
      <c r="I164" s="258"/>
      <c r="J164" s="255"/>
      <c r="K164" s="255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205</v>
      </c>
      <c r="AU164" s="263" t="s">
        <v>82</v>
      </c>
      <c r="AV164" s="14" t="s">
        <v>79</v>
      </c>
      <c r="AW164" s="14" t="s">
        <v>33</v>
      </c>
      <c r="AX164" s="14" t="s">
        <v>72</v>
      </c>
      <c r="AY164" s="263" t="s">
        <v>190</v>
      </c>
    </row>
    <row r="165" s="14" customFormat="1">
      <c r="A165" s="14"/>
      <c r="B165" s="254"/>
      <c r="C165" s="255"/>
      <c r="D165" s="234" t="s">
        <v>205</v>
      </c>
      <c r="E165" s="256" t="s">
        <v>19</v>
      </c>
      <c r="F165" s="257" t="s">
        <v>5389</v>
      </c>
      <c r="G165" s="255"/>
      <c r="H165" s="256" t="s">
        <v>19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205</v>
      </c>
      <c r="AU165" s="263" t="s">
        <v>82</v>
      </c>
      <c r="AV165" s="14" t="s">
        <v>79</v>
      </c>
      <c r="AW165" s="14" t="s">
        <v>33</v>
      </c>
      <c r="AX165" s="14" t="s">
        <v>72</v>
      </c>
      <c r="AY165" s="263" t="s">
        <v>190</v>
      </c>
    </row>
    <row r="166" s="13" customFormat="1">
      <c r="A166" s="13"/>
      <c r="B166" s="232"/>
      <c r="C166" s="233"/>
      <c r="D166" s="234" t="s">
        <v>205</v>
      </c>
      <c r="E166" s="235" t="s">
        <v>19</v>
      </c>
      <c r="F166" s="236" t="s">
        <v>282</v>
      </c>
      <c r="G166" s="233"/>
      <c r="H166" s="237">
        <v>13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205</v>
      </c>
      <c r="AU166" s="243" t="s">
        <v>82</v>
      </c>
      <c r="AV166" s="13" t="s">
        <v>82</v>
      </c>
      <c r="AW166" s="13" t="s">
        <v>33</v>
      </c>
      <c r="AX166" s="13" t="s">
        <v>72</v>
      </c>
      <c r="AY166" s="243" t="s">
        <v>190</v>
      </c>
    </row>
    <row r="167" s="16" customFormat="1">
      <c r="A167" s="16"/>
      <c r="B167" s="286"/>
      <c r="C167" s="287"/>
      <c r="D167" s="234" t="s">
        <v>205</v>
      </c>
      <c r="E167" s="288" t="s">
        <v>19</v>
      </c>
      <c r="F167" s="289" t="s">
        <v>914</v>
      </c>
      <c r="G167" s="287"/>
      <c r="H167" s="290">
        <v>13</v>
      </c>
      <c r="I167" s="291"/>
      <c r="J167" s="287"/>
      <c r="K167" s="287"/>
      <c r="L167" s="292"/>
      <c r="M167" s="293"/>
      <c r="N167" s="294"/>
      <c r="O167" s="294"/>
      <c r="P167" s="294"/>
      <c r="Q167" s="294"/>
      <c r="R167" s="294"/>
      <c r="S167" s="294"/>
      <c r="T167" s="295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96" t="s">
        <v>205</v>
      </c>
      <c r="AU167" s="296" t="s">
        <v>82</v>
      </c>
      <c r="AV167" s="16" t="s">
        <v>207</v>
      </c>
      <c r="AW167" s="16" t="s">
        <v>33</v>
      </c>
      <c r="AX167" s="16" t="s">
        <v>72</v>
      </c>
      <c r="AY167" s="296" t="s">
        <v>190</v>
      </c>
    </row>
    <row r="168" s="15" customFormat="1">
      <c r="A168" s="15"/>
      <c r="B168" s="264"/>
      <c r="C168" s="265"/>
      <c r="D168" s="234" t="s">
        <v>205</v>
      </c>
      <c r="E168" s="266" t="s">
        <v>19</v>
      </c>
      <c r="F168" s="267" t="s">
        <v>243</v>
      </c>
      <c r="G168" s="265"/>
      <c r="H168" s="268">
        <v>135.30000000000001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205</v>
      </c>
      <c r="AU168" s="274" t="s">
        <v>82</v>
      </c>
      <c r="AV168" s="15" t="s">
        <v>197</v>
      </c>
      <c r="AW168" s="15" t="s">
        <v>33</v>
      </c>
      <c r="AX168" s="15" t="s">
        <v>79</v>
      </c>
      <c r="AY168" s="274" t="s">
        <v>190</v>
      </c>
    </row>
    <row r="169" s="2" customFormat="1" ht="21.75" customHeight="1">
      <c r="A169" s="40"/>
      <c r="B169" s="41"/>
      <c r="C169" s="214" t="s">
        <v>291</v>
      </c>
      <c r="D169" s="214" t="s">
        <v>192</v>
      </c>
      <c r="E169" s="215" t="s">
        <v>5399</v>
      </c>
      <c r="F169" s="216" t="s">
        <v>5400</v>
      </c>
      <c r="G169" s="217" t="s">
        <v>380</v>
      </c>
      <c r="H169" s="218">
        <v>85.599999999999994</v>
      </c>
      <c r="I169" s="219"/>
      <c r="J169" s="220">
        <f>ROUND(I169*H169,2)</f>
        <v>0</v>
      </c>
      <c r="K169" s="216" t="s">
        <v>196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0.0014400000000000001</v>
      </c>
      <c r="R169" s="223">
        <f>Q169*H169</f>
        <v>0.123264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307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307</v>
      </c>
      <c r="BM169" s="225" t="s">
        <v>5401</v>
      </c>
    </row>
    <row r="170" s="2" customFormat="1">
      <c r="A170" s="40"/>
      <c r="B170" s="41"/>
      <c r="C170" s="42"/>
      <c r="D170" s="227" t="s">
        <v>199</v>
      </c>
      <c r="E170" s="42"/>
      <c r="F170" s="228" t="s">
        <v>5402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199</v>
      </c>
      <c r="AU170" s="19" t="s">
        <v>82</v>
      </c>
    </row>
    <row r="171" s="14" customFormat="1">
      <c r="A171" s="14"/>
      <c r="B171" s="254"/>
      <c r="C171" s="255"/>
      <c r="D171" s="234" t="s">
        <v>205</v>
      </c>
      <c r="E171" s="256" t="s">
        <v>19</v>
      </c>
      <c r="F171" s="257" t="s">
        <v>5388</v>
      </c>
      <c r="G171" s="255"/>
      <c r="H171" s="256" t="s">
        <v>19</v>
      </c>
      <c r="I171" s="258"/>
      <c r="J171" s="255"/>
      <c r="K171" s="255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205</v>
      </c>
      <c r="AU171" s="263" t="s">
        <v>82</v>
      </c>
      <c r="AV171" s="14" t="s">
        <v>79</v>
      </c>
      <c r="AW171" s="14" t="s">
        <v>33</v>
      </c>
      <c r="AX171" s="14" t="s">
        <v>72</v>
      </c>
      <c r="AY171" s="263" t="s">
        <v>190</v>
      </c>
    </row>
    <row r="172" s="14" customFormat="1">
      <c r="A172" s="14"/>
      <c r="B172" s="254"/>
      <c r="C172" s="255"/>
      <c r="D172" s="234" t="s">
        <v>205</v>
      </c>
      <c r="E172" s="256" t="s">
        <v>19</v>
      </c>
      <c r="F172" s="257" t="s">
        <v>5379</v>
      </c>
      <c r="G172" s="255"/>
      <c r="H172" s="256" t="s">
        <v>19</v>
      </c>
      <c r="I172" s="258"/>
      <c r="J172" s="255"/>
      <c r="K172" s="255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205</v>
      </c>
      <c r="AU172" s="263" t="s">
        <v>82</v>
      </c>
      <c r="AV172" s="14" t="s">
        <v>79</v>
      </c>
      <c r="AW172" s="14" t="s">
        <v>33</v>
      </c>
      <c r="AX172" s="14" t="s">
        <v>72</v>
      </c>
      <c r="AY172" s="263" t="s">
        <v>190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5403</v>
      </c>
      <c r="G173" s="233"/>
      <c r="H173" s="237">
        <v>45.600000000000001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82</v>
      </c>
      <c r="AV173" s="13" t="s">
        <v>82</v>
      </c>
      <c r="AW173" s="13" t="s">
        <v>33</v>
      </c>
      <c r="AX173" s="13" t="s">
        <v>72</v>
      </c>
      <c r="AY173" s="243" t="s">
        <v>190</v>
      </c>
    </row>
    <row r="174" s="16" customFormat="1">
      <c r="A174" s="16"/>
      <c r="B174" s="286"/>
      <c r="C174" s="287"/>
      <c r="D174" s="234" t="s">
        <v>205</v>
      </c>
      <c r="E174" s="288" t="s">
        <v>19</v>
      </c>
      <c r="F174" s="289" t="s">
        <v>914</v>
      </c>
      <c r="G174" s="287"/>
      <c r="H174" s="290">
        <v>45.600000000000001</v>
      </c>
      <c r="I174" s="291"/>
      <c r="J174" s="287"/>
      <c r="K174" s="287"/>
      <c r="L174" s="292"/>
      <c r="M174" s="293"/>
      <c r="N174" s="294"/>
      <c r="O174" s="294"/>
      <c r="P174" s="294"/>
      <c r="Q174" s="294"/>
      <c r="R174" s="294"/>
      <c r="S174" s="294"/>
      <c r="T174" s="295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96" t="s">
        <v>205</v>
      </c>
      <c r="AU174" s="296" t="s">
        <v>82</v>
      </c>
      <c r="AV174" s="16" t="s">
        <v>207</v>
      </c>
      <c r="AW174" s="16" t="s">
        <v>33</v>
      </c>
      <c r="AX174" s="16" t="s">
        <v>72</v>
      </c>
      <c r="AY174" s="296" t="s">
        <v>190</v>
      </c>
    </row>
    <row r="175" s="14" customFormat="1">
      <c r="A175" s="14"/>
      <c r="B175" s="254"/>
      <c r="C175" s="255"/>
      <c r="D175" s="234" t="s">
        <v>205</v>
      </c>
      <c r="E175" s="256" t="s">
        <v>19</v>
      </c>
      <c r="F175" s="257" t="s">
        <v>5398</v>
      </c>
      <c r="G175" s="255"/>
      <c r="H175" s="256" t="s">
        <v>19</v>
      </c>
      <c r="I175" s="258"/>
      <c r="J175" s="255"/>
      <c r="K175" s="255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205</v>
      </c>
      <c r="AU175" s="263" t="s">
        <v>82</v>
      </c>
      <c r="AV175" s="14" t="s">
        <v>79</v>
      </c>
      <c r="AW175" s="14" t="s">
        <v>33</v>
      </c>
      <c r="AX175" s="14" t="s">
        <v>72</v>
      </c>
      <c r="AY175" s="263" t="s">
        <v>190</v>
      </c>
    </row>
    <row r="176" s="14" customFormat="1">
      <c r="A176" s="14"/>
      <c r="B176" s="254"/>
      <c r="C176" s="255"/>
      <c r="D176" s="234" t="s">
        <v>205</v>
      </c>
      <c r="E176" s="256" t="s">
        <v>19</v>
      </c>
      <c r="F176" s="257" t="s">
        <v>5379</v>
      </c>
      <c r="G176" s="255"/>
      <c r="H176" s="256" t="s">
        <v>19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205</v>
      </c>
      <c r="AU176" s="263" t="s">
        <v>82</v>
      </c>
      <c r="AV176" s="14" t="s">
        <v>79</v>
      </c>
      <c r="AW176" s="14" t="s">
        <v>33</v>
      </c>
      <c r="AX176" s="14" t="s">
        <v>72</v>
      </c>
      <c r="AY176" s="263" t="s">
        <v>190</v>
      </c>
    </row>
    <row r="177" s="13" customFormat="1">
      <c r="A177" s="13"/>
      <c r="B177" s="232"/>
      <c r="C177" s="233"/>
      <c r="D177" s="234" t="s">
        <v>205</v>
      </c>
      <c r="E177" s="235" t="s">
        <v>19</v>
      </c>
      <c r="F177" s="236" t="s">
        <v>1040</v>
      </c>
      <c r="G177" s="233"/>
      <c r="H177" s="237">
        <v>36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205</v>
      </c>
      <c r="AU177" s="243" t="s">
        <v>82</v>
      </c>
      <c r="AV177" s="13" t="s">
        <v>82</v>
      </c>
      <c r="AW177" s="13" t="s">
        <v>33</v>
      </c>
      <c r="AX177" s="13" t="s">
        <v>72</v>
      </c>
      <c r="AY177" s="243" t="s">
        <v>190</v>
      </c>
    </row>
    <row r="178" s="14" customFormat="1">
      <c r="A178" s="14"/>
      <c r="B178" s="254"/>
      <c r="C178" s="255"/>
      <c r="D178" s="234" t="s">
        <v>205</v>
      </c>
      <c r="E178" s="256" t="s">
        <v>19</v>
      </c>
      <c r="F178" s="257" t="s">
        <v>5377</v>
      </c>
      <c r="G178" s="255"/>
      <c r="H178" s="256" t="s">
        <v>19</v>
      </c>
      <c r="I178" s="258"/>
      <c r="J178" s="255"/>
      <c r="K178" s="255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205</v>
      </c>
      <c r="AU178" s="263" t="s">
        <v>82</v>
      </c>
      <c r="AV178" s="14" t="s">
        <v>79</v>
      </c>
      <c r="AW178" s="14" t="s">
        <v>33</v>
      </c>
      <c r="AX178" s="14" t="s">
        <v>72</v>
      </c>
      <c r="AY178" s="263" t="s">
        <v>190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197</v>
      </c>
      <c r="G179" s="233"/>
      <c r="H179" s="237">
        <v>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72</v>
      </c>
      <c r="AY179" s="243" t="s">
        <v>190</v>
      </c>
    </row>
    <row r="180" s="16" customFormat="1">
      <c r="A180" s="16"/>
      <c r="B180" s="286"/>
      <c r="C180" s="287"/>
      <c r="D180" s="234" t="s">
        <v>205</v>
      </c>
      <c r="E180" s="288" t="s">
        <v>19</v>
      </c>
      <c r="F180" s="289" t="s">
        <v>914</v>
      </c>
      <c r="G180" s="287"/>
      <c r="H180" s="290">
        <v>40</v>
      </c>
      <c r="I180" s="291"/>
      <c r="J180" s="287"/>
      <c r="K180" s="287"/>
      <c r="L180" s="292"/>
      <c r="M180" s="293"/>
      <c r="N180" s="294"/>
      <c r="O180" s="294"/>
      <c r="P180" s="294"/>
      <c r="Q180" s="294"/>
      <c r="R180" s="294"/>
      <c r="S180" s="294"/>
      <c r="T180" s="29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96" t="s">
        <v>205</v>
      </c>
      <c r="AU180" s="296" t="s">
        <v>82</v>
      </c>
      <c r="AV180" s="16" t="s">
        <v>207</v>
      </c>
      <c r="AW180" s="16" t="s">
        <v>33</v>
      </c>
      <c r="AX180" s="16" t="s">
        <v>72</v>
      </c>
      <c r="AY180" s="296" t="s">
        <v>190</v>
      </c>
    </row>
    <row r="181" s="15" customFormat="1">
      <c r="A181" s="15"/>
      <c r="B181" s="264"/>
      <c r="C181" s="265"/>
      <c r="D181" s="234" t="s">
        <v>205</v>
      </c>
      <c r="E181" s="266" t="s">
        <v>19</v>
      </c>
      <c r="F181" s="267" t="s">
        <v>243</v>
      </c>
      <c r="G181" s="265"/>
      <c r="H181" s="268">
        <v>85.599999999999994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205</v>
      </c>
      <c r="AU181" s="274" t="s">
        <v>82</v>
      </c>
      <c r="AV181" s="15" t="s">
        <v>197</v>
      </c>
      <c r="AW181" s="15" t="s">
        <v>33</v>
      </c>
      <c r="AX181" s="15" t="s">
        <v>79</v>
      </c>
      <c r="AY181" s="274" t="s">
        <v>190</v>
      </c>
    </row>
    <row r="182" s="2" customFormat="1" ht="21.75" customHeight="1">
      <c r="A182" s="40"/>
      <c r="B182" s="41"/>
      <c r="C182" s="214" t="s">
        <v>8</v>
      </c>
      <c r="D182" s="214" t="s">
        <v>192</v>
      </c>
      <c r="E182" s="215" t="s">
        <v>5404</v>
      </c>
      <c r="F182" s="216" t="s">
        <v>5405</v>
      </c>
      <c r="G182" s="217" t="s">
        <v>380</v>
      </c>
      <c r="H182" s="218">
        <v>22</v>
      </c>
      <c r="I182" s="219"/>
      <c r="J182" s="220">
        <f>ROUND(I182*H182,2)</f>
        <v>0</v>
      </c>
      <c r="K182" s="216" t="s">
        <v>196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0.00281</v>
      </c>
      <c r="R182" s="223">
        <f>Q182*H182</f>
        <v>0.06182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307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307</v>
      </c>
      <c r="BM182" s="225" t="s">
        <v>5406</v>
      </c>
    </row>
    <row r="183" s="2" customFormat="1">
      <c r="A183" s="40"/>
      <c r="B183" s="41"/>
      <c r="C183" s="42"/>
      <c r="D183" s="227" t="s">
        <v>199</v>
      </c>
      <c r="E183" s="42"/>
      <c r="F183" s="228" t="s">
        <v>5407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199</v>
      </c>
      <c r="AU183" s="19" t="s">
        <v>82</v>
      </c>
    </row>
    <row r="184" s="14" customFormat="1">
      <c r="A184" s="14"/>
      <c r="B184" s="254"/>
      <c r="C184" s="255"/>
      <c r="D184" s="234" t="s">
        <v>205</v>
      </c>
      <c r="E184" s="256" t="s">
        <v>19</v>
      </c>
      <c r="F184" s="257" t="s">
        <v>5388</v>
      </c>
      <c r="G184" s="255"/>
      <c r="H184" s="256" t="s">
        <v>19</v>
      </c>
      <c r="I184" s="258"/>
      <c r="J184" s="255"/>
      <c r="K184" s="255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205</v>
      </c>
      <c r="AU184" s="263" t="s">
        <v>82</v>
      </c>
      <c r="AV184" s="14" t="s">
        <v>79</v>
      </c>
      <c r="AW184" s="14" t="s">
        <v>33</v>
      </c>
      <c r="AX184" s="14" t="s">
        <v>72</v>
      </c>
      <c r="AY184" s="263" t="s">
        <v>190</v>
      </c>
    </row>
    <row r="185" s="14" customFormat="1">
      <c r="A185" s="14"/>
      <c r="B185" s="254"/>
      <c r="C185" s="255"/>
      <c r="D185" s="234" t="s">
        <v>205</v>
      </c>
      <c r="E185" s="256" t="s">
        <v>19</v>
      </c>
      <c r="F185" s="257" t="s">
        <v>5379</v>
      </c>
      <c r="G185" s="255"/>
      <c r="H185" s="256" t="s">
        <v>19</v>
      </c>
      <c r="I185" s="258"/>
      <c r="J185" s="255"/>
      <c r="K185" s="255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205</v>
      </c>
      <c r="AU185" s="263" t="s">
        <v>82</v>
      </c>
      <c r="AV185" s="14" t="s">
        <v>79</v>
      </c>
      <c r="AW185" s="14" t="s">
        <v>33</v>
      </c>
      <c r="AX185" s="14" t="s">
        <v>72</v>
      </c>
      <c r="AY185" s="263" t="s">
        <v>190</v>
      </c>
    </row>
    <row r="186" s="13" customFormat="1">
      <c r="A186" s="13"/>
      <c r="B186" s="232"/>
      <c r="C186" s="233"/>
      <c r="D186" s="234" t="s">
        <v>205</v>
      </c>
      <c r="E186" s="235" t="s">
        <v>19</v>
      </c>
      <c r="F186" s="236" t="s">
        <v>233</v>
      </c>
      <c r="G186" s="233"/>
      <c r="H186" s="237">
        <v>7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205</v>
      </c>
      <c r="AU186" s="243" t="s">
        <v>82</v>
      </c>
      <c r="AV186" s="13" t="s">
        <v>82</v>
      </c>
      <c r="AW186" s="13" t="s">
        <v>33</v>
      </c>
      <c r="AX186" s="13" t="s">
        <v>72</v>
      </c>
      <c r="AY186" s="243" t="s">
        <v>190</v>
      </c>
    </row>
    <row r="187" s="16" customFormat="1">
      <c r="A187" s="16"/>
      <c r="B187" s="286"/>
      <c r="C187" s="287"/>
      <c r="D187" s="234" t="s">
        <v>205</v>
      </c>
      <c r="E187" s="288" t="s">
        <v>19</v>
      </c>
      <c r="F187" s="289" t="s">
        <v>914</v>
      </c>
      <c r="G187" s="287"/>
      <c r="H187" s="290">
        <v>7</v>
      </c>
      <c r="I187" s="291"/>
      <c r="J187" s="287"/>
      <c r="K187" s="287"/>
      <c r="L187" s="292"/>
      <c r="M187" s="293"/>
      <c r="N187" s="294"/>
      <c r="O187" s="294"/>
      <c r="P187" s="294"/>
      <c r="Q187" s="294"/>
      <c r="R187" s="294"/>
      <c r="S187" s="294"/>
      <c r="T187" s="295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6" t="s">
        <v>205</v>
      </c>
      <c r="AU187" s="296" t="s">
        <v>82</v>
      </c>
      <c r="AV187" s="16" t="s">
        <v>207</v>
      </c>
      <c r="AW187" s="16" t="s">
        <v>33</v>
      </c>
      <c r="AX187" s="16" t="s">
        <v>72</v>
      </c>
      <c r="AY187" s="296" t="s">
        <v>190</v>
      </c>
    </row>
    <row r="188" s="14" customFormat="1">
      <c r="A188" s="14"/>
      <c r="B188" s="254"/>
      <c r="C188" s="255"/>
      <c r="D188" s="234" t="s">
        <v>205</v>
      </c>
      <c r="E188" s="256" t="s">
        <v>19</v>
      </c>
      <c r="F188" s="257" t="s">
        <v>5398</v>
      </c>
      <c r="G188" s="255"/>
      <c r="H188" s="256" t="s">
        <v>19</v>
      </c>
      <c r="I188" s="258"/>
      <c r="J188" s="255"/>
      <c r="K188" s="255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205</v>
      </c>
      <c r="AU188" s="263" t="s">
        <v>82</v>
      </c>
      <c r="AV188" s="14" t="s">
        <v>79</v>
      </c>
      <c r="AW188" s="14" t="s">
        <v>33</v>
      </c>
      <c r="AX188" s="14" t="s">
        <v>72</v>
      </c>
      <c r="AY188" s="263" t="s">
        <v>190</v>
      </c>
    </row>
    <row r="189" s="14" customFormat="1">
      <c r="A189" s="14"/>
      <c r="B189" s="254"/>
      <c r="C189" s="255"/>
      <c r="D189" s="234" t="s">
        <v>205</v>
      </c>
      <c r="E189" s="256" t="s">
        <v>19</v>
      </c>
      <c r="F189" s="257" t="s">
        <v>5379</v>
      </c>
      <c r="G189" s="255"/>
      <c r="H189" s="256" t="s">
        <v>19</v>
      </c>
      <c r="I189" s="258"/>
      <c r="J189" s="255"/>
      <c r="K189" s="255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205</v>
      </c>
      <c r="AU189" s="263" t="s">
        <v>82</v>
      </c>
      <c r="AV189" s="14" t="s">
        <v>79</v>
      </c>
      <c r="AW189" s="14" t="s">
        <v>33</v>
      </c>
      <c r="AX189" s="14" t="s">
        <v>72</v>
      </c>
      <c r="AY189" s="263" t="s">
        <v>190</v>
      </c>
    </row>
    <row r="190" s="13" customFormat="1">
      <c r="A190" s="13"/>
      <c r="B190" s="232"/>
      <c r="C190" s="233"/>
      <c r="D190" s="234" t="s">
        <v>205</v>
      </c>
      <c r="E190" s="235" t="s">
        <v>19</v>
      </c>
      <c r="F190" s="236" t="s">
        <v>249</v>
      </c>
      <c r="G190" s="233"/>
      <c r="H190" s="237">
        <v>10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82</v>
      </c>
      <c r="AV190" s="13" t="s">
        <v>82</v>
      </c>
      <c r="AW190" s="13" t="s">
        <v>33</v>
      </c>
      <c r="AX190" s="13" t="s">
        <v>72</v>
      </c>
      <c r="AY190" s="243" t="s">
        <v>190</v>
      </c>
    </row>
    <row r="191" s="14" customFormat="1">
      <c r="A191" s="14"/>
      <c r="B191" s="254"/>
      <c r="C191" s="255"/>
      <c r="D191" s="234" t="s">
        <v>205</v>
      </c>
      <c r="E191" s="256" t="s">
        <v>19</v>
      </c>
      <c r="F191" s="257" t="s">
        <v>5377</v>
      </c>
      <c r="G191" s="255"/>
      <c r="H191" s="256" t="s">
        <v>19</v>
      </c>
      <c r="I191" s="258"/>
      <c r="J191" s="255"/>
      <c r="K191" s="255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205</v>
      </c>
      <c r="AU191" s="263" t="s">
        <v>82</v>
      </c>
      <c r="AV191" s="14" t="s">
        <v>79</v>
      </c>
      <c r="AW191" s="14" t="s">
        <v>33</v>
      </c>
      <c r="AX191" s="14" t="s">
        <v>72</v>
      </c>
      <c r="AY191" s="263" t="s">
        <v>190</v>
      </c>
    </row>
    <row r="192" s="13" customFormat="1">
      <c r="A192" s="13"/>
      <c r="B192" s="232"/>
      <c r="C192" s="233"/>
      <c r="D192" s="234" t="s">
        <v>205</v>
      </c>
      <c r="E192" s="235" t="s">
        <v>19</v>
      </c>
      <c r="F192" s="236" t="s">
        <v>218</v>
      </c>
      <c r="G192" s="233"/>
      <c r="H192" s="237">
        <v>5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205</v>
      </c>
      <c r="AU192" s="243" t="s">
        <v>82</v>
      </c>
      <c r="AV192" s="13" t="s">
        <v>82</v>
      </c>
      <c r="AW192" s="13" t="s">
        <v>33</v>
      </c>
      <c r="AX192" s="13" t="s">
        <v>72</v>
      </c>
      <c r="AY192" s="243" t="s">
        <v>190</v>
      </c>
    </row>
    <row r="193" s="16" customFormat="1">
      <c r="A193" s="16"/>
      <c r="B193" s="286"/>
      <c r="C193" s="287"/>
      <c r="D193" s="234" t="s">
        <v>205</v>
      </c>
      <c r="E193" s="288" t="s">
        <v>19</v>
      </c>
      <c r="F193" s="289" t="s">
        <v>914</v>
      </c>
      <c r="G193" s="287"/>
      <c r="H193" s="290">
        <v>15</v>
      </c>
      <c r="I193" s="291"/>
      <c r="J193" s="287"/>
      <c r="K193" s="287"/>
      <c r="L193" s="292"/>
      <c r="M193" s="293"/>
      <c r="N193" s="294"/>
      <c r="O193" s="294"/>
      <c r="P193" s="294"/>
      <c r="Q193" s="294"/>
      <c r="R193" s="294"/>
      <c r="S193" s="294"/>
      <c r="T193" s="295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6" t="s">
        <v>205</v>
      </c>
      <c r="AU193" s="296" t="s">
        <v>82</v>
      </c>
      <c r="AV193" s="16" t="s">
        <v>207</v>
      </c>
      <c r="AW193" s="16" t="s">
        <v>33</v>
      </c>
      <c r="AX193" s="16" t="s">
        <v>72</v>
      </c>
      <c r="AY193" s="296" t="s">
        <v>190</v>
      </c>
    </row>
    <row r="194" s="15" customFormat="1">
      <c r="A194" s="15"/>
      <c r="B194" s="264"/>
      <c r="C194" s="265"/>
      <c r="D194" s="234" t="s">
        <v>205</v>
      </c>
      <c r="E194" s="266" t="s">
        <v>19</v>
      </c>
      <c r="F194" s="267" t="s">
        <v>243</v>
      </c>
      <c r="G194" s="265"/>
      <c r="H194" s="268">
        <v>22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205</v>
      </c>
      <c r="AU194" s="274" t="s">
        <v>82</v>
      </c>
      <c r="AV194" s="15" t="s">
        <v>197</v>
      </c>
      <c r="AW194" s="15" t="s">
        <v>33</v>
      </c>
      <c r="AX194" s="15" t="s">
        <v>79</v>
      </c>
      <c r="AY194" s="274" t="s">
        <v>190</v>
      </c>
    </row>
    <row r="195" s="2" customFormat="1" ht="21.75" customHeight="1">
      <c r="A195" s="40"/>
      <c r="B195" s="41"/>
      <c r="C195" s="214" t="s">
        <v>307</v>
      </c>
      <c r="D195" s="214" t="s">
        <v>192</v>
      </c>
      <c r="E195" s="215" t="s">
        <v>5408</v>
      </c>
      <c r="F195" s="216" t="s">
        <v>5409</v>
      </c>
      <c r="G195" s="217" t="s">
        <v>380</v>
      </c>
      <c r="H195" s="218">
        <v>40.299999999999997</v>
      </c>
      <c r="I195" s="219"/>
      <c r="J195" s="220">
        <f>ROUND(I195*H195,2)</f>
        <v>0</v>
      </c>
      <c r="K195" s="216" t="s">
        <v>196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0.00362</v>
      </c>
      <c r="R195" s="223">
        <f>Q195*H195</f>
        <v>0.14588599999999999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307</v>
      </c>
      <c r="AT195" s="225" t="s">
        <v>192</v>
      </c>
      <c r="AU195" s="225" t="s">
        <v>82</v>
      </c>
      <c r="AY195" s="19" t="s">
        <v>190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307</v>
      </c>
      <c r="BM195" s="225" t="s">
        <v>5410</v>
      </c>
    </row>
    <row r="196" s="2" customFormat="1">
      <c r="A196" s="40"/>
      <c r="B196" s="41"/>
      <c r="C196" s="42"/>
      <c r="D196" s="227" t="s">
        <v>199</v>
      </c>
      <c r="E196" s="42"/>
      <c r="F196" s="228" t="s">
        <v>5411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199</v>
      </c>
      <c r="AU196" s="19" t="s">
        <v>82</v>
      </c>
    </row>
    <row r="197" s="14" customFormat="1">
      <c r="A197" s="14"/>
      <c r="B197" s="254"/>
      <c r="C197" s="255"/>
      <c r="D197" s="234" t="s">
        <v>205</v>
      </c>
      <c r="E197" s="256" t="s">
        <v>19</v>
      </c>
      <c r="F197" s="257" t="s">
        <v>5388</v>
      </c>
      <c r="G197" s="255"/>
      <c r="H197" s="256" t="s">
        <v>19</v>
      </c>
      <c r="I197" s="258"/>
      <c r="J197" s="255"/>
      <c r="K197" s="255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205</v>
      </c>
      <c r="AU197" s="263" t="s">
        <v>82</v>
      </c>
      <c r="AV197" s="14" t="s">
        <v>79</v>
      </c>
      <c r="AW197" s="14" t="s">
        <v>33</v>
      </c>
      <c r="AX197" s="14" t="s">
        <v>72</v>
      </c>
      <c r="AY197" s="263" t="s">
        <v>190</v>
      </c>
    </row>
    <row r="198" s="14" customFormat="1">
      <c r="A198" s="14"/>
      <c r="B198" s="254"/>
      <c r="C198" s="255"/>
      <c r="D198" s="234" t="s">
        <v>205</v>
      </c>
      <c r="E198" s="256" t="s">
        <v>19</v>
      </c>
      <c r="F198" s="257" t="s">
        <v>5379</v>
      </c>
      <c r="G198" s="255"/>
      <c r="H198" s="256" t="s">
        <v>19</v>
      </c>
      <c r="I198" s="258"/>
      <c r="J198" s="255"/>
      <c r="K198" s="255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205</v>
      </c>
      <c r="AU198" s="263" t="s">
        <v>82</v>
      </c>
      <c r="AV198" s="14" t="s">
        <v>79</v>
      </c>
      <c r="AW198" s="14" t="s">
        <v>33</v>
      </c>
      <c r="AX198" s="14" t="s">
        <v>72</v>
      </c>
      <c r="AY198" s="263" t="s">
        <v>190</v>
      </c>
    </row>
    <row r="199" s="13" customFormat="1">
      <c r="A199" s="13"/>
      <c r="B199" s="232"/>
      <c r="C199" s="233"/>
      <c r="D199" s="234" t="s">
        <v>205</v>
      </c>
      <c r="E199" s="235" t="s">
        <v>19</v>
      </c>
      <c r="F199" s="236" t="s">
        <v>5412</v>
      </c>
      <c r="G199" s="233"/>
      <c r="H199" s="237">
        <v>40.299999999999997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205</v>
      </c>
      <c r="AU199" s="243" t="s">
        <v>82</v>
      </c>
      <c r="AV199" s="13" t="s">
        <v>82</v>
      </c>
      <c r="AW199" s="13" t="s">
        <v>33</v>
      </c>
      <c r="AX199" s="13" t="s">
        <v>79</v>
      </c>
      <c r="AY199" s="243" t="s">
        <v>190</v>
      </c>
    </row>
    <row r="200" s="2" customFormat="1" ht="21.75" customHeight="1">
      <c r="A200" s="40"/>
      <c r="B200" s="41"/>
      <c r="C200" s="214" t="s">
        <v>226</v>
      </c>
      <c r="D200" s="214" t="s">
        <v>192</v>
      </c>
      <c r="E200" s="215" t="s">
        <v>5413</v>
      </c>
      <c r="F200" s="216" t="s">
        <v>5414</v>
      </c>
      <c r="G200" s="217" t="s">
        <v>380</v>
      </c>
      <c r="H200" s="218">
        <v>37</v>
      </c>
      <c r="I200" s="219"/>
      <c r="J200" s="220">
        <f>ROUND(I200*H200,2)</f>
        <v>0</v>
      </c>
      <c r="K200" s="216" t="s">
        <v>196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0.0061000000000000004</v>
      </c>
      <c r="R200" s="223">
        <f>Q200*H200</f>
        <v>0.22570000000000001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307</v>
      </c>
      <c r="AT200" s="225" t="s">
        <v>192</v>
      </c>
      <c r="AU200" s="225" t="s">
        <v>82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307</v>
      </c>
      <c r="BM200" s="225" t="s">
        <v>5415</v>
      </c>
    </row>
    <row r="201" s="2" customFormat="1">
      <c r="A201" s="40"/>
      <c r="B201" s="41"/>
      <c r="C201" s="42"/>
      <c r="D201" s="227" t="s">
        <v>199</v>
      </c>
      <c r="E201" s="42"/>
      <c r="F201" s="228" t="s">
        <v>5416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82</v>
      </c>
    </row>
    <row r="202" s="14" customFormat="1">
      <c r="A202" s="14"/>
      <c r="B202" s="254"/>
      <c r="C202" s="255"/>
      <c r="D202" s="234" t="s">
        <v>205</v>
      </c>
      <c r="E202" s="256" t="s">
        <v>19</v>
      </c>
      <c r="F202" s="257" t="s">
        <v>5388</v>
      </c>
      <c r="G202" s="255"/>
      <c r="H202" s="256" t="s">
        <v>19</v>
      </c>
      <c r="I202" s="258"/>
      <c r="J202" s="255"/>
      <c r="K202" s="255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205</v>
      </c>
      <c r="AU202" s="263" t="s">
        <v>82</v>
      </c>
      <c r="AV202" s="14" t="s">
        <v>79</v>
      </c>
      <c r="AW202" s="14" t="s">
        <v>33</v>
      </c>
      <c r="AX202" s="14" t="s">
        <v>72</v>
      </c>
      <c r="AY202" s="263" t="s">
        <v>190</v>
      </c>
    </row>
    <row r="203" s="14" customFormat="1">
      <c r="A203" s="14"/>
      <c r="B203" s="254"/>
      <c r="C203" s="255"/>
      <c r="D203" s="234" t="s">
        <v>205</v>
      </c>
      <c r="E203" s="256" t="s">
        <v>19</v>
      </c>
      <c r="F203" s="257" t="s">
        <v>5379</v>
      </c>
      <c r="G203" s="255"/>
      <c r="H203" s="256" t="s">
        <v>19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205</v>
      </c>
      <c r="AU203" s="263" t="s">
        <v>82</v>
      </c>
      <c r="AV203" s="14" t="s">
        <v>79</v>
      </c>
      <c r="AW203" s="14" t="s">
        <v>33</v>
      </c>
      <c r="AX203" s="14" t="s">
        <v>72</v>
      </c>
      <c r="AY203" s="263" t="s">
        <v>190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1048</v>
      </c>
      <c r="G204" s="233"/>
      <c r="H204" s="237">
        <v>37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82</v>
      </c>
      <c r="AV204" s="13" t="s">
        <v>82</v>
      </c>
      <c r="AW204" s="13" t="s">
        <v>33</v>
      </c>
      <c r="AX204" s="13" t="s">
        <v>79</v>
      </c>
      <c r="AY204" s="243" t="s">
        <v>190</v>
      </c>
    </row>
    <row r="205" s="2" customFormat="1" ht="16.5" customHeight="1">
      <c r="A205" s="40"/>
      <c r="B205" s="41"/>
      <c r="C205" s="214" t="s">
        <v>327</v>
      </c>
      <c r="D205" s="214" t="s">
        <v>192</v>
      </c>
      <c r="E205" s="215" t="s">
        <v>5417</v>
      </c>
      <c r="F205" s="216" t="s">
        <v>5418</v>
      </c>
      <c r="G205" s="217" t="s">
        <v>380</v>
      </c>
      <c r="H205" s="218">
        <v>413.5</v>
      </c>
      <c r="I205" s="219"/>
      <c r="J205" s="220">
        <f>ROUND(I205*H205,2)</f>
        <v>0</v>
      </c>
      <c r="K205" s="216" t="s">
        <v>196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0.00072999999999999996</v>
      </c>
      <c r="R205" s="223">
        <f>Q205*H205</f>
        <v>0.30185499999999998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307</v>
      </c>
      <c r="AT205" s="225" t="s">
        <v>192</v>
      </c>
      <c r="AU205" s="225" t="s">
        <v>82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307</v>
      </c>
      <c r="BM205" s="225" t="s">
        <v>5419</v>
      </c>
    </row>
    <row r="206" s="2" customFormat="1">
      <c r="A206" s="40"/>
      <c r="B206" s="41"/>
      <c r="C206" s="42"/>
      <c r="D206" s="227" t="s">
        <v>199</v>
      </c>
      <c r="E206" s="42"/>
      <c r="F206" s="228" t="s">
        <v>5420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199</v>
      </c>
      <c r="AU206" s="19" t="s">
        <v>82</v>
      </c>
    </row>
    <row r="207" s="14" customFormat="1">
      <c r="A207" s="14"/>
      <c r="B207" s="254"/>
      <c r="C207" s="255"/>
      <c r="D207" s="234" t="s">
        <v>205</v>
      </c>
      <c r="E207" s="256" t="s">
        <v>19</v>
      </c>
      <c r="F207" s="257" t="s">
        <v>5421</v>
      </c>
      <c r="G207" s="255"/>
      <c r="H207" s="256" t="s">
        <v>19</v>
      </c>
      <c r="I207" s="258"/>
      <c r="J207" s="255"/>
      <c r="K207" s="255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205</v>
      </c>
      <c r="AU207" s="263" t="s">
        <v>82</v>
      </c>
      <c r="AV207" s="14" t="s">
        <v>79</v>
      </c>
      <c r="AW207" s="14" t="s">
        <v>33</v>
      </c>
      <c r="AX207" s="14" t="s">
        <v>72</v>
      </c>
      <c r="AY207" s="263" t="s">
        <v>190</v>
      </c>
    </row>
    <row r="208" s="14" customFormat="1">
      <c r="A208" s="14"/>
      <c r="B208" s="254"/>
      <c r="C208" s="255"/>
      <c r="D208" s="234" t="s">
        <v>205</v>
      </c>
      <c r="E208" s="256" t="s">
        <v>19</v>
      </c>
      <c r="F208" s="257" t="s">
        <v>5377</v>
      </c>
      <c r="G208" s="255"/>
      <c r="H208" s="256" t="s">
        <v>19</v>
      </c>
      <c r="I208" s="258"/>
      <c r="J208" s="255"/>
      <c r="K208" s="255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205</v>
      </c>
      <c r="AU208" s="263" t="s">
        <v>82</v>
      </c>
      <c r="AV208" s="14" t="s">
        <v>79</v>
      </c>
      <c r="AW208" s="14" t="s">
        <v>33</v>
      </c>
      <c r="AX208" s="14" t="s">
        <v>72</v>
      </c>
      <c r="AY208" s="263" t="s">
        <v>190</v>
      </c>
    </row>
    <row r="209" s="13" customFormat="1">
      <c r="A209" s="13"/>
      <c r="B209" s="232"/>
      <c r="C209" s="233"/>
      <c r="D209" s="234" t="s">
        <v>205</v>
      </c>
      <c r="E209" s="235" t="s">
        <v>19</v>
      </c>
      <c r="F209" s="236" t="s">
        <v>5422</v>
      </c>
      <c r="G209" s="233"/>
      <c r="H209" s="237">
        <v>74.400000000000006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205</v>
      </c>
      <c r="AU209" s="243" t="s">
        <v>82</v>
      </c>
      <c r="AV209" s="13" t="s">
        <v>82</v>
      </c>
      <c r="AW209" s="13" t="s">
        <v>33</v>
      </c>
      <c r="AX209" s="13" t="s">
        <v>72</v>
      </c>
      <c r="AY209" s="243" t="s">
        <v>190</v>
      </c>
    </row>
    <row r="210" s="14" customFormat="1">
      <c r="A210" s="14"/>
      <c r="B210" s="254"/>
      <c r="C210" s="255"/>
      <c r="D210" s="234" t="s">
        <v>205</v>
      </c>
      <c r="E210" s="256" t="s">
        <v>19</v>
      </c>
      <c r="F210" s="257" t="s">
        <v>5389</v>
      </c>
      <c r="G210" s="255"/>
      <c r="H210" s="256" t="s">
        <v>19</v>
      </c>
      <c r="I210" s="258"/>
      <c r="J210" s="255"/>
      <c r="K210" s="255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205</v>
      </c>
      <c r="AU210" s="263" t="s">
        <v>82</v>
      </c>
      <c r="AV210" s="14" t="s">
        <v>79</v>
      </c>
      <c r="AW210" s="14" t="s">
        <v>33</v>
      </c>
      <c r="AX210" s="14" t="s">
        <v>72</v>
      </c>
      <c r="AY210" s="263" t="s">
        <v>190</v>
      </c>
    </row>
    <row r="211" s="13" customFormat="1">
      <c r="A211" s="13"/>
      <c r="B211" s="232"/>
      <c r="C211" s="233"/>
      <c r="D211" s="234" t="s">
        <v>205</v>
      </c>
      <c r="E211" s="235" t="s">
        <v>19</v>
      </c>
      <c r="F211" s="236" t="s">
        <v>5423</v>
      </c>
      <c r="G211" s="233"/>
      <c r="H211" s="237">
        <v>118.59999999999999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205</v>
      </c>
      <c r="AU211" s="243" t="s">
        <v>82</v>
      </c>
      <c r="AV211" s="13" t="s">
        <v>82</v>
      </c>
      <c r="AW211" s="13" t="s">
        <v>33</v>
      </c>
      <c r="AX211" s="13" t="s">
        <v>72</v>
      </c>
      <c r="AY211" s="243" t="s">
        <v>190</v>
      </c>
    </row>
    <row r="212" s="14" customFormat="1">
      <c r="A212" s="14"/>
      <c r="B212" s="254"/>
      <c r="C212" s="255"/>
      <c r="D212" s="234" t="s">
        <v>205</v>
      </c>
      <c r="E212" s="256" t="s">
        <v>19</v>
      </c>
      <c r="F212" s="257" t="s">
        <v>5392</v>
      </c>
      <c r="G212" s="255"/>
      <c r="H212" s="256" t="s">
        <v>19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205</v>
      </c>
      <c r="AU212" s="263" t="s">
        <v>82</v>
      </c>
      <c r="AV212" s="14" t="s">
        <v>79</v>
      </c>
      <c r="AW212" s="14" t="s">
        <v>33</v>
      </c>
      <c r="AX212" s="14" t="s">
        <v>72</v>
      </c>
      <c r="AY212" s="263" t="s">
        <v>190</v>
      </c>
    </row>
    <row r="213" s="13" customFormat="1">
      <c r="A213" s="13"/>
      <c r="B213" s="232"/>
      <c r="C213" s="233"/>
      <c r="D213" s="234" t="s">
        <v>205</v>
      </c>
      <c r="E213" s="235" t="s">
        <v>19</v>
      </c>
      <c r="F213" s="236" t="s">
        <v>5424</v>
      </c>
      <c r="G213" s="233"/>
      <c r="H213" s="237">
        <v>18.5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205</v>
      </c>
      <c r="AU213" s="243" t="s">
        <v>82</v>
      </c>
      <c r="AV213" s="13" t="s">
        <v>82</v>
      </c>
      <c r="AW213" s="13" t="s">
        <v>33</v>
      </c>
      <c r="AX213" s="13" t="s">
        <v>72</v>
      </c>
      <c r="AY213" s="243" t="s">
        <v>190</v>
      </c>
    </row>
    <row r="214" s="16" customFormat="1">
      <c r="A214" s="16"/>
      <c r="B214" s="286"/>
      <c r="C214" s="287"/>
      <c r="D214" s="234" t="s">
        <v>205</v>
      </c>
      <c r="E214" s="288" t="s">
        <v>19</v>
      </c>
      <c r="F214" s="289" t="s">
        <v>914</v>
      </c>
      <c r="G214" s="287"/>
      <c r="H214" s="290">
        <v>211.5</v>
      </c>
      <c r="I214" s="291"/>
      <c r="J214" s="287"/>
      <c r="K214" s="287"/>
      <c r="L214" s="292"/>
      <c r="M214" s="293"/>
      <c r="N214" s="294"/>
      <c r="O214" s="294"/>
      <c r="P214" s="294"/>
      <c r="Q214" s="294"/>
      <c r="R214" s="294"/>
      <c r="S214" s="294"/>
      <c r="T214" s="29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6" t="s">
        <v>205</v>
      </c>
      <c r="AU214" s="296" t="s">
        <v>82</v>
      </c>
      <c r="AV214" s="16" t="s">
        <v>207</v>
      </c>
      <c r="AW214" s="16" t="s">
        <v>33</v>
      </c>
      <c r="AX214" s="16" t="s">
        <v>72</v>
      </c>
      <c r="AY214" s="296" t="s">
        <v>190</v>
      </c>
    </row>
    <row r="215" s="14" customFormat="1">
      <c r="A215" s="14"/>
      <c r="B215" s="254"/>
      <c r="C215" s="255"/>
      <c r="D215" s="234" t="s">
        <v>205</v>
      </c>
      <c r="E215" s="256" t="s">
        <v>19</v>
      </c>
      <c r="F215" s="257" t="s">
        <v>5425</v>
      </c>
      <c r="G215" s="255"/>
      <c r="H215" s="256" t="s">
        <v>19</v>
      </c>
      <c r="I215" s="258"/>
      <c r="J215" s="255"/>
      <c r="K215" s="255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205</v>
      </c>
      <c r="AU215" s="263" t="s">
        <v>82</v>
      </c>
      <c r="AV215" s="14" t="s">
        <v>79</v>
      </c>
      <c r="AW215" s="14" t="s">
        <v>33</v>
      </c>
      <c r="AX215" s="14" t="s">
        <v>72</v>
      </c>
      <c r="AY215" s="263" t="s">
        <v>190</v>
      </c>
    </row>
    <row r="216" s="14" customFormat="1">
      <c r="A216" s="14"/>
      <c r="B216" s="254"/>
      <c r="C216" s="255"/>
      <c r="D216" s="234" t="s">
        <v>205</v>
      </c>
      <c r="E216" s="256" t="s">
        <v>19</v>
      </c>
      <c r="F216" s="257" t="s">
        <v>5377</v>
      </c>
      <c r="G216" s="255"/>
      <c r="H216" s="256" t="s">
        <v>19</v>
      </c>
      <c r="I216" s="258"/>
      <c r="J216" s="255"/>
      <c r="K216" s="255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205</v>
      </c>
      <c r="AU216" s="263" t="s">
        <v>82</v>
      </c>
      <c r="AV216" s="14" t="s">
        <v>79</v>
      </c>
      <c r="AW216" s="14" t="s">
        <v>33</v>
      </c>
      <c r="AX216" s="14" t="s">
        <v>72</v>
      </c>
      <c r="AY216" s="263" t="s">
        <v>190</v>
      </c>
    </row>
    <row r="217" s="13" customFormat="1">
      <c r="A217" s="13"/>
      <c r="B217" s="232"/>
      <c r="C217" s="233"/>
      <c r="D217" s="234" t="s">
        <v>205</v>
      </c>
      <c r="E217" s="235" t="s">
        <v>19</v>
      </c>
      <c r="F217" s="236" t="s">
        <v>5426</v>
      </c>
      <c r="G217" s="233"/>
      <c r="H217" s="237">
        <v>7.7999999999999998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205</v>
      </c>
      <c r="AU217" s="243" t="s">
        <v>82</v>
      </c>
      <c r="AV217" s="13" t="s">
        <v>82</v>
      </c>
      <c r="AW217" s="13" t="s">
        <v>33</v>
      </c>
      <c r="AX217" s="13" t="s">
        <v>72</v>
      </c>
      <c r="AY217" s="243" t="s">
        <v>190</v>
      </c>
    </row>
    <row r="218" s="14" customFormat="1">
      <c r="A218" s="14"/>
      <c r="B218" s="254"/>
      <c r="C218" s="255"/>
      <c r="D218" s="234" t="s">
        <v>205</v>
      </c>
      <c r="E218" s="256" t="s">
        <v>19</v>
      </c>
      <c r="F218" s="257" t="s">
        <v>5389</v>
      </c>
      <c r="G218" s="255"/>
      <c r="H218" s="256" t="s">
        <v>19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205</v>
      </c>
      <c r="AU218" s="263" t="s">
        <v>82</v>
      </c>
      <c r="AV218" s="14" t="s">
        <v>79</v>
      </c>
      <c r="AW218" s="14" t="s">
        <v>33</v>
      </c>
      <c r="AX218" s="14" t="s">
        <v>72</v>
      </c>
      <c r="AY218" s="263" t="s">
        <v>190</v>
      </c>
    </row>
    <row r="219" s="13" customFormat="1">
      <c r="A219" s="13"/>
      <c r="B219" s="232"/>
      <c r="C219" s="233"/>
      <c r="D219" s="234" t="s">
        <v>205</v>
      </c>
      <c r="E219" s="235" t="s">
        <v>19</v>
      </c>
      <c r="F219" s="236" t="s">
        <v>5427</v>
      </c>
      <c r="G219" s="233"/>
      <c r="H219" s="237">
        <v>179.19999999999999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205</v>
      </c>
      <c r="AU219" s="243" t="s">
        <v>82</v>
      </c>
      <c r="AV219" s="13" t="s">
        <v>82</v>
      </c>
      <c r="AW219" s="13" t="s">
        <v>33</v>
      </c>
      <c r="AX219" s="13" t="s">
        <v>72</v>
      </c>
      <c r="AY219" s="243" t="s">
        <v>190</v>
      </c>
    </row>
    <row r="220" s="14" customFormat="1">
      <c r="A220" s="14"/>
      <c r="B220" s="254"/>
      <c r="C220" s="255"/>
      <c r="D220" s="234" t="s">
        <v>205</v>
      </c>
      <c r="E220" s="256" t="s">
        <v>19</v>
      </c>
      <c r="F220" s="257" t="s">
        <v>5392</v>
      </c>
      <c r="G220" s="255"/>
      <c r="H220" s="256" t="s">
        <v>19</v>
      </c>
      <c r="I220" s="258"/>
      <c r="J220" s="255"/>
      <c r="K220" s="255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205</v>
      </c>
      <c r="AU220" s="263" t="s">
        <v>82</v>
      </c>
      <c r="AV220" s="14" t="s">
        <v>79</v>
      </c>
      <c r="AW220" s="14" t="s">
        <v>33</v>
      </c>
      <c r="AX220" s="14" t="s">
        <v>72</v>
      </c>
      <c r="AY220" s="263" t="s">
        <v>190</v>
      </c>
    </row>
    <row r="221" s="13" customFormat="1">
      <c r="A221" s="13"/>
      <c r="B221" s="232"/>
      <c r="C221" s="233"/>
      <c r="D221" s="234" t="s">
        <v>205</v>
      </c>
      <c r="E221" s="235" t="s">
        <v>19</v>
      </c>
      <c r="F221" s="236" t="s">
        <v>8</v>
      </c>
      <c r="G221" s="233"/>
      <c r="H221" s="237">
        <v>15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205</v>
      </c>
      <c r="AU221" s="243" t="s">
        <v>82</v>
      </c>
      <c r="AV221" s="13" t="s">
        <v>82</v>
      </c>
      <c r="AW221" s="13" t="s">
        <v>33</v>
      </c>
      <c r="AX221" s="13" t="s">
        <v>72</v>
      </c>
      <c r="AY221" s="243" t="s">
        <v>190</v>
      </c>
    </row>
    <row r="222" s="16" customFormat="1">
      <c r="A222" s="16"/>
      <c r="B222" s="286"/>
      <c r="C222" s="287"/>
      <c r="D222" s="234" t="s">
        <v>205</v>
      </c>
      <c r="E222" s="288" t="s">
        <v>19</v>
      </c>
      <c r="F222" s="289" t="s">
        <v>914</v>
      </c>
      <c r="G222" s="287"/>
      <c r="H222" s="290">
        <v>202</v>
      </c>
      <c r="I222" s="291"/>
      <c r="J222" s="287"/>
      <c r="K222" s="287"/>
      <c r="L222" s="292"/>
      <c r="M222" s="293"/>
      <c r="N222" s="294"/>
      <c r="O222" s="294"/>
      <c r="P222" s="294"/>
      <c r="Q222" s="294"/>
      <c r="R222" s="294"/>
      <c r="S222" s="294"/>
      <c r="T222" s="29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96" t="s">
        <v>205</v>
      </c>
      <c r="AU222" s="296" t="s">
        <v>82</v>
      </c>
      <c r="AV222" s="16" t="s">
        <v>207</v>
      </c>
      <c r="AW222" s="16" t="s">
        <v>33</v>
      </c>
      <c r="AX222" s="16" t="s">
        <v>72</v>
      </c>
      <c r="AY222" s="296" t="s">
        <v>190</v>
      </c>
    </row>
    <row r="223" s="15" customFormat="1">
      <c r="A223" s="15"/>
      <c r="B223" s="264"/>
      <c r="C223" s="265"/>
      <c r="D223" s="234" t="s">
        <v>205</v>
      </c>
      <c r="E223" s="266" t="s">
        <v>19</v>
      </c>
      <c r="F223" s="267" t="s">
        <v>243</v>
      </c>
      <c r="G223" s="265"/>
      <c r="H223" s="268">
        <v>413.5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205</v>
      </c>
      <c r="AU223" s="274" t="s">
        <v>82</v>
      </c>
      <c r="AV223" s="15" t="s">
        <v>197</v>
      </c>
      <c r="AW223" s="15" t="s">
        <v>33</v>
      </c>
      <c r="AX223" s="15" t="s">
        <v>79</v>
      </c>
      <c r="AY223" s="274" t="s">
        <v>190</v>
      </c>
    </row>
    <row r="224" s="2" customFormat="1" ht="16.5" customHeight="1">
      <c r="A224" s="40"/>
      <c r="B224" s="41"/>
      <c r="C224" s="214" t="s">
        <v>337</v>
      </c>
      <c r="D224" s="214" t="s">
        <v>192</v>
      </c>
      <c r="E224" s="215" t="s">
        <v>5428</v>
      </c>
      <c r="F224" s="216" t="s">
        <v>5429</v>
      </c>
      <c r="G224" s="217" t="s">
        <v>380</v>
      </c>
      <c r="H224" s="218">
        <v>131.40000000000001</v>
      </c>
      <c r="I224" s="219"/>
      <c r="J224" s="220">
        <f>ROUND(I224*H224,2)</f>
        <v>0</v>
      </c>
      <c r="K224" s="216" t="s">
        <v>196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0.00097999999999999997</v>
      </c>
      <c r="R224" s="223">
        <f>Q224*H224</f>
        <v>0.128772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307</v>
      </c>
      <c r="AT224" s="225" t="s">
        <v>192</v>
      </c>
      <c r="AU224" s="225" t="s">
        <v>82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307</v>
      </c>
      <c r="BM224" s="225" t="s">
        <v>5430</v>
      </c>
    </row>
    <row r="225" s="2" customFormat="1">
      <c r="A225" s="40"/>
      <c r="B225" s="41"/>
      <c r="C225" s="42"/>
      <c r="D225" s="227" t="s">
        <v>199</v>
      </c>
      <c r="E225" s="42"/>
      <c r="F225" s="228" t="s">
        <v>5431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199</v>
      </c>
      <c r="AU225" s="19" t="s">
        <v>82</v>
      </c>
    </row>
    <row r="226" s="14" customFormat="1">
      <c r="A226" s="14"/>
      <c r="B226" s="254"/>
      <c r="C226" s="255"/>
      <c r="D226" s="234" t="s">
        <v>205</v>
      </c>
      <c r="E226" s="256" t="s">
        <v>19</v>
      </c>
      <c r="F226" s="257" t="s">
        <v>5421</v>
      </c>
      <c r="G226" s="255"/>
      <c r="H226" s="256" t="s">
        <v>19</v>
      </c>
      <c r="I226" s="258"/>
      <c r="J226" s="255"/>
      <c r="K226" s="255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205</v>
      </c>
      <c r="AU226" s="263" t="s">
        <v>82</v>
      </c>
      <c r="AV226" s="14" t="s">
        <v>79</v>
      </c>
      <c r="AW226" s="14" t="s">
        <v>33</v>
      </c>
      <c r="AX226" s="14" t="s">
        <v>72</v>
      </c>
      <c r="AY226" s="263" t="s">
        <v>190</v>
      </c>
    </row>
    <row r="227" s="14" customFormat="1">
      <c r="A227" s="14"/>
      <c r="B227" s="254"/>
      <c r="C227" s="255"/>
      <c r="D227" s="234" t="s">
        <v>205</v>
      </c>
      <c r="E227" s="256" t="s">
        <v>19</v>
      </c>
      <c r="F227" s="257" t="s">
        <v>5389</v>
      </c>
      <c r="G227" s="255"/>
      <c r="H227" s="256" t="s">
        <v>19</v>
      </c>
      <c r="I227" s="258"/>
      <c r="J227" s="255"/>
      <c r="K227" s="255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205</v>
      </c>
      <c r="AU227" s="263" t="s">
        <v>82</v>
      </c>
      <c r="AV227" s="14" t="s">
        <v>79</v>
      </c>
      <c r="AW227" s="14" t="s">
        <v>33</v>
      </c>
      <c r="AX227" s="14" t="s">
        <v>72</v>
      </c>
      <c r="AY227" s="263" t="s">
        <v>190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5432</v>
      </c>
      <c r="G228" s="233"/>
      <c r="H228" s="237">
        <v>105.7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82</v>
      </c>
      <c r="AV228" s="13" t="s">
        <v>82</v>
      </c>
      <c r="AW228" s="13" t="s">
        <v>33</v>
      </c>
      <c r="AX228" s="13" t="s">
        <v>72</v>
      </c>
      <c r="AY228" s="243" t="s">
        <v>190</v>
      </c>
    </row>
    <row r="229" s="14" customFormat="1">
      <c r="A229" s="14"/>
      <c r="B229" s="254"/>
      <c r="C229" s="255"/>
      <c r="D229" s="234" t="s">
        <v>205</v>
      </c>
      <c r="E229" s="256" t="s">
        <v>19</v>
      </c>
      <c r="F229" s="257" t="s">
        <v>5425</v>
      </c>
      <c r="G229" s="255"/>
      <c r="H229" s="256" t="s">
        <v>19</v>
      </c>
      <c r="I229" s="258"/>
      <c r="J229" s="255"/>
      <c r="K229" s="255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205</v>
      </c>
      <c r="AU229" s="263" t="s">
        <v>82</v>
      </c>
      <c r="AV229" s="14" t="s">
        <v>79</v>
      </c>
      <c r="AW229" s="14" t="s">
        <v>33</v>
      </c>
      <c r="AX229" s="14" t="s">
        <v>72</v>
      </c>
      <c r="AY229" s="263" t="s">
        <v>190</v>
      </c>
    </row>
    <row r="230" s="14" customFormat="1">
      <c r="A230" s="14"/>
      <c r="B230" s="254"/>
      <c r="C230" s="255"/>
      <c r="D230" s="234" t="s">
        <v>205</v>
      </c>
      <c r="E230" s="256" t="s">
        <v>19</v>
      </c>
      <c r="F230" s="257" t="s">
        <v>5379</v>
      </c>
      <c r="G230" s="255"/>
      <c r="H230" s="256" t="s">
        <v>19</v>
      </c>
      <c r="I230" s="258"/>
      <c r="J230" s="255"/>
      <c r="K230" s="255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205</v>
      </c>
      <c r="AU230" s="263" t="s">
        <v>82</v>
      </c>
      <c r="AV230" s="14" t="s">
        <v>79</v>
      </c>
      <c r="AW230" s="14" t="s">
        <v>33</v>
      </c>
      <c r="AX230" s="14" t="s">
        <v>72</v>
      </c>
      <c r="AY230" s="263" t="s">
        <v>190</v>
      </c>
    </row>
    <row r="231" s="13" customFormat="1">
      <c r="A231" s="13"/>
      <c r="B231" s="232"/>
      <c r="C231" s="233"/>
      <c r="D231" s="234" t="s">
        <v>205</v>
      </c>
      <c r="E231" s="235" t="s">
        <v>19</v>
      </c>
      <c r="F231" s="236" t="s">
        <v>5433</v>
      </c>
      <c r="G231" s="233"/>
      <c r="H231" s="237">
        <v>25.699999999999999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205</v>
      </c>
      <c r="AU231" s="243" t="s">
        <v>82</v>
      </c>
      <c r="AV231" s="13" t="s">
        <v>82</v>
      </c>
      <c r="AW231" s="13" t="s">
        <v>33</v>
      </c>
      <c r="AX231" s="13" t="s">
        <v>72</v>
      </c>
      <c r="AY231" s="243" t="s">
        <v>190</v>
      </c>
    </row>
    <row r="232" s="15" customFormat="1">
      <c r="A232" s="15"/>
      <c r="B232" s="264"/>
      <c r="C232" s="265"/>
      <c r="D232" s="234" t="s">
        <v>205</v>
      </c>
      <c r="E232" s="266" t="s">
        <v>19</v>
      </c>
      <c r="F232" s="267" t="s">
        <v>243</v>
      </c>
      <c r="G232" s="265"/>
      <c r="H232" s="268">
        <v>131.40000000000001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205</v>
      </c>
      <c r="AU232" s="274" t="s">
        <v>82</v>
      </c>
      <c r="AV232" s="15" t="s">
        <v>197</v>
      </c>
      <c r="AW232" s="15" t="s">
        <v>33</v>
      </c>
      <c r="AX232" s="15" t="s">
        <v>79</v>
      </c>
      <c r="AY232" s="274" t="s">
        <v>190</v>
      </c>
    </row>
    <row r="233" s="2" customFormat="1" ht="16.5" customHeight="1">
      <c r="A233" s="40"/>
      <c r="B233" s="41"/>
      <c r="C233" s="214" t="s">
        <v>344</v>
      </c>
      <c r="D233" s="214" t="s">
        <v>192</v>
      </c>
      <c r="E233" s="215" t="s">
        <v>5434</v>
      </c>
      <c r="F233" s="216" t="s">
        <v>5435</v>
      </c>
      <c r="G233" s="217" t="s">
        <v>380</v>
      </c>
      <c r="H233" s="218">
        <v>140.80000000000001</v>
      </c>
      <c r="I233" s="219"/>
      <c r="J233" s="220">
        <f>ROUND(I233*H233,2)</f>
        <v>0</v>
      </c>
      <c r="K233" s="216" t="s">
        <v>196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0.0012999999999999999</v>
      </c>
      <c r="R233" s="223">
        <f>Q233*H233</f>
        <v>0.18304000000000001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307</v>
      </c>
      <c r="AT233" s="225" t="s">
        <v>192</v>
      </c>
      <c r="AU233" s="225" t="s">
        <v>82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307</v>
      </c>
      <c r="BM233" s="225" t="s">
        <v>5436</v>
      </c>
    </row>
    <row r="234" s="2" customFormat="1">
      <c r="A234" s="40"/>
      <c r="B234" s="41"/>
      <c r="C234" s="42"/>
      <c r="D234" s="227" t="s">
        <v>199</v>
      </c>
      <c r="E234" s="42"/>
      <c r="F234" s="228" t="s">
        <v>5437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199</v>
      </c>
      <c r="AU234" s="19" t="s">
        <v>82</v>
      </c>
    </row>
    <row r="235" s="14" customFormat="1">
      <c r="A235" s="14"/>
      <c r="B235" s="254"/>
      <c r="C235" s="255"/>
      <c r="D235" s="234" t="s">
        <v>205</v>
      </c>
      <c r="E235" s="256" t="s">
        <v>19</v>
      </c>
      <c r="F235" s="257" t="s">
        <v>5421</v>
      </c>
      <c r="G235" s="255"/>
      <c r="H235" s="256" t="s">
        <v>19</v>
      </c>
      <c r="I235" s="258"/>
      <c r="J235" s="255"/>
      <c r="K235" s="255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205</v>
      </c>
      <c r="AU235" s="263" t="s">
        <v>82</v>
      </c>
      <c r="AV235" s="14" t="s">
        <v>79</v>
      </c>
      <c r="AW235" s="14" t="s">
        <v>33</v>
      </c>
      <c r="AX235" s="14" t="s">
        <v>72</v>
      </c>
      <c r="AY235" s="263" t="s">
        <v>190</v>
      </c>
    </row>
    <row r="236" s="14" customFormat="1">
      <c r="A236" s="14"/>
      <c r="B236" s="254"/>
      <c r="C236" s="255"/>
      <c r="D236" s="234" t="s">
        <v>205</v>
      </c>
      <c r="E236" s="256" t="s">
        <v>19</v>
      </c>
      <c r="F236" s="257" t="s">
        <v>5379</v>
      </c>
      <c r="G236" s="255"/>
      <c r="H236" s="256" t="s">
        <v>19</v>
      </c>
      <c r="I236" s="258"/>
      <c r="J236" s="255"/>
      <c r="K236" s="255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205</v>
      </c>
      <c r="AU236" s="263" t="s">
        <v>82</v>
      </c>
      <c r="AV236" s="14" t="s">
        <v>79</v>
      </c>
      <c r="AW236" s="14" t="s">
        <v>33</v>
      </c>
      <c r="AX236" s="14" t="s">
        <v>72</v>
      </c>
      <c r="AY236" s="263" t="s">
        <v>190</v>
      </c>
    </row>
    <row r="237" s="13" customFormat="1">
      <c r="A237" s="13"/>
      <c r="B237" s="232"/>
      <c r="C237" s="233"/>
      <c r="D237" s="234" t="s">
        <v>205</v>
      </c>
      <c r="E237" s="235" t="s">
        <v>19</v>
      </c>
      <c r="F237" s="236" t="s">
        <v>5438</v>
      </c>
      <c r="G237" s="233"/>
      <c r="H237" s="237">
        <v>71.799999999999997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205</v>
      </c>
      <c r="AU237" s="243" t="s">
        <v>82</v>
      </c>
      <c r="AV237" s="13" t="s">
        <v>82</v>
      </c>
      <c r="AW237" s="13" t="s">
        <v>33</v>
      </c>
      <c r="AX237" s="13" t="s">
        <v>72</v>
      </c>
      <c r="AY237" s="243" t="s">
        <v>190</v>
      </c>
    </row>
    <row r="238" s="14" customFormat="1">
      <c r="A238" s="14"/>
      <c r="B238" s="254"/>
      <c r="C238" s="255"/>
      <c r="D238" s="234" t="s">
        <v>205</v>
      </c>
      <c r="E238" s="256" t="s">
        <v>19</v>
      </c>
      <c r="F238" s="257" t="s">
        <v>5425</v>
      </c>
      <c r="G238" s="255"/>
      <c r="H238" s="256" t="s">
        <v>19</v>
      </c>
      <c r="I238" s="258"/>
      <c r="J238" s="255"/>
      <c r="K238" s="255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205</v>
      </c>
      <c r="AU238" s="263" t="s">
        <v>82</v>
      </c>
      <c r="AV238" s="14" t="s">
        <v>79</v>
      </c>
      <c r="AW238" s="14" t="s">
        <v>33</v>
      </c>
      <c r="AX238" s="14" t="s">
        <v>72</v>
      </c>
      <c r="AY238" s="263" t="s">
        <v>190</v>
      </c>
    </row>
    <row r="239" s="14" customFormat="1">
      <c r="A239" s="14"/>
      <c r="B239" s="254"/>
      <c r="C239" s="255"/>
      <c r="D239" s="234" t="s">
        <v>205</v>
      </c>
      <c r="E239" s="256" t="s">
        <v>19</v>
      </c>
      <c r="F239" s="257" t="s">
        <v>5379</v>
      </c>
      <c r="G239" s="255"/>
      <c r="H239" s="256" t="s">
        <v>19</v>
      </c>
      <c r="I239" s="258"/>
      <c r="J239" s="255"/>
      <c r="K239" s="255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205</v>
      </c>
      <c r="AU239" s="263" t="s">
        <v>82</v>
      </c>
      <c r="AV239" s="14" t="s">
        <v>79</v>
      </c>
      <c r="AW239" s="14" t="s">
        <v>33</v>
      </c>
      <c r="AX239" s="14" t="s">
        <v>72</v>
      </c>
      <c r="AY239" s="263" t="s">
        <v>190</v>
      </c>
    </row>
    <row r="240" s="13" customFormat="1">
      <c r="A240" s="13"/>
      <c r="B240" s="232"/>
      <c r="C240" s="233"/>
      <c r="D240" s="234" t="s">
        <v>205</v>
      </c>
      <c r="E240" s="235" t="s">
        <v>19</v>
      </c>
      <c r="F240" s="236" t="s">
        <v>1507</v>
      </c>
      <c r="G240" s="233"/>
      <c r="H240" s="237">
        <v>69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205</v>
      </c>
      <c r="AU240" s="243" t="s">
        <v>82</v>
      </c>
      <c r="AV240" s="13" t="s">
        <v>82</v>
      </c>
      <c r="AW240" s="13" t="s">
        <v>33</v>
      </c>
      <c r="AX240" s="13" t="s">
        <v>72</v>
      </c>
      <c r="AY240" s="243" t="s">
        <v>190</v>
      </c>
    </row>
    <row r="241" s="15" customFormat="1">
      <c r="A241" s="15"/>
      <c r="B241" s="264"/>
      <c r="C241" s="265"/>
      <c r="D241" s="234" t="s">
        <v>205</v>
      </c>
      <c r="E241" s="266" t="s">
        <v>19</v>
      </c>
      <c r="F241" s="267" t="s">
        <v>243</v>
      </c>
      <c r="G241" s="265"/>
      <c r="H241" s="268">
        <v>140.80000000000001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205</v>
      </c>
      <c r="AU241" s="274" t="s">
        <v>82</v>
      </c>
      <c r="AV241" s="15" t="s">
        <v>197</v>
      </c>
      <c r="AW241" s="15" t="s">
        <v>33</v>
      </c>
      <c r="AX241" s="15" t="s">
        <v>79</v>
      </c>
      <c r="AY241" s="274" t="s">
        <v>190</v>
      </c>
    </row>
    <row r="242" s="2" customFormat="1" ht="16.5" customHeight="1">
      <c r="A242" s="40"/>
      <c r="B242" s="41"/>
      <c r="C242" s="214" t="s">
        <v>7</v>
      </c>
      <c r="D242" s="214" t="s">
        <v>192</v>
      </c>
      <c r="E242" s="215" t="s">
        <v>5439</v>
      </c>
      <c r="F242" s="216" t="s">
        <v>5440</v>
      </c>
      <c r="G242" s="217" t="s">
        <v>380</v>
      </c>
      <c r="H242" s="218">
        <v>6</v>
      </c>
      <c r="I242" s="219"/>
      <c r="J242" s="220">
        <f>ROUND(I242*H242,2)</f>
        <v>0</v>
      </c>
      <c r="K242" s="216" t="s">
        <v>196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0.00263</v>
      </c>
      <c r="R242" s="223">
        <f>Q242*H242</f>
        <v>0.015779999999999999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307</v>
      </c>
      <c r="AT242" s="225" t="s">
        <v>192</v>
      </c>
      <c r="AU242" s="225" t="s">
        <v>82</v>
      </c>
      <c r="AY242" s="19" t="s">
        <v>190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307</v>
      </c>
      <c r="BM242" s="225" t="s">
        <v>5441</v>
      </c>
    </row>
    <row r="243" s="2" customFormat="1">
      <c r="A243" s="40"/>
      <c r="B243" s="41"/>
      <c r="C243" s="42"/>
      <c r="D243" s="227" t="s">
        <v>199</v>
      </c>
      <c r="E243" s="42"/>
      <c r="F243" s="228" t="s">
        <v>5442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199</v>
      </c>
      <c r="AU243" s="19" t="s">
        <v>82</v>
      </c>
    </row>
    <row r="244" s="14" customFormat="1">
      <c r="A244" s="14"/>
      <c r="B244" s="254"/>
      <c r="C244" s="255"/>
      <c r="D244" s="234" t="s">
        <v>205</v>
      </c>
      <c r="E244" s="256" t="s">
        <v>19</v>
      </c>
      <c r="F244" s="257" t="s">
        <v>5421</v>
      </c>
      <c r="G244" s="255"/>
      <c r="H244" s="256" t="s">
        <v>19</v>
      </c>
      <c r="I244" s="258"/>
      <c r="J244" s="255"/>
      <c r="K244" s="255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205</v>
      </c>
      <c r="AU244" s="263" t="s">
        <v>82</v>
      </c>
      <c r="AV244" s="14" t="s">
        <v>79</v>
      </c>
      <c r="AW244" s="14" t="s">
        <v>33</v>
      </c>
      <c r="AX244" s="14" t="s">
        <v>72</v>
      </c>
      <c r="AY244" s="263" t="s">
        <v>190</v>
      </c>
    </row>
    <row r="245" s="14" customFormat="1">
      <c r="A245" s="14"/>
      <c r="B245" s="254"/>
      <c r="C245" s="255"/>
      <c r="D245" s="234" t="s">
        <v>205</v>
      </c>
      <c r="E245" s="256" t="s">
        <v>19</v>
      </c>
      <c r="F245" s="257" t="s">
        <v>5379</v>
      </c>
      <c r="G245" s="255"/>
      <c r="H245" s="256" t="s">
        <v>19</v>
      </c>
      <c r="I245" s="258"/>
      <c r="J245" s="255"/>
      <c r="K245" s="255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205</v>
      </c>
      <c r="AU245" s="263" t="s">
        <v>82</v>
      </c>
      <c r="AV245" s="14" t="s">
        <v>79</v>
      </c>
      <c r="AW245" s="14" t="s">
        <v>33</v>
      </c>
      <c r="AX245" s="14" t="s">
        <v>72</v>
      </c>
      <c r="AY245" s="263" t="s">
        <v>190</v>
      </c>
    </row>
    <row r="246" s="13" customFormat="1">
      <c r="A246" s="13"/>
      <c r="B246" s="232"/>
      <c r="C246" s="233"/>
      <c r="D246" s="234" t="s">
        <v>205</v>
      </c>
      <c r="E246" s="235" t="s">
        <v>19</v>
      </c>
      <c r="F246" s="236" t="s">
        <v>228</v>
      </c>
      <c r="G246" s="233"/>
      <c r="H246" s="237">
        <v>6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205</v>
      </c>
      <c r="AU246" s="243" t="s">
        <v>82</v>
      </c>
      <c r="AV246" s="13" t="s">
        <v>82</v>
      </c>
      <c r="AW246" s="13" t="s">
        <v>33</v>
      </c>
      <c r="AX246" s="13" t="s">
        <v>79</v>
      </c>
      <c r="AY246" s="243" t="s">
        <v>190</v>
      </c>
    </row>
    <row r="247" s="2" customFormat="1" ht="16.5" customHeight="1">
      <c r="A247" s="40"/>
      <c r="B247" s="41"/>
      <c r="C247" s="214" t="s">
        <v>359</v>
      </c>
      <c r="D247" s="214" t="s">
        <v>192</v>
      </c>
      <c r="E247" s="215" t="s">
        <v>5443</v>
      </c>
      <c r="F247" s="216" t="s">
        <v>5444</v>
      </c>
      <c r="G247" s="217" t="s">
        <v>380</v>
      </c>
      <c r="H247" s="218">
        <v>68</v>
      </c>
      <c r="I247" s="219"/>
      <c r="J247" s="220">
        <f>ROUND(I247*H247,2)</f>
        <v>0</v>
      </c>
      <c r="K247" s="216" t="s">
        <v>196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0.00364</v>
      </c>
      <c r="R247" s="223">
        <f>Q247*H247</f>
        <v>0.24751999999999999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307</v>
      </c>
      <c r="AT247" s="225" t="s">
        <v>192</v>
      </c>
      <c r="AU247" s="225" t="s">
        <v>82</v>
      </c>
      <c r="AY247" s="19" t="s">
        <v>190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307</v>
      </c>
      <c r="BM247" s="225" t="s">
        <v>5445</v>
      </c>
    </row>
    <row r="248" s="2" customFormat="1">
      <c r="A248" s="40"/>
      <c r="B248" s="41"/>
      <c r="C248" s="42"/>
      <c r="D248" s="227" t="s">
        <v>199</v>
      </c>
      <c r="E248" s="42"/>
      <c r="F248" s="228" t="s">
        <v>5446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199</v>
      </c>
      <c r="AU248" s="19" t="s">
        <v>82</v>
      </c>
    </row>
    <row r="249" s="14" customFormat="1">
      <c r="A249" s="14"/>
      <c r="B249" s="254"/>
      <c r="C249" s="255"/>
      <c r="D249" s="234" t="s">
        <v>205</v>
      </c>
      <c r="E249" s="256" t="s">
        <v>19</v>
      </c>
      <c r="F249" s="257" t="s">
        <v>5421</v>
      </c>
      <c r="G249" s="255"/>
      <c r="H249" s="256" t="s">
        <v>19</v>
      </c>
      <c r="I249" s="258"/>
      <c r="J249" s="255"/>
      <c r="K249" s="255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205</v>
      </c>
      <c r="AU249" s="263" t="s">
        <v>82</v>
      </c>
      <c r="AV249" s="14" t="s">
        <v>79</v>
      </c>
      <c r="AW249" s="14" t="s">
        <v>33</v>
      </c>
      <c r="AX249" s="14" t="s">
        <v>72</v>
      </c>
      <c r="AY249" s="263" t="s">
        <v>190</v>
      </c>
    </row>
    <row r="250" s="14" customFormat="1">
      <c r="A250" s="14"/>
      <c r="B250" s="254"/>
      <c r="C250" s="255"/>
      <c r="D250" s="234" t="s">
        <v>205</v>
      </c>
      <c r="E250" s="256" t="s">
        <v>19</v>
      </c>
      <c r="F250" s="257" t="s">
        <v>5379</v>
      </c>
      <c r="G250" s="255"/>
      <c r="H250" s="256" t="s">
        <v>19</v>
      </c>
      <c r="I250" s="258"/>
      <c r="J250" s="255"/>
      <c r="K250" s="255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205</v>
      </c>
      <c r="AU250" s="263" t="s">
        <v>82</v>
      </c>
      <c r="AV250" s="14" t="s">
        <v>79</v>
      </c>
      <c r="AW250" s="14" t="s">
        <v>33</v>
      </c>
      <c r="AX250" s="14" t="s">
        <v>72</v>
      </c>
      <c r="AY250" s="263" t="s">
        <v>190</v>
      </c>
    </row>
    <row r="251" s="13" customFormat="1">
      <c r="A251" s="13"/>
      <c r="B251" s="232"/>
      <c r="C251" s="233"/>
      <c r="D251" s="234" t="s">
        <v>205</v>
      </c>
      <c r="E251" s="235" t="s">
        <v>19</v>
      </c>
      <c r="F251" s="236" t="s">
        <v>1455</v>
      </c>
      <c r="G251" s="233"/>
      <c r="H251" s="237">
        <v>68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205</v>
      </c>
      <c r="AU251" s="243" t="s">
        <v>82</v>
      </c>
      <c r="AV251" s="13" t="s">
        <v>82</v>
      </c>
      <c r="AW251" s="13" t="s">
        <v>33</v>
      </c>
      <c r="AX251" s="13" t="s">
        <v>79</v>
      </c>
      <c r="AY251" s="243" t="s">
        <v>190</v>
      </c>
    </row>
    <row r="252" s="2" customFormat="1" ht="24.15" customHeight="1">
      <c r="A252" s="40"/>
      <c r="B252" s="41"/>
      <c r="C252" s="214" t="s">
        <v>365</v>
      </c>
      <c r="D252" s="214" t="s">
        <v>192</v>
      </c>
      <c r="E252" s="215" t="s">
        <v>5447</v>
      </c>
      <c r="F252" s="216" t="s">
        <v>5448</v>
      </c>
      <c r="G252" s="217" t="s">
        <v>380</v>
      </c>
      <c r="H252" s="218">
        <v>230</v>
      </c>
      <c r="I252" s="219"/>
      <c r="J252" s="220">
        <f>ROUND(I252*H252,2)</f>
        <v>0</v>
      </c>
      <c r="K252" s="216" t="s">
        <v>196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4.0000000000000003E-05</v>
      </c>
      <c r="R252" s="223">
        <f>Q252*H252</f>
        <v>0.0092000000000000016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307</v>
      </c>
      <c r="AT252" s="225" t="s">
        <v>192</v>
      </c>
      <c r="AU252" s="225" t="s">
        <v>82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307</v>
      </c>
      <c r="BM252" s="225" t="s">
        <v>5449</v>
      </c>
    </row>
    <row r="253" s="2" customFormat="1">
      <c r="A253" s="40"/>
      <c r="B253" s="41"/>
      <c r="C253" s="42"/>
      <c r="D253" s="227" t="s">
        <v>199</v>
      </c>
      <c r="E253" s="42"/>
      <c r="F253" s="228" t="s">
        <v>5450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199</v>
      </c>
      <c r="AU253" s="19" t="s">
        <v>82</v>
      </c>
    </row>
    <row r="254" s="13" customFormat="1">
      <c r="A254" s="13"/>
      <c r="B254" s="232"/>
      <c r="C254" s="233"/>
      <c r="D254" s="234" t="s">
        <v>205</v>
      </c>
      <c r="E254" s="235" t="s">
        <v>19</v>
      </c>
      <c r="F254" s="236" t="s">
        <v>5451</v>
      </c>
      <c r="G254" s="233"/>
      <c r="H254" s="237">
        <v>230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205</v>
      </c>
      <c r="AU254" s="243" t="s">
        <v>82</v>
      </c>
      <c r="AV254" s="13" t="s">
        <v>82</v>
      </c>
      <c r="AW254" s="13" t="s">
        <v>33</v>
      </c>
      <c r="AX254" s="13" t="s">
        <v>72</v>
      </c>
      <c r="AY254" s="243" t="s">
        <v>190</v>
      </c>
    </row>
    <row r="255" s="15" customFormat="1">
      <c r="A255" s="15"/>
      <c r="B255" s="264"/>
      <c r="C255" s="265"/>
      <c r="D255" s="234" t="s">
        <v>205</v>
      </c>
      <c r="E255" s="266" t="s">
        <v>19</v>
      </c>
      <c r="F255" s="267" t="s">
        <v>243</v>
      </c>
      <c r="G255" s="265"/>
      <c r="H255" s="268">
        <v>230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205</v>
      </c>
      <c r="AU255" s="274" t="s">
        <v>82</v>
      </c>
      <c r="AV255" s="15" t="s">
        <v>197</v>
      </c>
      <c r="AW255" s="15" t="s">
        <v>33</v>
      </c>
      <c r="AX255" s="15" t="s">
        <v>79</v>
      </c>
      <c r="AY255" s="274" t="s">
        <v>190</v>
      </c>
    </row>
    <row r="256" s="2" customFormat="1" ht="24.15" customHeight="1">
      <c r="A256" s="40"/>
      <c r="B256" s="41"/>
      <c r="C256" s="214" t="s">
        <v>371</v>
      </c>
      <c r="D256" s="214" t="s">
        <v>192</v>
      </c>
      <c r="E256" s="215" t="s">
        <v>5452</v>
      </c>
      <c r="F256" s="216" t="s">
        <v>5453</v>
      </c>
      <c r="G256" s="217" t="s">
        <v>380</v>
      </c>
      <c r="H256" s="218">
        <v>135.30000000000001</v>
      </c>
      <c r="I256" s="219"/>
      <c r="J256" s="220">
        <f>ROUND(I256*H256,2)</f>
        <v>0</v>
      </c>
      <c r="K256" s="216" t="s">
        <v>196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4.0000000000000003E-05</v>
      </c>
      <c r="R256" s="223">
        <f>Q256*H256</f>
        <v>0.005412000000000001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307</v>
      </c>
      <c r="AT256" s="225" t="s">
        <v>192</v>
      </c>
      <c r="AU256" s="225" t="s">
        <v>82</v>
      </c>
      <c r="AY256" s="19" t="s">
        <v>190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307</v>
      </c>
      <c r="BM256" s="225" t="s">
        <v>5454</v>
      </c>
    </row>
    <row r="257" s="2" customFormat="1">
      <c r="A257" s="40"/>
      <c r="B257" s="41"/>
      <c r="C257" s="42"/>
      <c r="D257" s="227" t="s">
        <v>199</v>
      </c>
      <c r="E257" s="42"/>
      <c r="F257" s="228" t="s">
        <v>5455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199</v>
      </c>
      <c r="AU257" s="19" t="s">
        <v>82</v>
      </c>
    </row>
    <row r="258" s="13" customFormat="1">
      <c r="A258" s="13"/>
      <c r="B258" s="232"/>
      <c r="C258" s="233"/>
      <c r="D258" s="234" t="s">
        <v>205</v>
      </c>
      <c r="E258" s="235" t="s">
        <v>19</v>
      </c>
      <c r="F258" s="236" t="s">
        <v>5456</v>
      </c>
      <c r="G258" s="233"/>
      <c r="H258" s="237">
        <v>135.30000000000001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205</v>
      </c>
      <c r="AU258" s="243" t="s">
        <v>82</v>
      </c>
      <c r="AV258" s="13" t="s">
        <v>82</v>
      </c>
      <c r="AW258" s="13" t="s">
        <v>33</v>
      </c>
      <c r="AX258" s="13" t="s">
        <v>72</v>
      </c>
      <c r="AY258" s="243" t="s">
        <v>190</v>
      </c>
    </row>
    <row r="259" s="15" customFormat="1">
      <c r="A259" s="15"/>
      <c r="B259" s="264"/>
      <c r="C259" s="265"/>
      <c r="D259" s="234" t="s">
        <v>205</v>
      </c>
      <c r="E259" s="266" t="s">
        <v>19</v>
      </c>
      <c r="F259" s="267" t="s">
        <v>243</v>
      </c>
      <c r="G259" s="265"/>
      <c r="H259" s="268">
        <v>135.30000000000001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4" t="s">
        <v>205</v>
      </c>
      <c r="AU259" s="274" t="s">
        <v>82</v>
      </c>
      <c r="AV259" s="15" t="s">
        <v>197</v>
      </c>
      <c r="AW259" s="15" t="s">
        <v>33</v>
      </c>
      <c r="AX259" s="15" t="s">
        <v>79</v>
      </c>
      <c r="AY259" s="274" t="s">
        <v>190</v>
      </c>
    </row>
    <row r="260" s="2" customFormat="1" ht="33" customHeight="1">
      <c r="A260" s="40"/>
      <c r="B260" s="41"/>
      <c r="C260" s="214" t="s">
        <v>377</v>
      </c>
      <c r="D260" s="214" t="s">
        <v>192</v>
      </c>
      <c r="E260" s="215" t="s">
        <v>5457</v>
      </c>
      <c r="F260" s="216" t="s">
        <v>5458</v>
      </c>
      <c r="G260" s="217" t="s">
        <v>380</v>
      </c>
      <c r="H260" s="218">
        <v>159.30000000000001</v>
      </c>
      <c r="I260" s="219"/>
      <c r="J260" s="220">
        <f>ROUND(I260*H260,2)</f>
        <v>0</v>
      </c>
      <c r="K260" s="216" t="s">
        <v>196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6.9999999999999994E-05</v>
      </c>
      <c r="R260" s="223">
        <f>Q260*H260</f>
        <v>0.011151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307</v>
      </c>
      <c r="AT260" s="225" t="s">
        <v>192</v>
      </c>
      <c r="AU260" s="225" t="s">
        <v>82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307</v>
      </c>
      <c r="BM260" s="225" t="s">
        <v>5459</v>
      </c>
    </row>
    <row r="261" s="2" customFormat="1">
      <c r="A261" s="40"/>
      <c r="B261" s="41"/>
      <c r="C261" s="42"/>
      <c r="D261" s="227" t="s">
        <v>199</v>
      </c>
      <c r="E261" s="42"/>
      <c r="F261" s="228" t="s">
        <v>5460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199</v>
      </c>
      <c r="AU261" s="19" t="s">
        <v>82</v>
      </c>
    </row>
    <row r="262" s="13" customFormat="1">
      <c r="A262" s="13"/>
      <c r="B262" s="232"/>
      <c r="C262" s="233"/>
      <c r="D262" s="234" t="s">
        <v>205</v>
      </c>
      <c r="E262" s="235" t="s">
        <v>19</v>
      </c>
      <c r="F262" s="236" t="s">
        <v>5461</v>
      </c>
      <c r="G262" s="233"/>
      <c r="H262" s="237">
        <v>159.30000000000001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205</v>
      </c>
      <c r="AU262" s="243" t="s">
        <v>82</v>
      </c>
      <c r="AV262" s="13" t="s">
        <v>82</v>
      </c>
      <c r="AW262" s="13" t="s">
        <v>33</v>
      </c>
      <c r="AX262" s="13" t="s">
        <v>72</v>
      </c>
      <c r="AY262" s="243" t="s">
        <v>190</v>
      </c>
    </row>
    <row r="263" s="15" customFormat="1">
      <c r="A263" s="15"/>
      <c r="B263" s="264"/>
      <c r="C263" s="265"/>
      <c r="D263" s="234" t="s">
        <v>205</v>
      </c>
      <c r="E263" s="266" t="s">
        <v>19</v>
      </c>
      <c r="F263" s="267" t="s">
        <v>243</v>
      </c>
      <c r="G263" s="265"/>
      <c r="H263" s="268">
        <v>159.30000000000001</v>
      </c>
      <c r="I263" s="269"/>
      <c r="J263" s="265"/>
      <c r="K263" s="265"/>
      <c r="L263" s="270"/>
      <c r="M263" s="271"/>
      <c r="N263" s="272"/>
      <c r="O263" s="272"/>
      <c r="P263" s="272"/>
      <c r="Q263" s="272"/>
      <c r="R263" s="272"/>
      <c r="S263" s="272"/>
      <c r="T263" s="27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4" t="s">
        <v>205</v>
      </c>
      <c r="AU263" s="274" t="s">
        <v>82</v>
      </c>
      <c r="AV263" s="15" t="s">
        <v>197</v>
      </c>
      <c r="AW263" s="15" t="s">
        <v>33</v>
      </c>
      <c r="AX263" s="15" t="s">
        <v>79</v>
      </c>
      <c r="AY263" s="274" t="s">
        <v>190</v>
      </c>
    </row>
    <row r="264" s="2" customFormat="1" ht="33" customHeight="1">
      <c r="A264" s="40"/>
      <c r="B264" s="41"/>
      <c r="C264" s="214" t="s">
        <v>384</v>
      </c>
      <c r="D264" s="214" t="s">
        <v>192</v>
      </c>
      <c r="E264" s="215" t="s">
        <v>5462</v>
      </c>
      <c r="F264" s="216" t="s">
        <v>5463</v>
      </c>
      <c r="G264" s="217" t="s">
        <v>380</v>
      </c>
      <c r="H264" s="218">
        <v>117.3</v>
      </c>
      <c r="I264" s="219"/>
      <c r="J264" s="220">
        <f>ROUND(I264*H264,2)</f>
        <v>0</v>
      </c>
      <c r="K264" s="216" t="s">
        <v>196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8.0000000000000007E-05</v>
      </c>
      <c r="R264" s="223">
        <f>Q264*H264</f>
        <v>0.009384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307</v>
      </c>
      <c r="AT264" s="225" t="s">
        <v>192</v>
      </c>
      <c r="AU264" s="225" t="s">
        <v>82</v>
      </c>
      <c r="AY264" s="19" t="s">
        <v>190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307</v>
      </c>
      <c r="BM264" s="225" t="s">
        <v>5464</v>
      </c>
    </row>
    <row r="265" s="2" customFormat="1">
      <c r="A265" s="40"/>
      <c r="B265" s="41"/>
      <c r="C265" s="42"/>
      <c r="D265" s="227" t="s">
        <v>199</v>
      </c>
      <c r="E265" s="42"/>
      <c r="F265" s="228" t="s">
        <v>5465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199</v>
      </c>
      <c r="AU265" s="19" t="s">
        <v>82</v>
      </c>
    </row>
    <row r="266" s="13" customFormat="1">
      <c r="A266" s="13"/>
      <c r="B266" s="232"/>
      <c r="C266" s="233"/>
      <c r="D266" s="234" t="s">
        <v>205</v>
      </c>
      <c r="E266" s="235" t="s">
        <v>19</v>
      </c>
      <c r="F266" s="236" t="s">
        <v>5466</v>
      </c>
      <c r="G266" s="233"/>
      <c r="H266" s="237">
        <v>117.3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205</v>
      </c>
      <c r="AU266" s="243" t="s">
        <v>82</v>
      </c>
      <c r="AV266" s="13" t="s">
        <v>82</v>
      </c>
      <c r="AW266" s="13" t="s">
        <v>33</v>
      </c>
      <c r="AX266" s="13" t="s">
        <v>72</v>
      </c>
      <c r="AY266" s="243" t="s">
        <v>190</v>
      </c>
    </row>
    <row r="267" s="15" customFormat="1">
      <c r="A267" s="15"/>
      <c r="B267" s="264"/>
      <c r="C267" s="265"/>
      <c r="D267" s="234" t="s">
        <v>205</v>
      </c>
      <c r="E267" s="266" t="s">
        <v>19</v>
      </c>
      <c r="F267" s="267" t="s">
        <v>243</v>
      </c>
      <c r="G267" s="265"/>
      <c r="H267" s="268">
        <v>117.3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205</v>
      </c>
      <c r="AU267" s="274" t="s">
        <v>82</v>
      </c>
      <c r="AV267" s="15" t="s">
        <v>197</v>
      </c>
      <c r="AW267" s="15" t="s">
        <v>33</v>
      </c>
      <c r="AX267" s="15" t="s">
        <v>79</v>
      </c>
      <c r="AY267" s="274" t="s">
        <v>190</v>
      </c>
    </row>
    <row r="268" s="2" customFormat="1" ht="24.15" customHeight="1">
      <c r="A268" s="40"/>
      <c r="B268" s="41"/>
      <c r="C268" s="214" t="s">
        <v>256</v>
      </c>
      <c r="D268" s="214" t="s">
        <v>192</v>
      </c>
      <c r="E268" s="215" t="s">
        <v>5467</v>
      </c>
      <c r="F268" s="216" t="s">
        <v>5468</v>
      </c>
      <c r="G268" s="217" t="s">
        <v>380</v>
      </c>
      <c r="H268" s="218">
        <v>82.200000000000003</v>
      </c>
      <c r="I268" s="219"/>
      <c r="J268" s="220">
        <f>ROUND(I268*H268,2)</f>
        <v>0</v>
      </c>
      <c r="K268" s="216" t="s">
        <v>196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6.9999999999999994E-05</v>
      </c>
      <c r="R268" s="223">
        <f>Q268*H268</f>
        <v>0.0057539999999999996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307</v>
      </c>
      <c r="AT268" s="225" t="s">
        <v>192</v>
      </c>
      <c r="AU268" s="225" t="s">
        <v>82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307</v>
      </c>
      <c r="BM268" s="225" t="s">
        <v>5469</v>
      </c>
    </row>
    <row r="269" s="2" customFormat="1">
      <c r="A269" s="40"/>
      <c r="B269" s="41"/>
      <c r="C269" s="42"/>
      <c r="D269" s="227" t="s">
        <v>199</v>
      </c>
      <c r="E269" s="42"/>
      <c r="F269" s="228" t="s">
        <v>5470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199</v>
      </c>
      <c r="AU269" s="19" t="s">
        <v>82</v>
      </c>
    </row>
    <row r="270" s="13" customFormat="1">
      <c r="A270" s="13"/>
      <c r="B270" s="232"/>
      <c r="C270" s="233"/>
      <c r="D270" s="234" t="s">
        <v>205</v>
      </c>
      <c r="E270" s="235" t="s">
        <v>19</v>
      </c>
      <c r="F270" s="236" t="s">
        <v>5471</v>
      </c>
      <c r="G270" s="233"/>
      <c r="H270" s="237">
        <v>82.200000000000003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205</v>
      </c>
      <c r="AU270" s="243" t="s">
        <v>82</v>
      </c>
      <c r="AV270" s="13" t="s">
        <v>82</v>
      </c>
      <c r="AW270" s="13" t="s">
        <v>33</v>
      </c>
      <c r="AX270" s="13" t="s">
        <v>72</v>
      </c>
      <c r="AY270" s="243" t="s">
        <v>190</v>
      </c>
    </row>
    <row r="271" s="15" customFormat="1">
      <c r="A271" s="15"/>
      <c r="B271" s="264"/>
      <c r="C271" s="265"/>
      <c r="D271" s="234" t="s">
        <v>205</v>
      </c>
      <c r="E271" s="266" t="s">
        <v>19</v>
      </c>
      <c r="F271" s="267" t="s">
        <v>243</v>
      </c>
      <c r="G271" s="265"/>
      <c r="H271" s="268">
        <v>82.200000000000003</v>
      </c>
      <c r="I271" s="269"/>
      <c r="J271" s="265"/>
      <c r="K271" s="265"/>
      <c r="L271" s="270"/>
      <c r="M271" s="271"/>
      <c r="N271" s="272"/>
      <c r="O271" s="272"/>
      <c r="P271" s="272"/>
      <c r="Q271" s="272"/>
      <c r="R271" s="272"/>
      <c r="S271" s="272"/>
      <c r="T271" s="27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4" t="s">
        <v>205</v>
      </c>
      <c r="AU271" s="274" t="s">
        <v>82</v>
      </c>
      <c r="AV271" s="15" t="s">
        <v>197</v>
      </c>
      <c r="AW271" s="15" t="s">
        <v>33</v>
      </c>
      <c r="AX271" s="15" t="s">
        <v>79</v>
      </c>
      <c r="AY271" s="274" t="s">
        <v>190</v>
      </c>
    </row>
    <row r="272" s="2" customFormat="1" ht="33" customHeight="1">
      <c r="A272" s="40"/>
      <c r="B272" s="41"/>
      <c r="C272" s="214" t="s">
        <v>396</v>
      </c>
      <c r="D272" s="214" t="s">
        <v>192</v>
      </c>
      <c r="E272" s="215" t="s">
        <v>5472</v>
      </c>
      <c r="F272" s="216" t="s">
        <v>5473</v>
      </c>
      <c r="G272" s="217" t="s">
        <v>380</v>
      </c>
      <c r="H272" s="218">
        <v>331.30000000000001</v>
      </c>
      <c r="I272" s="219"/>
      <c r="J272" s="220">
        <f>ROUND(I272*H272,2)</f>
        <v>0</v>
      </c>
      <c r="K272" s="216" t="s">
        <v>196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0.00012</v>
      </c>
      <c r="R272" s="223">
        <f>Q272*H272</f>
        <v>0.039756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307</v>
      </c>
      <c r="AT272" s="225" t="s">
        <v>192</v>
      </c>
      <c r="AU272" s="225" t="s">
        <v>82</v>
      </c>
      <c r="AY272" s="19" t="s">
        <v>190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307</v>
      </c>
      <c r="BM272" s="225" t="s">
        <v>5474</v>
      </c>
    </row>
    <row r="273" s="2" customFormat="1">
      <c r="A273" s="40"/>
      <c r="B273" s="41"/>
      <c r="C273" s="42"/>
      <c r="D273" s="227" t="s">
        <v>199</v>
      </c>
      <c r="E273" s="42"/>
      <c r="F273" s="228" t="s">
        <v>5475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199</v>
      </c>
      <c r="AU273" s="19" t="s">
        <v>82</v>
      </c>
    </row>
    <row r="274" s="13" customFormat="1">
      <c r="A274" s="13"/>
      <c r="B274" s="232"/>
      <c r="C274" s="233"/>
      <c r="D274" s="234" t="s">
        <v>205</v>
      </c>
      <c r="E274" s="235" t="s">
        <v>19</v>
      </c>
      <c r="F274" s="236" t="s">
        <v>5476</v>
      </c>
      <c r="G274" s="233"/>
      <c r="H274" s="237">
        <v>331.30000000000001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205</v>
      </c>
      <c r="AU274" s="243" t="s">
        <v>82</v>
      </c>
      <c r="AV274" s="13" t="s">
        <v>82</v>
      </c>
      <c r="AW274" s="13" t="s">
        <v>33</v>
      </c>
      <c r="AX274" s="13" t="s">
        <v>72</v>
      </c>
      <c r="AY274" s="243" t="s">
        <v>190</v>
      </c>
    </row>
    <row r="275" s="15" customFormat="1">
      <c r="A275" s="15"/>
      <c r="B275" s="264"/>
      <c r="C275" s="265"/>
      <c r="D275" s="234" t="s">
        <v>205</v>
      </c>
      <c r="E275" s="266" t="s">
        <v>19</v>
      </c>
      <c r="F275" s="267" t="s">
        <v>243</v>
      </c>
      <c r="G275" s="265"/>
      <c r="H275" s="268">
        <v>331.30000000000001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205</v>
      </c>
      <c r="AU275" s="274" t="s">
        <v>82</v>
      </c>
      <c r="AV275" s="15" t="s">
        <v>197</v>
      </c>
      <c r="AW275" s="15" t="s">
        <v>33</v>
      </c>
      <c r="AX275" s="15" t="s">
        <v>79</v>
      </c>
      <c r="AY275" s="274" t="s">
        <v>190</v>
      </c>
    </row>
    <row r="276" s="2" customFormat="1" ht="33" customHeight="1">
      <c r="A276" s="40"/>
      <c r="B276" s="41"/>
      <c r="C276" s="214" t="s">
        <v>405</v>
      </c>
      <c r="D276" s="214" t="s">
        <v>192</v>
      </c>
      <c r="E276" s="215" t="s">
        <v>5477</v>
      </c>
      <c r="F276" s="216" t="s">
        <v>5478</v>
      </c>
      <c r="G276" s="217" t="s">
        <v>380</v>
      </c>
      <c r="H276" s="218">
        <v>234.19999999999999</v>
      </c>
      <c r="I276" s="219"/>
      <c r="J276" s="220">
        <f>ROUND(I276*H276,2)</f>
        <v>0</v>
      </c>
      <c r="K276" s="216" t="s">
        <v>196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0.00016000000000000001</v>
      </c>
      <c r="R276" s="223">
        <f>Q276*H276</f>
        <v>0.037471999999999998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307</v>
      </c>
      <c r="AT276" s="225" t="s">
        <v>192</v>
      </c>
      <c r="AU276" s="225" t="s">
        <v>82</v>
      </c>
      <c r="AY276" s="19" t="s">
        <v>190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307</v>
      </c>
      <c r="BM276" s="225" t="s">
        <v>5479</v>
      </c>
    </row>
    <row r="277" s="2" customFormat="1">
      <c r="A277" s="40"/>
      <c r="B277" s="41"/>
      <c r="C277" s="42"/>
      <c r="D277" s="227" t="s">
        <v>199</v>
      </c>
      <c r="E277" s="42"/>
      <c r="F277" s="228" t="s">
        <v>5480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199</v>
      </c>
      <c r="AU277" s="19" t="s">
        <v>82</v>
      </c>
    </row>
    <row r="278" s="13" customFormat="1">
      <c r="A278" s="13"/>
      <c r="B278" s="232"/>
      <c r="C278" s="233"/>
      <c r="D278" s="234" t="s">
        <v>205</v>
      </c>
      <c r="E278" s="235" t="s">
        <v>19</v>
      </c>
      <c r="F278" s="236" t="s">
        <v>5481</v>
      </c>
      <c r="G278" s="233"/>
      <c r="H278" s="237">
        <v>234.19999999999999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205</v>
      </c>
      <c r="AU278" s="243" t="s">
        <v>82</v>
      </c>
      <c r="AV278" s="13" t="s">
        <v>82</v>
      </c>
      <c r="AW278" s="13" t="s">
        <v>33</v>
      </c>
      <c r="AX278" s="13" t="s">
        <v>72</v>
      </c>
      <c r="AY278" s="243" t="s">
        <v>190</v>
      </c>
    </row>
    <row r="279" s="15" customFormat="1">
      <c r="A279" s="15"/>
      <c r="B279" s="264"/>
      <c r="C279" s="265"/>
      <c r="D279" s="234" t="s">
        <v>205</v>
      </c>
      <c r="E279" s="266" t="s">
        <v>19</v>
      </c>
      <c r="F279" s="267" t="s">
        <v>243</v>
      </c>
      <c r="G279" s="265"/>
      <c r="H279" s="268">
        <v>234.19999999999999</v>
      </c>
      <c r="I279" s="269"/>
      <c r="J279" s="265"/>
      <c r="K279" s="265"/>
      <c r="L279" s="270"/>
      <c r="M279" s="271"/>
      <c r="N279" s="272"/>
      <c r="O279" s="272"/>
      <c r="P279" s="272"/>
      <c r="Q279" s="272"/>
      <c r="R279" s="272"/>
      <c r="S279" s="272"/>
      <c r="T279" s="27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4" t="s">
        <v>205</v>
      </c>
      <c r="AU279" s="274" t="s">
        <v>82</v>
      </c>
      <c r="AV279" s="15" t="s">
        <v>197</v>
      </c>
      <c r="AW279" s="15" t="s">
        <v>33</v>
      </c>
      <c r="AX279" s="15" t="s">
        <v>79</v>
      </c>
      <c r="AY279" s="274" t="s">
        <v>190</v>
      </c>
    </row>
    <row r="280" s="2" customFormat="1" ht="33" customHeight="1">
      <c r="A280" s="40"/>
      <c r="B280" s="41"/>
      <c r="C280" s="214" t="s">
        <v>411</v>
      </c>
      <c r="D280" s="214" t="s">
        <v>192</v>
      </c>
      <c r="E280" s="215" t="s">
        <v>5482</v>
      </c>
      <c r="F280" s="216" t="s">
        <v>5483</v>
      </c>
      <c r="G280" s="217" t="s">
        <v>380</v>
      </c>
      <c r="H280" s="218">
        <v>6</v>
      </c>
      <c r="I280" s="219"/>
      <c r="J280" s="220">
        <f>ROUND(I280*H280,2)</f>
        <v>0</v>
      </c>
      <c r="K280" s="216" t="s">
        <v>554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0.00024000000000000001</v>
      </c>
      <c r="R280" s="223">
        <f>Q280*H280</f>
        <v>0.0014400000000000001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307</v>
      </c>
      <c r="AT280" s="225" t="s">
        <v>192</v>
      </c>
      <c r="AU280" s="225" t="s">
        <v>82</v>
      </c>
      <c r="AY280" s="19" t="s">
        <v>190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307</v>
      </c>
      <c r="BM280" s="225" t="s">
        <v>5484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228</v>
      </c>
      <c r="G281" s="233"/>
      <c r="H281" s="237">
        <v>6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82</v>
      </c>
      <c r="AV281" s="13" t="s">
        <v>82</v>
      </c>
      <c r="AW281" s="13" t="s">
        <v>33</v>
      </c>
      <c r="AX281" s="13" t="s">
        <v>79</v>
      </c>
      <c r="AY281" s="243" t="s">
        <v>190</v>
      </c>
    </row>
    <row r="282" s="2" customFormat="1" ht="33" customHeight="1">
      <c r="A282" s="40"/>
      <c r="B282" s="41"/>
      <c r="C282" s="214" t="s">
        <v>415</v>
      </c>
      <c r="D282" s="214" t="s">
        <v>192</v>
      </c>
      <c r="E282" s="215" t="s">
        <v>5485</v>
      </c>
      <c r="F282" s="216" t="s">
        <v>5486</v>
      </c>
      <c r="G282" s="217" t="s">
        <v>380</v>
      </c>
      <c r="H282" s="218">
        <v>68</v>
      </c>
      <c r="I282" s="219"/>
      <c r="J282" s="220">
        <f>ROUND(I282*H282,2)</f>
        <v>0</v>
      </c>
      <c r="K282" s="216" t="s">
        <v>554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0.00027</v>
      </c>
      <c r="R282" s="223">
        <f>Q282*H282</f>
        <v>0.018360000000000001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307</v>
      </c>
      <c r="AT282" s="225" t="s">
        <v>192</v>
      </c>
      <c r="AU282" s="225" t="s">
        <v>82</v>
      </c>
      <c r="AY282" s="19" t="s">
        <v>190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307</v>
      </c>
      <c r="BM282" s="225" t="s">
        <v>5487</v>
      </c>
    </row>
    <row r="283" s="13" customFormat="1">
      <c r="A283" s="13"/>
      <c r="B283" s="232"/>
      <c r="C283" s="233"/>
      <c r="D283" s="234" t="s">
        <v>205</v>
      </c>
      <c r="E283" s="235" t="s">
        <v>19</v>
      </c>
      <c r="F283" s="236" t="s">
        <v>1455</v>
      </c>
      <c r="G283" s="233"/>
      <c r="H283" s="237">
        <v>68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205</v>
      </c>
      <c r="AU283" s="243" t="s">
        <v>82</v>
      </c>
      <c r="AV283" s="13" t="s">
        <v>82</v>
      </c>
      <c r="AW283" s="13" t="s">
        <v>33</v>
      </c>
      <c r="AX283" s="13" t="s">
        <v>79</v>
      </c>
      <c r="AY283" s="243" t="s">
        <v>190</v>
      </c>
    </row>
    <row r="284" s="2" customFormat="1" ht="16.5" customHeight="1">
      <c r="A284" s="40"/>
      <c r="B284" s="41"/>
      <c r="C284" s="214" t="s">
        <v>419</v>
      </c>
      <c r="D284" s="214" t="s">
        <v>192</v>
      </c>
      <c r="E284" s="215" t="s">
        <v>5488</v>
      </c>
      <c r="F284" s="216" t="s">
        <v>5489</v>
      </c>
      <c r="G284" s="217" t="s">
        <v>408</v>
      </c>
      <c r="H284" s="218">
        <v>106</v>
      </c>
      <c r="I284" s="219"/>
      <c r="J284" s="220">
        <f>ROUND(I284*H284,2)</f>
        <v>0</v>
      </c>
      <c r="K284" s="216" t="s">
        <v>196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307</v>
      </c>
      <c r="AT284" s="225" t="s">
        <v>192</v>
      </c>
      <c r="AU284" s="225" t="s">
        <v>82</v>
      </c>
      <c r="AY284" s="19" t="s">
        <v>190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307</v>
      </c>
      <c r="BM284" s="225" t="s">
        <v>5490</v>
      </c>
    </row>
    <row r="285" s="2" customFormat="1">
      <c r="A285" s="40"/>
      <c r="B285" s="41"/>
      <c r="C285" s="42"/>
      <c r="D285" s="227" t="s">
        <v>199</v>
      </c>
      <c r="E285" s="42"/>
      <c r="F285" s="228" t="s">
        <v>5491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199</v>
      </c>
      <c r="AU285" s="19" t="s">
        <v>82</v>
      </c>
    </row>
    <row r="286" s="2" customFormat="1" ht="16.5" customHeight="1">
      <c r="A286" s="40"/>
      <c r="B286" s="41"/>
      <c r="C286" s="214" t="s">
        <v>575</v>
      </c>
      <c r="D286" s="214" t="s">
        <v>192</v>
      </c>
      <c r="E286" s="215" t="s">
        <v>5492</v>
      </c>
      <c r="F286" s="216" t="s">
        <v>5493</v>
      </c>
      <c r="G286" s="217" t="s">
        <v>408</v>
      </c>
      <c r="H286" s="218">
        <v>12</v>
      </c>
      <c r="I286" s="219"/>
      <c r="J286" s="220">
        <f>ROUND(I286*H286,2)</f>
        <v>0</v>
      </c>
      <c r="K286" s="216" t="s">
        <v>196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0.00012999999999999999</v>
      </c>
      <c r="R286" s="223">
        <f>Q286*H286</f>
        <v>0.0015599999999999998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307</v>
      </c>
      <c r="AT286" s="225" t="s">
        <v>192</v>
      </c>
      <c r="AU286" s="225" t="s">
        <v>82</v>
      </c>
      <c r="AY286" s="19" t="s">
        <v>190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307</v>
      </c>
      <c r="BM286" s="225" t="s">
        <v>5494</v>
      </c>
    </row>
    <row r="287" s="2" customFormat="1">
      <c r="A287" s="40"/>
      <c r="B287" s="41"/>
      <c r="C287" s="42"/>
      <c r="D287" s="227" t="s">
        <v>199</v>
      </c>
      <c r="E287" s="42"/>
      <c r="F287" s="228" t="s">
        <v>5495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199</v>
      </c>
      <c r="AU287" s="19" t="s">
        <v>82</v>
      </c>
    </row>
    <row r="288" s="2" customFormat="1" ht="16.5" customHeight="1">
      <c r="A288" s="40"/>
      <c r="B288" s="41"/>
      <c r="C288" s="214" t="s">
        <v>582</v>
      </c>
      <c r="D288" s="214" t="s">
        <v>192</v>
      </c>
      <c r="E288" s="215" t="s">
        <v>5496</v>
      </c>
      <c r="F288" s="216" t="s">
        <v>5497</v>
      </c>
      <c r="G288" s="217" t="s">
        <v>5498</v>
      </c>
      <c r="H288" s="218">
        <v>47</v>
      </c>
      <c r="I288" s="219"/>
      <c r="J288" s="220">
        <f>ROUND(I288*H288,2)</f>
        <v>0</v>
      </c>
      <c r="K288" s="216" t="s">
        <v>196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0.00025000000000000001</v>
      </c>
      <c r="R288" s="223">
        <f>Q288*H288</f>
        <v>0.01175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307</v>
      </c>
      <c r="AT288" s="225" t="s">
        <v>192</v>
      </c>
      <c r="AU288" s="225" t="s">
        <v>82</v>
      </c>
      <c r="AY288" s="19" t="s">
        <v>190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307</v>
      </c>
      <c r="BM288" s="225" t="s">
        <v>5499</v>
      </c>
    </row>
    <row r="289" s="2" customFormat="1">
      <c r="A289" s="40"/>
      <c r="B289" s="41"/>
      <c r="C289" s="42"/>
      <c r="D289" s="227" t="s">
        <v>199</v>
      </c>
      <c r="E289" s="42"/>
      <c r="F289" s="228" t="s">
        <v>5500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199</v>
      </c>
      <c r="AU289" s="19" t="s">
        <v>82</v>
      </c>
    </row>
    <row r="290" s="2" customFormat="1" ht="16.5" customHeight="1">
      <c r="A290" s="40"/>
      <c r="B290" s="41"/>
      <c r="C290" s="214" t="s">
        <v>1035</v>
      </c>
      <c r="D290" s="214" t="s">
        <v>192</v>
      </c>
      <c r="E290" s="215" t="s">
        <v>5501</v>
      </c>
      <c r="F290" s="216" t="s">
        <v>5502</v>
      </c>
      <c r="G290" s="217" t="s">
        <v>408</v>
      </c>
      <c r="H290" s="218">
        <v>2</v>
      </c>
      <c r="I290" s="219"/>
      <c r="J290" s="220">
        <f>ROUND(I290*H290,2)</f>
        <v>0</v>
      </c>
      <c r="K290" s="216" t="s">
        <v>196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0.00022000000000000001</v>
      </c>
      <c r="R290" s="223">
        <f>Q290*H290</f>
        <v>0.00044000000000000002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307</v>
      </c>
      <c r="AT290" s="225" t="s">
        <v>192</v>
      </c>
      <c r="AU290" s="225" t="s">
        <v>82</v>
      </c>
      <c r="AY290" s="19" t="s">
        <v>190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307</v>
      </c>
      <c r="BM290" s="225" t="s">
        <v>5503</v>
      </c>
    </row>
    <row r="291" s="2" customFormat="1">
      <c r="A291" s="40"/>
      <c r="B291" s="41"/>
      <c r="C291" s="42"/>
      <c r="D291" s="227" t="s">
        <v>199</v>
      </c>
      <c r="E291" s="42"/>
      <c r="F291" s="228" t="s">
        <v>5504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199</v>
      </c>
      <c r="AU291" s="19" t="s">
        <v>82</v>
      </c>
    </row>
    <row r="292" s="2" customFormat="1" ht="16.5" customHeight="1">
      <c r="A292" s="40"/>
      <c r="B292" s="41"/>
      <c r="C292" s="214" t="s">
        <v>1040</v>
      </c>
      <c r="D292" s="214" t="s">
        <v>192</v>
      </c>
      <c r="E292" s="215" t="s">
        <v>5505</v>
      </c>
      <c r="F292" s="216" t="s">
        <v>5506</v>
      </c>
      <c r="G292" s="217" t="s">
        <v>408</v>
      </c>
      <c r="H292" s="218">
        <v>1</v>
      </c>
      <c r="I292" s="219"/>
      <c r="J292" s="220">
        <f>ROUND(I292*H292,2)</f>
        <v>0</v>
      </c>
      <c r="K292" s="216" t="s">
        <v>196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0.00051999999999999995</v>
      </c>
      <c r="R292" s="223">
        <f>Q292*H292</f>
        <v>0.00051999999999999995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307</v>
      </c>
      <c r="AT292" s="225" t="s">
        <v>192</v>
      </c>
      <c r="AU292" s="225" t="s">
        <v>82</v>
      </c>
      <c r="AY292" s="19" t="s">
        <v>190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307</v>
      </c>
      <c r="BM292" s="225" t="s">
        <v>5507</v>
      </c>
    </row>
    <row r="293" s="2" customFormat="1">
      <c r="A293" s="40"/>
      <c r="B293" s="41"/>
      <c r="C293" s="42"/>
      <c r="D293" s="227" t="s">
        <v>199</v>
      </c>
      <c r="E293" s="42"/>
      <c r="F293" s="228" t="s">
        <v>5508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199</v>
      </c>
      <c r="AU293" s="19" t="s">
        <v>82</v>
      </c>
    </row>
    <row r="294" s="2" customFormat="1" ht="16.5" customHeight="1">
      <c r="A294" s="40"/>
      <c r="B294" s="41"/>
      <c r="C294" s="214" t="s">
        <v>1048</v>
      </c>
      <c r="D294" s="214" t="s">
        <v>192</v>
      </c>
      <c r="E294" s="215" t="s">
        <v>5509</v>
      </c>
      <c r="F294" s="216" t="s">
        <v>5510</v>
      </c>
      <c r="G294" s="217" t="s">
        <v>408</v>
      </c>
      <c r="H294" s="218">
        <v>1</v>
      </c>
      <c r="I294" s="219"/>
      <c r="J294" s="220">
        <f>ROUND(I294*H294,2)</f>
        <v>0</v>
      </c>
      <c r="K294" s="216" t="s">
        <v>196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0.00081999999999999998</v>
      </c>
      <c r="R294" s="223">
        <f>Q294*H294</f>
        <v>0.00081999999999999998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307</v>
      </c>
      <c r="AT294" s="225" t="s">
        <v>192</v>
      </c>
      <c r="AU294" s="225" t="s">
        <v>82</v>
      </c>
      <c r="AY294" s="19" t="s">
        <v>190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307</v>
      </c>
      <c r="BM294" s="225" t="s">
        <v>5511</v>
      </c>
    </row>
    <row r="295" s="2" customFormat="1">
      <c r="A295" s="40"/>
      <c r="B295" s="41"/>
      <c r="C295" s="42"/>
      <c r="D295" s="227" t="s">
        <v>199</v>
      </c>
      <c r="E295" s="42"/>
      <c r="F295" s="228" t="s">
        <v>5512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199</v>
      </c>
      <c r="AU295" s="19" t="s">
        <v>82</v>
      </c>
    </row>
    <row r="296" s="2" customFormat="1" ht="16.5" customHeight="1">
      <c r="A296" s="40"/>
      <c r="B296" s="41"/>
      <c r="C296" s="214" t="s">
        <v>1059</v>
      </c>
      <c r="D296" s="214" t="s">
        <v>192</v>
      </c>
      <c r="E296" s="215" t="s">
        <v>5513</v>
      </c>
      <c r="F296" s="216" t="s">
        <v>5514</v>
      </c>
      <c r="G296" s="217" t="s">
        <v>408</v>
      </c>
      <c r="H296" s="218">
        <v>2</v>
      </c>
      <c r="I296" s="219"/>
      <c r="J296" s="220">
        <f>ROUND(I296*H296,2)</f>
        <v>0</v>
      </c>
      <c r="K296" s="216" t="s">
        <v>196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0.00050000000000000001</v>
      </c>
      <c r="R296" s="223">
        <f>Q296*H296</f>
        <v>0.001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307</v>
      </c>
      <c r="AT296" s="225" t="s">
        <v>192</v>
      </c>
      <c r="AU296" s="225" t="s">
        <v>82</v>
      </c>
      <c r="AY296" s="19" t="s">
        <v>190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307</v>
      </c>
      <c r="BM296" s="225" t="s">
        <v>5515</v>
      </c>
    </row>
    <row r="297" s="2" customFormat="1">
      <c r="A297" s="40"/>
      <c r="B297" s="41"/>
      <c r="C297" s="42"/>
      <c r="D297" s="227" t="s">
        <v>199</v>
      </c>
      <c r="E297" s="42"/>
      <c r="F297" s="228" t="s">
        <v>5516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199</v>
      </c>
      <c r="AU297" s="19" t="s">
        <v>82</v>
      </c>
    </row>
    <row r="298" s="2" customFormat="1" ht="16.5" customHeight="1">
      <c r="A298" s="40"/>
      <c r="B298" s="41"/>
      <c r="C298" s="214" t="s">
        <v>1069</v>
      </c>
      <c r="D298" s="214" t="s">
        <v>192</v>
      </c>
      <c r="E298" s="215" t="s">
        <v>5517</v>
      </c>
      <c r="F298" s="216" t="s">
        <v>5518</v>
      </c>
      <c r="G298" s="217" t="s">
        <v>408</v>
      </c>
      <c r="H298" s="218">
        <v>1</v>
      </c>
      <c r="I298" s="219"/>
      <c r="J298" s="220">
        <f>ROUND(I298*H298,2)</f>
        <v>0</v>
      </c>
      <c r="K298" s="216" t="s">
        <v>554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0.0010399999999999999</v>
      </c>
      <c r="R298" s="223">
        <f>Q298*H298</f>
        <v>0.0010399999999999999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307</v>
      </c>
      <c r="AT298" s="225" t="s">
        <v>192</v>
      </c>
      <c r="AU298" s="225" t="s">
        <v>82</v>
      </c>
      <c r="AY298" s="19" t="s">
        <v>190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307</v>
      </c>
      <c r="BM298" s="225" t="s">
        <v>5519</v>
      </c>
    </row>
    <row r="299" s="2" customFormat="1" ht="16.5" customHeight="1">
      <c r="A299" s="40"/>
      <c r="B299" s="41"/>
      <c r="C299" s="214" t="s">
        <v>1088</v>
      </c>
      <c r="D299" s="214" t="s">
        <v>192</v>
      </c>
      <c r="E299" s="215" t="s">
        <v>5520</v>
      </c>
      <c r="F299" s="216" t="s">
        <v>5521</v>
      </c>
      <c r="G299" s="217" t="s">
        <v>408</v>
      </c>
      <c r="H299" s="218">
        <v>12</v>
      </c>
      <c r="I299" s="219"/>
      <c r="J299" s="220">
        <f>ROUND(I299*H299,2)</f>
        <v>0</v>
      </c>
      <c r="K299" s="216" t="s">
        <v>196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0.00021000000000000001</v>
      </c>
      <c r="R299" s="223">
        <f>Q299*H299</f>
        <v>0.0025200000000000001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307</v>
      </c>
      <c r="AT299" s="225" t="s">
        <v>192</v>
      </c>
      <c r="AU299" s="225" t="s">
        <v>82</v>
      </c>
      <c r="AY299" s="19" t="s">
        <v>190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307</v>
      </c>
      <c r="BM299" s="225" t="s">
        <v>5522</v>
      </c>
    </row>
    <row r="300" s="2" customFormat="1">
      <c r="A300" s="40"/>
      <c r="B300" s="41"/>
      <c r="C300" s="42"/>
      <c r="D300" s="227" t="s">
        <v>199</v>
      </c>
      <c r="E300" s="42"/>
      <c r="F300" s="228" t="s">
        <v>5523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199</v>
      </c>
      <c r="AU300" s="19" t="s">
        <v>82</v>
      </c>
    </row>
    <row r="301" s="2" customFormat="1" ht="16.5" customHeight="1">
      <c r="A301" s="40"/>
      <c r="B301" s="41"/>
      <c r="C301" s="214" t="s">
        <v>1121</v>
      </c>
      <c r="D301" s="214" t="s">
        <v>192</v>
      </c>
      <c r="E301" s="215" t="s">
        <v>5524</v>
      </c>
      <c r="F301" s="216" t="s">
        <v>5525</v>
      </c>
      <c r="G301" s="217" t="s">
        <v>408</v>
      </c>
      <c r="H301" s="218">
        <v>6</v>
      </c>
      <c r="I301" s="219"/>
      <c r="J301" s="220">
        <f>ROUND(I301*H301,2)</f>
        <v>0</v>
      </c>
      <c r="K301" s="216" t="s">
        <v>196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0.00034000000000000002</v>
      </c>
      <c r="R301" s="223">
        <f>Q301*H301</f>
        <v>0.0020400000000000001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307</v>
      </c>
      <c r="AT301" s="225" t="s">
        <v>192</v>
      </c>
      <c r="AU301" s="225" t="s">
        <v>82</v>
      </c>
      <c r="AY301" s="19" t="s">
        <v>190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307</v>
      </c>
      <c r="BM301" s="225" t="s">
        <v>5526</v>
      </c>
    </row>
    <row r="302" s="2" customFormat="1">
      <c r="A302" s="40"/>
      <c r="B302" s="41"/>
      <c r="C302" s="42"/>
      <c r="D302" s="227" t="s">
        <v>199</v>
      </c>
      <c r="E302" s="42"/>
      <c r="F302" s="228" t="s">
        <v>5527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199</v>
      </c>
      <c r="AU302" s="19" t="s">
        <v>82</v>
      </c>
    </row>
    <row r="303" s="2" customFormat="1" ht="16.5" customHeight="1">
      <c r="A303" s="40"/>
      <c r="B303" s="41"/>
      <c r="C303" s="214" t="s">
        <v>1170</v>
      </c>
      <c r="D303" s="214" t="s">
        <v>192</v>
      </c>
      <c r="E303" s="215" t="s">
        <v>5528</v>
      </c>
      <c r="F303" s="216" t="s">
        <v>5529</v>
      </c>
      <c r="G303" s="217" t="s">
        <v>408</v>
      </c>
      <c r="H303" s="218">
        <v>12</v>
      </c>
      <c r="I303" s="219"/>
      <c r="J303" s="220">
        <f>ROUND(I303*H303,2)</f>
        <v>0</v>
      </c>
      <c r="K303" s="216" t="s">
        <v>196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0.00050000000000000001</v>
      </c>
      <c r="R303" s="223">
        <f>Q303*H303</f>
        <v>0.0060000000000000001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307</v>
      </c>
      <c r="AT303" s="225" t="s">
        <v>192</v>
      </c>
      <c r="AU303" s="225" t="s">
        <v>82</v>
      </c>
      <c r="AY303" s="19" t="s">
        <v>190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307</v>
      </c>
      <c r="BM303" s="225" t="s">
        <v>5530</v>
      </c>
    </row>
    <row r="304" s="2" customFormat="1">
      <c r="A304" s="40"/>
      <c r="B304" s="41"/>
      <c r="C304" s="42"/>
      <c r="D304" s="227" t="s">
        <v>199</v>
      </c>
      <c r="E304" s="42"/>
      <c r="F304" s="228" t="s">
        <v>5531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199</v>
      </c>
      <c r="AU304" s="19" t="s">
        <v>82</v>
      </c>
    </row>
    <row r="305" s="2" customFormat="1" ht="16.5" customHeight="1">
      <c r="A305" s="40"/>
      <c r="B305" s="41"/>
      <c r="C305" s="214" t="s">
        <v>305</v>
      </c>
      <c r="D305" s="214" t="s">
        <v>192</v>
      </c>
      <c r="E305" s="215" t="s">
        <v>5532</v>
      </c>
      <c r="F305" s="216" t="s">
        <v>5533</v>
      </c>
      <c r="G305" s="217" t="s">
        <v>408</v>
      </c>
      <c r="H305" s="218">
        <v>1</v>
      </c>
      <c r="I305" s="219"/>
      <c r="J305" s="220">
        <f>ROUND(I305*H305,2)</f>
        <v>0</v>
      </c>
      <c r="K305" s="216" t="s">
        <v>196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0.00107</v>
      </c>
      <c r="R305" s="223">
        <f>Q305*H305</f>
        <v>0.00107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307</v>
      </c>
      <c r="AT305" s="225" t="s">
        <v>192</v>
      </c>
      <c r="AU305" s="225" t="s">
        <v>82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307</v>
      </c>
      <c r="BM305" s="225" t="s">
        <v>5534</v>
      </c>
    </row>
    <row r="306" s="2" customFormat="1">
      <c r="A306" s="40"/>
      <c r="B306" s="41"/>
      <c r="C306" s="42"/>
      <c r="D306" s="227" t="s">
        <v>199</v>
      </c>
      <c r="E306" s="42"/>
      <c r="F306" s="228" t="s">
        <v>5535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82</v>
      </c>
    </row>
    <row r="307" s="2" customFormat="1" ht="21.75" customHeight="1">
      <c r="A307" s="40"/>
      <c r="B307" s="41"/>
      <c r="C307" s="214" t="s">
        <v>1239</v>
      </c>
      <c r="D307" s="214" t="s">
        <v>192</v>
      </c>
      <c r="E307" s="215" t="s">
        <v>5536</v>
      </c>
      <c r="F307" s="216" t="s">
        <v>5537</v>
      </c>
      <c r="G307" s="217" t="s">
        <v>408</v>
      </c>
      <c r="H307" s="218">
        <v>3</v>
      </c>
      <c r="I307" s="219"/>
      <c r="J307" s="220">
        <f>ROUND(I307*H307,2)</f>
        <v>0</v>
      </c>
      <c r="K307" s="216" t="s">
        <v>196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0.00056999999999999998</v>
      </c>
      <c r="R307" s="223">
        <f>Q307*H307</f>
        <v>0.0017099999999999999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307</v>
      </c>
      <c r="AT307" s="225" t="s">
        <v>192</v>
      </c>
      <c r="AU307" s="225" t="s">
        <v>82</v>
      </c>
      <c r="AY307" s="19" t="s">
        <v>190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307</v>
      </c>
      <c r="BM307" s="225" t="s">
        <v>5538</v>
      </c>
    </row>
    <row r="308" s="2" customFormat="1">
      <c r="A308" s="40"/>
      <c r="B308" s="41"/>
      <c r="C308" s="42"/>
      <c r="D308" s="227" t="s">
        <v>199</v>
      </c>
      <c r="E308" s="42"/>
      <c r="F308" s="228" t="s">
        <v>5539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199</v>
      </c>
      <c r="AU308" s="19" t="s">
        <v>82</v>
      </c>
    </row>
    <row r="309" s="2" customFormat="1" ht="21.75" customHeight="1">
      <c r="A309" s="40"/>
      <c r="B309" s="41"/>
      <c r="C309" s="214" t="s">
        <v>1248</v>
      </c>
      <c r="D309" s="214" t="s">
        <v>192</v>
      </c>
      <c r="E309" s="215" t="s">
        <v>5540</v>
      </c>
      <c r="F309" s="216" t="s">
        <v>5541</v>
      </c>
      <c r="G309" s="217" t="s">
        <v>408</v>
      </c>
      <c r="H309" s="218">
        <v>2</v>
      </c>
      <c r="I309" s="219"/>
      <c r="J309" s="220">
        <f>ROUND(I309*H309,2)</f>
        <v>0</v>
      </c>
      <c r="K309" s="216" t="s">
        <v>196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0.00080000000000000004</v>
      </c>
      <c r="R309" s="223">
        <f>Q309*H309</f>
        <v>0.0016000000000000001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307</v>
      </c>
      <c r="AT309" s="225" t="s">
        <v>192</v>
      </c>
      <c r="AU309" s="225" t="s">
        <v>82</v>
      </c>
      <c r="AY309" s="19" t="s">
        <v>190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307</v>
      </c>
      <c r="BM309" s="225" t="s">
        <v>5542</v>
      </c>
    </row>
    <row r="310" s="2" customFormat="1">
      <c r="A310" s="40"/>
      <c r="B310" s="41"/>
      <c r="C310" s="42"/>
      <c r="D310" s="227" t="s">
        <v>199</v>
      </c>
      <c r="E310" s="42"/>
      <c r="F310" s="228" t="s">
        <v>5543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199</v>
      </c>
      <c r="AU310" s="19" t="s">
        <v>82</v>
      </c>
    </row>
    <row r="311" s="2" customFormat="1" ht="21.75" customHeight="1">
      <c r="A311" s="40"/>
      <c r="B311" s="41"/>
      <c r="C311" s="214" t="s">
        <v>1255</v>
      </c>
      <c r="D311" s="214" t="s">
        <v>192</v>
      </c>
      <c r="E311" s="215" t="s">
        <v>5544</v>
      </c>
      <c r="F311" s="216" t="s">
        <v>5545</v>
      </c>
      <c r="G311" s="217" t="s">
        <v>408</v>
      </c>
      <c r="H311" s="218">
        <v>1</v>
      </c>
      <c r="I311" s="219"/>
      <c r="J311" s="220">
        <f>ROUND(I311*H311,2)</f>
        <v>0</v>
      </c>
      <c r="K311" s="216" t="s">
        <v>196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0.0011999999999999999</v>
      </c>
      <c r="R311" s="223">
        <f>Q311*H311</f>
        <v>0.0011999999999999999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307</v>
      </c>
      <c r="AT311" s="225" t="s">
        <v>192</v>
      </c>
      <c r="AU311" s="225" t="s">
        <v>82</v>
      </c>
      <c r="AY311" s="19" t="s">
        <v>190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307</v>
      </c>
      <c r="BM311" s="225" t="s">
        <v>5546</v>
      </c>
    </row>
    <row r="312" s="2" customFormat="1">
      <c r="A312" s="40"/>
      <c r="B312" s="41"/>
      <c r="C312" s="42"/>
      <c r="D312" s="227" t="s">
        <v>199</v>
      </c>
      <c r="E312" s="42"/>
      <c r="F312" s="228" t="s">
        <v>5547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199</v>
      </c>
      <c r="AU312" s="19" t="s">
        <v>82</v>
      </c>
    </row>
    <row r="313" s="2" customFormat="1" ht="16.5" customHeight="1">
      <c r="A313" s="40"/>
      <c r="B313" s="41"/>
      <c r="C313" s="214" t="s">
        <v>1261</v>
      </c>
      <c r="D313" s="214" t="s">
        <v>192</v>
      </c>
      <c r="E313" s="215" t="s">
        <v>5548</v>
      </c>
      <c r="F313" s="216" t="s">
        <v>5549</v>
      </c>
      <c r="G313" s="217" t="s">
        <v>408</v>
      </c>
      <c r="H313" s="218">
        <v>1</v>
      </c>
      <c r="I313" s="219"/>
      <c r="J313" s="220">
        <f>ROUND(I313*H313,2)</f>
        <v>0</v>
      </c>
      <c r="K313" s="216" t="s">
        <v>196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0.00031</v>
      </c>
      <c r="R313" s="223">
        <f>Q313*H313</f>
        <v>0.00031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307</v>
      </c>
      <c r="AT313" s="225" t="s">
        <v>192</v>
      </c>
      <c r="AU313" s="225" t="s">
        <v>82</v>
      </c>
      <c r="AY313" s="19" t="s">
        <v>190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307</v>
      </c>
      <c r="BM313" s="225" t="s">
        <v>5550</v>
      </c>
    </row>
    <row r="314" s="2" customFormat="1">
      <c r="A314" s="40"/>
      <c r="B314" s="41"/>
      <c r="C314" s="42"/>
      <c r="D314" s="227" t="s">
        <v>199</v>
      </c>
      <c r="E314" s="42"/>
      <c r="F314" s="228" t="s">
        <v>5551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199</v>
      </c>
      <c r="AU314" s="19" t="s">
        <v>82</v>
      </c>
    </row>
    <row r="315" s="2" customFormat="1" ht="16.5" customHeight="1">
      <c r="A315" s="40"/>
      <c r="B315" s="41"/>
      <c r="C315" s="244" t="s">
        <v>810</v>
      </c>
      <c r="D315" s="244" t="s">
        <v>219</v>
      </c>
      <c r="E315" s="245" t="s">
        <v>5552</v>
      </c>
      <c r="F315" s="246" t="s">
        <v>5553</v>
      </c>
      <c r="G315" s="247" t="s">
        <v>408</v>
      </c>
      <c r="H315" s="248">
        <v>3</v>
      </c>
      <c r="I315" s="249"/>
      <c r="J315" s="250">
        <f>ROUND(I315*H315,2)</f>
        <v>0</v>
      </c>
      <c r="K315" s="246" t="s">
        <v>554</v>
      </c>
      <c r="L315" s="251"/>
      <c r="M315" s="252" t="s">
        <v>19</v>
      </c>
      <c r="N315" s="253" t="s">
        <v>43</v>
      </c>
      <c r="O315" s="86"/>
      <c r="P315" s="223">
        <f>O315*H315</f>
        <v>0</v>
      </c>
      <c r="Q315" s="223">
        <v>0.00064000000000000005</v>
      </c>
      <c r="R315" s="223">
        <f>Q315*H315</f>
        <v>0.0019200000000000003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419</v>
      </c>
      <c r="AT315" s="225" t="s">
        <v>219</v>
      </c>
      <c r="AU315" s="225" t="s">
        <v>82</v>
      </c>
      <c r="AY315" s="19" t="s">
        <v>190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307</v>
      </c>
      <c r="BM315" s="225" t="s">
        <v>5554</v>
      </c>
    </row>
    <row r="316" s="2" customFormat="1" ht="16.5" customHeight="1">
      <c r="A316" s="40"/>
      <c r="B316" s="41"/>
      <c r="C316" s="244" t="s">
        <v>1276</v>
      </c>
      <c r="D316" s="244" t="s">
        <v>219</v>
      </c>
      <c r="E316" s="245" t="s">
        <v>5555</v>
      </c>
      <c r="F316" s="246" t="s">
        <v>5556</v>
      </c>
      <c r="G316" s="247" t="s">
        <v>408</v>
      </c>
      <c r="H316" s="248">
        <v>2</v>
      </c>
      <c r="I316" s="249"/>
      <c r="J316" s="250">
        <f>ROUND(I316*H316,2)</f>
        <v>0</v>
      </c>
      <c r="K316" s="246" t="s">
        <v>554</v>
      </c>
      <c r="L316" s="251"/>
      <c r="M316" s="252" t="s">
        <v>19</v>
      </c>
      <c r="N316" s="253" t="s">
        <v>43</v>
      </c>
      <c r="O316" s="86"/>
      <c r="P316" s="223">
        <f>O316*H316</f>
        <v>0</v>
      </c>
      <c r="Q316" s="223">
        <v>0.00072000000000000005</v>
      </c>
      <c r="R316" s="223">
        <f>Q316*H316</f>
        <v>0.0014400000000000001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419</v>
      </c>
      <c r="AT316" s="225" t="s">
        <v>219</v>
      </c>
      <c r="AU316" s="225" t="s">
        <v>82</v>
      </c>
      <c r="AY316" s="19" t="s">
        <v>190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307</v>
      </c>
      <c r="BM316" s="225" t="s">
        <v>5557</v>
      </c>
    </row>
    <row r="317" s="2" customFormat="1" ht="16.5" customHeight="1">
      <c r="A317" s="40"/>
      <c r="B317" s="41"/>
      <c r="C317" s="214" t="s">
        <v>1282</v>
      </c>
      <c r="D317" s="214" t="s">
        <v>192</v>
      </c>
      <c r="E317" s="215" t="s">
        <v>5558</v>
      </c>
      <c r="F317" s="216" t="s">
        <v>5559</v>
      </c>
      <c r="G317" s="217" t="s">
        <v>408</v>
      </c>
      <c r="H317" s="218">
        <v>1</v>
      </c>
      <c r="I317" s="219"/>
      <c r="J317" s="220">
        <f>ROUND(I317*H317,2)</f>
        <v>0</v>
      </c>
      <c r="K317" s="216" t="s">
        <v>554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0.00232</v>
      </c>
      <c r="R317" s="223">
        <f>Q317*H317</f>
        <v>0.00232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307</v>
      </c>
      <c r="AT317" s="225" t="s">
        <v>192</v>
      </c>
      <c r="AU317" s="225" t="s">
        <v>82</v>
      </c>
      <c r="AY317" s="19" t="s">
        <v>190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307</v>
      </c>
      <c r="BM317" s="225" t="s">
        <v>5560</v>
      </c>
    </row>
    <row r="318" s="2" customFormat="1" ht="16.5" customHeight="1">
      <c r="A318" s="40"/>
      <c r="B318" s="41"/>
      <c r="C318" s="214" t="s">
        <v>1291</v>
      </c>
      <c r="D318" s="214" t="s">
        <v>192</v>
      </c>
      <c r="E318" s="215" t="s">
        <v>5561</v>
      </c>
      <c r="F318" s="216" t="s">
        <v>5562</v>
      </c>
      <c r="G318" s="217" t="s">
        <v>408</v>
      </c>
      <c r="H318" s="218">
        <v>1</v>
      </c>
      <c r="I318" s="219"/>
      <c r="J318" s="220">
        <f>ROUND(I318*H318,2)</f>
        <v>0</v>
      </c>
      <c r="K318" s="216" t="s">
        <v>554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0.0078200000000000006</v>
      </c>
      <c r="R318" s="223">
        <f>Q318*H318</f>
        <v>0.0078200000000000006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307</v>
      </c>
      <c r="AT318" s="225" t="s">
        <v>192</v>
      </c>
      <c r="AU318" s="225" t="s">
        <v>82</v>
      </c>
      <c r="AY318" s="19" t="s">
        <v>190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307</v>
      </c>
      <c r="BM318" s="225" t="s">
        <v>5563</v>
      </c>
    </row>
    <row r="319" s="2" customFormat="1" ht="21.75" customHeight="1">
      <c r="A319" s="40"/>
      <c r="B319" s="41"/>
      <c r="C319" s="214" t="s">
        <v>1303</v>
      </c>
      <c r="D319" s="214" t="s">
        <v>192</v>
      </c>
      <c r="E319" s="215" t="s">
        <v>5564</v>
      </c>
      <c r="F319" s="216" t="s">
        <v>5565</v>
      </c>
      <c r="G319" s="217" t="s">
        <v>553</v>
      </c>
      <c r="H319" s="218">
        <v>3</v>
      </c>
      <c r="I319" s="219"/>
      <c r="J319" s="220">
        <f>ROUND(I319*H319,2)</f>
        <v>0</v>
      </c>
      <c r="K319" s="216" t="s">
        <v>554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0.0292</v>
      </c>
      <c r="R319" s="223">
        <f>Q319*H319</f>
        <v>0.087599999999999997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307</v>
      </c>
      <c r="AT319" s="225" t="s">
        <v>192</v>
      </c>
      <c r="AU319" s="225" t="s">
        <v>82</v>
      </c>
      <c r="AY319" s="19" t="s">
        <v>190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307</v>
      </c>
      <c r="BM319" s="225" t="s">
        <v>5566</v>
      </c>
    </row>
    <row r="320" s="2" customFormat="1" ht="16.5" customHeight="1">
      <c r="A320" s="40"/>
      <c r="B320" s="41"/>
      <c r="C320" s="214" t="s">
        <v>1310</v>
      </c>
      <c r="D320" s="214" t="s">
        <v>192</v>
      </c>
      <c r="E320" s="215" t="s">
        <v>5567</v>
      </c>
      <c r="F320" s="216" t="s">
        <v>5568</v>
      </c>
      <c r="G320" s="217" t="s">
        <v>408</v>
      </c>
      <c r="H320" s="218">
        <v>1</v>
      </c>
      <c r="I320" s="219"/>
      <c r="J320" s="220">
        <f>ROUND(I320*H320,2)</f>
        <v>0</v>
      </c>
      <c r="K320" s="216" t="s">
        <v>554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0.00093000000000000005</v>
      </c>
      <c r="R320" s="223">
        <f>Q320*H320</f>
        <v>0.00093000000000000005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307</v>
      </c>
      <c r="AT320" s="225" t="s">
        <v>192</v>
      </c>
      <c r="AU320" s="225" t="s">
        <v>82</v>
      </c>
      <c r="AY320" s="19" t="s">
        <v>190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307</v>
      </c>
      <c r="BM320" s="225" t="s">
        <v>5569</v>
      </c>
    </row>
    <row r="321" s="2" customFormat="1" ht="16.5" customHeight="1">
      <c r="A321" s="40"/>
      <c r="B321" s="41"/>
      <c r="C321" s="214" t="s">
        <v>1316</v>
      </c>
      <c r="D321" s="214" t="s">
        <v>192</v>
      </c>
      <c r="E321" s="215" t="s">
        <v>5570</v>
      </c>
      <c r="F321" s="216" t="s">
        <v>5571</v>
      </c>
      <c r="G321" s="217" t="s">
        <v>553</v>
      </c>
      <c r="H321" s="218">
        <v>1</v>
      </c>
      <c r="I321" s="219"/>
      <c r="J321" s="220">
        <f>ROUND(I321*H321,2)</f>
        <v>0</v>
      </c>
      <c r="K321" s="216" t="s">
        <v>554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0.00040000000000000002</v>
      </c>
      <c r="R321" s="223">
        <f>Q321*H321</f>
        <v>0.00040000000000000002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307</v>
      </c>
      <c r="AT321" s="225" t="s">
        <v>192</v>
      </c>
      <c r="AU321" s="225" t="s">
        <v>82</v>
      </c>
      <c r="AY321" s="19" t="s">
        <v>190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307</v>
      </c>
      <c r="BM321" s="225" t="s">
        <v>5572</v>
      </c>
    </row>
    <row r="322" s="2" customFormat="1" ht="24.15" customHeight="1">
      <c r="A322" s="40"/>
      <c r="B322" s="41"/>
      <c r="C322" s="214" t="s">
        <v>1325</v>
      </c>
      <c r="D322" s="214" t="s">
        <v>192</v>
      </c>
      <c r="E322" s="215" t="s">
        <v>5573</v>
      </c>
      <c r="F322" s="216" t="s">
        <v>5574</v>
      </c>
      <c r="G322" s="217" t="s">
        <v>380</v>
      </c>
      <c r="H322" s="218">
        <v>51.700000000000003</v>
      </c>
      <c r="I322" s="219"/>
      <c r="J322" s="220">
        <f>ROUND(I322*H322,2)</f>
        <v>0</v>
      </c>
      <c r="K322" s="216" t="s">
        <v>196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0.00019000000000000001</v>
      </c>
      <c r="R322" s="223">
        <f>Q322*H322</f>
        <v>0.0098230000000000019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307</v>
      </c>
      <c r="AT322" s="225" t="s">
        <v>192</v>
      </c>
      <c r="AU322" s="225" t="s">
        <v>82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307</v>
      </c>
      <c r="BM322" s="225" t="s">
        <v>5575</v>
      </c>
    </row>
    <row r="323" s="2" customFormat="1">
      <c r="A323" s="40"/>
      <c r="B323" s="41"/>
      <c r="C323" s="42"/>
      <c r="D323" s="227" t="s">
        <v>199</v>
      </c>
      <c r="E323" s="42"/>
      <c r="F323" s="228" t="s">
        <v>5576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199</v>
      </c>
      <c r="AU323" s="19" t="s">
        <v>82</v>
      </c>
    </row>
    <row r="324" s="13" customFormat="1">
      <c r="A324" s="13"/>
      <c r="B324" s="232"/>
      <c r="C324" s="233"/>
      <c r="D324" s="234" t="s">
        <v>205</v>
      </c>
      <c r="E324" s="235" t="s">
        <v>19</v>
      </c>
      <c r="F324" s="236" t="s">
        <v>5577</v>
      </c>
      <c r="G324" s="233"/>
      <c r="H324" s="237">
        <v>51.700000000000003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205</v>
      </c>
      <c r="AU324" s="243" t="s">
        <v>82</v>
      </c>
      <c r="AV324" s="13" t="s">
        <v>82</v>
      </c>
      <c r="AW324" s="13" t="s">
        <v>33</v>
      </c>
      <c r="AX324" s="13" t="s">
        <v>72</v>
      </c>
      <c r="AY324" s="243" t="s">
        <v>190</v>
      </c>
    </row>
    <row r="325" s="15" customFormat="1">
      <c r="A325" s="15"/>
      <c r="B325" s="264"/>
      <c r="C325" s="265"/>
      <c r="D325" s="234" t="s">
        <v>205</v>
      </c>
      <c r="E325" s="266" t="s">
        <v>19</v>
      </c>
      <c r="F325" s="267" t="s">
        <v>243</v>
      </c>
      <c r="G325" s="265"/>
      <c r="H325" s="268">
        <v>51.700000000000003</v>
      </c>
      <c r="I325" s="269"/>
      <c r="J325" s="265"/>
      <c r="K325" s="265"/>
      <c r="L325" s="270"/>
      <c r="M325" s="271"/>
      <c r="N325" s="272"/>
      <c r="O325" s="272"/>
      <c r="P325" s="272"/>
      <c r="Q325" s="272"/>
      <c r="R325" s="272"/>
      <c r="S325" s="272"/>
      <c r="T325" s="27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4" t="s">
        <v>205</v>
      </c>
      <c r="AU325" s="274" t="s">
        <v>82</v>
      </c>
      <c r="AV325" s="15" t="s">
        <v>197</v>
      </c>
      <c r="AW325" s="15" t="s">
        <v>33</v>
      </c>
      <c r="AX325" s="15" t="s">
        <v>79</v>
      </c>
      <c r="AY325" s="274" t="s">
        <v>190</v>
      </c>
    </row>
    <row r="326" s="2" customFormat="1" ht="24.15" customHeight="1">
      <c r="A326" s="40"/>
      <c r="B326" s="41"/>
      <c r="C326" s="214" t="s">
        <v>1331</v>
      </c>
      <c r="D326" s="214" t="s">
        <v>192</v>
      </c>
      <c r="E326" s="215" t="s">
        <v>5578</v>
      </c>
      <c r="F326" s="216" t="s">
        <v>5579</v>
      </c>
      <c r="G326" s="217" t="s">
        <v>380</v>
      </c>
      <c r="H326" s="218">
        <v>40</v>
      </c>
      <c r="I326" s="219"/>
      <c r="J326" s="220">
        <f>ROUND(I326*H326,2)</f>
        <v>0</v>
      </c>
      <c r="K326" s="216" t="s">
        <v>196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0.00035</v>
      </c>
      <c r="R326" s="223">
        <f>Q326*H326</f>
        <v>0.014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307</v>
      </c>
      <c r="AT326" s="225" t="s">
        <v>192</v>
      </c>
      <c r="AU326" s="225" t="s">
        <v>82</v>
      </c>
      <c r="AY326" s="19" t="s">
        <v>190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307</v>
      </c>
      <c r="BM326" s="225" t="s">
        <v>5580</v>
      </c>
    </row>
    <row r="327" s="2" customFormat="1">
      <c r="A327" s="40"/>
      <c r="B327" s="41"/>
      <c r="C327" s="42"/>
      <c r="D327" s="227" t="s">
        <v>199</v>
      </c>
      <c r="E327" s="42"/>
      <c r="F327" s="228" t="s">
        <v>5581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199</v>
      </c>
      <c r="AU327" s="19" t="s">
        <v>82</v>
      </c>
    </row>
    <row r="328" s="2" customFormat="1" ht="21.75" customHeight="1">
      <c r="A328" s="40"/>
      <c r="B328" s="41"/>
      <c r="C328" s="214" t="s">
        <v>1337</v>
      </c>
      <c r="D328" s="214" t="s">
        <v>192</v>
      </c>
      <c r="E328" s="215" t="s">
        <v>5582</v>
      </c>
      <c r="F328" s="216" t="s">
        <v>5583</v>
      </c>
      <c r="G328" s="217" t="s">
        <v>380</v>
      </c>
      <c r="H328" s="218">
        <v>1309.9000000000001</v>
      </c>
      <c r="I328" s="219"/>
      <c r="J328" s="220">
        <f>ROUND(I328*H328,2)</f>
        <v>0</v>
      </c>
      <c r="K328" s="216" t="s">
        <v>196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1.0000000000000001E-05</v>
      </c>
      <c r="R328" s="223">
        <f>Q328*H328</f>
        <v>0.013099000000000001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307</v>
      </c>
      <c r="AT328" s="225" t="s">
        <v>192</v>
      </c>
      <c r="AU328" s="225" t="s">
        <v>82</v>
      </c>
      <c r="AY328" s="19" t="s">
        <v>190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307</v>
      </c>
      <c r="BM328" s="225" t="s">
        <v>5584</v>
      </c>
    </row>
    <row r="329" s="2" customFormat="1">
      <c r="A329" s="40"/>
      <c r="B329" s="41"/>
      <c r="C329" s="42"/>
      <c r="D329" s="227" t="s">
        <v>199</v>
      </c>
      <c r="E329" s="42"/>
      <c r="F329" s="228" t="s">
        <v>5585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199</v>
      </c>
      <c r="AU329" s="19" t="s">
        <v>82</v>
      </c>
    </row>
    <row r="330" s="13" customFormat="1">
      <c r="A330" s="13"/>
      <c r="B330" s="232"/>
      <c r="C330" s="233"/>
      <c r="D330" s="234" t="s">
        <v>205</v>
      </c>
      <c r="E330" s="235" t="s">
        <v>19</v>
      </c>
      <c r="F330" s="236" t="s">
        <v>5586</v>
      </c>
      <c r="G330" s="233"/>
      <c r="H330" s="237">
        <v>1309.9000000000001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205</v>
      </c>
      <c r="AU330" s="243" t="s">
        <v>82</v>
      </c>
      <c r="AV330" s="13" t="s">
        <v>82</v>
      </c>
      <c r="AW330" s="13" t="s">
        <v>33</v>
      </c>
      <c r="AX330" s="13" t="s">
        <v>72</v>
      </c>
      <c r="AY330" s="243" t="s">
        <v>190</v>
      </c>
    </row>
    <row r="331" s="15" customFormat="1">
      <c r="A331" s="15"/>
      <c r="B331" s="264"/>
      <c r="C331" s="265"/>
      <c r="D331" s="234" t="s">
        <v>205</v>
      </c>
      <c r="E331" s="266" t="s">
        <v>19</v>
      </c>
      <c r="F331" s="267" t="s">
        <v>243</v>
      </c>
      <c r="G331" s="265"/>
      <c r="H331" s="268">
        <v>1309.9000000000001</v>
      </c>
      <c r="I331" s="269"/>
      <c r="J331" s="265"/>
      <c r="K331" s="265"/>
      <c r="L331" s="270"/>
      <c r="M331" s="271"/>
      <c r="N331" s="272"/>
      <c r="O331" s="272"/>
      <c r="P331" s="272"/>
      <c r="Q331" s="272"/>
      <c r="R331" s="272"/>
      <c r="S331" s="272"/>
      <c r="T331" s="27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4" t="s">
        <v>205</v>
      </c>
      <c r="AU331" s="274" t="s">
        <v>82</v>
      </c>
      <c r="AV331" s="15" t="s">
        <v>197</v>
      </c>
      <c r="AW331" s="15" t="s">
        <v>33</v>
      </c>
      <c r="AX331" s="15" t="s">
        <v>79</v>
      </c>
      <c r="AY331" s="274" t="s">
        <v>190</v>
      </c>
    </row>
    <row r="332" s="2" customFormat="1" ht="24.15" customHeight="1">
      <c r="A332" s="40"/>
      <c r="B332" s="41"/>
      <c r="C332" s="214" t="s">
        <v>1344</v>
      </c>
      <c r="D332" s="214" t="s">
        <v>192</v>
      </c>
      <c r="E332" s="215" t="s">
        <v>5587</v>
      </c>
      <c r="F332" s="216" t="s">
        <v>5588</v>
      </c>
      <c r="G332" s="217" t="s">
        <v>380</v>
      </c>
      <c r="H332" s="218">
        <v>1164.5999999999999</v>
      </c>
      <c r="I332" s="219"/>
      <c r="J332" s="220">
        <f>ROUND(I332*H332,2)</f>
        <v>0</v>
      </c>
      <c r="K332" s="216" t="s">
        <v>196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2.0000000000000002E-05</v>
      </c>
      <c r="R332" s="223">
        <f>Q332*H332</f>
        <v>0.023292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307</v>
      </c>
      <c r="AT332" s="225" t="s">
        <v>192</v>
      </c>
      <c r="AU332" s="225" t="s">
        <v>82</v>
      </c>
      <c r="AY332" s="19" t="s">
        <v>190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307</v>
      </c>
      <c r="BM332" s="225" t="s">
        <v>5589</v>
      </c>
    </row>
    <row r="333" s="2" customFormat="1">
      <c r="A333" s="40"/>
      <c r="B333" s="41"/>
      <c r="C333" s="42"/>
      <c r="D333" s="227" t="s">
        <v>199</v>
      </c>
      <c r="E333" s="42"/>
      <c r="F333" s="228" t="s">
        <v>5590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199</v>
      </c>
      <c r="AU333" s="19" t="s">
        <v>82</v>
      </c>
    </row>
    <row r="334" s="13" customFormat="1">
      <c r="A334" s="13"/>
      <c r="B334" s="232"/>
      <c r="C334" s="233"/>
      <c r="D334" s="234" t="s">
        <v>205</v>
      </c>
      <c r="E334" s="235" t="s">
        <v>19</v>
      </c>
      <c r="F334" s="236" t="s">
        <v>5591</v>
      </c>
      <c r="G334" s="233"/>
      <c r="H334" s="237">
        <v>1164.5999999999999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205</v>
      </c>
      <c r="AU334" s="243" t="s">
        <v>82</v>
      </c>
      <c r="AV334" s="13" t="s">
        <v>82</v>
      </c>
      <c r="AW334" s="13" t="s">
        <v>33</v>
      </c>
      <c r="AX334" s="13" t="s">
        <v>72</v>
      </c>
      <c r="AY334" s="243" t="s">
        <v>190</v>
      </c>
    </row>
    <row r="335" s="15" customFormat="1">
      <c r="A335" s="15"/>
      <c r="B335" s="264"/>
      <c r="C335" s="265"/>
      <c r="D335" s="234" t="s">
        <v>205</v>
      </c>
      <c r="E335" s="266" t="s">
        <v>19</v>
      </c>
      <c r="F335" s="267" t="s">
        <v>243</v>
      </c>
      <c r="G335" s="265"/>
      <c r="H335" s="268">
        <v>1164.5999999999999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4" t="s">
        <v>205</v>
      </c>
      <c r="AU335" s="274" t="s">
        <v>82</v>
      </c>
      <c r="AV335" s="15" t="s">
        <v>197</v>
      </c>
      <c r="AW335" s="15" t="s">
        <v>33</v>
      </c>
      <c r="AX335" s="15" t="s">
        <v>79</v>
      </c>
      <c r="AY335" s="274" t="s">
        <v>190</v>
      </c>
    </row>
    <row r="336" s="2" customFormat="1" ht="24.15" customHeight="1">
      <c r="A336" s="40"/>
      <c r="B336" s="41"/>
      <c r="C336" s="214" t="s">
        <v>1354</v>
      </c>
      <c r="D336" s="214" t="s">
        <v>192</v>
      </c>
      <c r="E336" s="215" t="s">
        <v>5592</v>
      </c>
      <c r="F336" s="216" t="s">
        <v>5593</v>
      </c>
      <c r="G336" s="217" t="s">
        <v>380</v>
      </c>
      <c r="H336" s="218">
        <v>145.30000000000001</v>
      </c>
      <c r="I336" s="219"/>
      <c r="J336" s="220">
        <f>ROUND(I336*H336,2)</f>
        <v>0</v>
      </c>
      <c r="K336" s="216" t="s">
        <v>196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6.0000000000000002E-05</v>
      </c>
      <c r="R336" s="223">
        <f>Q336*H336</f>
        <v>0.0087180000000000001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307</v>
      </c>
      <c r="AT336" s="225" t="s">
        <v>192</v>
      </c>
      <c r="AU336" s="225" t="s">
        <v>82</v>
      </c>
      <c r="AY336" s="19" t="s">
        <v>190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307</v>
      </c>
      <c r="BM336" s="225" t="s">
        <v>5594</v>
      </c>
    </row>
    <row r="337" s="2" customFormat="1">
      <c r="A337" s="40"/>
      <c r="B337" s="41"/>
      <c r="C337" s="42"/>
      <c r="D337" s="227" t="s">
        <v>199</v>
      </c>
      <c r="E337" s="42"/>
      <c r="F337" s="228" t="s">
        <v>5595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199</v>
      </c>
      <c r="AU337" s="19" t="s">
        <v>82</v>
      </c>
    </row>
    <row r="338" s="13" customFormat="1">
      <c r="A338" s="13"/>
      <c r="B338" s="232"/>
      <c r="C338" s="233"/>
      <c r="D338" s="234" t="s">
        <v>205</v>
      </c>
      <c r="E338" s="235" t="s">
        <v>19</v>
      </c>
      <c r="F338" s="236" t="s">
        <v>5596</v>
      </c>
      <c r="G338" s="233"/>
      <c r="H338" s="237">
        <v>145.30000000000001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205</v>
      </c>
      <c r="AU338" s="243" t="s">
        <v>82</v>
      </c>
      <c r="AV338" s="13" t="s">
        <v>82</v>
      </c>
      <c r="AW338" s="13" t="s">
        <v>33</v>
      </c>
      <c r="AX338" s="13" t="s">
        <v>72</v>
      </c>
      <c r="AY338" s="243" t="s">
        <v>190</v>
      </c>
    </row>
    <row r="339" s="15" customFormat="1">
      <c r="A339" s="15"/>
      <c r="B339" s="264"/>
      <c r="C339" s="265"/>
      <c r="D339" s="234" t="s">
        <v>205</v>
      </c>
      <c r="E339" s="266" t="s">
        <v>19</v>
      </c>
      <c r="F339" s="267" t="s">
        <v>243</v>
      </c>
      <c r="G339" s="265"/>
      <c r="H339" s="268">
        <v>145.30000000000001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4" t="s">
        <v>205</v>
      </c>
      <c r="AU339" s="274" t="s">
        <v>82</v>
      </c>
      <c r="AV339" s="15" t="s">
        <v>197</v>
      </c>
      <c r="AW339" s="15" t="s">
        <v>33</v>
      </c>
      <c r="AX339" s="15" t="s">
        <v>79</v>
      </c>
      <c r="AY339" s="274" t="s">
        <v>190</v>
      </c>
    </row>
    <row r="340" s="2" customFormat="1" ht="24.15" customHeight="1">
      <c r="A340" s="40"/>
      <c r="B340" s="41"/>
      <c r="C340" s="214" t="s">
        <v>1361</v>
      </c>
      <c r="D340" s="214" t="s">
        <v>192</v>
      </c>
      <c r="E340" s="215" t="s">
        <v>5597</v>
      </c>
      <c r="F340" s="216" t="s">
        <v>5598</v>
      </c>
      <c r="G340" s="217" t="s">
        <v>568</v>
      </c>
      <c r="H340" s="279"/>
      <c r="I340" s="219"/>
      <c r="J340" s="220">
        <f>ROUND(I340*H340,2)</f>
        <v>0</v>
      </c>
      <c r="K340" s="216" t="s">
        <v>196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307</v>
      </c>
      <c r="AT340" s="225" t="s">
        <v>192</v>
      </c>
      <c r="AU340" s="225" t="s">
        <v>82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307</v>
      </c>
      <c r="BM340" s="225" t="s">
        <v>5599</v>
      </c>
    </row>
    <row r="341" s="2" customFormat="1">
      <c r="A341" s="40"/>
      <c r="B341" s="41"/>
      <c r="C341" s="42"/>
      <c r="D341" s="227" t="s">
        <v>199</v>
      </c>
      <c r="E341" s="42"/>
      <c r="F341" s="228" t="s">
        <v>5600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199</v>
      </c>
      <c r="AU341" s="19" t="s">
        <v>82</v>
      </c>
    </row>
    <row r="342" s="12" customFormat="1" ht="22.8" customHeight="1">
      <c r="A342" s="12"/>
      <c r="B342" s="198"/>
      <c r="C342" s="199"/>
      <c r="D342" s="200" t="s">
        <v>71</v>
      </c>
      <c r="E342" s="212" t="s">
        <v>5601</v>
      </c>
      <c r="F342" s="212" t="s">
        <v>5602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SUM(P343:P349)</f>
        <v>0</v>
      </c>
      <c r="Q342" s="206"/>
      <c r="R342" s="207">
        <f>SUM(R343:R349)</f>
        <v>0.041889999999999997</v>
      </c>
      <c r="S342" s="206"/>
      <c r="T342" s="208">
        <f>SUM(T343:T349)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9" t="s">
        <v>82</v>
      </c>
      <c r="AT342" s="210" t="s">
        <v>71</v>
      </c>
      <c r="AU342" s="210" t="s">
        <v>79</v>
      </c>
      <c r="AY342" s="209" t="s">
        <v>190</v>
      </c>
      <c r="BK342" s="211">
        <f>SUM(BK343:BK349)</f>
        <v>0</v>
      </c>
    </row>
    <row r="343" s="2" customFormat="1" ht="21.75" customHeight="1">
      <c r="A343" s="40"/>
      <c r="B343" s="41"/>
      <c r="C343" s="214" t="s">
        <v>1366</v>
      </c>
      <c r="D343" s="214" t="s">
        <v>192</v>
      </c>
      <c r="E343" s="215" t="s">
        <v>5603</v>
      </c>
      <c r="F343" s="216" t="s">
        <v>5604</v>
      </c>
      <c r="G343" s="217" t="s">
        <v>553</v>
      </c>
      <c r="H343" s="218">
        <v>1</v>
      </c>
      <c r="I343" s="219"/>
      <c r="J343" s="220">
        <f>ROUND(I343*H343,2)</f>
        <v>0</v>
      </c>
      <c r="K343" s="216" t="s">
        <v>554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0.022780000000000002</v>
      </c>
      <c r="R343" s="223">
        <f>Q343*H343</f>
        <v>0.022780000000000002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307</v>
      </c>
      <c r="AT343" s="225" t="s">
        <v>192</v>
      </c>
      <c r="AU343" s="225" t="s">
        <v>82</v>
      </c>
      <c r="AY343" s="19" t="s">
        <v>190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307</v>
      </c>
      <c r="BM343" s="225" t="s">
        <v>5605</v>
      </c>
    </row>
    <row r="344" s="2" customFormat="1" ht="16.5" customHeight="1">
      <c r="A344" s="40"/>
      <c r="B344" s="41"/>
      <c r="C344" s="214" t="s">
        <v>1373</v>
      </c>
      <c r="D344" s="214" t="s">
        <v>192</v>
      </c>
      <c r="E344" s="215" t="s">
        <v>5606</v>
      </c>
      <c r="F344" s="216" t="s">
        <v>5607</v>
      </c>
      <c r="G344" s="217" t="s">
        <v>553</v>
      </c>
      <c r="H344" s="218">
        <v>1</v>
      </c>
      <c r="I344" s="219"/>
      <c r="J344" s="220">
        <f>ROUND(I344*H344,2)</f>
        <v>0</v>
      </c>
      <c r="K344" s="216" t="s">
        <v>196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0.0035999999999999999</v>
      </c>
      <c r="R344" s="223">
        <f>Q344*H344</f>
        <v>0.0035999999999999999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307</v>
      </c>
      <c r="AT344" s="225" t="s">
        <v>192</v>
      </c>
      <c r="AU344" s="225" t="s">
        <v>82</v>
      </c>
      <c r="AY344" s="19" t="s">
        <v>190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307</v>
      </c>
      <c r="BM344" s="225" t="s">
        <v>5608</v>
      </c>
    </row>
    <row r="345" s="2" customFormat="1">
      <c r="A345" s="40"/>
      <c r="B345" s="41"/>
      <c r="C345" s="42"/>
      <c r="D345" s="227" t="s">
        <v>199</v>
      </c>
      <c r="E345" s="42"/>
      <c r="F345" s="228" t="s">
        <v>5609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199</v>
      </c>
      <c r="AU345" s="19" t="s">
        <v>82</v>
      </c>
    </row>
    <row r="346" s="2" customFormat="1" ht="24.15" customHeight="1">
      <c r="A346" s="40"/>
      <c r="B346" s="41"/>
      <c r="C346" s="214" t="s">
        <v>1380</v>
      </c>
      <c r="D346" s="214" t="s">
        <v>192</v>
      </c>
      <c r="E346" s="215" t="s">
        <v>5610</v>
      </c>
      <c r="F346" s="216" t="s">
        <v>5611</v>
      </c>
      <c r="G346" s="217" t="s">
        <v>553</v>
      </c>
      <c r="H346" s="218">
        <v>1</v>
      </c>
      <c r="I346" s="219"/>
      <c r="J346" s="220">
        <f>ROUND(I346*H346,2)</f>
        <v>0</v>
      </c>
      <c r="K346" s="216" t="s">
        <v>196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0.01551</v>
      </c>
      <c r="R346" s="223">
        <f>Q346*H346</f>
        <v>0.01551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307</v>
      </c>
      <c r="AT346" s="225" t="s">
        <v>192</v>
      </c>
      <c r="AU346" s="225" t="s">
        <v>82</v>
      </c>
      <c r="AY346" s="19" t="s">
        <v>190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307</v>
      </c>
      <c r="BM346" s="225" t="s">
        <v>5612</v>
      </c>
    </row>
    <row r="347" s="2" customFormat="1">
      <c r="A347" s="40"/>
      <c r="B347" s="41"/>
      <c r="C347" s="42"/>
      <c r="D347" s="227" t="s">
        <v>199</v>
      </c>
      <c r="E347" s="42"/>
      <c r="F347" s="228" t="s">
        <v>5613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199</v>
      </c>
      <c r="AU347" s="19" t="s">
        <v>82</v>
      </c>
    </row>
    <row r="348" s="2" customFormat="1" ht="24.15" customHeight="1">
      <c r="A348" s="40"/>
      <c r="B348" s="41"/>
      <c r="C348" s="214" t="s">
        <v>1388</v>
      </c>
      <c r="D348" s="214" t="s">
        <v>192</v>
      </c>
      <c r="E348" s="215" t="s">
        <v>5614</v>
      </c>
      <c r="F348" s="216" t="s">
        <v>5615</v>
      </c>
      <c r="G348" s="217" t="s">
        <v>568</v>
      </c>
      <c r="H348" s="279"/>
      <c r="I348" s="219"/>
      <c r="J348" s="220">
        <f>ROUND(I348*H348,2)</f>
        <v>0</v>
      </c>
      <c r="K348" s="216" t="s">
        <v>196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307</v>
      </c>
      <c r="AT348" s="225" t="s">
        <v>192</v>
      </c>
      <c r="AU348" s="225" t="s">
        <v>82</v>
      </c>
      <c r="AY348" s="19" t="s">
        <v>190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79</v>
      </c>
      <c r="BK348" s="226">
        <f>ROUND(I348*H348,2)</f>
        <v>0</v>
      </c>
      <c r="BL348" s="19" t="s">
        <v>307</v>
      </c>
      <c r="BM348" s="225" t="s">
        <v>5616</v>
      </c>
    </row>
    <row r="349" s="2" customFormat="1">
      <c r="A349" s="40"/>
      <c r="B349" s="41"/>
      <c r="C349" s="42"/>
      <c r="D349" s="227" t="s">
        <v>199</v>
      </c>
      <c r="E349" s="42"/>
      <c r="F349" s="228" t="s">
        <v>5617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199</v>
      </c>
      <c r="AU349" s="19" t="s">
        <v>82</v>
      </c>
    </row>
    <row r="350" s="12" customFormat="1" ht="22.8" customHeight="1">
      <c r="A350" s="12"/>
      <c r="B350" s="198"/>
      <c r="C350" s="199"/>
      <c r="D350" s="200" t="s">
        <v>71</v>
      </c>
      <c r="E350" s="212" t="s">
        <v>5618</v>
      </c>
      <c r="F350" s="212" t="s">
        <v>5619</v>
      </c>
      <c r="G350" s="199"/>
      <c r="H350" s="199"/>
      <c r="I350" s="202"/>
      <c r="J350" s="213">
        <f>BK350</f>
        <v>0</v>
      </c>
      <c r="K350" s="199"/>
      <c r="L350" s="204"/>
      <c r="M350" s="205"/>
      <c r="N350" s="206"/>
      <c r="O350" s="206"/>
      <c r="P350" s="207">
        <f>SUM(P351:P353)</f>
        <v>0</v>
      </c>
      <c r="Q350" s="206"/>
      <c r="R350" s="207">
        <f>SUM(R351:R353)</f>
        <v>0.0086</v>
      </c>
      <c r="S350" s="206"/>
      <c r="T350" s="208">
        <f>SUM(T351:T353)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9" t="s">
        <v>82</v>
      </c>
      <c r="AT350" s="210" t="s">
        <v>71</v>
      </c>
      <c r="AU350" s="210" t="s">
        <v>79</v>
      </c>
      <c r="AY350" s="209" t="s">
        <v>190</v>
      </c>
      <c r="BK350" s="211">
        <f>SUM(BK351:BK353)</f>
        <v>0</v>
      </c>
    </row>
    <row r="351" s="2" customFormat="1" ht="16.5" customHeight="1">
      <c r="A351" s="40"/>
      <c r="B351" s="41"/>
      <c r="C351" s="214" t="s">
        <v>1396</v>
      </c>
      <c r="D351" s="214" t="s">
        <v>192</v>
      </c>
      <c r="E351" s="215" t="s">
        <v>5620</v>
      </c>
      <c r="F351" s="216" t="s">
        <v>5621</v>
      </c>
      <c r="G351" s="217" t="s">
        <v>408</v>
      </c>
      <c r="H351" s="218">
        <v>1</v>
      </c>
      <c r="I351" s="219"/>
      <c r="J351" s="220">
        <f>ROUND(I351*H351,2)</f>
        <v>0</v>
      </c>
      <c r="K351" s="216" t="s">
        <v>554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0.0011999999999999999</v>
      </c>
      <c r="R351" s="223">
        <f>Q351*H351</f>
        <v>0.0011999999999999999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307</v>
      </c>
      <c r="AT351" s="225" t="s">
        <v>192</v>
      </c>
      <c r="AU351" s="225" t="s">
        <v>82</v>
      </c>
      <c r="AY351" s="19" t="s">
        <v>190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79</v>
      </c>
      <c r="BK351" s="226">
        <f>ROUND(I351*H351,2)</f>
        <v>0</v>
      </c>
      <c r="BL351" s="19" t="s">
        <v>307</v>
      </c>
      <c r="BM351" s="225" t="s">
        <v>5622</v>
      </c>
    </row>
    <row r="352" s="2" customFormat="1" ht="16.5" customHeight="1">
      <c r="A352" s="40"/>
      <c r="B352" s="41"/>
      <c r="C352" s="214" t="s">
        <v>1401</v>
      </c>
      <c r="D352" s="214" t="s">
        <v>192</v>
      </c>
      <c r="E352" s="215" t="s">
        <v>5623</v>
      </c>
      <c r="F352" s="216" t="s">
        <v>5624</v>
      </c>
      <c r="G352" s="217" t="s">
        <v>408</v>
      </c>
      <c r="H352" s="218">
        <v>3</v>
      </c>
      <c r="I352" s="219"/>
      <c r="J352" s="220">
        <f>ROUND(I352*H352,2)</f>
        <v>0</v>
      </c>
      <c r="K352" s="216" t="s">
        <v>554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0.0014</v>
      </c>
      <c r="R352" s="223">
        <f>Q352*H352</f>
        <v>0.0041999999999999997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307</v>
      </c>
      <c r="AT352" s="225" t="s">
        <v>192</v>
      </c>
      <c r="AU352" s="225" t="s">
        <v>82</v>
      </c>
      <c r="AY352" s="19" t="s">
        <v>190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307</v>
      </c>
      <c r="BM352" s="225" t="s">
        <v>5625</v>
      </c>
    </row>
    <row r="353" s="2" customFormat="1" ht="16.5" customHeight="1">
      <c r="A353" s="40"/>
      <c r="B353" s="41"/>
      <c r="C353" s="214" t="s">
        <v>1409</v>
      </c>
      <c r="D353" s="214" t="s">
        <v>192</v>
      </c>
      <c r="E353" s="215" t="s">
        <v>5626</v>
      </c>
      <c r="F353" s="216" t="s">
        <v>5627</v>
      </c>
      <c r="G353" s="217" t="s">
        <v>408</v>
      </c>
      <c r="H353" s="218">
        <v>2</v>
      </c>
      <c r="I353" s="219"/>
      <c r="J353" s="220">
        <f>ROUND(I353*H353,2)</f>
        <v>0</v>
      </c>
      <c r="K353" s="216" t="s">
        <v>554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0.0016000000000000001</v>
      </c>
      <c r="R353" s="223">
        <f>Q353*H353</f>
        <v>0.0032000000000000002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307</v>
      </c>
      <c r="AT353" s="225" t="s">
        <v>192</v>
      </c>
      <c r="AU353" s="225" t="s">
        <v>82</v>
      </c>
      <c r="AY353" s="19" t="s">
        <v>190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79</v>
      </c>
      <c r="BK353" s="226">
        <f>ROUND(I353*H353,2)</f>
        <v>0</v>
      </c>
      <c r="BL353" s="19" t="s">
        <v>307</v>
      </c>
      <c r="BM353" s="225" t="s">
        <v>5628</v>
      </c>
    </row>
    <row r="354" s="12" customFormat="1" ht="22.8" customHeight="1">
      <c r="A354" s="12"/>
      <c r="B354" s="198"/>
      <c r="C354" s="199"/>
      <c r="D354" s="200" t="s">
        <v>71</v>
      </c>
      <c r="E354" s="212" t="s">
        <v>5629</v>
      </c>
      <c r="F354" s="212" t="s">
        <v>5630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SUM(P355:P358)</f>
        <v>0</v>
      </c>
      <c r="Q354" s="206"/>
      <c r="R354" s="207">
        <f>SUM(R355:R358)</f>
        <v>0.0065900000000000004</v>
      </c>
      <c r="S354" s="206"/>
      <c r="T354" s="208">
        <f>SUM(T355:T358)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82</v>
      </c>
      <c r="AT354" s="210" t="s">
        <v>71</v>
      </c>
      <c r="AU354" s="210" t="s">
        <v>79</v>
      </c>
      <c r="AY354" s="209" t="s">
        <v>190</v>
      </c>
      <c r="BK354" s="211">
        <f>SUM(BK355:BK358)</f>
        <v>0</v>
      </c>
    </row>
    <row r="355" s="2" customFormat="1" ht="33" customHeight="1">
      <c r="A355" s="40"/>
      <c r="B355" s="41"/>
      <c r="C355" s="214" t="s">
        <v>1455</v>
      </c>
      <c r="D355" s="214" t="s">
        <v>192</v>
      </c>
      <c r="E355" s="215" t="s">
        <v>5631</v>
      </c>
      <c r="F355" s="216" t="s">
        <v>5632</v>
      </c>
      <c r="G355" s="217" t="s">
        <v>553</v>
      </c>
      <c r="H355" s="218">
        <v>1</v>
      </c>
      <c r="I355" s="219"/>
      <c r="J355" s="220">
        <f>ROUND(I355*H355,2)</f>
        <v>0</v>
      </c>
      <c r="K355" s="216" t="s">
        <v>196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0.0065900000000000004</v>
      </c>
      <c r="R355" s="223">
        <f>Q355*H355</f>
        <v>0.0065900000000000004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307</v>
      </c>
      <c r="AT355" s="225" t="s">
        <v>192</v>
      </c>
      <c r="AU355" s="225" t="s">
        <v>82</v>
      </c>
      <c r="AY355" s="19" t="s">
        <v>190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307</v>
      </c>
      <c r="BM355" s="225" t="s">
        <v>5633</v>
      </c>
    </row>
    <row r="356" s="2" customFormat="1">
      <c r="A356" s="40"/>
      <c r="B356" s="41"/>
      <c r="C356" s="42"/>
      <c r="D356" s="227" t="s">
        <v>199</v>
      </c>
      <c r="E356" s="42"/>
      <c r="F356" s="228" t="s">
        <v>5634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199</v>
      </c>
      <c r="AU356" s="19" t="s">
        <v>82</v>
      </c>
    </row>
    <row r="357" s="2" customFormat="1" ht="24.15" customHeight="1">
      <c r="A357" s="40"/>
      <c r="B357" s="41"/>
      <c r="C357" s="214" t="s">
        <v>1507</v>
      </c>
      <c r="D357" s="214" t="s">
        <v>192</v>
      </c>
      <c r="E357" s="215" t="s">
        <v>5635</v>
      </c>
      <c r="F357" s="216" t="s">
        <v>5636</v>
      </c>
      <c r="G357" s="217" t="s">
        <v>568</v>
      </c>
      <c r="H357" s="279"/>
      <c r="I357" s="219"/>
      <c r="J357" s="220">
        <f>ROUND(I357*H357,2)</f>
        <v>0</v>
      </c>
      <c r="K357" s="216" t="s">
        <v>196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307</v>
      </c>
      <c r="AT357" s="225" t="s">
        <v>192</v>
      </c>
      <c r="AU357" s="225" t="s">
        <v>82</v>
      </c>
      <c r="AY357" s="19" t="s">
        <v>190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307</v>
      </c>
      <c r="BM357" s="225" t="s">
        <v>5637</v>
      </c>
    </row>
    <row r="358" s="2" customFormat="1">
      <c r="A358" s="40"/>
      <c r="B358" s="41"/>
      <c r="C358" s="42"/>
      <c r="D358" s="227" t="s">
        <v>199</v>
      </c>
      <c r="E358" s="42"/>
      <c r="F358" s="228" t="s">
        <v>5638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199</v>
      </c>
      <c r="AU358" s="19" t="s">
        <v>82</v>
      </c>
    </row>
    <row r="359" s="12" customFormat="1" ht="22.8" customHeight="1">
      <c r="A359" s="12"/>
      <c r="B359" s="198"/>
      <c r="C359" s="199"/>
      <c r="D359" s="200" t="s">
        <v>71</v>
      </c>
      <c r="E359" s="212" t="s">
        <v>3063</v>
      </c>
      <c r="F359" s="212" t="s">
        <v>3064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SUM(P360:P364)</f>
        <v>0</v>
      </c>
      <c r="Q359" s="206"/>
      <c r="R359" s="207">
        <f>SUM(R360:R364)</f>
        <v>0.0071500000000000001</v>
      </c>
      <c r="S359" s="206"/>
      <c r="T359" s="208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82</v>
      </c>
      <c r="AT359" s="210" t="s">
        <v>71</v>
      </c>
      <c r="AU359" s="210" t="s">
        <v>79</v>
      </c>
      <c r="AY359" s="209" t="s">
        <v>190</v>
      </c>
      <c r="BK359" s="211">
        <f>SUM(BK360:BK364)</f>
        <v>0</v>
      </c>
    </row>
    <row r="360" s="2" customFormat="1" ht="24.15" customHeight="1">
      <c r="A360" s="40"/>
      <c r="B360" s="41"/>
      <c r="C360" s="214" t="s">
        <v>1515</v>
      </c>
      <c r="D360" s="214" t="s">
        <v>192</v>
      </c>
      <c r="E360" s="215" t="s">
        <v>5639</v>
      </c>
      <c r="F360" s="216" t="s">
        <v>5640</v>
      </c>
      <c r="G360" s="217" t="s">
        <v>408</v>
      </c>
      <c r="H360" s="218">
        <v>5</v>
      </c>
      <c r="I360" s="219"/>
      <c r="J360" s="220">
        <f>ROUND(I360*H360,2)</f>
        <v>0</v>
      </c>
      <c r="K360" s="216" t="s">
        <v>196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3.0000000000000001E-05</v>
      </c>
      <c r="R360" s="223">
        <f>Q360*H360</f>
        <v>0.00015000000000000001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307</v>
      </c>
      <c r="AT360" s="225" t="s">
        <v>192</v>
      </c>
      <c r="AU360" s="225" t="s">
        <v>82</v>
      </c>
      <c r="AY360" s="19" t="s">
        <v>190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307</v>
      </c>
      <c r="BM360" s="225" t="s">
        <v>5641</v>
      </c>
    </row>
    <row r="361" s="2" customFormat="1">
      <c r="A361" s="40"/>
      <c r="B361" s="41"/>
      <c r="C361" s="42"/>
      <c r="D361" s="227" t="s">
        <v>199</v>
      </c>
      <c r="E361" s="42"/>
      <c r="F361" s="228" t="s">
        <v>5642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199</v>
      </c>
      <c r="AU361" s="19" t="s">
        <v>82</v>
      </c>
    </row>
    <row r="362" s="2" customFormat="1" ht="16.5" customHeight="1">
      <c r="A362" s="40"/>
      <c r="B362" s="41"/>
      <c r="C362" s="244" t="s">
        <v>1524</v>
      </c>
      <c r="D362" s="244" t="s">
        <v>219</v>
      </c>
      <c r="E362" s="245" t="s">
        <v>5643</v>
      </c>
      <c r="F362" s="246" t="s">
        <v>5644</v>
      </c>
      <c r="G362" s="247" t="s">
        <v>408</v>
      </c>
      <c r="H362" s="248">
        <v>5</v>
      </c>
      <c r="I362" s="249"/>
      <c r="J362" s="250">
        <f>ROUND(I362*H362,2)</f>
        <v>0</v>
      </c>
      <c r="K362" s="246" t="s">
        <v>196</v>
      </c>
      <c r="L362" s="251"/>
      <c r="M362" s="252" t="s">
        <v>19</v>
      </c>
      <c r="N362" s="253" t="s">
        <v>43</v>
      </c>
      <c r="O362" s="86"/>
      <c r="P362" s="223">
        <f>O362*H362</f>
        <v>0</v>
      </c>
      <c r="Q362" s="223">
        <v>0.0014</v>
      </c>
      <c r="R362" s="223">
        <f>Q362*H362</f>
        <v>0.0070000000000000001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419</v>
      </c>
      <c r="AT362" s="225" t="s">
        <v>219</v>
      </c>
      <c r="AU362" s="225" t="s">
        <v>82</v>
      </c>
      <c r="AY362" s="19" t="s">
        <v>190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79</v>
      </c>
      <c r="BK362" s="226">
        <f>ROUND(I362*H362,2)</f>
        <v>0</v>
      </c>
      <c r="BL362" s="19" t="s">
        <v>307</v>
      </c>
      <c r="BM362" s="225" t="s">
        <v>5645</v>
      </c>
    </row>
    <row r="363" s="2" customFormat="1" ht="24.15" customHeight="1">
      <c r="A363" s="40"/>
      <c r="B363" s="41"/>
      <c r="C363" s="214" t="s">
        <v>1531</v>
      </c>
      <c r="D363" s="214" t="s">
        <v>192</v>
      </c>
      <c r="E363" s="215" t="s">
        <v>5646</v>
      </c>
      <c r="F363" s="216" t="s">
        <v>5647</v>
      </c>
      <c r="G363" s="217" t="s">
        <v>568</v>
      </c>
      <c r="H363" s="279"/>
      <c r="I363" s="219"/>
      <c r="J363" s="220">
        <f>ROUND(I363*H363,2)</f>
        <v>0</v>
      </c>
      <c r="K363" s="216" t="s">
        <v>196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307</v>
      </c>
      <c r="AT363" s="225" t="s">
        <v>192</v>
      </c>
      <c r="AU363" s="225" t="s">
        <v>82</v>
      </c>
      <c r="AY363" s="19" t="s">
        <v>190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307</v>
      </c>
      <c r="BM363" s="225" t="s">
        <v>5648</v>
      </c>
    </row>
    <row r="364" s="2" customFormat="1">
      <c r="A364" s="40"/>
      <c r="B364" s="41"/>
      <c r="C364" s="42"/>
      <c r="D364" s="227" t="s">
        <v>199</v>
      </c>
      <c r="E364" s="42"/>
      <c r="F364" s="228" t="s">
        <v>5649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199</v>
      </c>
      <c r="AU364" s="19" t="s">
        <v>82</v>
      </c>
    </row>
    <row r="365" s="12" customFormat="1" ht="22.8" customHeight="1">
      <c r="A365" s="12"/>
      <c r="B365" s="198"/>
      <c r="C365" s="199"/>
      <c r="D365" s="200" t="s">
        <v>71</v>
      </c>
      <c r="E365" s="212" t="s">
        <v>403</v>
      </c>
      <c r="F365" s="212" t="s">
        <v>404</v>
      </c>
      <c r="G365" s="199"/>
      <c r="H365" s="199"/>
      <c r="I365" s="202"/>
      <c r="J365" s="213">
        <f>BK365</f>
        <v>0</v>
      </c>
      <c r="K365" s="199"/>
      <c r="L365" s="204"/>
      <c r="M365" s="205"/>
      <c r="N365" s="206"/>
      <c r="O365" s="206"/>
      <c r="P365" s="207">
        <f>SUM(P366:P399)</f>
        <v>0</v>
      </c>
      <c r="Q365" s="206"/>
      <c r="R365" s="207">
        <f>SUM(R366:R399)</f>
        <v>0.51207000000000003</v>
      </c>
      <c r="S365" s="206"/>
      <c r="T365" s="208">
        <f>SUM(T366:T399)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9" t="s">
        <v>82</v>
      </c>
      <c r="AT365" s="210" t="s">
        <v>71</v>
      </c>
      <c r="AU365" s="210" t="s">
        <v>79</v>
      </c>
      <c r="AY365" s="209" t="s">
        <v>190</v>
      </c>
      <c r="BK365" s="211">
        <f>SUM(BK366:BK399)</f>
        <v>0</v>
      </c>
    </row>
    <row r="366" s="2" customFormat="1" ht="16.5" customHeight="1">
      <c r="A366" s="40"/>
      <c r="B366" s="41"/>
      <c r="C366" s="214" t="s">
        <v>1536</v>
      </c>
      <c r="D366" s="214" t="s">
        <v>192</v>
      </c>
      <c r="E366" s="215" t="s">
        <v>5650</v>
      </c>
      <c r="F366" s="216" t="s">
        <v>5651</v>
      </c>
      <c r="G366" s="217" t="s">
        <v>252</v>
      </c>
      <c r="H366" s="218">
        <v>479</v>
      </c>
      <c r="I366" s="219"/>
      <c r="J366" s="220">
        <f>ROUND(I366*H366,2)</f>
        <v>0</v>
      </c>
      <c r="K366" s="216" t="s">
        <v>196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6.9999999999999994E-05</v>
      </c>
      <c r="R366" s="223">
        <f>Q366*H366</f>
        <v>0.033529999999999997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307</v>
      </c>
      <c r="AT366" s="225" t="s">
        <v>192</v>
      </c>
      <c r="AU366" s="225" t="s">
        <v>82</v>
      </c>
      <c r="AY366" s="19" t="s">
        <v>190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79</v>
      </c>
      <c r="BK366" s="226">
        <f>ROUND(I366*H366,2)</f>
        <v>0</v>
      </c>
      <c r="BL366" s="19" t="s">
        <v>307</v>
      </c>
      <c r="BM366" s="225" t="s">
        <v>5652</v>
      </c>
    </row>
    <row r="367" s="2" customFormat="1">
      <c r="A367" s="40"/>
      <c r="B367" s="41"/>
      <c r="C367" s="42"/>
      <c r="D367" s="227" t="s">
        <v>199</v>
      </c>
      <c r="E367" s="42"/>
      <c r="F367" s="228" t="s">
        <v>5653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199</v>
      </c>
      <c r="AU367" s="19" t="s">
        <v>82</v>
      </c>
    </row>
    <row r="368" s="14" customFormat="1">
      <c r="A368" s="14"/>
      <c r="B368" s="254"/>
      <c r="C368" s="255"/>
      <c r="D368" s="234" t="s">
        <v>205</v>
      </c>
      <c r="E368" s="256" t="s">
        <v>19</v>
      </c>
      <c r="F368" s="257" t="s">
        <v>5654</v>
      </c>
      <c r="G368" s="255"/>
      <c r="H368" s="256" t="s">
        <v>19</v>
      </c>
      <c r="I368" s="258"/>
      <c r="J368" s="255"/>
      <c r="K368" s="255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205</v>
      </c>
      <c r="AU368" s="263" t="s">
        <v>82</v>
      </c>
      <c r="AV368" s="14" t="s">
        <v>79</v>
      </c>
      <c r="AW368" s="14" t="s">
        <v>33</v>
      </c>
      <c r="AX368" s="14" t="s">
        <v>72</v>
      </c>
      <c r="AY368" s="263" t="s">
        <v>190</v>
      </c>
    </row>
    <row r="369" s="13" customFormat="1">
      <c r="A369" s="13"/>
      <c r="B369" s="232"/>
      <c r="C369" s="233"/>
      <c r="D369" s="234" t="s">
        <v>205</v>
      </c>
      <c r="E369" s="235" t="s">
        <v>19</v>
      </c>
      <c r="F369" s="236" t="s">
        <v>4119</v>
      </c>
      <c r="G369" s="233"/>
      <c r="H369" s="237">
        <v>479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205</v>
      </c>
      <c r="AU369" s="243" t="s">
        <v>82</v>
      </c>
      <c r="AV369" s="13" t="s">
        <v>82</v>
      </c>
      <c r="AW369" s="13" t="s">
        <v>33</v>
      </c>
      <c r="AX369" s="13" t="s">
        <v>79</v>
      </c>
      <c r="AY369" s="243" t="s">
        <v>190</v>
      </c>
    </row>
    <row r="370" s="2" customFormat="1" ht="16.5" customHeight="1">
      <c r="A370" s="40"/>
      <c r="B370" s="41"/>
      <c r="C370" s="244" t="s">
        <v>1545</v>
      </c>
      <c r="D370" s="244" t="s">
        <v>219</v>
      </c>
      <c r="E370" s="245" t="s">
        <v>5655</v>
      </c>
      <c r="F370" s="246" t="s">
        <v>5656</v>
      </c>
      <c r="G370" s="247" t="s">
        <v>408</v>
      </c>
      <c r="H370" s="248">
        <v>279</v>
      </c>
      <c r="I370" s="249"/>
      <c r="J370" s="250">
        <f>ROUND(I370*H370,2)</f>
        <v>0</v>
      </c>
      <c r="K370" s="246" t="s">
        <v>196</v>
      </c>
      <c r="L370" s="251"/>
      <c r="M370" s="252" t="s">
        <v>19</v>
      </c>
      <c r="N370" s="253" t="s">
        <v>43</v>
      </c>
      <c r="O370" s="86"/>
      <c r="P370" s="223">
        <f>O370*H370</f>
        <v>0</v>
      </c>
      <c r="Q370" s="223">
        <v>0.00064999999999999997</v>
      </c>
      <c r="R370" s="223">
        <f>Q370*H370</f>
        <v>0.18134999999999998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419</v>
      </c>
      <c r="AT370" s="225" t="s">
        <v>219</v>
      </c>
      <c r="AU370" s="225" t="s">
        <v>82</v>
      </c>
      <c r="AY370" s="19" t="s">
        <v>190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79</v>
      </c>
      <c r="BK370" s="226">
        <f>ROUND(I370*H370,2)</f>
        <v>0</v>
      </c>
      <c r="BL370" s="19" t="s">
        <v>307</v>
      </c>
      <c r="BM370" s="225" t="s">
        <v>5657</v>
      </c>
    </row>
    <row r="371" s="13" customFormat="1">
      <c r="A371" s="13"/>
      <c r="B371" s="232"/>
      <c r="C371" s="233"/>
      <c r="D371" s="234" t="s">
        <v>205</v>
      </c>
      <c r="E371" s="235" t="s">
        <v>19</v>
      </c>
      <c r="F371" s="236" t="s">
        <v>5658</v>
      </c>
      <c r="G371" s="233"/>
      <c r="H371" s="237">
        <v>279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205</v>
      </c>
      <c r="AU371" s="243" t="s">
        <v>82</v>
      </c>
      <c r="AV371" s="13" t="s">
        <v>82</v>
      </c>
      <c r="AW371" s="13" t="s">
        <v>33</v>
      </c>
      <c r="AX371" s="13" t="s">
        <v>72</v>
      </c>
      <c r="AY371" s="243" t="s">
        <v>190</v>
      </c>
    </row>
    <row r="372" s="15" customFormat="1">
      <c r="A372" s="15"/>
      <c r="B372" s="264"/>
      <c r="C372" s="265"/>
      <c r="D372" s="234" t="s">
        <v>205</v>
      </c>
      <c r="E372" s="266" t="s">
        <v>19</v>
      </c>
      <c r="F372" s="267" t="s">
        <v>243</v>
      </c>
      <c r="G372" s="265"/>
      <c r="H372" s="268">
        <v>279</v>
      </c>
      <c r="I372" s="269"/>
      <c r="J372" s="265"/>
      <c r="K372" s="265"/>
      <c r="L372" s="270"/>
      <c r="M372" s="271"/>
      <c r="N372" s="272"/>
      <c r="O372" s="272"/>
      <c r="P372" s="272"/>
      <c r="Q372" s="272"/>
      <c r="R372" s="272"/>
      <c r="S372" s="272"/>
      <c r="T372" s="27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4" t="s">
        <v>205</v>
      </c>
      <c r="AU372" s="274" t="s">
        <v>82</v>
      </c>
      <c r="AV372" s="15" t="s">
        <v>197</v>
      </c>
      <c r="AW372" s="15" t="s">
        <v>33</v>
      </c>
      <c r="AX372" s="15" t="s">
        <v>79</v>
      </c>
      <c r="AY372" s="274" t="s">
        <v>190</v>
      </c>
    </row>
    <row r="373" s="2" customFormat="1" ht="16.5" customHeight="1">
      <c r="A373" s="40"/>
      <c r="B373" s="41"/>
      <c r="C373" s="244" t="s">
        <v>1551</v>
      </c>
      <c r="D373" s="244" t="s">
        <v>219</v>
      </c>
      <c r="E373" s="245" t="s">
        <v>5659</v>
      </c>
      <c r="F373" s="246" t="s">
        <v>5660</v>
      </c>
      <c r="G373" s="247" t="s">
        <v>408</v>
      </c>
      <c r="H373" s="248">
        <v>81</v>
      </c>
      <c r="I373" s="249"/>
      <c r="J373" s="250">
        <f>ROUND(I373*H373,2)</f>
        <v>0</v>
      </c>
      <c r="K373" s="246" t="s">
        <v>196</v>
      </c>
      <c r="L373" s="251"/>
      <c r="M373" s="252" t="s">
        <v>19</v>
      </c>
      <c r="N373" s="253" t="s">
        <v>43</v>
      </c>
      <c r="O373" s="86"/>
      <c r="P373" s="223">
        <f>O373*H373</f>
        <v>0</v>
      </c>
      <c r="Q373" s="223">
        <v>6.9999999999999994E-05</v>
      </c>
      <c r="R373" s="223">
        <f>Q373*H373</f>
        <v>0.0056699999999999997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419</v>
      </c>
      <c r="AT373" s="225" t="s">
        <v>219</v>
      </c>
      <c r="AU373" s="225" t="s">
        <v>82</v>
      </c>
      <c r="AY373" s="19" t="s">
        <v>190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79</v>
      </c>
      <c r="BK373" s="226">
        <f>ROUND(I373*H373,2)</f>
        <v>0</v>
      </c>
      <c r="BL373" s="19" t="s">
        <v>307</v>
      </c>
      <c r="BM373" s="225" t="s">
        <v>5661</v>
      </c>
    </row>
    <row r="374" s="13" customFormat="1">
      <c r="A374" s="13"/>
      <c r="B374" s="232"/>
      <c r="C374" s="233"/>
      <c r="D374" s="234" t="s">
        <v>205</v>
      </c>
      <c r="E374" s="235" t="s">
        <v>19</v>
      </c>
      <c r="F374" s="236" t="s">
        <v>5662</v>
      </c>
      <c r="G374" s="233"/>
      <c r="H374" s="237">
        <v>81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205</v>
      </c>
      <c r="AU374" s="243" t="s">
        <v>82</v>
      </c>
      <c r="AV374" s="13" t="s">
        <v>82</v>
      </c>
      <c r="AW374" s="13" t="s">
        <v>33</v>
      </c>
      <c r="AX374" s="13" t="s">
        <v>72</v>
      </c>
      <c r="AY374" s="243" t="s">
        <v>190</v>
      </c>
    </row>
    <row r="375" s="15" customFormat="1">
      <c r="A375" s="15"/>
      <c r="B375" s="264"/>
      <c r="C375" s="265"/>
      <c r="D375" s="234" t="s">
        <v>205</v>
      </c>
      <c r="E375" s="266" t="s">
        <v>19</v>
      </c>
      <c r="F375" s="267" t="s">
        <v>243</v>
      </c>
      <c r="G375" s="265"/>
      <c r="H375" s="268">
        <v>81</v>
      </c>
      <c r="I375" s="269"/>
      <c r="J375" s="265"/>
      <c r="K375" s="265"/>
      <c r="L375" s="270"/>
      <c r="M375" s="271"/>
      <c r="N375" s="272"/>
      <c r="O375" s="272"/>
      <c r="P375" s="272"/>
      <c r="Q375" s="272"/>
      <c r="R375" s="272"/>
      <c r="S375" s="272"/>
      <c r="T375" s="27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4" t="s">
        <v>205</v>
      </c>
      <c r="AU375" s="274" t="s">
        <v>82</v>
      </c>
      <c r="AV375" s="15" t="s">
        <v>197</v>
      </c>
      <c r="AW375" s="15" t="s">
        <v>33</v>
      </c>
      <c r="AX375" s="15" t="s">
        <v>79</v>
      </c>
      <c r="AY375" s="274" t="s">
        <v>190</v>
      </c>
    </row>
    <row r="376" s="2" customFormat="1" ht="16.5" customHeight="1">
      <c r="A376" s="40"/>
      <c r="B376" s="41"/>
      <c r="C376" s="244" t="s">
        <v>1558</v>
      </c>
      <c r="D376" s="244" t="s">
        <v>219</v>
      </c>
      <c r="E376" s="245" t="s">
        <v>5663</v>
      </c>
      <c r="F376" s="246" t="s">
        <v>5664</v>
      </c>
      <c r="G376" s="247" t="s">
        <v>408</v>
      </c>
      <c r="H376" s="248">
        <v>17</v>
      </c>
      <c r="I376" s="249"/>
      <c r="J376" s="250">
        <f>ROUND(I376*H376,2)</f>
        <v>0</v>
      </c>
      <c r="K376" s="246" t="s">
        <v>196</v>
      </c>
      <c r="L376" s="251"/>
      <c r="M376" s="252" t="s">
        <v>19</v>
      </c>
      <c r="N376" s="253" t="s">
        <v>43</v>
      </c>
      <c r="O376" s="86"/>
      <c r="P376" s="223">
        <f>O376*H376</f>
        <v>0</v>
      </c>
      <c r="Q376" s="223">
        <v>0.00010000000000000001</v>
      </c>
      <c r="R376" s="223">
        <f>Q376*H376</f>
        <v>0.0017000000000000001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419</v>
      </c>
      <c r="AT376" s="225" t="s">
        <v>219</v>
      </c>
      <c r="AU376" s="225" t="s">
        <v>82</v>
      </c>
      <c r="AY376" s="19" t="s">
        <v>190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79</v>
      </c>
      <c r="BK376" s="226">
        <f>ROUND(I376*H376,2)</f>
        <v>0</v>
      </c>
      <c r="BL376" s="19" t="s">
        <v>307</v>
      </c>
      <c r="BM376" s="225" t="s">
        <v>5665</v>
      </c>
    </row>
    <row r="377" s="13" customFormat="1">
      <c r="A377" s="13"/>
      <c r="B377" s="232"/>
      <c r="C377" s="233"/>
      <c r="D377" s="234" t="s">
        <v>205</v>
      </c>
      <c r="E377" s="235" t="s">
        <v>19</v>
      </c>
      <c r="F377" s="236" t="s">
        <v>5666</v>
      </c>
      <c r="G377" s="233"/>
      <c r="H377" s="237">
        <v>17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205</v>
      </c>
      <c r="AU377" s="243" t="s">
        <v>82</v>
      </c>
      <c r="AV377" s="13" t="s">
        <v>82</v>
      </c>
      <c r="AW377" s="13" t="s">
        <v>33</v>
      </c>
      <c r="AX377" s="13" t="s">
        <v>72</v>
      </c>
      <c r="AY377" s="243" t="s">
        <v>190</v>
      </c>
    </row>
    <row r="378" s="15" customFormat="1">
      <c r="A378" s="15"/>
      <c r="B378" s="264"/>
      <c r="C378" s="265"/>
      <c r="D378" s="234" t="s">
        <v>205</v>
      </c>
      <c r="E378" s="266" t="s">
        <v>19</v>
      </c>
      <c r="F378" s="267" t="s">
        <v>243</v>
      </c>
      <c r="G378" s="265"/>
      <c r="H378" s="268">
        <v>17</v>
      </c>
      <c r="I378" s="269"/>
      <c r="J378" s="265"/>
      <c r="K378" s="265"/>
      <c r="L378" s="270"/>
      <c r="M378" s="271"/>
      <c r="N378" s="272"/>
      <c r="O378" s="272"/>
      <c r="P378" s="272"/>
      <c r="Q378" s="272"/>
      <c r="R378" s="272"/>
      <c r="S378" s="272"/>
      <c r="T378" s="27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4" t="s">
        <v>205</v>
      </c>
      <c r="AU378" s="274" t="s">
        <v>82</v>
      </c>
      <c r="AV378" s="15" t="s">
        <v>197</v>
      </c>
      <c r="AW378" s="15" t="s">
        <v>33</v>
      </c>
      <c r="AX378" s="15" t="s">
        <v>79</v>
      </c>
      <c r="AY378" s="274" t="s">
        <v>190</v>
      </c>
    </row>
    <row r="379" s="2" customFormat="1" ht="16.5" customHeight="1">
      <c r="A379" s="40"/>
      <c r="B379" s="41"/>
      <c r="C379" s="244" t="s">
        <v>1560</v>
      </c>
      <c r="D379" s="244" t="s">
        <v>219</v>
      </c>
      <c r="E379" s="245" t="s">
        <v>5667</v>
      </c>
      <c r="F379" s="246" t="s">
        <v>5668</v>
      </c>
      <c r="G379" s="247" t="s">
        <v>408</v>
      </c>
      <c r="H379" s="248">
        <v>343</v>
      </c>
      <c r="I379" s="249"/>
      <c r="J379" s="250">
        <f>ROUND(I379*H379,2)</f>
        <v>0</v>
      </c>
      <c r="K379" s="246" t="s">
        <v>196</v>
      </c>
      <c r="L379" s="251"/>
      <c r="M379" s="252" t="s">
        <v>19</v>
      </c>
      <c r="N379" s="253" t="s">
        <v>43</v>
      </c>
      <c r="O379" s="86"/>
      <c r="P379" s="223">
        <f>O379*H379</f>
        <v>0</v>
      </c>
      <c r="Q379" s="223">
        <v>9.0000000000000006E-05</v>
      </c>
      <c r="R379" s="223">
        <f>Q379*H379</f>
        <v>0.030870000000000002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419</v>
      </c>
      <c r="AT379" s="225" t="s">
        <v>219</v>
      </c>
      <c r="AU379" s="225" t="s">
        <v>82</v>
      </c>
      <c r="AY379" s="19" t="s">
        <v>190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79</v>
      </c>
      <c r="BK379" s="226">
        <f>ROUND(I379*H379,2)</f>
        <v>0</v>
      </c>
      <c r="BL379" s="19" t="s">
        <v>307</v>
      </c>
      <c r="BM379" s="225" t="s">
        <v>5669</v>
      </c>
    </row>
    <row r="380" s="13" customFormat="1">
      <c r="A380" s="13"/>
      <c r="B380" s="232"/>
      <c r="C380" s="233"/>
      <c r="D380" s="234" t="s">
        <v>205</v>
      </c>
      <c r="E380" s="235" t="s">
        <v>19</v>
      </c>
      <c r="F380" s="236" t="s">
        <v>5670</v>
      </c>
      <c r="G380" s="233"/>
      <c r="H380" s="237">
        <v>343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205</v>
      </c>
      <c r="AU380" s="243" t="s">
        <v>82</v>
      </c>
      <c r="AV380" s="13" t="s">
        <v>82</v>
      </c>
      <c r="AW380" s="13" t="s">
        <v>33</v>
      </c>
      <c r="AX380" s="13" t="s">
        <v>72</v>
      </c>
      <c r="AY380" s="243" t="s">
        <v>190</v>
      </c>
    </row>
    <row r="381" s="15" customFormat="1">
      <c r="A381" s="15"/>
      <c r="B381" s="264"/>
      <c r="C381" s="265"/>
      <c r="D381" s="234" t="s">
        <v>205</v>
      </c>
      <c r="E381" s="266" t="s">
        <v>19</v>
      </c>
      <c r="F381" s="267" t="s">
        <v>243</v>
      </c>
      <c r="G381" s="265"/>
      <c r="H381" s="268">
        <v>343</v>
      </c>
      <c r="I381" s="269"/>
      <c r="J381" s="265"/>
      <c r="K381" s="265"/>
      <c r="L381" s="270"/>
      <c r="M381" s="271"/>
      <c r="N381" s="272"/>
      <c r="O381" s="272"/>
      <c r="P381" s="272"/>
      <c r="Q381" s="272"/>
      <c r="R381" s="272"/>
      <c r="S381" s="272"/>
      <c r="T381" s="27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4" t="s">
        <v>205</v>
      </c>
      <c r="AU381" s="274" t="s">
        <v>82</v>
      </c>
      <c r="AV381" s="15" t="s">
        <v>197</v>
      </c>
      <c r="AW381" s="15" t="s">
        <v>33</v>
      </c>
      <c r="AX381" s="15" t="s">
        <v>79</v>
      </c>
      <c r="AY381" s="274" t="s">
        <v>190</v>
      </c>
    </row>
    <row r="382" s="2" customFormat="1" ht="16.5" customHeight="1">
      <c r="A382" s="40"/>
      <c r="B382" s="41"/>
      <c r="C382" s="244" t="s">
        <v>1565</v>
      </c>
      <c r="D382" s="244" t="s">
        <v>219</v>
      </c>
      <c r="E382" s="245" t="s">
        <v>5671</v>
      </c>
      <c r="F382" s="246" t="s">
        <v>5672</v>
      </c>
      <c r="G382" s="247" t="s">
        <v>408</v>
      </c>
      <c r="H382" s="248">
        <v>170</v>
      </c>
      <c r="I382" s="249"/>
      <c r="J382" s="250">
        <f>ROUND(I382*H382,2)</f>
        <v>0</v>
      </c>
      <c r="K382" s="246" t="s">
        <v>196</v>
      </c>
      <c r="L382" s="251"/>
      <c r="M382" s="252" t="s">
        <v>19</v>
      </c>
      <c r="N382" s="253" t="s">
        <v>43</v>
      </c>
      <c r="O382" s="86"/>
      <c r="P382" s="223">
        <f>O382*H382</f>
        <v>0</v>
      </c>
      <c r="Q382" s="223">
        <v>0.00010000000000000001</v>
      </c>
      <c r="R382" s="223">
        <f>Q382*H382</f>
        <v>0.017000000000000001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419</v>
      </c>
      <c r="AT382" s="225" t="s">
        <v>219</v>
      </c>
      <c r="AU382" s="225" t="s">
        <v>82</v>
      </c>
      <c r="AY382" s="19" t="s">
        <v>190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307</v>
      </c>
      <c r="BM382" s="225" t="s">
        <v>5673</v>
      </c>
    </row>
    <row r="383" s="13" customFormat="1">
      <c r="A383" s="13"/>
      <c r="B383" s="232"/>
      <c r="C383" s="233"/>
      <c r="D383" s="234" t="s">
        <v>205</v>
      </c>
      <c r="E383" s="235" t="s">
        <v>19</v>
      </c>
      <c r="F383" s="236" t="s">
        <v>5674</v>
      </c>
      <c r="G383" s="233"/>
      <c r="H383" s="237">
        <v>170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205</v>
      </c>
      <c r="AU383" s="243" t="s">
        <v>82</v>
      </c>
      <c r="AV383" s="13" t="s">
        <v>82</v>
      </c>
      <c r="AW383" s="13" t="s">
        <v>33</v>
      </c>
      <c r="AX383" s="13" t="s">
        <v>72</v>
      </c>
      <c r="AY383" s="243" t="s">
        <v>190</v>
      </c>
    </row>
    <row r="384" s="15" customFormat="1">
      <c r="A384" s="15"/>
      <c r="B384" s="264"/>
      <c r="C384" s="265"/>
      <c r="D384" s="234" t="s">
        <v>205</v>
      </c>
      <c r="E384" s="266" t="s">
        <v>19</v>
      </c>
      <c r="F384" s="267" t="s">
        <v>243</v>
      </c>
      <c r="G384" s="265"/>
      <c r="H384" s="268">
        <v>170</v>
      </c>
      <c r="I384" s="269"/>
      <c r="J384" s="265"/>
      <c r="K384" s="265"/>
      <c r="L384" s="270"/>
      <c r="M384" s="271"/>
      <c r="N384" s="272"/>
      <c r="O384" s="272"/>
      <c r="P384" s="272"/>
      <c r="Q384" s="272"/>
      <c r="R384" s="272"/>
      <c r="S384" s="272"/>
      <c r="T384" s="27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4" t="s">
        <v>205</v>
      </c>
      <c r="AU384" s="274" t="s">
        <v>82</v>
      </c>
      <c r="AV384" s="15" t="s">
        <v>197</v>
      </c>
      <c r="AW384" s="15" t="s">
        <v>33</v>
      </c>
      <c r="AX384" s="15" t="s">
        <v>79</v>
      </c>
      <c r="AY384" s="274" t="s">
        <v>190</v>
      </c>
    </row>
    <row r="385" s="2" customFormat="1" ht="16.5" customHeight="1">
      <c r="A385" s="40"/>
      <c r="B385" s="41"/>
      <c r="C385" s="244" t="s">
        <v>1576</v>
      </c>
      <c r="D385" s="244" t="s">
        <v>219</v>
      </c>
      <c r="E385" s="245" t="s">
        <v>5675</v>
      </c>
      <c r="F385" s="246" t="s">
        <v>5676</v>
      </c>
      <c r="G385" s="247" t="s">
        <v>408</v>
      </c>
      <c r="H385" s="248">
        <v>136</v>
      </c>
      <c r="I385" s="249"/>
      <c r="J385" s="250">
        <f>ROUND(I385*H385,2)</f>
        <v>0</v>
      </c>
      <c r="K385" s="246" t="s">
        <v>196</v>
      </c>
      <c r="L385" s="251"/>
      <c r="M385" s="252" t="s">
        <v>19</v>
      </c>
      <c r="N385" s="253" t="s">
        <v>43</v>
      </c>
      <c r="O385" s="86"/>
      <c r="P385" s="223">
        <f>O385*H385</f>
        <v>0</v>
      </c>
      <c r="Q385" s="223">
        <v>0.00014999999999999999</v>
      </c>
      <c r="R385" s="223">
        <f>Q385*H385</f>
        <v>0.020399999999999998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419</v>
      </c>
      <c r="AT385" s="225" t="s">
        <v>219</v>
      </c>
      <c r="AU385" s="225" t="s">
        <v>82</v>
      </c>
      <c r="AY385" s="19" t="s">
        <v>190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307</v>
      </c>
      <c r="BM385" s="225" t="s">
        <v>5677</v>
      </c>
    </row>
    <row r="386" s="13" customFormat="1">
      <c r="A386" s="13"/>
      <c r="B386" s="232"/>
      <c r="C386" s="233"/>
      <c r="D386" s="234" t="s">
        <v>205</v>
      </c>
      <c r="E386" s="235" t="s">
        <v>19</v>
      </c>
      <c r="F386" s="236" t="s">
        <v>5678</v>
      </c>
      <c r="G386" s="233"/>
      <c r="H386" s="237">
        <v>136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205</v>
      </c>
      <c r="AU386" s="243" t="s">
        <v>82</v>
      </c>
      <c r="AV386" s="13" t="s">
        <v>82</v>
      </c>
      <c r="AW386" s="13" t="s">
        <v>33</v>
      </c>
      <c r="AX386" s="13" t="s">
        <v>72</v>
      </c>
      <c r="AY386" s="243" t="s">
        <v>190</v>
      </c>
    </row>
    <row r="387" s="15" customFormat="1">
      <c r="A387" s="15"/>
      <c r="B387" s="264"/>
      <c r="C387" s="265"/>
      <c r="D387" s="234" t="s">
        <v>205</v>
      </c>
      <c r="E387" s="266" t="s">
        <v>19</v>
      </c>
      <c r="F387" s="267" t="s">
        <v>243</v>
      </c>
      <c r="G387" s="265"/>
      <c r="H387" s="268">
        <v>136</v>
      </c>
      <c r="I387" s="269"/>
      <c r="J387" s="265"/>
      <c r="K387" s="265"/>
      <c r="L387" s="270"/>
      <c r="M387" s="271"/>
      <c r="N387" s="272"/>
      <c r="O387" s="272"/>
      <c r="P387" s="272"/>
      <c r="Q387" s="272"/>
      <c r="R387" s="272"/>
      <c r="S387" s="272"/>
      <c r="T387" s="27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4" t="s">
        <v>205</v>
      </c>
      <c r="AU387" s="274" t="s">
        <v>82</v>
      </c>
      <c r="AV387" s="15" t="s">
        <v>197</v>
      </c>
      <c r="AW387" s="15" t="s">
        <v>33</v>
      </c>
      <c r="AX387" s="15" t="s">
        <v>79</v>
      </c>
      <c r="AY387" s="274" t="s">
        <v>190</v>
      </c>
    </row>
    <row r="388" s="2" customFormat="1" ht="16.5" customHeight="1">
      <c r="A388" s="40"/>
      <c r="B388" s="41"/>
      <c r="C388" s="244" t="s">
        <v>1591</v>
      </c>
      <c r="D388" s="244" t="s">
        <v>219</v>
      </c>
      <c r="E388" s="245" t="s">
        <v>5679</v>
      </c>
      <c r="F388" s="246" t="s">
        <v>5680</v>
      </c>
      <c r="G388" s="247" t="s">
        <v>408</v>
      </c>
      <c r="H388" s="248">
        <v>37</v>
      </c>
      <c r="I388" s="249"/>
      <c r="J388" s="250">
        <f>ROUND(I388*H388,2)</f>
        <v>0</v>
      </c>
      <c r="K388" s="246" t="s">
        <v>196</v>
      </c>
      <c r="L388" s="251"/>
      <c r="M388" s="252" t="s">
        <v>19</v>
      </c>
      <c r="N388" s="253" t="s">
        <v>43</v>
      </c>
      <c r="O388" s="86"/>
      <c r="P388" s="223">
        <f>O388*H388</f>
        <v>0</v>
      </c>
      <c r="Q388" s="223">
        <v>0.00017000000000000001</v>
      </c>
      <c r="R388" s="223">
        <f>Q388*H388</f>
        <v>0.0062900000000000005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419</v>
      </c>
      <c r="AT388" s="225" t="s">
        <v>219</v>
      </c>
      <c r="AU388" s="225" t="s">
        <v>82</v>
      </c>
      <c r="AY388" s="19" t="s">
        <v>190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79</v>
      </c>
      <c r="BK388" s="226">
        <f>ROUND(I388*H388,2)</f>
        <v>0</v>
      </c>
      <c r="BL388" s="19" t="s">
        <v>307</v>
      </c>
      <c r="BM388" s="225" t="s">
        <v>5681</v>
      </c>
    </row>
    <row r="389" s="13" customFormat="1">
      <c r="A389" s="13"/>
      <c r="B389" s="232"/>
      <c r="C389" s="233"/>
      <c r="D389" s="234" t="s">
        <v>205</v>
      </c>
      <c r="E389" s="235" t="s">
        <v>19</v>
      </c>
      <c r="F389" s="236" t="s">
        <v>1048</v>
      </c>
      <c r="G389" s="233"/>
      <c r="H389" s="237">
        <v>37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205</v>
      </c>
      <c r="AU389" s="243" t="s">
        <v>82</v>
      </c>
      <c r="AV389" s="13" t="s">
        <v>82</v>
      </c>
      <c r="AW389" s="13" t="s">
        <v>33</v>
      </c>
      <c r="AX389" s="13" t="s">
        <v>79</v>
      </c>
      <c r="AY389" s="243" t="s">
        <v>190</v>
      </c>
    </row>
    <row r="390" s="2" customFormat="1" ht="16.5" customHeight="1">
      <c r="A390" s="40"/>
      <c r="B390" s="41"/>
      <c r="C390" s="244" t="s">
        <v>1593</v>
      </c>
      <c r="D390" s="244" t="s">
        <v>219</v>
      </c>
      <c r="E390" s="245" t="s">
        <v>5682</v>
      </c>
      <c r="F390" s="246" t="s">
        <v>5683</v>
      </c>
      <c r="G390" s="247" t="s">
        <v>408</v>
      </c>
      <c r="H390" s="248">
        <v>6</v>
      </c>
      <c r="I390" s="249"/>
      <c r="J390" s="250">
        <f>ROUND(I390*H390,2)</f>
        <v>0</v>
      </c>
      <c r="K390" s="246" t="s">
        <v>196</v>
      </c>
      <c r="L390" s="251"/>
      <c r="M390" s="252" t="s">
        <v>19</v>
      </c>
      <c r="N390" s="253" t="s">
        <v>43</v>
      </c>
      <c r="O390" s="86"/>
      <c r="P390" s="223">
        <f>O390*H390</f>
        <v>0</v>
      </c>
      <c r="Q390" s="223">
        <v>0.00021000000000000001</v>
      </c>
      <c r="R390" s="223">
        <f>Q390*H390</f>
        <v>0.0012600000000000001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419</v>
      </c>
      <c r="AT390" s="225" t="s">
        <v>219</v>
      </c>
      <c r="AU390" s="225" t="s">
        <v>82</v>
      </c>
      <c r="AY390" s="19" t="s">
        <v>190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307</v>
      </c>
      <c r="BM390" s="225" t="s">
        <v>5684</v>
      </c>
    </row>
    <row r="391" s="13" customFormat="1">
      <c r="A391" s="13"/>
      <c r="B391" s="232"/>
      <c r="C391" s="233"/>
      <c r="D391" s="234" t="s">
        <v>205</v>
      </c>
      <c r="E391" s="235" t="s">
        <v>19</v>
      </c>
      <c r="F391" s="236" t="s">
        <v>228</v>
      </c>
      <c r="G391" s="233"/>
      <c r="H391" s="237">
        <v>6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205</v>
      </c>
      <c r="AU391" s="243" t="s">
        <v>82</v>
      </c>
      <c r="AV391" s="13" t="s">
        <v>82</v>
      </c>
      <c r="AW391" s="13" t="s">
        <v>33</v>
      </c>
      <c r="AX391" s="13" t="s">
        <v>79</v>
      </c>
      <c r="AY391" s="243" t="s">
        <v>190</v>
      </c>
    </row>
    <row r="392" s="2" customFormat="1" ht="16.5" customHeight="1">
      <c r="A392" s="40"/>
      <c r="B392" s="41"/>
      <c r="C392" s="244" t="s">
        <v>1595</v>
      </c>
      <c r="D392" s="244" t="s">
        <v>219</v>
      </c>
      <c r="E392" s="245" t="s">
        <v>5685</v>
      </c>
      <c r="F392" s="246" t="s">
        <v>5686</v>
      </c>
      <c r="G392" s="247" t="s">
        <v>408</v>
      </c>
      <c r="H392" s="248">
        <v>68</v>
      </c>
      <c r="I392" s="249"/>
      <c r="J392" s="250">
        <f>ROUND(I392*H392,2)</f>
        <v>0</v>
      </c>
      <c r="K392" s="246" t="s">
        <v>196</v>
      </c>
      <c r="L392" s="251"/>
      <c r="M392" s="252" t="s">
        <v>19</v>
      </c>
      <c r="N392" s="253" t="s">
        <v>43</v>
      </c>
      <c r="O392" s="86"/>
      <c r="P392" s="223">
        <f>O392*H392</f>
        <v>0</v>
      </c>
      <c r="Q392" s="223">
        <v>0.00023000000000000001</v>
      </c>
      <c r="R392" s="223">
        <f>Q392*H392</f>
        <v>0.015640000000000001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419</v>
      </c>
      <c r="AT392" s="225" t="s">
        <v>219</v>
      </c>
      <c r="AU392" s="225" t="s">
        <v>82</v>
      </c>
      <c r="AY392" s="19" t="s">
        <v>190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307</v>
      </c>
      <c r="BM392" s="225" t="s">
        <v>5687</v>
      </c>
    </row>
    <row r="393" s="13" customFormat="1">
      <c r="A393" s="13"/>
      <c r="B393" s="232"/>
      <c r="C393" s="233"/>
      <c r="D393" s="234" t="s">
        <v>205</v>
      </c>
      <c r="E393" s="235" t="s">
        <v>19</v>
      </c>
      <c r="F393" s="236" t="s">
        <v>1455</v>
      </c>
      <c r="G393" s="233"/>
      <c r="H393" s="237">
        <v>68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205</v>
      </c>
      <c r="AU393" s="243" t="s">
        <v>82</v>
      </c>
      <c r="AV393" s="13" t="s">
        <v>82</v>
      </c>
      <c r="AW393" s="13" t="s">
        <v>33</v>
      </c>
      <c r="AX393" s="13" t="s">
        <v>79</v>
      </c>
      <c r="AY393" s="243" t="s">
        <v>190</v>
      </c>
    </row>
    <row r="394" s="2" customFormat="1" ht="16.5" customHeight="1">
      <c r="A394" s="40"/>
      <c r="B394" s="41"/>
      <c r="C394" s="244" t="s">
        <v>1611</v>
      </c>
      <c r="D394" s="244" t="s">
        <v>219</v>
      </c>
      <c r="E394" s="245" t="s">
        <v>5688</v>
      </c>
      <c r="F394" s="246" t="s">
        <v>5689</v>
      </c>
      <c r="G394" s="247" t="s">
        <v>380</v>
      </c>
      <c r="H394" s="248">
        <v>684</v>
      </c>
      <c r="I394" s="249"/>
      <c r="J394" s="250">
        <f>ROUND(I394*H394,2)</f>
        <v>0</v>
      </c>
      <c r="K394" s="246" t="s">
        <v>196</v>
      </c>
      <c r="L394" s="251"/>
      <c r="M394" s="252" t="s">
        <v>19</v>
      </c>
      <c r="N394" s="253" t="s">
        <v>43</v>
      </c>
      <c r="O394" s="86"/>
      <c r="P394" s="223">
        <f>O394*H394</f>
        <v>0</v>
      </c>
      <c r="Q394" s="223">
        <v>0.00029</v>
      </c>
      <c r="R394" s="223">
        <f>Q394*H394</f>
        <v>0.19836000000000001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419</v>
      </c>
      <c r="AT394" s="225" t="s">
        <v>219</v>
      </c>
      <c r="AU394" s="225" t="s">
        <v>82</v>
      </c>
      <c r="AY394" s="19" t="s">
        <v>190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79</v>
      </c>
      <c r="BK394" s="226">
        <f>ROUND(I394*H394,2)</f>
        <v>0</v>
      </c>
      <c r="BL394" s="19" t="s">
        <v>307</v>
      </c>
      <c r="BM394" s="225" t="s">
        <v>5690</v>
      </c>
    </row>
    <row r="395" s="13" customFormat="1">
      <c r="A395" s="13"/>
      <c r="B395" s="232"/>
      <c r="C395" s="233"/>
      <c r="D395" s="234" t="s">
        <v>205</v>
      </c>
      <c r="E395" s="235" t="s">
        <v>19</v>
      </c>
      <c r="F395" s="236" t="s">
        <v>5691</v>
      </c>
      <c r="G395" s="233"/>
      <c r="H395" s="237">
        <v>171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205</v>
      </c>
      <c r="AU395" s="243" t="s">
        <v>82</v>
      </c>
      <c r="AV395" s="13" t="s">
        <v>82</v>
      </c>
      <c r="AW395" s="13" t="s">
        <v>33</v>
      </c>
      <c r="AX395" s="13" t="s">
        <v>72</v>
      </c>
      <c r="AY395" s="243" t="s">
        <v>190</v>
      </c>
    </row>
    <row r="396" s="13" customFormat="1">
      <c r="A396" s="13"/>
      <c r="B396" s="232"/>
      <c r="C396" s="233"/>
      <c r="D396" s="234" t="s">
        <v>205</v>
      </c>
      <c r="E396" s="235" t="s">
        <v>19</v>
      </c>
      <c r="F396" s="236" t="s">
        <v>5692</v>
      </c>
      <c r="G396" s="233"/>
      <c r="H396" s="237">
        <v>513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205</v>
      </c>
      <c r="AU396" s="243" t="s">
        <v>82</v>
      </c>
      <c r="AV396" s="13" t="s">
        <v>82</v>
      </c>
      <c r="AW396" s="13" t="s">
        <v>33</v>
      </c>
      <c r="AX396" s="13" t="s">
        <v>72</v>
      </c>
      <c r="AY396" s="243" t="s">
        <v>190</v>
      </c>
    </row>
    <row r="397" s="15" customFormat="1">
      <c r="A397" s="15"/>
      <c r="B397" s="264"/>
      <c r="C397" s="265"/>
      <c r="D397" s="234" t="s">
        <v>205</v>
      </c>
      <c r="E397" s="266" t="s">
        <v>19</v>
      </c>
      <c r="F397" s="267" t="s">
        <v>243</v>
      </c>
      <c r="G397" s="265"/>
      <c r="H397" s="268">
        <v>684</v>
      </c>
      <c r="I397" s="269"/>
      <c r="J397" s="265"/>
      <c r="K397" s="265"/>
      <c r="L397" s="270"/>
      <c r="M397" s="271"/>
      <c r="N397" s="272"/>
      <c r="O397" s="272"/>
      <c r="P397" s="272"/>
      <c r="Q397" s="272"/>
      <c r="R397" s="272"/>
      <c r="S397" s="272"/>
      <c r="T397" s="27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4" t="s">
        <v>205</v>
      </c>
      <c r="AU397" s="274" t="s">
        <v>82</v>
      </c>
      <c r="AV397" s="15" t="s">
        <v>197</v>
      </c>
      <c r="AW397" s="15" t="s">
        <v>33</v>
      </c>
      <c r="AX397" s="15" t="s">
        <v>79</v>
      </c>
      <c r="AY397" s="274" t="s">
        <v>190</v>
      </c>
    </row>
    <row r="398" s="2" customFormat="1" ht="24.15" customHeight="1">
      <c r="A398" s="40"/>
      <c r="B398" s="41"/>
      <c r="C398" s="214" t="s">
        <v>1640</v>
      </c>
      <c r="D398" s="214" t="s">
        <v>192</v>
      </c>
      <c r="E398" s="215" t="s">
        <v>5693</v>
      </c>
      <c r="F398" s="216" t="s">
        <v>5694</v>
      </c>
      <c r="G398" s="217" t="s">
        <v>568</v>
      </c>
      <c r="H398" s="279"/>
      <c r="I398" s="219"/>
      <c r="J398" s="220">
        <f>ROUND(I398*H398,2)</f>
        <v>0</v>
      </c>
      <c r="K398" s="216" t="s">
        <v>196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307</v>
      </c>
      <c r="AT398" s="225" t="s">
        <v>192</v>
      </c>
      <c r="AU398" s="225" t="s">
        <v>82</v>
      </c>
      <c r="AY398" s="19" t="s">
        <v>190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307</v>
      </c>
      <c r="BM398" s="225" t="s">
        <v>5695</v>
      </c>
    </row>
    <row r="399" s="2" customFormat="1">
      <c r="A399" s="40"/>
      <c r="B399" s="41"/>
      <c r="C399" s="42"/>
      <c r="D399" s="227" t="s">
        <v>199</v>
      </c>
      <c r="E399" s="42"/>
      <c r="F399" s="228" t="s">
        <v>5696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199</v>
      </c>
      <c r="AU399" s="19" t="s">
        <v>82</v>
      </c>
    </row>
    <row r="400" s="12" customFormat="1" ht="25.92" customHeight="1">
      <c r="A400" s="12"/>
      <c r="B400" s="198"/>
      <c r="C400" s="199"/>
      <c r="D400" s="200" t="s">
        <v>71</v>
      </c>
      <c r="E400" s="201" t="s">
        <v>5697</v>
      </c>
      <c r="F400" s="201" t="s">
        <v>5698</v>
      </c>
      <c r="G400" s="199"/>
      <c r="H400" s="199"/>
      <c r="I400" s="202"/>
      <c r="J400" s="203">
        <f>BK400</f>
        <v>0</v>
      </c>
      <c r="K400" s="199"/>
      <c r="L400" s="204"/>
      <c r="M400" s="205"/>
      <c r="N400" s="206"/>
      <c r="O400" s="206"/>
      <c r="P400" s="207">
        <f>SUM(P401:P404)</f>
        <v>0</v>
      </c>
      <c r="Q400" s="206"/>
      <c r="R400" s="207">
        <f>SUM(R401:R404)</f>
        <v>0</v>
      </c>
      <c r="S400" s="206"/>
      <c r="T400" s="208">
        <f>SUM(T401:T404)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9" t="s">
        <v>197</v>
      </c>
      <c r="AT400" s="210" t="s">
        <v>71</v>
      </c>
      <c r="AU400" s="210" t="s">
        <v>72</v>
      </c>
      <c r="AY400" s="209" t="s">
        <v>190</v>
      </c>
      <c r="BK400" s="211">
        <f>SUM(BK401:BK404)</f>
        <v>0</v>
      </c>
    </row>
    <row r="401" s="2" customFormat="1" ht="21.75" customHeight="1">
      <c r="A401" s="40"/>
      <c r="B401" s="41"/>
      <c r="C401" s="214" t="s">
        <v>1647</v>
      </c>
      <c r="D401" s="214" t="s">
        <v>192</v>
      </c>
      <c r="E401" s="215" t="s">
        <v>5699</v>
      </c>
      <c r="F401" s="216" t="s">
        <v>5700</v>
      </c>
      <c r="G401" s="217" t="s">
        <v>806</v>
      </c>
      <c r="H401" s="218">
        <v>40</v>
      </c>
      <c r="I401" s="219"/>
      <c r="J401" s="220">
        <f>ROUND(I401*H401,2)</f>
        <v>0</v>
      </c>
      <c r="K401" s="216" t="s">
        <v>196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4371</v>
      </c>
      <c r="AT401" s="225" t="s">
        <v>192</v>
      </c>
      <c r="AU401" s="225" t="s">
        <v>79</v>
      </c>
      <c r="AY401" s="19" t="s">
        <v>190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4371</v>
      </c>
      <c r="BM401" s="225" t="s">
        <v>5701</v>
      </c>
    </row>
    <row r="402" s="2" customFormat="1">
      <c r="A402" s="40"/>
      <c r="B402" s="41"/>
      <c r="C402" s="42"/>
      <c r="D402" s="227" t="s">
        <v>199</v>
      </c>
      <c r="E402" s="42"/>
      <c r="F402" s="228" t="s">
        <v>5702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199</v>
      </c>
      <c r="AU402" s="19" t="s">
        <v>79</v>
      </c>
    </row>
    <row r="403" s="14" customFormat="1">
      <c r="A403" s="14"/>
      <c r="B403" s="254"/>
      <c r="C403" s="255"/>
      <c r="D403" s="234" t="s">
        <v>205</v>
      </c>
      <c r="E403" s="256" t="s">
        <v>19</v>
      </c>
      <c r="F403" s="257" t="s">
        <v>5703</v>
      </c>
      <c r="G403" s="255"/>
      <c r="H403" s="256" t="s">
        <v>19</v>
      </c>
      <c r="I403" s="258"/>
      <c r="J403" s="255"/>
      <c r="K403" s="255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205</v>
      </c>
      <c r="AU403" s="263" t="s">
        <v>79</v>
      </c>
      <c r="AV403" s="14" t="s">
        <v>79</v>
      </c>
      <c r="AW403" s="14" t="s">
        <v>33</v>
      </c>
      <c r="AX403" s="14" t="s">
        <v>72</v>
      </c>
      <c r="AY403" s="263" t="s">
        <v>190</v>
      </c>
    </row>
    <row r="404" s="13" customFormat="1">
      <c r="A404" s="13"/>
      <c r="B404" s="232"/>
      <c r="C404" s="233"/>
      <c r="D404" s="234" t="s">
        <v>205</v>
      </c>
      <c r="E404" s="235" t="s">
        <v>19</v>
      </c>
      <c r="F404" s="236" t="s">
        <v>1088</v>
      </c>
      <c r="G404" s="233"/>
      <c r="H404" s="237">
        <v>40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205</v>
      </c>
      <c r="AU404" s="243" t="s">
        <v>79</v>
      </c>
      <c r="AV404" s="13" t="s">
        <v>82</v>
      </c>
      <c r="AW404" s="13" t="s">
        <v>33</v>
      </c>
      <c r="AX404" s="13" t="s">
        <v>79</v>
      </c>
      <c r="AY404" s="243" t="s">
        <v>190</v>
      </c>
    </row>
    <row r="405" s="12" customFormat="1" ht="25.92" customHeight="1">
      <c r="A405" s="12"/>
      <c r="B405" s="198"/>
      <c r="C405" s="199"/>
      <c r="D405" s="200" t="s">
        <v>71</v>
      </c>
      <c r="E405" s="201" t="s">
        <v>571</v>
      </c>
      <c r="F405" s="201" t="s">
        <v>572</v>
      </c>
      <c r="G405" s="199"/>
      <c r="H405" s="199"/>
      <c r="I405" s="202"/>
      <c r="J405" s="203">
        <f>BK405</f>
        <v>0</v>
      </c>
      <c r="K405" s="199"/>
      <c r="L405" s="204"/>
      <c r="M405" s="205"/>
      <c r="N405" s="206"/>
      <c r="O405" s="206"/>
      <c r="P405" s="207">
        <f>P406</f>
        <v>0</v>
      </c>
      <c r="Q405" s="206"/>
      <c r="R405" s="207">
        <f>R406</f>
        <v>0</v>
      </c>
      <c r="S405" s="206"/>
      <c r="T405" s="208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218</v>
      </c>
      <c r="AT405" s="210" t="s">
        <v>71</v>
      </c>
      <c r="AU405" s="210" t="s">
        <v>72</v>
      </c>
      <c r="AY405" s="209" t="s">
        <v>190</v>
      </c>
      <c r="BK405" s="211">
        <f>BK406</f>
        <v>0</v>
      </c>
    </row>
    <row r="406" s="12" customFormat="1" ht="22.8" customHeight="1">
      <c r="A406" s="12"/>
      <c r="B406" s="198"/>
      <c r="C406" s="199"/>
      <c r="D406" s="200" t="s">
        <v>71</v>
      </c>
      <c r="E406" s="212" t="s">
        <v>573</v>
      </c>
      <c r="F406" s="212" t="s">
        <v>574</v>
      </c>
      <c r="G406" s="199"/>
      <c r="H406" s="199"/>
      <c r="I406" s="202"/>
      <c r="J406" s="213">
        <f>BK406</f>
        <v>0</v>
      </c>
      <c r="K406" s="199"/>
      <c r="L406" s="204"/>
      <c r="M406" s="205"/>
      <c r="N406" s="206"/>
      <c r="O406" s="206"/>
      <c r="P406" s="207">
        <f>SUM(P407:P408)</f>
        <v>0</v>
      </c>
      <c r="Q406" s="206"/>
      <c r="R406" s="207">
        <f>SUM(R407:R408)</f>
        <v>0</v>
      </c>
      <c r="S406" s="206"/>
      <c r="T406" s="208">
        <f>SUM(T407:T408)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9" t="s">
        <v>218</v>
      </c>
      <c r="AT406" s="210" t="s">
        <v>71</v>
      </c>
      <c r="AU406" s="210" t="s">
        <v>79</v>
      </c>
      <c r="AY406" s="209" t="s">
        <v>190</v>
      </c>
      <c r="BK406" s="211">
        <f>SUM(BK407:BK408)</f>
        <v>0</v>
      </c>
    </row>
    <row r="407" s="2" customFormat="1" ht="16.5" customHeight="1">
      <c r="A407" s="40"/>
      <c r="B407" s="41"/>
      <c r="C407" s="214" t="s">
        <v>1704</v>
      </c>
      <c r="D407" s="214" t="s">
        <v>192</v>
      </c>
      <c r="E407" s="215" t="s">
        <v>5704</v>
      </c>
      <c r="F407" s="216" t="s">
        <v>5705</v>
      </c>
      <c r="G407" s="217" t="s">
        <v>677</v>
      </c>
      <c r="H407" s="218">
        <v>1</v>
      </c>
      <c r="I407" s="219"/>
      <c r="J407" s="220">
        <f>ROUND(I407*H407,2)</f>
        <v>0</v>
      </c>
      <c r="K407" s="216" t="s">
        <v>196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578</v>
      </c>
      <c r="AT407" s="225" t="s">
        <v>192</v>
      </c>
      <c r="AU407" s="225" t="s">
        <v>82</v>
      </c>
      <c r="AY407" s="19" t="s">
        <v>190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79</v>
      </c>
      <c r="BK407" s="226">
        <f>ROUND(I407*H407,2)</f>
        <v>0</v>
      </c>
      <c r="BL407" s="19" t="s">
        <v>578</v>
      </c>
      <c r="BM407" s="225" t="s">
        <v>5706</v>
      </c>
    </row>
    <row r="408" s="2" customFormat="1">
      <c r="A408" s="40"/>
      <c r="B408" s="41"/>
      <c r="C408" s="42"/>
      <c r="D408" s="227" t="s">
        <v>199</v>
      </c>
      <c r="E408" s="42"/>
      <c r="F408" s="228" t="s">
        <v>5707</v>
      </c>
      <c r="G408" s="42"/>
      <c r="H408" s="42"/>
      <c r="I408" s="229"/>
      <c r="J408" s="42"/>
      <c r="K408" s="42"/>
      <c r="L408" s="46"/>
      <c r="M408" s="275"/>
      <c r="N408" s="276"/>
      <c r="O408" s="277"/>
      <c r="P408" s="277"/>
      <c r="Q408" s="277"/>
      <c r="R408" s="277"/>
      <c r="S408" s="277"/>
      <c r="T408" s="278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199</v>
      </c>
      <c r="AU408" s="19" t="s">
        <v>82</v>
      </c>
    </row>
    <row r="409" s="2" customFormat="1" ht="6.96" customHeight="1">
      <c r="A409" s="40"/>
      <c r="B409" s="61"/>
      <c r="C409" s="62"/>
      <c r="D409" s="62"/>
      <c r="E409" s="62"/>
      <c r="F409" s="62"/>
      <c r="G409" s="62"/>
      <c r="H409" s="62"/>
      <c r="I409" s="62"/>
      <c r="J409" s="62"/>
      <c r="K409" s="62"/>
      <c r="L409" s="46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sheetProtection sheet="1" autoFilter="0" formatColumns="0" formatRows="0" objects="1" scenarios="1" spinCount="100000" saltValue="ScapglH8g8cl8yuYcO4LIp2zuf6qbvUw9bblJKY6BIZH8jC5PR64A3z3HXMpYID4t3RsCyW16AIZ5SUdgPdxFg==" hashValue="b0+QMQUuiXcy2wWxBz75sdKUG980nbrldJLQW4jfgh2DUc8OorQ20QPRaqmahS1OE8j2K005H3RhACXeSY3t1A==" algorithmName="SHA-512" password="C46D"/>
  <autoFilter ref="C99:K4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3_02/612345111"/>
    <hyperlink ref="F109" r:id="rId2" display="https://podminky.urs.cz/item/CS_URS_2023_02/949101111"/>
    <hyperlink ref="F111" r:id="rId3" display="https://podminky.urs.cz/item/CS_URS_2023_02/974031132"/>
    <hyperlink ref="F115" r:id="rId4" display="https://podminky.urs.cz/item/CS_URS_2023_02/974031142"/>
    <hyperlink ref="F120" r:id="rId5" display="https://podminky.urs.cz/item/CS_URS_2023_02/997013213"/>
    <hyperlink ref="F122" r:id="rId6" display="https://podminky.urs.cz/item/CS_URS_2023_02/997013501"/>
    <hyperlink ref="F124" r:id="rId7" display="https://podminky.urs.cz/item/CS_URS_2023_02/997013509"/>
    <hyperlink ref="F127" r:id="rId8" display="https://podminky.urs.cz/item/CS_URS_2023_02/997013631"/>
    <hyperlink ref="F130" r:id="rId9" display="https://podminky.urs.cz/item/CS_URS_2023_02/998018002"/>
    <hyperlink ref="F134" r:id="rId10" display="https://podminky.urs.cz/item/CS_URS_2023_02/722130106"/>
    <hyperlink ref="F142" r:id="rId11" display="https://podminky.urs.cz/item/CS_URS_2023_02/722130107"/>
    <hyperlink ref="F147" r:id="rId12" display="https://podminky.urs.cz/item/CS_URS_2023_02/722174002"/>
    <hyperlink ref="F157" r:id="rId13" display="https://podminky.urs.cz/item/CS_URS_2023_02/722174003"/>
    <hyperlink ref="F170" r:id="rId14" display="https://podminky.urs.cz/item/CS_URS_2023_02/722174004"/>
    <hyperlink ref="F183" r:id="rId15" display="https://podminky.urs.cz/item/CS_URS_2023_02/722174005"/>
    <hyperlink ref="F196" r:id="rId16" display="https://podminky.urs.cz/item/CS_URS_2023_02/722174006"/>
    <hyperlink ref="F201" r:id="rId17" display="https://podminky.urs.cz/item/CS_URS_2023_02/722174007"/>
    <hyperlink ref="F206" r:id="rId18" display="https://podminky.urs.cz/item/CS_URS_2023_02/722175002"/>
    <hyperlink ref="F225" r:id="rId19" display="https://podminky.urs.cz/item/CS_URS_2023_02/722175003"/>
    <hyperlink ref="F234" r:id="rId20" display="https://podminky.urs.cz/item/CS_URS_2023_02/722175004"/>
    <hyperlink ref="F243" r:id="rId21" display="https://podminky.urs.cz/item/CS_URS_2023_02/722175005"/>
    <hyperlink ref="F248" r:id="rId22" display="https://podminky.urs.cz/item/CS_URS_2023_02/722175006"/>
    <hyperlink ref="F253" r:id="rId23" display="https://podminky.urs.cz/item/CS_URS_2023_02/722181211"/>
    <hyperlink ref="F257" r:id="rId24" display="https://podminky.urs.cz/item/CS_URS_2023_02/722181212"/>
    <hyperlink ref="F261" r:id="rId25" display="https://podminky.urs.cz/item/CS_URS_2023_02/722181222"/>
    <hyperlink ref="F265" r:id="rId26" display="https://podminky.urs.cz/item/CS_URS_2023_02/722181223"/>
    <hyperlink ref="F269" r:id="rId27" display="https://podminky.urs.cz/item/CS_URS_2023_02/722181231"/>
    <hyperlink ref="F273" r:id="rId28" display="https://podminky.urs.cz/item/CS_URS_2023_02/722181241"/>
    <hyperlink ref="F277" r:id="rId29" display="https://podminky.urs.cz/item/CS_URS_2023_02/722181242"/>
    <hyperlink ref="F285" r:id="rId30" display="https://podminky.urs.cz/item/CS_URS_2023_02/722190401"/>
    <hyperlink ref="F287" r:id="rId31" display="https://podminky.urs.cz/item/CS_URS_2023_02/722220111"/>
    <hyperlink ref="F289" r:id="rId32" display="https://podminky.urs.cz/item/CS_URS_2023_02/722220121"/>
    <hyperlink ref="F291" r:id="rId33" display="https://podminky.urs.cz/item/CS_URS_2023_02/722224115"/>
    <hyperlink ref="F293" r:id="rId34" display="https://podminky.urs.cz/item/CS_URS_2023_02/722231074"/>
    <hyperlink ref="F295" r:id="rId35" display="https://podminky.urs.cz/item/CS_URS_2023_02/722231075"/>
    <hyperlink ref="F297" r:id="rId36" display="https://podminky.urs.cz/item/CS_URS_2023_02/722231076"/>
    <hyperlink ref="F300" r:id="rId37" display="https://podminky.urs.cz/item/CS_URS_2023_02/722232043"/>
    <hyperlink ref="F302" r:id="rId38" display="https://podminky.urs.cz/item/CS_URS_2023_02/722232044"/>
    <hyperlink ref="F304" r:id="rId39" display="https://podminky.urs.cz/item/CS_URS_2023_02/722232045"/>
    <hyperlink ref="F306" r:id="rId40" display="https://podminky.urs.cz/item/CS_URS_2023_02/722232047"/>
    <hyperlink ref="F308" r:id="rId41" display="https://podminky.urs.cz/item/CS_URS_2023_02/722232063"/>
    <hyperlink ref="F310" r:id="rId42" display="https://podminky.urs.cz/item/CS_URS_2023_02/722232064"/>
    <hyperlink ref="F312" r:id="rId43" display="https://podminky.urs.cz/item/CS_URS_2023_02/722232065"/>
    <hyperlink ref="F314" r:id="rId44" display="https://podminky.urs.cz/item/CS_URS_2023_02/722234265"/>
    <hyperlink ref="F323" r:id="rId45" display="https://podminky.urs.cz/item/CS_URS_2023_02/722290226"/>
    <hyperlink ref="F327" r:id="rId46" display="https://podminky.urs.cz/item/CS_URS_2023_02/722290229"/>
    <hyperlink ref="F329" r:id="rId47" display="https://podminky.urs.cz/item/CS_URS_2023_02/722290234"/>
    <hyperlink ref="F333" r:id="rId48" display="https://podminky.urs.cz/item/CS_URS_2023_02/722290246"/>
    <hyperlink ref="F337" r:id="rId49" display="https://podminky.urs.cz/item/CS_URS_2023_02/722290249"/>
    <hyperlink ref="F341" r:id="rId50" display="https://podminky.urs.cz/item/CS_URS_2023_02/998722202"/>
    <hyperlink ref="F345" r:id="rId51" display="https://podminky.urs.cz/item/CS_URS_2023_02/724231127"/>
    <hyperlink ref="F347" r:id="rId52" display="https://podminky.urs.cz/item/CS_URS_2023_02/724233111"/>
    <hyperlink ref="F349" r:id="rId53" display="https://podminky.urs.cz/item/CS_URS_2023_02/998724202"/>
    <hyperlink ref="F356" r:id="rId54" display="https://podminky.urs.cz/item/CS_URS_2023_02/732421472"/>
    <hyperlink ref="F358" r:id="rId55" display="https://podminky.urs.cz/item/CS_URS_2023_02/998732202"/>
    <hyperlink ref="F361" r:id="rId56" display="https://podminky.urs.cz/item/CS_URS_2023_02/763172352"/>
    <hyperlink ref="F364" r:id="rId57" display="https://podminky.urs.cz/item/CS_URS_2023_02/998763402"/>
    <hyperlink ref="F367" r:id="rId58" display="https://podminky.urs.cz/item/CS_URS_2023_02/767995111"/>
    <hyperlink ref="F399" r:id="rId59" display="https://podminky.urs.cz/item/CS_URS_2023_02/998767202"/>
    <hyperlink ref="F402" r:id="rId60" display="https://podminky.urs.cz/item/CS_URS_2023_02/HZS2491"/>
    <hyperlink ref="F408" r:id="rId61" display="https://podminky.urs.cz/item/CS_URS_2023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5708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ROUND((SUM(BE95:BE302)),  2)</f>
        <v>0</v>
      </c>
      <c r="G35" s="40"/>
      <c r="H35" s="40"/>
      <c r="I35" s="159">
        <v>0.20999999999999999</v>
      </c>
      <c r="J35" s="158">
        <f>ROUND(((SUM(BE95:BE302))*I35),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ROUND((SUM(BF95:BF302)),  2)</f>
        <v>0</v>
      </c>
      <c r="G36" s="40"/>
      <c r="H36" s="40"/>
      <c r="I36" s="159">
        <v>0.14999999999999999</v>
      </c>
      <c r="J36" s="158">
        <f>ROUND(((SUM(BF95:BF302))*I36),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ROUND((SUM(BG95:BG302)),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ROUND((SUM(BH95:BH302)),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ROUND((SUM(BI95:BI302)),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D.1.4.01.2 - Kanalizace dešťová - neuznatelné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428</v>
      </c>
      <c r="E66" s="184"/>
      <c r="F66" s="184"/>
      <c r="G66" s="184"/>
      <c r="H66" s="184"/>
      <c r="I66" s="184"/>
      <c r="J66" s="185">
        <f>J159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429</v>
      </c>
      <c r="E67" s="184"/>
      <c r="F67" s="184"/>
      <c r="G67" s="184"/>
      <c r="H67" s="184"/>
      <c r="I67" s="184"/>
      <c r="J67" s="185">
        <f>J176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171</v>
      </c>
      <c r="E68" s="184"/>
      <c r="F68" s="184"/>
      <c r="G68" s="184"/>
      <c r="H68" s="184"/>
      <c r="I68" s="184"/>
      <c r="J68" s="185">
        <f>J273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172</v>
      </c>
      <c r="E69" s="184"/>
      <c r="F69" s="184"/>
      <c r="G69" s="184"/>
      <c r="H69" s="184"/>
      <c r="I69" s="184"/>
      <c r="J69" s="185">
        <f>J288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173</v>
      </c>
      <c r="E70" s="179"/>
      <c r="F70" s="179"/>
      <c r="G70" s="179"/>
      <c r="H70" s="179"/>
      <c r="I70" s="179"/>
      <c r="J70" s="180">
        <f>J291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430</v>
      </c>
      <c r="E71" s="184"/>
      <c r="F71" s="184"/>
      <c r="G71" s="184"/>
      <c r="H71" s="184"/>
      <c r="I71" s="184"/>
      <c r="J71" s="185">
        <f>J292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431</v>
      </c>
      <c r="E72" s="179"/>
      <c r="F72" s="179"/>
      <c r="G72" s="179"/>
      <c r="H72" s="179"/>
      <c r="I72" s="179"/>
      <c r="J72" s="180">
        <f>J299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432</v>
      </c>
      <c r="E73" s="184"/>
      <c r="F73" s="184"/>
      <c r="G73" s="184"/>
      <c r="H73" s="184"/>
      <c r="I73" s="184"/>
      <c r="J73" s="185">
        <f>J300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175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SŠ uměleckoprůmyslová Ústí nad Orlicí - areál Perla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155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698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157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D.1.4.01.2 - Kanalizace dešťová - neuznatelné náklady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18. 10. 2023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E17</f>
        <v>Pardubický kraj</v>
      </c>
      <c r="G91" s="42"/>
      <c r="H91" s="42"/>
      <c r="I91" s="34" t="s">
        <v>31</v>
      </c>
      <c r="J91" s="38" t="str">
        <f>E23</f>
        <v>Ing. Michaela Pelikánová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Bc. Martin Frous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176</v>
      </c>
      <c r="D94" s="190" t="s">
        <v>57</v>
      </c>
      <c r="E94" s="190" t="s">
        <v>53</v>
      </c>
      <c r="F94" s="190" t="s">
        <v>54</v>
      </c>
      <c r="G94" s="190" t="s">
        <v>177</v>
      </c>
      <c r="H94" s="190" t="s">
        <v>178</v>
      </c>
      <c r="I94" s="190" t="s">
        <v>179</v>
      </c>
      <c r="J94" s="190" t="s">
        <v>162</v>
      </c>
      <c r="K94" s="191" t="s">
        <v>180</v>
      </c>
      <c r="L94" s="192"/>
      <c r="M94" s="94" t="s">
        <v>19</v>
      </c>
      <c r="N94" s="95" t="s">
        <v>42</v>
      </c>
      <c r="O94" s="95" t="s">
        <v>181</v>
      </c>
      <c r="P94" s="95" t="s">
        <v>182</v>
      </c>
      <c r="Q94" s="95" t="s">
        <v>183</v>
      </c>
      <c r="R94" s="95" t="s">
        <v>184</v>
      </c>
      <c r="S94" s="95" t="s">
        <v>185</v>
      </c>
      <c r="T94" s="96" t="s">
        <v>186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187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P96+P291+P299</f>
        <v>0</v>
      </c>
      <c r="Q95" s="98"/>
      <c r="R95" s="195">
        <f>R96+R291+R299</f>
        <v>84.084251500000008</v>
      </c>
      <c r="S95" s="98"/>
      <c r="T95" s="196">
        <f>T96+T291+T299</f>
        <v>0.078600000000000003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163</v>
      </c>
      <c r="BK95" s="197">
        <f>BK96+BK291+BK299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188</v>
      </c>
      <c r="F96" s="201" t="s">
        <v>189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P97+P159+P176+P273+P288</f>
        <v>0</v>
      </c>
      <c r="Q96" s="206"/>
      <c r="R96" s="207">
        <f>R97+R159+R176+R273+R288</f>
        <v>84.083481500000005</v>
      </c>
      <c r="S96" s="206"/>
      <c r="T96" s="208">
        <f>T97+T159+T176+T273+T288</f>
        <v>0.078600000000000003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79</v>
      </c>
      <c r="AT96" s="210" t="s">
        <v>71</v>
      </c>
      <c r="AU96" s="210" t="s">
        <v>72</v>
      </c>
      <c r="AY96" s="209" t="s">
        <v>190</v>
      </c>
      <c r="BK96" s="211">
        <f>BK97+BK159+BK176+BK273+BK288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79</v>
      </c>
      <c r="F97" s="212" t="s">
        <v>191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SUM(P98:P158)</f>
        <v>0</v>
      </c>
      <c r="Q97" s="206"/>
      <c r="R97" s="207">
        <f>SUM(R98:R158)</f>
        <v>18.068318400000003</v>
      </c>
      <c r="S97" s="206"/>
      <c r="T97" s="208">
        <f>SUM(T98:T158)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79</v>
      </c>
      <c r="AT97" s="210" t="s">
        <v>71</v>
      </c>
      <c r="AU97" s="210" t="s">
        <v>79</v>
      </c>
      <c r="AY97" s="209" t="s">
        <v>190</v>
      </c>
      <c r="BK97" s="211">
        <f>SUM(BK98:BK158)</f>
        <v>0</v>
      </c>
    </row>
    <row r="98" s="2" customFormat="1" ht="24.15" customHeight="1">
      <c r="A98" s="40"/>
      <c r="B98" s="41"/>
      <c r="C98" s="214" t="s">
        <v>79</v>
      </c>
      <c r="D98" s="214" t="s">
        <v>192</v>
      </c>
      <c r="E98" s="215" t="s">
        <v>5709</v>
      </c>
      <c r="F98" s="216" t="s">
        <v>5710</v>
      </c>
      <c r="G98" s="217" t="s">
        <v>195</v>
      </c>
      <c r="H98" s="218">
        <v>158.40000000000001</v>
      </c>
      <c r="I98" s="219"/>
      <c r="J98" s="220">
        <f>ROUND(I98*H98,2)</f>
        <v>0</v>
      </c>
      <c r="K98" s="216" t="s">
        <v>196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197</v>
      </c>
      <c r="AT98" s="225" t="s">
        <v>192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197</v>
      </c>
      <c r="BM98" s="225" t="s">
        <v>5711</v>
      </c>
    </row>
    <row r="99" s="2" customFormat="1">
      <c r="A99" s="40"/>
      <c r="B99" s="41"/>
      <c r="C99" s="42"/>
      <c r="D99" s="227" t="s">
        <v>199</v>
      </c>
      <c r="E99" s="42"/>
      <c r="F99" s="228" t="s">
        <v>5712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199</v>
      </c>
      <c r="AU99" s="19" t="s">
        <v>82</v>
      </c>
    </row>
    <row r="100" s="13" customFormat="1">
      <c r="A100" s="13"/>
      <c r="B100" s="232"/>
      <c r="C100" s="233"/>
      <c r="D100" s="234" t="s">
        <v>205</v>
      </c>
      <c r="E100" s="235" t="s">
        <v>19</v>
      </c>
      <c r="F100" s="236" t="s">
        <v>5713</v>
      </c>
      <c r="G100" s="233"/>
      <c r="H100" s="237">
        <v>158.40000000000001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205</v>
      </c>
      <c r="AU100" s="243" t="s">
        <v>82</v>
      </c>
      <c r="AV100" s="13" t="s">
        <v>82</v>
      </c>
      <c r="AW100" s="13" t="s">
        <v>33</v>
      </c>
      <c r="AX100" s="13" t="s">
        <v>79</v>
      </c>
      <c r="AY100" s="243" t="s">
        <v>190</v>
      </c>
    </row>
    <row r="101" s="2" customFormat="1" ht="24.15" customHeight="1">
      <c r="A101" s="40"/>
      <c r="B101" s="41"/>
      <c r="C101" s="214" t="s">
        <v>82</v>
      </c>
      <c r="D101" s="214" t="s">
        <v>192</v>
      </c>
      <c r="E101" s="215" t="s">
        <v>433</v>
      </c>
      <c r="F101" s="216" t="s">
        <v>434</v>
      </c>
      <c r="G101" s="217" t="s">
        <v>195</v>
      </c>
      <c r="H101" s="218">
        <v>76.379999999999995</v>
      </c>
      <c r="I101" s="219"/>
      <c r="J101" s="220">
        <f>ROUND(I101*H101,2)</f>
        <v>0</v>
      </c>
      <c r="K101" s="216" t="s">
        <v>196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197</v>
      </c>
      <c r="BM101" s="225" t="s">
        <v>5714</v>
      </c>
    </row>
    <row r="102" s="2" customFormat="1">
      <c r="A102" s="40"/>
      <c r="B102" s="41"/>
      <c r="C102" s="42"/>
      <c r="D102" s="227" t="s">
        <v>199</v>
      </c>
      <c r="E102" s="42"/>
      <c r="F102" s="228" t="s">
        <v>436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199</v>
      </c>
      <c r="AU102" s="19" t="s">
        <v>82</v>
      </c>
    </row>
    <row r="103" s="13" customFormat="1">
      <c r="A103" s="13"/>
      <c r="B103" s="232"/>
      <c r="C103" s="233"/>
      <c r="D103" s="234" t="s">
        <v>205</v>
      </c>
      <c r="E103" s="235" t="s">
        <v>19</v>
      </c>
      <c r="F103" s="236" t="s">
        <v>5715</v>
      </c>
      <c r="G103" s="233"/>
      <c r="H103" s="237">
        <v>68.900000000000006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205</v>
      </c>
      <c r="AU103" s="243" t="s">
        <v>82</v>
      </c>
      <c r="AV103" s="13" t="s">
        <v>82</v>
      </c>
      <c r="AW103" s="13" t="s">
        <v>33</v>
      </c>
      <c r="AX103" s="13" t="s">
        <v>72</v>
      </c>
      <c r="AY103" s="243" t="s">
        <v>190</v>
      </c>
    </row>
    <row r="104" s="13" customFormat="1">
      <c r="A104" s="13"/>
      <c r="B104" s="232"/>
      <c r="C104" s="233"/>
      <c r="D104" s="234" t="s">
        <v>205</v>
      </c>
      <c r="E104" s="235" t="s">
        <v>19</v>
      </c>
      <c r="F104" s="236" t="s">
        <v>5716</v>
      </c>
      <c r="G104" s="233"/>
      <c r="H104" s="237">
        <v>7.4800000000000004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205</v>
      </c>
      <c r="AU104" s="243" t="s">
        <v>82</v>
      </c>
      <c r="AV104" s="13" t="s">
        <v>82</v>
      </c>
      <c r="AW104" s="13" t="s">
        <v>33</v>
      </c>
      <c r="AX104" s="13" t="s">
        <v>72</v>
      </c>
      <c r="AY104" s="243" t="s">
        <v>190</v>
      </c>
    </row>
    <row r="105" s="15" customFormat="1">
      <c r="A105" s="15"/>
      <c r="B105" s="264"/>
      <c r="C105" s="265"/>
      <c r="D105" s="234" t="s">
        <v>205</v>
      </c>
      <c r="E105" s="266" t="s">
        <v>19</v>
      </c>
      <c r="F105" s="267" t="s">
        <v>243</v>
      </c>
      <c r="G105" s="265"/>
      <c r="H105" s="268">
        <v>76.379999999999995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4" t="s">
        <v>205</v>
      </c>
      <c r="AU105" s="274" t="s">
        <v>82</v>
      </c>
      <c r="AV105" s="15" t="s">
        <v>197</v>
      </c>
      <c r="AW105" s="15" t="s">
        <v>33</v>
      </c>
      <c r="AX105" s="15" t="s">
        <v>79</v>
      </c>
      <c r="AY105" s="274" t="s">
        <v>190</v>
      </c>
    </row>
    <row r="106" s="2" customFormat="1" ht="16.5" customHeight="1">
      <c r="A106" s="40"/>
      <c r="B106" s="41"/>
      <c r="C106" s="214" t="s">
        <v>207</v>
      </c>
      <c r="D106" s="214" t="s">
        <v>192</v>
      </c>
      <c r="E106" s="215" t="s">
        <v>5717</v>
      </c>
      <c r="F106" s="216" t="s">
        <v>5718</v>
      </c>
      <c r="G106" s="217" t="s">
        <v>195</v>
      </c>
      <c r="H106" s="218">
        <v>28.800000000000001</v>
      </c>
      <c r="I106" s="219"/>
      <c r="J106" s="220">
        <f>ROUND(I106*H106,2)</f>
        <v>0</v>
      </c>
      <c r="K106" s="216" t="s">
        <v>196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197</v>
      </c>
      <c r="BM106" s="225" t="s">
        <v>5719</v>
      </c>
    </row>
    <row r="107" s="2" customFormat="1">
      <c r="A107" s="40"/>
      <c r="B107" s="41"/>
      <c r="C107" s="42"/>
      <c r="D107" s="227" t="s">
        <v>199</v>
      </c>
      <c r="E107" s="42"/>
      <c r="F107" s="228" t="s">
        <v>5720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199</v>
      </c>
      <c r="AU107" s="19" t="s">
        <v>82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5721</v>
      </c>
      <c r="G108" s="233"/>
      <c r="H108" s="237">
        <v>13.199999999999999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72</v>
      </c>
      <c r="AY108" s="243" t="s">
        <v>190</v>
      </c>
    </row>
    <row r="109" s="13" customFormat="1">
      <c r="A109" s="13"/>
      <c r="B109" s="232"/>
      <c r="C109" s="233"/>
      <c r="D109" s="234" t="s">
        <v>205</v>
      </c>
      <c r="E109" s="235" t="s">
        <v>19</v>
      </c>
      <c r="F109" s="236" t="s">
        <v>5722</v>
      </c>
      <c r="G109" s="233"/>
      <c r="H109" s="237">
        <v>8.4000000000000004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205</v>
      </c>
      <c r="AU109" s="243" t="s">
        <v>82</v>
      </c>
      <c r="AV109" s="13" t="s">
        <v>82</v>
      </c>
      <c r="AW109" s="13" t="s">
        <v>33</v>
      </c>
      <c r="AX109" s="13" t="s">
        <v>72</v>
      </c>
      <c r="AY109" s="243" t="s">
        <v>190</v>
      </c>
    </row>
    <row r="110" s="13" customFormat="1">
      <c r="A110" s="13"/>
      <c r="B110" s="232"/>
      <c r="C110" s="233"/>
      <c r="D110" s="234" t="s">
        <v>205</v>
      </c>
      <c r="E110" s="235" t="s">
        <v>19</v>
      </c>
      <c r="F110" s="236" t="s">
        <v>5723</v>
      </c>
      <c r="G110" s="233"/>
      <c r="H110" s="237">
        <v>7.2000000000000002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205</v>
      </c>
      <c r="AU110" s="243" t="s">
        <v>82</v>
      </c>
      <c r="AV110" s="13" t="s">
        <v>82</v>
      </c>
      <c r="AW110" s="13" t="s">
        <v>33</v>
      </c>
      <c r="AX110" s="13" t="s">
        <v>72</v>
      </c>
      <c r="AY110" s="243" t="s">
        <v>190</v>
      </c>
    </row>
    <row r="111" s="15" customFormat="1">
      <c r="A111" s="15"/>
      <c r="B111" s="264"/>
      <c r="C111" s="265"/>
      <c r="D111" s="234" t="s">
        <v>205</v>
      </c>
      <c r="E111" s="266" t="s">
        <v>19</v>
      </c>
      <c r="F111" s="267" t="s">
        <v>243</v>
      </c>
      <c r="G111" s="265"/>
      <c r="H111" s="268">
        <v>28.800000000000001</v>
      </c>
      <c r="I111" s="269"/>
      <c r="J111" s="265"/>
      <c r="K111" s="265"/>
      <c r="L111" s="270"/>
      <c r="M111" s="271"/>
      <c r="N111" s="272"/>
      <c r="O111" s="272"/>
      <c r="P111" s="272"/>
      <c r="Q111" s="272"/>
      <c r="R111" s="272"/>
      <c r="S111" s="272"/>
      <c r="T111" s="27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4" t="s">
        <v>205</v>
      </c>
      <c r="AU111" s="274" t="s">
        <v>82</v>
      </c>
      <c r="AV111" s="15" t="s">
        <v>197</v>
      </c>
      <c r="AW111" s="15" t="s">
        <v>33</v>
      </c>
      <c r="AX111" s="15" t="s">
        <v>79</v>
      </c>
      <c r="AY111" s="274" t="s">
        <v>190</v>
      </c>
    </row>
    <row r="112" s="2" customFormat="1" ht="21.75" customHeight="1">
      <c r="A112" s="40"/>
      <c r="B112" s="41"/>
      <c r="C112" s="214" t="s">
        <v>197</v>
      </c>
      <c r="D112" s="214" t="s">
        <v>192</v>
      </c>
      <c r="E112" s="215" t="s">
        <v>442</v>
      </c>
      <c r="F112" s="216" t="s">
        <v>443</v>
      </c>
      <c r="G112" s="217" t="s">
        <v>214</v>
      </c>
      <c r="H112" s="218">
        <v>152.75999999999999</v>
      </c>
      <c r="I112" s="219"/>
      <c r="J112" s="220">
        <f>ROUND(I112*H112,2)</f>
        <v>0</v>
      </c>
      <c r="K112" s="216" t="s">
        <v>196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0.00084000000000000003</v>
      </c>
      <c r="R112" s="223">
        <f>Q112*H112</f>
        <v>0.1283184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197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197</v>
      </c>
      <c r="BM112" s="225" t="s">
        <v>5724</v>
      </c>
    </row>
    <row r="113" s="2" customFormat="1">
      <c r="A113" s="40"/>
      <c r="B113" s="41"/>
      <c r="C113" s="42"/>
      <c r="D113" s="227" t="s">
        <v>199</v>
      </c>
      <c r="E113" s="42"/>
      <c r="F113" s="228" t="s">
        <v>445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199</v>
      </c>
      <c r="AU113" s="19" t="s">
        <v>82</v>
      </c>
    </row>
    <row r="114" s="13" customFormat="1">
      <c r="A114" s="13"/>
      <c r="B114" s="232"/>
      <c r="C114" s="233"/>
      <c r="D114" s="234" t="s">
        <v>205</v>
      </c>
      <c r="E114" s="235" t="s">
        <v>19</v>
      </c>
      <c r="F114" s="236" t="s">
        <v>5725</v>
      </c>
      <c r="G114" s="233"/>
      <c r="H114" s="237">
        <v>137.80000000000001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205</v>
      </c>
      <c r="AU114" s="243" t="s">
        <v>82</v>
      </c>
      <c r="AV114" s="13" t="s">
        <v>82</v>
      </c>
      <c r="AW114" s="13" t="s">
        <v>33</v>
      </c>
      <c r="AX114" s="13" t="s">
        <v>72</v>
      </c>
      <c r="AY114" s="243" t="s">
        <v>190</v>
      </c>
    </row>
    <row r="115" s="13" customFormat="1">
      <c r="A115" s="13"/>
      <c r="B115" s="232"/>
      <c r="C115" s="233"/>
      <c r="D115" s="234" t="s">
        <v>205</v>
      </c>
      <c r="E115" s="235" t="s">
        <v>19</v>
      </c>
      <c r="F115" s="236" t="s">
        <v>5726</v>
      </c>
      <c r="G115" s="233"/>
      <c r="H115" s="237">
        <v>14.960000000000001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205</v>
      </c>
      <c r="AU115" s="243" t="s">
        <v>82</v>
      </c>
      <c r="AV115" s="13" t="s">
        <v>82</v>
      </c>
      <c r="AW115" s="13" t="s">
        <v>33</v>
      </c>
      <c r="AX115" s="13" t="s">
        <v>72</v>
      </c>
      <c r="AY115" s="243" t="s">
        <v>190</v>
      </c>
    </row>
    <row r="116" s="15" customFormat="1">
      <c r="A116" s="15"/>
      <c r="B116" s="264"/>
      <c r="C116" s="265"/>
      <c r="D116" s="234" t="s">
        <v>205</v>
      </c>
      <c r="E116" s="266" t="s">
        <v>19</v>
      </c>
      <c r="F116" s="267" t="s">
        <v>243</v>
      </c>
      <c r="G116" s="265"/>
      <c r="H116" s="268">
        <v>152.75999999999999</v>
      </c>
      <c r="I116" s="269"/>
      <c r="J116" s="265"/>
      <c r="K116" s="265"/>
      <c r="L116" s="270"/>
      <c r="M116" s="271"/>
      <c r="N116" s="272"/>
      <c r="O116" s="272"/>
      <c r="P116" s="272"/>
      <c r="Q116" s="272"/>
      <c r="R116" s="272"/>
      <c r="S116" s="272"/>
      <c r="T116" s="273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4" t="s">
        <v>205</v>
      </c>
      <c r="AU116" s="274" t="s">
        <v>82</v>
      </c>
      <c r="AV116" s="15" t="s">
        <v>197</v>
      </c>
      <c r="AW116" s="15" t="s">
        <v>33</v>
      </c>
      <c r="AX116" s="15" t="s">
        <v>79</v>
      </c>
      <c r="AY116" s="274" t="s">
        <v>190</v>
      </c>
    </row>
    <row r="117" s="2" customFormat="1" ht="24.15" customHeight="1">
      <c r="A117" s="40"/>
      <c r="B117" s="41"/>
      <c r="C117" s="214" t="s">
        <v>218</v>
      </c>
      <c r="D117" s="214" t="s">
        <v>192</v>
      </c>
      <c r="E117" s="215" t="s">
        <v>447</v>
      </c>
      <c r="F117" s="216" t="s">
        <v>448</v>
      </c>
      <c r="G117" s="217" t="s">
        <v>214</v>
      </c>
      <c r="H117" s="218">
        <v>152.75999999999999</v>
      </c>
      <c r="I117" s="219"/>
      <c r="J117" s="220">
        <f>ROUND(I117*H117,2)</f>
        <v>0</v>
      </c>
      <c r="K117" s="216" t="s">
        <v>196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197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197</v>
      </c>
      <c r="BM117" s="225" t="s">
        <v>5727</v>
      </c>
    </row>
    <row r="118" s="2" customFormat="1">
      <c r="A118" s="40"/>
      <c r="B118" s="41"/>
      <c r="C118" s="42"/>
      <c r="D118" s="227" t="s">
        <v>199</v>
      </c>
      <c r="E118" s="42"/>
      <c r="F118" s="228" t="s">
        <v>450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199</v>
      </c>
      <c r="AU118" s="19" t="s">
        <v>82</v>
      </c>
    </row>
    <row r="119" s="2" customFormat="1" ht="16.5" customHeight="1">
      <c r="A119" s="40"/>
      <c r="B119" s="41"/>
      <c r="C119" s="214" t="s">
        <v>228</v>
      </c>
      <c r="D119" s="214" t="s">
        <v>192</v>
      </c>
      <c r="E119" s="215" t="s">
        <v>451</v>
      </c>
      <c r="F119" s="216" t="s">
        <v>452</v>
      </c>
      <c r="G119" s="217" t="s">
        <v>195</v>
      </c>
      <c r="H119" s="218">
        <v>76.379999999999995</v>
      </c>
      <c r="I119" s="219"/>
      <c r="J119" s="220">
        <f>ROUND(I119*H119,2)</f>
        <v>0</v>
      </c>
      <c r="K119" s="216" t="s">
        <v>196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197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197</v>
      </c>
      <c r="BM119" s="225" t="s">
        <v>5728</v>
      </c>
    </row>
    <row r="120" s="2" customFormat="1">
      <c r="A120" s="40"/>
      <c r="B120" s="41"/>
      <c r="C120" s="42"/>
      <c r="D120" s="227" t="s">
        <v>199</v>
      </c>
      <c r="E120" s="42"/>
      <c r="F120" s="228" t="s">
        <v>454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199</v>
      </c>
      <c r="AU120" s="19" t="s">
        <v>82</v>
      </c>
    </row>
    <row r="121" s="13" customFormat="1">
      <c r="A121" s="13"/>
      <c r="B121" s="232"/>
      <c r="C121" s="233"/>
      <c r="D121" s="234" t="s">
        <v>205</v>
      </c>
      <c r="E121" s="235" t="s">
        <v>19</v>
      </c>
      <c r="F121" s="236" t="s">
        <v>5715</v>
      </c>
      <c r="G121" s="233"/>
      <c r="H121" s="237">
        <v>68.900000000000006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205</v>
      </c>
      <c r="AU121" s="243" t="s">
        <v>82</v>
      </c>
      <c r="AV121" s="13" t="s">
        <v>82</v>
      </c>
      <c r="AW121" s="13" t="s">
        <v>33</v>
      </c>
      <c r="AX121" s="13" t="s">
        <v>72</v>
      </c>
      <c r="AY121" s="243" t="s">
        <v>190</v>
      </c>
    </row>
    <row r="122" s="13" customFormat="1">
      <c r="A122" s="13"/>
      <c r="B122" s="232"/>
      <c r="C122" s="233"/>
      <c r="D122" s="234" t="s">
        <v>205</v>
      </c>
      <c r="E122" s="235" t="s">
        <v>19</v>
      </c>
      <c r="F122" s="236" t="s">
        <v>5716</v>
      </c>
      <c r="G122" s="233"/>
      <c r="H122" s="237">
        <v>7.4800000000000004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205</v>
      </c>
      <c r="AU122" s="243" t="s">
        <v>82</v>
      </c>
      <c r="AV122" s="13" t="s">
        <v>82</v>
      </c>
      <c r="AW122" s="13" t="s">
        <v>33</v>
      </c>
      <c r="AX122" s="13" t="s">
        <v>72</v>
      </c>
      <c r="AY122" s="243" t="s">
        <v>190</v>
      </c>
    </row>
    <row r="123" s="15" customFormat="1">
      <c r="A123" s="15"/>
      <c r="B123" s="264"/>
      <c r="C123" s="265"/>
      <c r="D123" s="234" t="s">
        <v>205</v>
      </c>
      <c r="E123" s="266" t="s">
        <v>19</v>
      </c>
      <c r="F123" s="267" t="s">
        <v>243</v>
      </c>
      <c r="G123" s="265"/>
      <c r="H123" s="268">
        <v>76.379999999999995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4" t="s">
        <v>205</v>
      </c>
      <c r="AU123" s="274" t="s">
        <v>82</v>
      </c>
      <c r="AV123" s="15" t="s">
        <v>197</v>
      </c>
      <c r="AW123" s="15" t="s">
        <v>33</v>
      </c>
      <c r="AX123" s="15" t="s">
        <v>79</v>
      </c>
      <c r="AY123" s="274" t="s">
        <v>190</v>
      </c>
    </row>
    <row r="124" s="2" customFormat="1" ht="37.8" customHeight="1">
      <c r="A124" s="40"/>
      <c r="B124" s="41"/>
      <c r="C124" s="214" t="s">
        <v>233</v>
      </c>
      <c r="D124" s="214" t="s">
        <v>192</v>
      </c>
      <c r="E124" s="215" t="s">
        <v>455</v>
      </c>
      <c r="F124" s="216" t="s">
        <v>456</v>
      </c>
      <c r="G124" s="217" t="s">
        <v>195</v>
      </c>
      <c r="H124" s="218">
        <v>263.57999999999998</v>
      </c>
      <c r="I124" s="219"/>
      <c r="J124" s="220">
        <f>ROUND(I124*H124,2)</f>
        <v>0</v>
      </c>
      <c r="K124" s="216" t="s">
        <v>196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197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197</v>
      </c>
      <c r="BM124" s="225" t="s">
        <v>5729</v>
      </c>
    </row>
    <row r="125" s="2" customFormat="1">
      <c r="A125" s="40"/>
      <c r="B125" s="41"/>
      <c r="C125" s="42"/>
      <c r="D125" s="227" t="s">
        <v>199</v>
      </c>
      <c r="E125" s="42"/>
      <c r="F125" s="228" t="s">
        <v>458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199</v>
      </c>
      <c r="AU125" s="19" t="s">
        <v>82</v>
      </c>
    </row>
    <row r="126" s="13" customFormat="1">
      <c r="A126" s="13"/>
      <c r="B126" s="232"/>
      <c r="C126" s="233"/>
      <c r="D126" s="234" t="s">
        <v>205</v>
      </c>
      <c r="E126" s="235" t="s">
        <v>19</v>
      </c>
      <c r="F126" s="236" t="s">
        <v>5730</v>
      </c>
      <c r="G126" s="233"/>
      <c r="H126" s="237">
        <v>263.57999999999998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205</v>
      </c>
      <c r="AU126" s="243" t="s">
        <v>82</v>
      </c>
      <c r="AV126" s="13" t="s">
        <v>82</v>
      </c>
      <c r="AW126" s="13" t="s">
        <v>33</v>
      </c>
      <c r="AX126" s="13" t="s">
        <v>72</v>
      </c>
      <c r="AY126" s="243" t="s">
        <v>190</v>
      </c>
    </row>
    <row r="127" s="15" customFormat="1">
      <c r="A127" s="15"/>
      <c r="B127" s="264"/>
      <c r="C127" s="265"/>
      <c r="D127" s="234" t="s">
        <v>205</v>
      </c>
      <c r="E127" s="266" t="s">
        <v>19</v>
      </c>
      <c r="F127" s="267" t="s">
        <v>243</v>
      </c>
      <c r="G127" s="265"/>
      <c r="H127" s="268">
        <v>263.57999999999998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4" t="s">
        <v>205</v>
      </c>
      <c r="AU127" s="274" t="s">
        <v>82</v>
      </c>
      <c r="AV127" s="15" t="s">
        <v>197</v>
      </c>
      <c r="AW127" s="15" t="s">
        <v>33</v>
      </c>
      <c r="AX127" s="15" t="s">
        <v>79</v>
      </c>
      <c r="AY127" s="274" t="s">
        <v>190</v>
      </c>
    </row>
    <row r="128" s="2" customFormat="1" ht="37.8" customHeight="1">
      <c r="A128" s="40"/>
      <c r="B128" s="41"/>
      <c r="C128" s="214" t="s">
        <v>223</v>
      </c>
      <c r="D128" s="214" t="s">
        <v>192</v>
      </c>
      <c r="E128" s="215" t="s">
        <v>459</v>
      </c>
      <c r="F128" s="216" t="s">
        <v>460</v>
      </c>
      <c r="G128" s="217" t="s">
        <v>195</v>
      </c>
      <c r="H128" s="218">
        <v>86.409000000000006</v>
      </c>
      <c r="I128" s="219"/>
      <c r="J128" s="220">
        <f>ROUND(I128*H128,2)</f>
        <v>0</v>
      </c>
      <c r="K128" s="216" t="s">
        <v>196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197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197</v>
      </c>
      <c r="BM128" s="225" t="s">
        <v>5731</v>
      </c>
    </row>
    <row r="129" s="2" customFormat="1">
      <c r="A129" s="40"/>
      <c r="B129" s="41"/>
      <c r="C129" s="42"/>
      <c r="D129" s="227" t="s">
        <v>199</v>
      </c>
      <c r="E129" s="42"/>
      <c r="F129" s="228" t="s">
        <v>462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199</v>
      </c>
      <c r="AU129" s="19" t="s">
        <v>82</v>
      </c>
    </row>
    <row r="130" s="13" customFormat="1">
      <c r="A130" s="13"/>
      <c r="B130" s="232"/>
      <c r="C130" s="233"/>
      <c r="D130" s="234" t="s">
        <v>205</v>
      </c>
      <c r="E130" s="235" t="s">
        <v>19</v>
      </c>
      <c r="F130" s="236" t="s">
        <v>5732</v>
      </c>
      <c r="G130" s="233"/>
      <c r="H130" s="237">
        <v>68.796000000000006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33</v>
      </c>
      <c r="AX130" s="13" t="s">
        <v>72</v>
      </c>
      <c r="AY130" s="243" t="s">
        <v>190</v>
      </c>
    </row>
    <row r="131" s="13" customFormat="1">
      <c r="A131" s="13"/>
      <c r="B131" s="232"/>
      <c r="C131" s="233"/>
      <c r="D131" s="234" t="s">
        <v>205</v>
      </c>
      <c r="E131" s="235" t="s">
        <v>19</v>
      </c>
      <c r="F131" s="236" t="s">
        <v>5733</v>
      </c>
      <c r="G131" s="233"/>
      <c r="H131" s="237">
        <v>2.5910000000000002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205</v>
      </c>
      <c r="AU131" s="243" t="s">
        <v>82</v>
      </c>
      <c r="AV131" s="13" t="s">
        <v>82</v>
      </c>
      <c r="AW131" s="13" t="s">
        <v>33</v>
      </c>
      <c r="AX131" s="13" t="s">
        <v>72</v>
      </c>
      <c r="AY131" s="243" t="s">
        <v>190</v>
      </c>
    </row>
    <row r="132" s="13" customFormat="1">
      <c r="A132" s="13"/>
      <c r="B132" s="232"/>
      <c r="C132" s="233"/>
      <c r="D132" s="234" t="s">
        <v>205</v>
      </c>
      <c r="E132" s="235" t="s">
        <v>19</v>
      </c>
      <c r="F132" s="236" t="s">
        <v>5734</v>
      </c>
      <c r="G132" s="233"/>
      <c r="H132" s="237">
        <v>1.649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205</v>
      </c>
      <c r="AU132" s="243" t="s">
        <v>82</v>
      </c>
      <c r="AV132" s="13" t="s">
        <v>82</v>
      </c>
      <c r="AW132" s="13" t="s">
        <v>33</v>
      </c>
      <c r="AX132" s="13" t="s">
        <v>72</v>
      </c>
      <c r="AY132" s="243" t="s">
        <v>190</v>
      </c>
    </row>
    <row r="133" s="13" customFormat="1">
      <c r="A133" s="13"/>
      <c r="B133" s="232"/>
      <c r="C133" s="233"/>
      <c r="D133" s="234" t="s">
        <v>205</v>
      </c>
      <c r="E133" s="235" t="s">
        <v>19</v>
      </c>
      <c r="F133" s="236" t="s">
        <v>5735</v>
      </c>
      <c r="G133" s="233"/>
      <c r="H133" s="237">
        <v>1.413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205</v>
      </c>
      <c r="AU133" s="243" t="s">
        <v>82</v>
      </c>
      <c r="AV133" s="13" t="s">
        <v>82</v>
      </c>
      <c r="AW133" s="13" t="s">
        <v>33</v>
      </c>
      <c r="AX133" s="13" t="s">
        <v>72</v>
      </c>
      <c r="AY133" s="243" t="s">
        <v>190</v>
      </c>
    </row>
    <row r="134" s="13" customFormat="1">
      <c r="A134" s="13"/>
      <c r="B134" s="232"/>
      <c r="C134" s="233"/>
      <c r="D134" s="234" t="s">
        <v>205</v>
      </c>
      <c r="E134" s="235" t="s">
        <v>19</v>
      </c>
      <c r="F134" s="236" t="s">
        <v>5736</v>
      </c>
      <c r="G134" s="233"/>
      <c r="H134" s="237">
        <v>10.6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205</v>
      </c>
      <c r="AU134" s="243" t="s">
        <v>82</v>
      </c>
      <c r="AV134" s="13" t="s">
        <v>82</v>
      </c>
      <c r="AW134" s="13" t="s">
        <v>33</v>
      </c>
      <c r="AX134" s="13" t="s">
        <v>72</v>
      </c>
      <c r="AY134" s="243" t="s">
        <v>190</v>
      </c>
    </row>
    <row r="135" s="13" customFormat="1">
      <c r="A135" s="13"/>
      <c r="B135" s="232"/>
      <c r="C135" s="233"/>
      <c r="D135" s="234" t="s">
        <v>205</v>
      </c>
      <c r="E135" s="235" t="s">
        <v>19</v>
      </c>
      <c r="F135" s="236" t="s">
        <v>5737</v>
      </c>
      <c r="G135" s="233"/>
      <c r="H135" s="237">
        <v>1.3600000000000001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205</v>
      </c>
      <c r="AU135" s="243" t="s">
        <v>82</v>
      </c>
      <c r="AV135" s="13" t="s">
        <v>82</v>
      </c>
      <c r="AW135" s="13" t="s">
        <v>33</v>
      </c>
      <c r="AX135" s="13" t="s">
        <v>72</v>
      </c>
      <c r="AY135" s="243" t="s">
        <v>190</v>
      </c>
    </row>
    <row r="136" s="15" customFormat="1">
      <c r="A136" s="15"/>
      <c r="B136" s="264"/>
      <c r="C136" s="265"/>
      <c r="D136" s="234" t="s">
        <v>205</v>
      </c>
      <c r="E136" s="266" t="s">
        <v>19</v>
      </c>
      <c r="F136" s="267" t="s">
        <v>243</v>
      </c>
      <c r="G136" s="265"/>
      <c r="H136" s="268">
        <v>86.408999999999992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205</v>
      </c>
      <c r="AU136" s="274" t="s">
        <v>82</v>
      </c>
      <c r="AV136" s="15" t="s">
        <v>197</v>
      </c>
      <c r="AW136" s="15" t="s">
        <v>33</v>
      </c>
      <c r="AX136" s="15" t="s">
        <v>79</v>
      </c>
      <c r="AY136" s="274" t="s">
        <v>190</v>
      </c>
    </row>
    <row r="137" s="2" customFormat="1" ht="37.8" customHeight="1">
      <c r="A137" s="40"/>
      <c r="B137" s="41"/>
      <c r="C137" s="214" t="s">
        <v>244</v>
      </c>
      <c r="D137" s="214" t="s">
        <v>192</v>
      </c>
      <c r="E137" s="215" t="s">
        <v>463</v>
      </c>
      <c r="F137" s="216" t="s">
        <v>464</v>
      </c>
      <c r="G137" s="217" t="s">
        <v>195</v>
      </c>
      <c r="H137" s="218">
        <v>864.09000000000003</v>
      </c>
      <c r="I137" s="219"/>
      <c r="J137" s="220">
        <f>ROUND(I137*H137,2)</f>
        <v>0</v>
      </c>
      <c r="K137" s="216" t="s">
        <v>196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197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197</v>
      </c>
      <c r="BM137" s="225" t="s">
        <v>5738</v>
      </c>
    </row>
    <row r="138" s="2" customFormat="1">
      <c r="A138" s="40"/>
      <c r="B138" s="41"/>
      <c r="C138" s="42"/>
      <c r="D138" s="227" t="s">
        <v>199</v>
      </c>
      <c r="E138" s="42"/>
      <c r="F138" s="228" t="s">
        <v>466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199</v>
      </c>
      <c r="AU138" s="19" t="s">
        <v>82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5739</v>
      </c>
      <c r="G139" s="233"/>
      <c r="H139" s="237">
        <v>864.09000000000003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79</v>
      </c>
      <c r="AY139" s="243" t="s">
        <v>190</v>
      </c>
    </row>
    <row r="140" s="2" customFormat="1" ht="24.15" customHeight="1">
      <c r="A140" s="40"/>
      <c r="B140" s="41"/>
      <c r="C140" s="214" t="s">
        <v>249</v>
      </c>
      <c r="D140" s="214" t="s">
        <v>192</v>
      </c>
      <c r="E140" s="215" t="s">
        <v>468</v>
      </c>
      <c r="F140" s="216" t="s">
        <v>469</v>
      </c>
      <c r="G140" s="217" t="s">
        <v>195</v>
      </c>
      <c r="H140" s="218">
        <v>263.57999999999998</v>
      </c>
      <c r="I140" s="219"/>
      <c r="J140" s="220">
        <f>ROUND(I140*H140,2)</f>
        <v>0</v>
      </c>
      <c r="K140" s="216" t="s">
        <v>196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197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197</v>
      </c>
      <c r="BM140" s="225" t="s">
        <v>5740</v>
      </c>
    </row>
    <row r="141" s="2" customFormat="1">
      <c r="A141" s="40"/>
      <c r="B141" s="41"/>
      <c r="C141" s="42"/>
      <c r="D141" s="227" t="s">
        <v>199</v>
      </c>
      <c r="E141" s="42"/>
      <c r="F141" s="228" t="s">
        <v>471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199</v>
      </c>
      <c r="AU141" s="19" t="s">
        <v>82</v>
      </c>
    </row>
    <row r="142" s="2" customFormat="1" ht="24.15" customHeight="1">
      <c r="A142" s="40"/>
      <c r="B142" s="41"/>
      <c r="C142" s="214" t="s">
        <v>258</v>
      </c>
      <c r="D142" s="214" t="s">
        <v>192</v>
      </c>
      <c r="E142" s="215" t="s">
        <v>472</v>
      </c>
      <c r="F142" s="216" t="s">
        <v>473</v>
      </c>
      <c r="G142" s="217" t="s">
        <v>222</v>
      </c>
      <c r="H142" s="218">
        <v>155.536</v>
      </c>
      <c r="I142" s="219"/>
      <c r="J142" s="220">
        <f>ROUND(I142*H142,2)</f>
        <v>0</v>
      </c>
      <c r="K142" s="216" t="s">
        <v>196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197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197</v>
      </c>
      <c r="BM142" s="225" t="s">
        <v>5741</v>
      </c>
    </row>
    <row r="143" s="2" customFormat="1">
      <c r="A143" s="40"/>
      <c r="B143" s="41"/>
      <c r="C143" s="42"/>
      <c r="D143" s="227" t="s">
        <v>199</v>
      </c>
      <c r="E143" s="42"/>
      <c r="F143" s="228" t="s">
        <v>475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82</v>
      </c>
    </row>
    <row r="144" s="13" customFormat="1">
      <c r="A144" s="13"/>
      <c r="B144" s="232"/>
      <c r="C144" s="233"/>
      <c r="D144" s="234" t="s">
        <v>205</v>
      </c>
      <c r="E144" s="235" t="s">
        <v>19</v>
      </c>
      <c r="F144" s="236" t="s">
        <v>5742</v>
      </c>
      <c r="G144" s="233"/>
      <c r="H144" s="237">
        <v>155.536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205</v>
      </c>
      <c r="AU144" s="243" t="s">
        <v>82</v>
      </c>
      <c r="AV144" s="13" t="s">
        <v>82</v>
      </c>
      <c r="AW144" s="13" t="s">
        <v>33</v>
      </c>
      <c r="AX144" s="13" t="s">
        <v>79</v>
      </c>
      <c r="AY144" s="243" t="s">
        <v>190</v>
      </c>
    </row>
    <row r="145" s="2" customFormat="1" ht="24.15" customHeight="1">
      <c r="A145" s="40"/>
      <c r="B145" s="41"/>
      <c r="C145" s="214" t="s">
        <v>272</v>
      </c>
      <c r="D145" s="214" t="s">
        <v>192</v>
      </c>
      <c r="E145" s="215" t="s">
        <v>477</v>
      </c>
      <c r="F145" s="216" t="s">
        <v>478</v>
      </c>
      <c r="G145" s="217" t="s">
        <v>195</v>
      </c>
      <c r="H145" s="218">
        <v>86.409000000000006</v>
      </c>
      <c r="I145" s="219"/>
      <c r="J145" s="220">
        <f>ROUND(I145*H145,2)</f>
        <v>0</v>
      </c>
      <c r="K145" s="216" t="s">
        <v>196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197</v>
      </c>
      <c r="AT145" s="225" t="s">
        <v>192</v>
      </c>
      <c r="AU145" s="225" t="s">
        <v>82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197</v>
      </c>
      <c r="BM145" s="225" t="s">
        <v>5743</v>
      </c>
    </row>
    <row r="146" s="2" customFormat="1">
      <c r="A146" s="40"/>
      <c r="B146" s="41"/>
      <c r="C146" s="42"/>
      <c r="D146" s="227" t="s">
        <v>199</v>
      </c>
      <c r="E146" s="42"/>
      <c r="F146" s="228" t="s">
        <v>480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199</v>
      </c>
      <c r="AU146" s="19" t="s">
        <v>82</v>
      </c>
    </row>
    <row r="147" s="2" customFormat="1" ht="24.15" customHeight="1">
      <c r="A147" s="40"/>
      <c r="B147" s="41"/>
      <c r="C147" s="214" t="s">
        <v>282</v>
      </c>
      <c r="D147" s="214" t="s">
        <v>192</v>
      </c>
      <c r="E147" s="215" t="s">
        <v>481</v>
      </c>
      <c r="F147" s="216" t="s">
        <v>482</v>
      </c>
      <c r="G147" s="217" t="s">
        <v>195</v>
      </c>
      <c r="H147" s="218">
        <v>177.17099999999999</v>
      </c>
      <c r="I147" s="219"/>
      <c r="J147" s="220">
        <f>ROUND(I147*H147,2)</f>
        <v>0</v>
      </c>
      <c r="K147" s="216" t="s">
        <v>196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197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197</v>
      </c>
      <c r="BM147" s="225" t="s">
        <v>5744</v>
      </c>
    </row>
    <row r="148" s="2" customFormat="1">
      <c r="A148" s="40"/>
      <c r="B148" s="41"/>
      <c r="C148" s="42"/>
      <c r="D148" s="227" t="s">
        <v>199</v>
      </c>
      <c r="E148" s="42"/>
      <c r="F148" s="228" t="s">
        <v>484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199</v>
      </c>
      <c r="AU148" s="19" t="s">
        <v>82</v>
      </c>
    </row>
    <row r="149" s="13" customFormat="1">
      <c r="A149" s="13"/>
      <c r="B149" s="232"/>
      <c r="C149" s="233"/>
      <c r="D149" s="234" t="s">
        <v>205</v>
      </c>
      <c r="E149" s="235" t="s">
        <v>19</v>
      </c>
      <c r="F149" s="236" t="s">
        <v>5745</v>
      </c>
      <c r="G149" s="233"/>
      <c r="H149" s="237">
        <v>177.17099999999999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205</v>
      </c>
      <c r="AU149" s="243" t="s">
        <v>82</v>
      </c>
      <c r="AV149" s="13" t="s">
        <v>82</v>
      </c>
      <c r="AW149" s="13" t="s">
        <v>33</v>
      </c>
      <c r="AX149" s="13" t="s">
        <v>72</v>
      </c>
      <c r="AY149" s="243" t="s">
        <v>190</v>
      </c>
    </row>
    <row r="150" s="15" customFormat="1">
      <c r="A150" s="15"/>
      <c r="B150" s="264"/>
      <c r="C150" s="265"/>
      <c r="D150" s="234" t="s">
        <v>205</v>
      </c>
      <c r="E150" s="266" t="s">
        <v>19</v>
      </c>
      <c r="F150" s="267" t="s">
        <v>243</v>
      </c>
      <c r="G150" s="265"/>
      <c r="H150" s="268">
        <v>177.17099999999999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205</v>
      </c>
      <c r="AU150" s="274" t="s">
        <v>82</v>
      </c>
      <c r="AV150" s="15" t="s">
        <v>197</v>
      </c>
      <c r="AW150" s="15" t="s">
        <v>33</v>
      </c>
      <c r="AX150" s="15" t="s">
        <v>79</v>
      </c>
      <c r="AY150" s="274" t="s">
        <v>190</v>
      </c>
    </row>
    <row r="151" s="2" customFormat="1" ht="37.8" customHeight="1">
      <c r="A151" s="40"/>
      <c r="B151" s="41"/>
      <c r="C151" s="214" t="s">
        <v>291</v>
      </c>
      <c r="D151" s="214" t="s">
        <v>192</v>
      </c>
      <c r="E151" s="215" t="s">
        <v>485</v>
      </c>
      <c r="F151" s="216" t="s">
        <v>486</v>
      </c>
      <c r="G151" s="217" t="s">
        <v>195</v>
      </c>
      <c r="H151" s="218">
        <v>8.9700000000000006</v>
      </c>
      <c r="I151" s="219"/>
      <c r="J151" s="220">
        <f>ROUND(I151*H151,2)</f>
        <v>0</v>
      </c>
      <c r="K151" s="216" t="s">
        <v>196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197</v>
      </c>
      <c r="AT151" s="225" t="s">
        <v>192</v>
      </c>
      <c r="AU151" s="225" t="s">
        <v>82</v>
      </c>
      <c r="AY151" s="19" t="s">
        <v>190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197</v>
      </c>
      <c r="BM151" s="225" t="s">
        <v>5746</v>
      </c>
    </row>
    <row r="152" s="2" customFormat="1">
      <c r="A152" s="40"/>
      <c r="B152" s="41"/>
      <c r="C152" s="42"/>
      <c r="D152" s="227" t="s">
        <v>199</v>
      </c>
      <c r="E152" s="42"/>
      <c r="F152" s="228" t="s">
        <v>488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199</v>
      </c>
      <c r="AU152" s="19" t="s">
        <v>82</v>
      </c>
    </row>
    <row r="153" s="13" customFormat="1">
      <c r="A153" s="13"/>
      <c r="B153" s="232"/>
      <c r="C153" s="233"/>
      <c r="D153" s="234" t="s">
        <v>205</v>
      </c>
      <c r="E153" s="235" t="s">
        <v>19</v>
      </c>
      <c r="F153" s="236" t="s">
        <v>5747</v>
      </c>
      <c r="G153" s="233"/>
      <c r="H153" s="237">
        <v>7.9500000000000002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205</v>
      </c>
      <c r="AU153" s="243" t="s">
        <v>82</v>
      </c>
      <c r="AV153" s="13" t="s">
        <v>82</v>
      </c>
      <c r="AW153" s="13" t="s">
        <v>33</v>
      </c>
      <c r="AX153" s="13" t="s">
        <v>72</v>
      </c>
      <c r="AY153" s="243" t="s">
        <v>190</v>
      </c>
    </row>
    <row r="154" s="13" customFormat="1">
      <c r="A154" s="13"/>
      <c r="B154" s="232"/>
      <c r="C154" s="233"/>
      <c r="D154" s="234" t="s">
        <v>205</v>
      </c>
      <c r="E154" s="235" t="s">
        <v>19</v>
      </c>
      <c r="F154" s="236" t="s">
        <v>5748</v>
      </c>
      <c r="G154" s="233"/>
      <c r="H154" s="237">
        <v>1.02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205</v>
      </c>
      <c r="AU154" s="243" t="s">
        <v>82</v>
      </c>
      <c r="AV154" s="13" t="s">
        <v>82</v>
      </c>
      <c r="AW154" s="13" t="s">
        <v>33</v>
      </c>
      <c r="AX154" s="13" t="s">
        <v>72</v>
      </c>
      <c r="AY154" s="243" t="s">
        <v>190</v>
      </c>
    </row>
    <row r="155" s="15" customFormat="1">
      <c r="A155" s="15"/>
      <c r="B155" s="264"/>
      <c r="C155" s="265"/>
      <c r="D155" s="234" t="s">
        <v>205</v>
      </c>
      <c r="E155" s="266" t="s">
        <v>19</v>
      </c>
      <c r="F155" s="267" t="s">
        <v>243</v>
      </c>
      <c r="G155" s="265"/>
      <c r="H155" s="268">
        <v>8.9700000000000006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205</v>
      </c>
      <c r="AU155" s="274" t="s">
        <v>82</v>
      </c>
      <c r="AV155" s="15" t="s">
        <v>197</v>
      </c>
      <c r="AW155" s="15" t="s">
        <v>33</v>
      </c>
      <c r="AX155" s="15" t="s">
        <v>79</v>
      </c>
      <c r="AY155" s="274" t="s">
        <v>190</v>
      </c>
    </row>
    <row r="156" s="2" customFormat="1" ht="16.5" customHeight="1">
      <c r="A156" s="40"/>
      <c r="B156" s="41"/>
      <c r="C156" s="244" t="s">
        <v>8</v>
      </c>
      <c r="D156" s="244" t="s">
        <v>219</v>
      </c>
      <c r="E156" s="245" t="s">
        <v>490</v>
      </c>
      <c r="F156" s="246" t="s">
        <v>491</v>
      </c>
      <c r="G156" s="247" t="s">
        <v>222</v>
      </c>
      <c r="H156" s="248">
        <v>17.940000000000001</v>
      </c>
      <c r="I156" s="249"/>
      <c r="J156" s="250">
        <f>ROUND(I156*H156,2)</f>
        <v>0</v>
      </c>
      <c r="K156" s="246" t="s">
        <v>196</v>
      </c>
      <c r="L156" s="251"/>
      <c r="M156" s="252" t="s">
        <v>19</v>
      </c>
      <c r="N156" s="253" t="s">
        <v>43</v>
      </c>
      <c r="O156" s="86"/>
      <c r="P156" s="223">
        <f>O156*H156</f>
        <v>0</v>
      </c>
      <c r="Q156" s="223">
        <v>1</v>
      </c>
      <c r="R156" s="223">
        <f>Q156*H156</f>
        <v>17.940000000000001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223</v>
      </c>
      <c r="AT156" s="225" t="s">
        <v>219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197</v>
      </c>
      <c r="BM156" s="225" t="s">
        <v>5749</v>
      </c>
    </row>
    <row r="157" s="13" customFormat="1">
      <c r="A157" s="13"/>
      <c r="B157" s="232"/>
      <c r="C157" s="233"/>
      <c r="D157" s="234" t="s">
        <v>205</v>
      </c>
      <c r="E157" s="235" t="s">
        <v>19</v>
      </c>
      <c r="F157" s="236" t="s">
        <v>5750</v>
      </c>
      <c r="G157" s="233"/>
      <c r="H157" s="237">
        <v>8.9700000000000006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205</v>
      </c>
      <c r="AU157" s="243" t="s">
        <v>82</v>
      </c>
      <c r="AV157" s="13" t="s">
        <v>82</v>
      </c>
      <c r="AW157" s="13" t="s">
        <v>33</v>
      </c>
      <c r="AX157" s="13" t="s">
        <v>79</v>
      </c>
      <c r="AY157" s="243" t="s">
        <v>190</v>
      </c>
    </row>
    <row r="158" s="13" customFormat="1">
      <c r="A158" s="13"/>
      <c r="B158" s="232"/>
      <c r="C158" s="233"/>
      <c r="D158" s="234" t="s">
        <v>205</v>
      </c>
      <c r="E158" s="233"/>
      <c r="F158" s="236" t="s">
        <v>5751</v>
      </c>
      <c r="G158" s="233"/>
      <c r="H158" s="237">
        <v>17.940000000000001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205</v>
      </c>
      <c r="AU158" s="243" t="s">
        <v>82</v>
      </c>
      <c r="AV158" s="13" t="s">
        <v>82</v>
      </c>
      <c r="AW158" s="13" t="s">
        <v>4</v>
      </c>
      <c r="AX158" s="13" t="s">
        <v>79</v>
      </c>
      <c r="AY158" s="243" t="s">
        <v>190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197</v>
      </c>
      <c r="F159" s="212" t="s">
        <v>494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SUM(P160:P175)</f>
        <v>0</v>
      </c>
      <c r="Q159" s="206"/>
      <c r="R159" s="207">
        <f>SUM(R160:R175)</f>
        <v>6.2180823000000007</v>
      </c>
      <c r="S159" s="206"/>
      <c r="T159" s="208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79</v>
      </c>
      <c r="AY159" s="209" t="s">
        <v>190</v>
      </c>
      <c r="BK159" s="211">
        <f>SUM(BK160:BK175)</f>
        <v>0</v>
      </c>
    </row>
    <row r="160" s="2" customFormat="1" ht="21.75" customHeight="1">
      <c r="A160" s="40"/>
      <c r="B160" s="41"/>
      <c r="C160" s="214" t="s">
        <v>307</v>
      </c>
      <c r="D160" s="214" t="s">
        <v>192</v>
      </c>
      <c r="E160" s="215" t="s">
        <v>495</v>
      </c>
      <c r="F160" s="216" t="s">
        <v>496</v>
      </c>
      <c r="G160" s="217" t="s">
        <v>195</v>
      </c>
      <c r="H160" s="218">
        <v>2.9900000000000002</v>
      </c>
      <c r="I160" s="219"/>
      <c r="J160" s="220">
        <f>ROUND(I160*H160,2)</f>
        <v>0</v>
      </c>
      <c r="K160" s="216" t="s">
        <v>196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1.8907700000000001</v>
      </c>
      <c r="R160" s="223">
        <f>Q160*H160</f>
        <v>5.6534023000000007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197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197</v>
      </c>
      <c r="BM160" s="225" t="s">
        <v>5752</v>
      </c>
    </row>
    <row r="161" s="2" customFormat="1">
      <c r="A161" s="40"/>
      <c r="B161" s="41"/>
      <c r="C161" s="42"/>
      <c r="D161" s="227" t="s">
        <v>199</v>
      </c>
      <c r="E161" s="42"/>
      <c r="F161" s="228" t="s">
        <v>498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199</v>
      </c>
      <c r="AU161" s="19" t="s">
        <v>82</v>
      </c>
    </row>
    <row r="162" s="13" customFormat="1">
      <c r="A162" s="13"/>
      <c r="B162" s="232"/>
      <c r="C162" s="233"/>
      <c r="D162" s="234" t="s">
        <v>205</v>
      </c>
      <c r="E162" s="235" t="s">
        <v>19</v>
      </c>
      <c r="F162" s="236" t="s">
        <v>5753</v>
      </c>
      <c r="G162" s="233"/>
      <c r="H162" s="237">
        <v>2.6499999999999999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205</v>
      </c>
      <c r="AU162" s="243" t="s">
        <v>82</v>
      </c>
      <c r="AV162" s="13" t="s">
        <v>82</v>
      </c>
      <c r="AW162" s="13" t="s">
        <v>33</v>
      </c>
      <c r="AX162" s="13" t="s">
        <v>72</v>
      </c>
      <c r="AY162" s="243" t="s">
        <v>190</v>
      </c>
    </row>
    <row r="163" s="13" customFormat="1">
      <c r="A163" s="13"/>
      <c r="B163" s="232"/>
      <c r="C163" s="233"/>
      <c r="D163" s="234" t="s">
        <v>205</v>
      </c>
      <c r="E163" s="235" t="s">
        <v>19</v>
      </c>
      <c r="F163" s="236" t="s">
        <v>5754</v>
      </c>
      <c r="G163" s="233"/>
      <c r="H163" s="237">
        <v>0.34000000000000002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205</v>
      </c>
      <c r="AU163" s="243" t="s">
        <v>82</v>
      </c>
      <c r="AV163" s="13" t="s">
        <v>82</v>
      </c>
      <c r="AW163" s="13" t="s">
        <v>33</v>
      </c>
      <c r="AX163" s="13" t="s">
        <v>72</v>
      </c>
      <c r="AY163" s="243" t="s">
        <v>190</v>
      </c>
    </row>
    <row r="164" s="15" customFormat="1">
      <c r="A164" s="15"/>
      <c r="B164" s="264"/>
      <c r="C164" s="265"/>
      <c r="D164" s="234" t="s">
        <v>205</v>
      </c>
      <c r="E164" s="266" t="s">
        <v>19</v>
      </c>
      <c r="F164" s="267" t="s">
        <v>243</v>
      </c>
      <c r="G164" s="265"/>
      <c r="H164" s="268">
        <v>2.9899999999999998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205</v>
      </c>
      <c r="AU164" s="274" t="s">
        <v>82</v>
      </c>
      <c r="AV164" s="15" t="s">
        <v>197</v>
      </c>
      <c r="AW164" s="15" t="s">
        <v>33</v>
      </c>
      <c r="AX164" s="15" t="s">
        <v>79</v>
      </c>
      <c r="AY164" s="274" t="s">
        <v>190</v>
      </c>
    </row>
    <row r="165" s="2" customFormat="1" ht="16.5" customHeight="1">
      <c r="A165" s="40"/>
      <c r="B165" s="41"/>
      <c r="C165" s="214" t="s">
        <v>226</v>
      </c>
      <c r="D165" s="214" t="s">
        <v>192</v>
      </c>
      <c r="E165" s="215" t="s">
        <v>5755</v>
      </c>
      <c r="F165" s="216" t="s">
        <v>5756</v>
      </c>
      <c r="G165" s="217" t="s">
        <v>408</v>
      </c>
      <c r="H165" s="218">
        <v>4</v>
      </c>
      <c r="I165" s="219"/>
      <c r="J165" s="220">
        <f>ROUND(I165*H165,2)</f>
        <v>0</v>
      </c>
      <c r="K165" s="216" t="s">
        <v>196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0.087419999999999998</v>
      </c>
      <c r="R165" s="223">
        <f>Q165*H165</f>
        <v>0.34967999999999999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197</v>
      </c>
      <c r="AT165" s="225" t="s">
        <v>192</v>
      </c>
      <c r="AU165" s="225" t="s">
        <v>82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197</v>
      </c>
      <c r="BM165" s="225" t="s">
        <v>5757</v>
      </c>
    </row>
    <row r="166" s="2" customFormat="1">
      <c r="A166" s="40"/>
      <c r="B166" s="41"/>
      <c r="C166" s="42"/>
      <c r="D166" s="227" t="s">
        <v>199</v>
      </c>
      <c r="E166" s="42"/>
      <c r="F166" s="228" t="s">
        <v>5758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199</v>
      </c>
      <c r="AU166" s="19" t="s">
        <v>82</v>
      </c>
    </row>
    <row r="167" s="13" customFormat="1">
      <c r="A167" s="13"/>
      <c r="B167" s="232"/>
      <c r="C167" s="233"/>
      <c r="D167" s="234" t="s">
        <v>205</v>
      </c>
      <c r="E167" s="235" t="s">
        <v>19</v>
      </c>
      <c r="F167" s="236" t="s">
        <v>5759</v>
      </c>
      <c r="G167" s="233"/>
      <c r="H167" s="237">
        <v>2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205</v>
      </c>
      <c r="AU167" s="243" t="s">
        <v>82</v>
      </c>
      <c r="AV167" s="13" t="s">
        <v>82</v>
      </c>
      <c r="AW167" s="13" t="s">
        <v>33</v>
      </c>
      <c r="AX167" s="13" t="s">
        <v>72</v>
      </c>
      <c r="AY167" s="243" t="s">
        <v>190</v>
      </c>
    </row>
    <row r="168" s="13" customFormat="1">
      <c r="A168" s="13"/>
      <c r="B168" s="232"/>
      <c r="C168" s="233"/>
      <c r="D168" s="234" t="s">
        <v>205</v>
      </c>
      <c r="E168" s="235" t="s">
        <v>19</v>
      </c>
      <c r="F168" s="236" t="s">
        <v>5760</v>
      </c>
      <c r="G168" s="233"/>
      <c r="H168" s="237">
        <v>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205</v>
      </c>
      <c r="AU168" s="243" t="s">
        <v>82</v>
      </c>
      <c r="AV168" s="13" t="s">
        <v>82</v>
      </c>
      <c r="AW168" s="13" t="s">
        <v>33</v>
      </c>
      <c r="AX168" s="13" t="s">
        <v>72</v>
      </c>
      <c r="AY168" s="243" t="s">
        <v>190</v>
      </c>
    </row>
    <row r="169" s="15" customFormat="1">
      <c r="A169" s="15"/>
      <c r="B169" s="264"/>
      <c r="C169" s="265"/>
      <c r="D169" s="234" t="s">
        <v>205</v>
      </c>
      <c r="E169" s="266" t="s">
        <v>19</v>
      </c>
      <c r="F169" s="267" t="s">
        <v>243</v>
      </c>
      <c r="G169" s="265"/>
      <c r="H169" s="268">
        <v>4</v>
      </c>
      <c r="I169" s="269"/>
      <c r="J169" s="265"/>
      <c r="K169" s="265"/>
      <c r="L169" s="270"/>
      <c r="M169" s="271"/>
      <c r="N169" s="272"/>
      <c r="O169" s="272"/>
      <c r="P169" s="272"/>
      <c r="Q169" s="272"/>
      <c r="R169" s="272"/>
      <c r="S169" s="272"/>
      <c r="T169" s="27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4" t="s">
        <v>205</v>
      </c>
      <c r="AU169" s="274" t="s">
        <v>82</v>
      </c>
      <c r="AV169" s="15" t="s">
        <v>197</v>
      </c>
      <c r="AW169" s="15" t="s">
        <v>33</v>
      </c>
      <c r="AX169" s="15" t="s">
        <v>79</v>
      </c>
      <c r="AY169" s="274" t="s">
        <v>190</v>
      </c>
    </row>
    <row r="170" s="2" customFormat="1" ht="16.5" customHeight="1">
      <c r="A170" s="40"/>
      <c r="B170" s="41"/>
      <c r="C170" s="244" t="s">
        <v>327</v>
      </c>
      <c r="D170" s="244" t="s">
        <v>219</v>
      </c>
      <c r="E170" s="245" t="s">
        <v>5761</v>
      </c>
      <c r="F170" s="246" t="s">
        <v>5762</v>
      </c>
      <c r="G170" s="247" t="s">
        <v>408</v>
      </c>
      <c r="H170" s="248">
        <v>1</v>
      </c>
      <c r="I170" s="249"/>
      <c r="J170" s="250">
        <f>ROUND(I170*H170,2)</f>
        <v>0</v>
      </c>
      <c r="K170" s="246" t="s">
        <v>196</v>
      </c>
      <c r="L170" s="251"/>
      <c r="M170" s="252" t="s">
        <v>19</v>
      </c>
      <c r="N170" s="253" t="s">
        <v>43</v>
      </c>
      <c r="O170" s="86"/>
      <c r="P170" s="223">
        <f>O170*H170</f>
        <v>0</v>
      </c>
      <c r="Q170" s="223">
        <v>0.028000000000000001</v>
      </c>
      <c r="R170" s="223">
        <f>Q170*H170</f>
        <v>0.028000000000000001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223</v>
      </c>
      <c r="AT170" s="225" t="s">
        <v>219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197</v>
      </c>
      <c r="BM170" s="225" t="s">
        <v>5763</v>
      </c>
    </row>
    <row r="171" s="13" customFormat="1">
      <c r="A171" s="13"/>
      <c r="B171" s="232"/>
      <c r="C171" s="233"/>
      <c r="D171" s="234" t="s">
        <v>205</v>
      </c>
      <c r="E171" s="235" t="s">
        <v>19</v>
      </c>
      <c r="F171" s="236" t="s">
        <v>5764</v>
      </c>
      <c r="G171" s="233"/>
      <c r="H171" s="237">
        <v>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205</v>
      </c>
      <c r="AU171" s="243" t="s">
        <v>82</v>
      </c>
      <c r="AV171" s="13" t="s">
        <v>82</v>
      </c>
      <c r="AW171" s="13" t="s">
        <v>33</v>
      </c>
      <c r="AX171" s="13" t="s">
        <v>79</v>
      </c>
      <c r="AY171" s="243" t="s">
        <v>190</v>
      </c>
    </row>
    <row r="172" s="2" customFormat="1" ht="16.5" customHeight="1">
      <c r="A172" s="40"/>
      <c r="B172" s="41"/>
      <c r="C172" s="244" t="s">
        <v>337</v>
      </c>
      <c r="D172" s="244" t="s">
        <v>219</v>
      </c>
      <c r="E172" s="245" t="s">
        <v>5765</v>
      </c>
      <c r="F172" s="246" t="s">
        <v>5766</v>
      </c>
      <c r="G172" s="247" t="s">
        <v>408</v>
      </c>
      <c r="H172" s="248">
        <v>1</v>
      </c>
      <c r="I172" s="249"/>
      <c r="J172" s="250">
        <f>ROUND(I172*H172,2)</f>
        <v>0</v>
      </c>
      <c r="K172" s="246" t="s">
        <v>196</v>
      </c>
      <c r="L172" s="251"/>
      <c r="M172" s="252" t="s">
        <v>19</v>
      </c>
      <c r="N172" s="253" t="s">
        <v>43</v>
      </c>
      <c r="O172" s="86"/>
      <c r="P172" s="223">
        <f>O172*H172</f>
        <v>0</v>
      </c>
      <c r="Q172" s="223">
        <v>0.050999999999999997</v>
      </c>
      <c r="R172" s="223">
        <f>Q172*H172</f>
        <v>0.050999999999999997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223</v>
      </c>
      <c r="AT172" s="225" t="s">
        <v>219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197</v>
      </c>
      <c r="BM172" s="225" t="s">
        <v>5767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5764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82</v>
      </c>
      <c r="AV173" s="13" t="s">
        <v>82</v>
      </c>
      <c r="AW173" s="13" t="s">
        <v>33</v>
      </c>
      <c r="AX173" s="13" t="s">
        <v>79</v>
      </c>
      <c r="AY173" s="243" t="s">
        <v>190</v>
      </c>
    </row>
    <row r="174" s="2" customFormat="1" ht="16.5" customHeight="1">
      <c r="A174" s="40"/>
      <c r="B174" s="41"/>
      <c r="C174" s="244" t="s">
        <v>344</v>
      </c>
      <c r="D174" s="244" t="s">
        <v>219</v>
      </c>
      <c r="E174" s="245" t="s">
        <v>5768</v>
      </c>
      <c r="F174" s="246" t="s">
        <v>5769</v>
      </c>
      <c r="G174" s="247" t="s">
        <v>408</v>
      </c>
      <c r="H174" s="248">
        <v>2</v>
      </c>
      <c r="I174" s="249"/>
      <c r="J174" s="250">
        <f>ROUND(I174*H174,2)</f>
        <v>0</v>
      </c>
      <c r="K174" s="246" t="s">
        <v>196</v>
      </c>
      <c r="L174" s="251"/>
      <c r="M174" s="252" t="s">
        <v>19</v>
      </c>
      <c r="N174" s="253" t="s">
        <v>43</v>
      </c>
      <c r="O174" s="86"/>
      <c r="P174" s="223">
        <f>O174*H174</f>
        <v>0</v>
      </c>
      <c r="Q174" s="223">
        <v>0.068000000000000005</v>
      </c>
      <c r="R174" s="223">
        <f>Q174*H174</f>
        <v>0.13600000000000001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223</v>
      </c>
      <c r="AT174" s="225" t="s">
        <v>219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197</v>
      </c>
      <c r="BM174" s="225" t="s">
        <v>5770</v>
      </c>
    </row>
    <row r="175" s="13" customFormat="1">
      <c r="A175" s="13"/>
      <c r="B175" s="232"/>
      <c r="C175" s="233"/>
      <c r="D175" s="234" t="s">
        <v>205</v>
      </c>
      <c r="E175" s="235" t="s">
        <v>19</v>
      </c>
      <c r="F175" s="236" t="s">
        <v>5759</v>
      </c>
      <c r="G175" s="233"/>
      <c r="H175" s="237">
        <v>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205</v>
      </c>
      <c r="AU175" s="243" t="s">
        <v>82</v>
      </c>
      <c r="AV175" s="13" t="s">
        <v>82</v>
      </c>
      <c r="AW175" s="13" t="s">
        <v>33</v>
      </c>
      <c r="AX175" s="13" t="s">
        <v>79</v>
      </c>
      <c r="AY175" s="243" t="s">
        <v>190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223</v>
      </c>
      <c r="F176" s="212" t="s">
        <v>500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SUM(P177:P272)</f>
        <v>0</v>
      </c>
      <c r="Q176" s="206"/>
      <c r="R176" s="207">
        <f>SUM(R177:R272)</f>
        <v>59.794198800000004</v>
      </c>
      <c r="S176" s="206"/>
      <c r="T176" s="208">
        <f>SUM(T177:T272)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79</v>
      </c>
      <c r="AT176" s="210" t="s">
        <v>71</v>
      </c>
      <c r="AU176" s="210" t="s">
        <v>79</v>
      </c>
      <c r="AY176" s="209" t="s">
        <v>190</v>
      </c>
      <c r="BK176" s="211">
        <f>SUM(BK177:BK272)</f>
        <v>0</v>
      </c>
    </row>
    <row r="177" s="2" customFormat="1" ht="24.15" customHeight="1">
      <c r="A177" s="40"/>
      <c r="B177" s="41"/>
      <c r="C177" s="214" t="s">
        <v>7</v>
      </c>
      <c r="D177" s="214" t="s">
        <v>192</v>
      </c>
      <c r="E177" s="215" t="s">
        <v>5771</v>
      </c>
      <c r="F177" s="216" t="s">
        <v>5772</v>
      </c>
      <c r="G177" s="217" t="s">
        <v>380</v>
      </c>
      <c r="H177" s="218">
        <v>3</v>
      </c>
      <c r="I177" s="219"/>
      <c r="J177" s="220">
        <f>ROUND(I177*H177,2)</f>
        <v>0</v>
      </c>
      <c r="K177" s="216" t="s">
        <v>554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197</v>
      </c>
      <c r="AT177" s="225" t="s">
        <v>192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197</v>
      </c>
      <c r="BM177" s="225" t="s">
        <v>5773</v>
      </c>
    </row>
    <row r="178" s="2" customFormat="1" ht="16.5" customHeight="1">
      <c r="A178" s="40"/>
      <c r="B178" s="41"/>
      <c r="C178" s="244" t="s">
        <v>359</v>
      </c>
      <c r="D178" s="244" t="s">
        <v>219</v>
      </c>
      <c r="E178" s="245" t="s">
        <v>5774</v>
      </c>
      <c r="F178" s="246" t="s">
        <v>5775</v>
      </c>
      <c r="G178" s="247" t="s">
        <v>380</v>
      </c>
      <c r="H178" s="248">
        <v>3.0449999999999999</v>
      </c>
      <c r="I178" s="249"/>
      <c r="J178" s="250">
        <f>ROUND(I178*H178,2)</f>
        <v>0</v>
      </c>
      <c r="K178" s="246" t="s">
        <v>554</v>
      </c>
      <c r="L178" s="251"/>
      <c r="M178" s="252" t="s">
        <v>19</v>
      </c>
      <c r="N178" s="253" t="s">
        <v>43</v>
      </c>
      <c r="O178" s="86"/>
      <c r="P178" s="223">
        <f>O178*H178</f>
        <v>0</v>
      </c>
      <c r="Q178" s="223">
        <v>0.0031800000000000001</v>
      </c>
      <c r="R178" s="223">
        <f>Q178*H178</f>
        <v>0.0096831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223</v>
      </c>
      <c r="AT178" s="225" t="s">
        <v>219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197</v>
      </c>
      <c r="BM178" s="225" t="s">
        <v>5776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207</v>
      </c>
      <c r="G179" s="233"/>
      <c r="H179" s="237">
        <v>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79</v>
      </c>
      <c r="AY179" s="243" t="s">
        <v>190</v>
      </c>
    </row>
    <row r="180" s="13" customFormat="1">
      <c r="A180" s="13"/>
      <c r="B180" s="232"/>
      <c r="C180" s="233"/>
      <c r="D180" s="234" t="s">
        <v>205</v>
      </c>
      <c r="E180" s="233"/>
      <c r="F180" s="236" t="s">
        <v>5777</v>
      </c>
      <c r="G180" s="233"/>
      <c r="H180" s="237">
        <v>3.0449999999999999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205</v>
      </c>
      <c r="AU180" s="243" t="s">
        <v>82</v>
      </c>
      <c r="AV180" s="13" t="s">
        <v>82</v>
      </c>
      <c r="AW180" s="13" t="s">
        <v>4</v>
      </c>
      <c r="AX180" s="13" t="s">
        <v>79</v>
      </c>
      <c r="AY180" s="243" t="s">
        <v>190</v>
      </c>
    </row>
    <row r="181" s="2" customFormat="1" ht="24.15" customHeight="1">
      <c r="A181" s="40"/>
      <c r="B181" s="41"/>
      <c r="C181" s="214" t="s">
        <v>365</v>
      </c>
      <c r="D181" s="214" t="s">
        <v>192</v>
      </c>
      <c r="E181" s="215" t="s">
        <v>5778</v>
      </c>
      <c r="F181" s="216" t="s">
        <v>5779</v>
      </c>
      <c r="G181" s="217" t="s">
        <v>380</v>
      </c>
      <c r="H181" s="218">
        <v>1.7</v>
      </c>
      <c r="I181" s="219"/>
      <c r="J181" s="220">
        <f>ROUND(I181*H181,2)</f>
        <v>0</v>
      </c>
      <c r="K181" s="216" t="s">
        <v>196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1.0000000000000001E-05</v>
      </c>
      <c r="R181" s="223">
        <f>Q181*H181</f>
        <v>1.7E-05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197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197</v>
      </c>
      <c r="BM181" s="225" t="s">
        <v>5780</v>
      </c>
    </row>
    <row r="182" s="2" customFormat="1">
      <c r="A182" s="40"/>
      <c r="B182" s="41"/>
      <c r="C182" s="42"/>
      <c r="D182" s="227" t="s">
        <v>199</v>
      </c>
      <c r="E182" s="42"/>
      <c r="F182" s="228" t="s">
        <v>5781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199</v>
      </c>
      <c r="AU182" s="19" t="s">
        <v>82</v>
      </c>
    </row>
    <row r="183" s="2" customFormat="1" ht="16.5" customHeight="1">
      <c r="A183" s="40"/>
      <c r="B183" s="41"/>
      <c r="C183" s="244" t="s">
        <v>371</v>
      </c>
      <c r="D183" s="244" t="s">
        <v>219</v>
      </c>
      <c r="E183" s="245" t="s">
        <v>5782</v>
      </c>
      <c r="F183" s="246" t="s">
        <v>5783</v>
      </c>
      <c r="G183" s="247" t="s">
        <v>380</v>
      </c>
      <c r="H183" s="248">
        <v>1.7509999999999999</v>
      </c>
      <c r="I183" s="249"/>
      <c r="J183" s="250">
        <f>ROUND(I183*H183,2)</f>
        <v>0</v>
      </c>
      <c r="K183" s="246" t="s">
        <v>196</v>
      </c>
      <c r="L183" s="251"/>
      <c r="M183" s="252" t="s">
        <v>19</v>
      </c>
      <c r="N183" s="253" t="s">
        <v>43</v>
      </c>
      <c r="O183" s="86"/>
      <c r="P183" s="223">
        <f>O183*H183</f>
        <v>0</v>
      </c>
      <c r="Q183" s="223">
        <v>0.0014499999999999999</v>
      </c>
      <c r="R183" s="223">
        <f>Q183*H183</f>
        <v>0.0025389499999999995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223</v>
      </c>
      <c r="AT183" s="225" t="s">
        <v>219</v>
      </c>
      <c r="AU183" s="225" t="s">
        <v>82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197</v>
      </c>
      <c r="BM183" s="225" t="s">
        <v>5784</v>
      </c>
    </row>
    <row r="184" s="13" customFormat="1">
      <c r="A184" s="13"/>
      <c r="B184" s="232"/>
      <c r="C184" s="233"/>
      <c r="D184" s="234" t="s">
        <v>205</v>
      </c>
      <c r="E184" s="235" t="s">
        <v>19</v>
      </c>
      <c r="F184" s="236" t="s">
        <v>2086</v>
      </c>
      <c r="G184" s="233"/>
      <c r="H184" s="237">
        <v>1.7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205</v>
      </c>
      <c r="AU184" s="243" t="s">
        <v>82</v>
      </c>
      <c r="AV184" s="13" t="s">
        <v>82</v>
      </c>
      <c r="AW184" s="13" t="s">
        <v>33</v>
      </c>
      <c r="AX184" s="13" t="s">
        <v>79</v>
      </c>
      <c r="AY184" s="243" t="s">
        <v>190</v>
      </c>
    </row>
    <row r="185" s="13" customFormat="1">
      <c r="A185" s="13"/>
      <c r="B185" s="232"/>
      <c r="C185" s="233"/>
      <c r="D185" s="234" t="s">
        <v>205</v>
      </c>
      <c r="E185" s="233"/>
      <c r="F185" s="236" t="s">
        <v>5785</v>
      </c>
      <c r="G185" s="233"/>
      <c r="H185" s="237">
        <v>1.7509999999999999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205</v>
      </c>
      <c r="AU185" s="243" t="s">
        <v>82</v>
      </c>
      <c r="AV185" s="13" t="s">
        <v>82</v>
      </c>
      <c r="AW185" s="13" t="s">
        <v>4</v>
      </c>
      <c r="AX185" s="13" t="s">
        <v>79</v>
      </c>
      <c r="AY185" s="243" t="s">
        <v>190</v>
      </c>
    </row>
    <row r="186" s="2" customFormat="1" ht="24.15" customHeight="1">
      <c r="A186" s="40"/>
      <c r="B186" s="41"/>
      <c r="C186" s="214" t="s">
        <v>377</v>
      </c>
      <c r="D186" s="214" t="s">
        <v>192</v>
      </c>
      <c r="E186" s="215" t="s">
        <v>616</v>
      </c>
      <c r="F186" s="216" t="s">
        <v>617</v>
      </c>
      <c r="G186" s="217" t="s">
        <v>380</v>
      </c>
      <c r="H186" s="218">
        <v>26.5</v>
      </c>
      <c r="I186" s="219"/>
      <c r="J186" s="220">
        <f>ROUND(I186*H186,2)</f>
        <v>0</v>
      </c>
      <c r="K186" s="216" t="s">
        <v>196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1.0000000000000001E-05</v>
      </c>
      <c r="R186" s="223">
        <f>Q186*H186</f>
        <v>0.00026500000000000004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197</v>
      </c>
      <c r="AT186" s="225" t="s">
        <v>192</v>
      </c>
      <c r="AU186" s="225" t="s">
        <v>82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197</v>
      </c>
      <c r="BM186" s="225" t="s">
        <v>5786</v>
      </c>
    </row>
    <row r="187" s="2" customFormat="1">
      <c r="A187" s="40"/>
      <c r="B187" s="41"/>
      <c r="C187" s="42"/>
      <c r="D187" s="227" t="s">
        <v>199</v>
      </c>
      <c r="E187" s="42"/>
      <c r="F187" s="228" t="s">
        <v>619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199</v>
      </c>
      <c r="AU187" s="19" t="s">
        <v>82</v>
      </c>
    </row>
    <row r="188" s="2" customFormat="1" ht="16.5" customHeight="1">
      <c r="A188" s="40"/>
      <c r="B188" s="41"/>
      <c r="C188" s="244" t="s">
        <v>384</v>
      </c>
      <c r="D188" s="244" t="s">
        <v>219</v>
      </c>
      <c r="E188" s="245" t="s">
        <v>5787</v>
      </c>
      <c r="F188" s="246" t="s">
        <v>5788</v>
      </c>
      <c r="G188" s="247" t="s">
        <v>380</v>
      </c>
      <c r="H188" s="248">
        <v>27.295000000000002</v>
      </c>
      <c r="I188" s="249"/>
      <c r="J188" s="250">
        <f>ROUND(I188*H188,2)</f>
        <v>0</v>
      </c>
      <c r="K188" s="246" t="s">
        <v>196</v>
      </c>
      <c r="L188" s="251"/>
      <c r="M188" s="252" t="s">
        <v>19</v>
      </c>
      <c r="N188" s="253" t="s">
        <v>43</v>
      </c>
      <c r="O188" s="86"/>
      <c r="P188" s="223">
        <f>O188*H188</f>
        <v>0</v>
      </c>
      <c r="Q188" s="223">
        <v>0.0026700000000000001</v>
      </c>
      <c r="R188" s="223">
        <f>Q188*H188</f>
        <v>0.072877650000000002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223</v>
      </c>
      <c r="AT188" s="225" t="s">
        <v>219</v>
      </c>
      <c r="AU188" s="225" t="s">
        <v>82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197</v>
      </c>
      <c r="BM188" s="225" t="s">
        <v>5789</v>
      </c>
    </row>
    <row r="189" s="13" customFormat="1">
      <c r="A189" s="13"/>
      <c r="B189" s="232"/>
      <c r="C189" s="233"/>
      <c r="D189" s="234" t="s">
        <v>205</v>
      </c>
      <c r="E189" s="235" t="s">
        <v>19</v>
      </c>
      <c r="F189" s="236" t="s">
        <v>5790</v>
      </c>
      <c r="G189" s="233"/>
      <c r="H189" s="237">
        <v>26.5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205</v>
      </c>
      <c r="AU189" s="243" t="s">
        <v>82</v>
      </c>
      <c r="AV189" s="13" t="s">
        <v>82</v>
      </c>
      <c r="AW189" s="13" t="s">
        <v>33</v>
      </c>
      <c r="AX189" s="13" t="s">
        <v>79</v>
      </c>
      <c r="AY189" s="243" t="s">
        <v>190</v>
      </c>
    </row>
    <row r="190" s="13" customFormat="1">
      <c r="A190" s="13"/>
      <c r="B190" s="232"/>
      <c r="C190" s="233"/>
      <c r="D190" s="234" t="s">
        <v>205</v>
      </c>
      <c r="E190" s="233"/>
      <c r="F190" s="236" t="s">
        <v>5791</v>
      </c>
      <c r="G190" s="233"/>
      <c r="H190" s="237">
        <v>27.295000000000002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82</v>
      </c>
      <c r="AV190" s="13" t="s">
        <v>82</v>
      </c>
      <c r="AW190" s="13" t="s">
        <v>4</v>
      </c>
      <c r="AX190" s="13" t="s">
        <v>79</v>
      </c>
      <c r="AY190" s="243" t="s">
        <v>190</v>
      </c>
    </row>
    <row r="191" s="2" customFormat="1" ht="24.15" customHeight="1">
      <c r="A191" s="40"/>
      <c r="B191" s="41"/>
      <c r="C191" s="214" t="s">
        <v>256</v>
      </c>
      <c r="D191" s="214" t="s">
        <v>192</v>
      </c>
      <c r="E191" s="215" t="s">
        <v>5792</v>
      </c>
      <c r="F191" s="216" t="s">
        <v>5793</v>
      </c>
      <c r="G191" s="217" t="s">
        <v>380</v>
      </c>
      <c r="H191" s="218">
        <v>1.7</v>
      </c>
      <c r="I191" s="219"/>
      <c r="J191" s="220">
        <f>ROUND(I191*H191,2)</f>
        <v>0</v>
      </c>
      <c r="K191" s="216" t="s">
        <v>196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2.0000000000000002E-05</v>
      </c>
      <c r="R191" s="223">
        <f>Q191*H191</f>
        <v>3.4E-05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197</v>
      </c>
      <c r="AT191" s="225" t="s">
        <v>192</v>
      </c>
      <c r="AU191" s="225" t="s">
        <v>82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197</v>
      </c>
      <c r="BM191" s="225" t="s">
        <v>5794</v>
      </c>
    </row>
    <row r="192" s="2" customFormat="1">
      <c r="A192" s="40"/>
      <c r="B192" s="41"/>
      <c r="C192" s="42"/>
      <c r="D192" s="227" t="s">
        <v>199</v>
      </c>
      <c r="E192" s="42"/>
      <c r="F192" s="228" t="s">
        <v>5795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199</v>
      </c>
      <c r="AU192" s="19" t="s">
        <v>82</v>
      </c>
    </row>
    <row r="193" s="2" customFormat="1" ht="16.5" customHeight="1">
      <c r="A193" s="40"/>
      <c r="B193" s="41"/>
      <c r="C193" s="244" t="s">
        <v>396</v>
      </c>
      <c r="D193" s="244" t="s">
        <v>219</v>
      </c>
      <c r="E193" s="245" t="s">
        <v>5796</v>
      </c>
      <c r="F193" s="246" t="s">
        <v>5797</v>
      </c>
      <c r="G193" s="247" t="s">
        <v>380</v>
      </c>
      <c r="H193" s="248">
        <v>1.7509999999999999</v>
      </c>
      <c r="I193" s="249"/>
      <c r="J193" s="250">
        <f>ROUND(I193*H193,2)</f>
        <v>0</v>
      </c>
      <c r="K193" s="246" t="s">
        <v>196</v>
      </c>
      <c r="L193" s="251"/>
      <c r="M193" s="252" t="s">
        <v>19</v>
      </c>
      <c r="N193" s="253" t="s">
        <v>43</v>
      </c>
      <c r="O193" s="86"/>
      <c r="P193" s="223">
        <f>O193*H193</f>
        <v>0</v>
      </c>
      <c r="Q193" s="223">
        <v>0.0080999999999999996</v>
      </c>
      <c r="R193" s="223">
        <f>Q193*H193</f>
        <v>0.014183099999999999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223</v>
      </c>
      <c r="AT193" s="225" t="s">
        <v>219</v>
      </c>
      <c r="AU193" s="225" t="s">
        <v>82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197</v>
      </c>
      <c r="BM193" s="225" t="s">
        <v>5798</v>
      </c>
    </row>
    <row r="194" s="13" customFormat="1">
      <c r="A194" s="13"/>
      <c r="B194" s="232"/>
      <c r="C194" s="233"/>
      <c r="D194" s="234" t="s">
        <v>205</v>
      </c>
      <c r="E194" s="235" t="s">
        <v>19</v>
      </c>
      <c r="F194" s="236" t="s">
        <v>2086</v>
      </c>
      <c r="G194" s="233"/>
      <c r="H194" s="237">
        <v>1.7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205</v>
      </c>
      <c r="AU194" s="243" t="s">
        <v>82</v>
      </c>
      <c r="AV194" s="13" t="s">
        <v>82</v>
      </c>
      <c r="AW194" s="13" t="s">
        <v>33</v>
      </c>
      <c r="AX194" s="13" t="s">
        <v>79</v>
      </c>
      <c r="AY194" s="243" t="s">
        <v>190</v>
      </c>
    </row>
    <row r="195" s="13" customFormat="1">
      <c r="A195" s="13"/>
      <c r="B195" s="232"/>
      <c r="C195" s="233"/>
      <c r="D195" s="234" t="s">
        <v>205</v>
      </c>
      <c r="E195" s="233"/>
      <c r="F195" s="236" t="s">
        <v>5785</v>
      </c>
      <c r="G195" s="233"/>
      <c r="H195" s="237">
        <v>1.7509999999999999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205</v>
      </c>
      <c r="AU195" s="243" t="s">
        <v>82</v>
      </c>
      <c r="AV195" s="13" t="s">
        <v>82</v>
      </c>
      <c r="AW195" s="13" t="s">
        <v>4</v>
      </c>
      <c r="AX195" s="13" t="s">
        <v>79</v>
      </c>
      <c r="AY195" s="243" t="s">
        <v>190</v>
      </c>
    </row>
    <row r="196" s="2" customFormat="1" ht="24.15" customHeight="1">
      <c r="A196" s="40"/>
      <c r="B196" s="41"/>
      <c r="C196" s="214" t="s">
        <v>405</v>
      </c>
      <c r="D196" s="214" t="s">
        <v>192</v>
      </c>
      <c r="E196" s="215" t="s">
        <v>5799</v>
      </c>
      <c r="F196" s="216" t="s">
        <v>5800</v>
      </c>
      <c r="G196" s="217" t="s">
        <v>408</v>
      </c>
      <c r="H196" s="218">
        <v>2</v>
      </c>
      <c r="I196" s="219"/>
      <c r="J196" s="220">
        <f>ROUND(I196*H196,2)</f>
        <v>0</v>
      </c>
      <c r="K196" s="216" t="s">
        <v>196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197</v>
      </c>
      <c r="AT196" s="225" t="s">
        <v>192</v>
      </c>
      <c r="AU196" s="225" t="s">
        <v>82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197</v>
      </c>
      <c r="BM196" s="225" t="s">
        <v>5801</v>
      </c>
    </row>
    <row r="197" s="2" customFormat="1">
      <c r="A197" s="40"/>
      <c r="B197" s="41"/>
      <c r="C197" s="42"/>
      <c r="D197" s="227" t="s">
        <v>199</v>
      </c>
      <c r="E197" s="42"/>
      <c r="F197" s="228" t="s">
        <v>5802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199</v>
      </c>
      <c r="AU197" s="19" t="s">
        <v>82</v>
      </c>
    </row>
    <row r="198" s="2" customFormat="1" ht="16.5" customHeight="1">
      <c r="A198" s="40"/>
      <c r="B198" s="41"/>
      <c r="C198" s="244" t="s">
        <v>411</v>
      </c>
      <c r="D198" s="244" t="s">
        <v>219</v>
      </c>
      <c r="E198" s="245" t="s">
        <v>5803</v>
      </c>
      <c r="F198" s="246" t="s">
        <v>5804</v>
      </c>
      <c r="G198" s="247" t="s">
        <v>408</v>
      </c>
      <c r="H198" s="248">
        <v>1</v>
      </c>
      <c r="I198" s="249"/>
      <c r="J198" s="250">
        <f>ROUND(I198*H198,2)</f>
        <v>0</v>
      </c>
      <c r="K198" s="246" t="s">
        <v>196</v>
      </c>
      <c r="L198" s="251"/>
      <c r="M198" s="252" t="s">
        <v>19</v>
      </c>
      <c r="N198" s="253" t="s">
        <v>43</v>
      </c>
      <c r="O198" s="86"/>
      <c r="P198" s="223">
        <f>O198*H198</f>
        <v>0</v>
      </c>
      <c r="Q198" s="223">
        <v>0.00029</v>
      </c>
      <c r="R198" s="223">
        <f>Q198*H198</f>
        <v>0.00029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223</v>
      </c>
      <c r="AT198" s="225" t="s">
        <v>219</v>
      </c>
      <c r="AU198" s="225" t="s">
        <v>82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197</v>
      </c>
      <c r="BM198" s="225" t="s">
        <v>5805</v>
      </c>
    </row>
    <row r="199" s="2" customFormat="1" ht="16.5" customHeight="1">
      <c r="A199" s="40"/>
      <c r="B199" s="41"/>
      <c r="C199" s="244" t="s">
        <v>415</v>
      </c>
      <c r="D199" s="244" t="s">
        <v>219</v>
      </c>
      <c r="E199" s="245" t="s">
        <v>5806</v>
      </c>
      <c r="F199" s="246" t="s">
        <v>5807</v>
      </c>
      <c r="G199" s="247" t="s">
        <v>408</v>
      </c>
      <c r="H199" s="248">
        <v>1</v>
      </c>
      <c r="I199" s="249"/>
      <c r="J199" s="250">
        <f>ROUND(I199*H199,2)</f>
        <v>0</v>
      </c>
      <c r="K199" s="246" t="s">
        <v>196</v>
      </c>
      <c r="L199" s="251"/>
      <c r="M199" s="252" t="s">
        <v>19</v>
      </c>
      <c r="N199" s="253" t="s">
        <v>43</v>
      </c>
      <c r="O199" s="86"/>
      <c r="P199" s="223">
        <f>O199*H199</f>
        <v>0</v>
      </c>
      <c r="Q199" s="223">
        <v>0.00035</v>
      </c>
      <c r="R199" s="223">
        <f>Q199*H199</f>
        <v>0.00035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223</v>
      </c>
      <c r="AT199" s="225" t="s">
        <v>219</v>
      </c>
      <c r="AU199" s="225" t="s">
        <v>82</v>
      </c>
      <c r="AY199" s="19" t="s">
        <v>190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197</v>
      </c>
      <c r="BM199" s="225" t="s">
        <v>5808</v>
      </c>
    </row>
    <row r="200" s="2" customFormat="1" ht="24.15" customHeight="1">
      <c r="A200" s="40"/>
      <c r="B200" s="41"/>
      <c r="C200" s="214" t="s">
        <v>419</v>
      </c>
      <c r="D200" s="214" t="s">
        <v>192</v>
      </c>
      <c r="E200" s="215" t="s">
        <v>5809</v>
      </c>
      <c r="F200" s="216" t="s">
        <v>5810</v>
      </c>
      <c r="G200" s="217" t="s">
        <v>408</v>
      </c>
      <c r="H200" s="218">
        <v>11</v>
      </c>
      <c r="I200" s="219"/>
      <c r="J200" s="220">
        <f>ROUND(I200*H200,2)</f>
        <v>0</v>
      </c>
      <c r="K200" s="216" t="s">
        <v>196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197</v>
      </c>
      <c r="AT200" s="225" t="s">
        <v>192</v>
      </c>
      <c r="AU200" s="225" t="s">
        <v>82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197</v>
      </c>
      <c r="BM200" s="225" t="s">
        <v>5811</v>
      </c>
    </row>
    <row r="201" s="2" customFormat="1">
      <c r="A201" s="40"/>
      <c r="B201" s="41"/>
      <c r="C201" s="42"/>
      <c r="D201" s="227" t="s">
        <v>199</v>
      </c>
      <c r="E201" s="42"/>
      <c r="F201" s="228" t="s">
        <v>5812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199</v>
      </c>
      <c r="AU201" s="19" t="s">
        <v>82</v>
      </c>
    </row>
    <row r="202" s="2" customFormat="1" ht="16.5" customHeight="1">
      <c r="A202" s="40"/>
      <c r="B202" s="41"/>
      <c r="C202" s="244" t="s">
        <v>575</v>
      </c>
      <c r="D202" s="244" t="s">
        <v>219</v>
      </c>
      <c r="E202" s="245" t="s">
        <v>5813</v>
      </c>
      <c r="F202" s="246" t="s">
        <v>5814</v>
      </c>
      <c r="G202" s="247" t="s">
        <v>408</v>
      </c>
      <c r="H202" s="248">
        <v>11</v>
      </c>
      <c r="I202" s="249"/>
      <c r="J202" s="250">
        <f>ROUND(I202*H202,2)</f>
        <v>0</v>
      </c>
      <c r="K202" s="246" t="s">
        <v>196</v>
      </c>
      <c r="L202" s="251"/>
      <c r="M202" s="252" t="s">
        <v>19</v>
      </c>
      <c r="N202" s="253" t="s">
        <v>43</v>
      </c>
      <c r="O202" s="86"/>
      <c r="P202" s="223">
        <f>O202*H202</f>
        <v>0</v>
      </c>
      <c r="Q202" s="223">
        <v>0.00064999999999999997</v>
      </c>
      <c r="R202" s="223">
        <f>Q202*H202</f>
        <v>0.0071500000000000001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223</v>
      </c>
      <c r="AT202" s="225" t="s">
        <v>219</v>
      </c>
      <c r="AU202" s="225" t="s">
        <v>82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197</v>
      </c>
      <c r="BM202" s="225" t="s">
        <v>5815</v>
      </c>
    </row>
    <row r="203" s="2" customFormat="1" ht="24.15" customHeight="1">
      <c r="A203" s="40"/>
      <c r="B203" s="41"/>
      <c r="C203" s="214" t="s">
        <v>582</v>
      </c>
      <c r="D203" s="214" t="s">
        <v>192</v>
      </c>
      <c r="E203" s="215" t="s">
        <v>5816</v>
      </c>
      <c r="F203" s="216" t="s">
        <v>5817</v>
      </c>
      <c r="G203" s="217" t="s">
        <v>408</v>
      </c>
      <c r="H203" s="218">
        <v>6</v>
      </c>
      <c r="I203" s="219"/>
      <c r="J203" s="220">
        <f>ROUND(I203*H203,2)</f>
        <v>0</v>
      </c>
      <c r="K203" s="216" t="s">
        <v>196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197</v>
      </c>
      <c r="AT203" s="225" t="s">
        <v>192</v>
      </c>
      <c r="AU203" s="225" t="s">
        <v>82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197</v>
      </c>
      <c r="BM203" s="225" t="s">
        <v>5818</v>
      </c>
    </row>
    <row r="204" s="2" customFormat="1">
      <c r="A204" s="40"/>
      <c r="B204" s="41"/>
      <c r="C204" s="42"/>
      <c r="D204" s="227" t="s">
        <v>199</v>
      </c>
      <c r="E204" s="42"/>
      <c r="F204" s="228" t="s">
        <v>5819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199</v>
      </c>
      <c r="AU204" s="19" t="s">
        <v>82</v>
      </c>
    </row>
    <row r="205" s="2" customFormat="1" ht="16.5" customHeight="1">
      <c r="A205" s="40"/>
      <c r="B205" s="41"/>
      <c r="C205" s="244" t="s">
        <v>1035</v>
      </c>
      <c r="D205" s="244" t="s">
        <v>219</v>
      </c>
      <c r="E205" s="245" t="s">
        <v>5820</v>
      </c>
      <c r="F205" s="246" t="s">
        <v>5821</v>
      </c>
      <c r="G205" s="247" t="s">
        <v>408</v>
      </c>
      <c r="H205" s="248">
        <v>1</v>
      </c>
      <c r="I205" s="249"/>
      <c r="J205" s="250">
        <f>ROUND(I205*H205,2)</f>
        <v>0</v>
      </c>
      <c r="K205" s="246" t="s">
        <v>196</v>
      </c>
      <c r="L205" s="251"/>
      <c r="M205" s="252" t="s">
        <v>19</v>
      </c>
      <c r="N205" s="253" t="s">
        <v>43</v>
      </c>
      <c r="O205" s="86"/>
      <c r="P205" s="223">
        <f>O205*H205</f>
        <v>0</v>
      </c>
      <c r="Q205" s="223">
        <v>0.0014300000000000001</v>
      </c>
      <c r="R205" s="223">
        <f>Q205*H205</f>
        <v>0.0014300000000000001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223</v>
      </c>
      <c r="AT205" s="225" t="s">
        <v>219</v>
      </c>
      <c r="AU205" s="225" t="s">
        <v>82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197</v>
      </c>
      <c r="BM205" s="225" t="s">
        <v>5822</v>
      </c>
    </row>
    <row r="206" s="2" customFormat="1" ht="16.5" customHeight="1">
      <c r="A206" s="40"/>
      <c r="B206" s="41"/>
      <c r="C206" s="244" t="s">
        <v>1040</v>
      </c>
      <c r="D206" s="244" t="s">
        <v>219</v>
      </c>
      <c r="E206" s="245" t="s">
        <v>5823</v>
      </c>
      <c r="F206" s="246" t="s">
        <v>5824</v>
      </c>
      <c r="G206" s="247" t="s">
        <v>408</v>
      </c>
      <c r="H206" s="248">
        <v>5</v>
      </c>
      <c r="I206" s="249"/>
      <c r="J206" s="250">
        <f>ROUND(I206*H206,2)</f>
        <v>0</v>
      </c>
      <c r="K206" s="246" t="s">
        <v>196</v>
      </c>
      <c r="L206" s="251"/>
      <c r="M206" s="252" t="s">
        <v>19</v>
      </c>
      <c r="N206" s="253" t="s">
        <v>43</v>
      </c>
      <c r="O206" s="86"/>
      <c r="P206" s="223">
        <f>O206*H206</f>
        <v>0</v>
      </c>
      <c r="Q206" s="223">
        <v>0.0015399999999999999</v>
      </c>
      <c r="R206" s="223">
        <f>Q206*H206</f>
        <v>0.0076999999999999994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223</v>
      </c>
      <c r="AT206" s="225" t="s">
        <v>219</v>
      </c>
      <c r="AU206" s="225" t="s">
        <v>82</v>
      </c>
      <c r="AY206" s="19" t="s">
        <v>190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197</v>
      </c>
      <c r="BM206" s="225" t="s">
        <v>5825</v>
      </c>
    </row>
    <row r="207" s="2" customFormat="1" ht="16.5" customHeight="1">
      <c r="A207" s="40"/>
      <c r="B207" s="41"/>
      <c r="C207" s="214" t="s">
        <v>1048</v>
      </c>
      <c r="D207" s="214" t="s">
        <v>192</v>
      </c>
      <c r="E207" s="215" t="s">
        <v>5826</v>
      </c>
      <c r="F207" s="216" t="s">
        <v>5827</v>
      </c>
      <c r="G207" s="217" t="s">
        <v>380</v>
      </c>
      <c r="H207" s="218">
        <v>1.7</v>
      </c>
      <c r="I207" s="219"/>
      <c r="J207" s="220">
        <f>ROUND(I207*H207,2)</f>
        <v>0</v>
      </c>
      <c r="K207" s="216" t="s">
        <v>196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197</v>
      </c>
      <c r="AT207" s="225" t="s">
        <v>192</v>
      </c>
      <c r="AU207" s="225" t="s">
        <v>82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197</v>
      </c>
      <c r="BM207" s="225" t="s">
        <v>5828</v>
      </c>
    </row>
    <row r="208" s="2" customFormat="1">
      <c r="A208" s="40"/>
      <c r="B208" s="41"/>
      <c r="C208" s="42"/>
      <c r="D208" s="227" t="s">
        <v>199</v>
      </c>
      <c r="E208" s="42"/>
      <c r="F208" s="228" t="s">
        <v>5829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199</v>
      </c>
      <c r="AU208" s="19" t="s">
        <v>82</v>
      </c>
    </row>
    <row r="209" s="2" customFormat="1" ht="16.5" customHeight="1">
      <c r="A209" s="40"/>
      <c r="B209" s="41"/>
      <c r="C209" s="214" t="s">
        <v>1059</v>
      </c>
      <c r="D209" s="214" t="s">
        <v>192</v>
      </c>
      <c r="E209" s="215" t="s">
        <v>627</v>
      </c>
      <c r="F209" s="216" t="s">
        <v>628</v>
      </c>
      <c r="G209" s="217" t="s">
        <v>380</v>
      </c>
      <c r="H209" s="218">
        <v>28.199999999999999</v>
      </c>
      <c r="I209" s="219"/>
      <c r="J209" s="220">
        <f>ROUND(I209*H209,2)</f>
        <v>0</v>
      </c>
      <c r="K209" s="216" t="s">
        <v>196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197</v>
      </c>
      <c r="AT209" s="225" t="s">
        <v>192</v>
      </c>
      <c r="AU209" s="225" t="s">
        <v>82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197</v>
      </c>
      <c r="BM209" s="225" t="s">
        <v>5830</v>
      </c>
    </row>
    <row r="210" s="2" customFormat="1">
      <c r="A210" s="40"/>
      <c r="B210" s="41"/>
      <c r="C210" s="42"/>
      <c r="D210" s="227" t="s">
        <v>199</v>
      </c>
      <c r="E210" s="42"/>
      <c r="F210" s="228" t="s">
        <v>630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199</v>
      </c>
      <c r="AU210" s="19" t="s">
        <v>82</v>
      </c>
    </row>
    <row r="211" s="13" customFormat="1">
      <c r="A211" s="13"/>
      <c r="B211" s="232"/>
      <c r="C211" s="233"/>
      <c r="D211" s="234" t="s">
        <v>205</v>
      </c>
      <c r="E211" s="235" t="s">
        <v>19</v>
      </c>
      <c r="F211" s="236" t="s">
        <v>5831</v>
      </c>
      <c r="G211" s="233"/>
      <c r="H211" s="237">
        <v>28.199999999999999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205</v>
      </c>
      <c r="AU211" s="243" t="s">
        <v>82</v>
      </c>
      <c r="AV211" s="13" t="s">
        <v>82</v>
      </c>
      <c r="AW211" s="13" t="s">
        <v>33</v>
      </c>
      <c r="AX211" s="13" t="s">
        <v>72</v>
      </c>
      <c r="AY211" s="243" t="s">
        <v>190</v>
      </c>
    </row>
    <row r="212" s="15" customFormat="1">
      <c r="A212" s="15"/>
      <c r="B212" s="264"/>
      <c r="C212" s="265"/>
      <c r="D212" s="234" t="s">
        <v>205</v>
      </c>
      <c r="E212" s="266" t="s">
        <v>19</v>
      </c>
      <c r="F212" s="267" t="s">
        <v>243</v>
      </c>
      <c r="G212" s="265"/>
      <c r="H212" s="268">
        <v>28.199999999999999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205</v>
      </c>
      <c r="AU212" s="274" t="s">
        <v>82</v>
      </c>
      <c r="AV212" s="15" t="s">
        <v>197</v>
      </c>
      <c r="AW212" s="15" t="s">
        <v>33</v>
      </c>
      <c r="AX212" s="15" t="s">
        <v>79</v>
      </c>
      <c r="AY212" s="274" t="s">
        <v>190</v>
      </c>
    </row>
    <row r="213" s="2" customFormat="1" ht="16.5" customHeight="1">
      <c r="A213" s="40"/>
      <c r="B213" s="41"/>
      <c r="C213" s="214" t="s">
        <v>1069</v>
      </c>
      <c r="D213" s="214" t="s">
        <v>192</v>
      </c>
      <c r="E213" s="215" t="s">
        <v>539</v>
      </c>
      <c r="F213" s="216" t="s">
        <v>540</v>
      </c>
      <c r="G213" s="217" t="s">
        <v>408</v>
      </c>
      <c r="H213" s="218">
        <v>2</v>
      </c>
      <c r="I213" s="219"/>
      <c r="J213" s="220">
        <f>ROUND(I213*H213,2)</f>
        <v>0</v>
      </c>
      <c r="K213" s="216" t="s">
        <v>196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0.45937</v>
      </c>
      <c r="R213" s="223">
        <f>Q213*H213</f>
        <v>0.91874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197</v>
      </c>
      <c r="AT213" s="225" t="s">
        <v>192</v>
      </c>
      <c r="AU213" s="225" t="s">
        <v>82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197</v>
      </c>
      <c r="BM213" s="225" t="s">
        <v>5832</v>
      </c>
    </row>
    <row r="214" s="2" customFormat="1">
      <c r="A214" s="40"/>
      <c r="B214" s="41"/>
      <c r="C214" s="42"/>
      <c r="D214" s="227" t="s">
        <v>199</v>
      </c>
      <c r="E214" s="42"/>
      <c r="F214" s="228" t="s">
        <v>542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199</v>
      </c>
      <c r="AU214" s="19" t="s">
        <v>82</v>
      </c>
    </row>
    <row r="215" s="2" customFormat="1" ht="16.5" customHeight="1">
      <c r="A215" s="40"/>
      <c r="B215" s="41"/>
      <c r="C215" s="214" t="s">
        <v>1088</v>
      </c>
      <c r="D215" s="214" t="s">
        <v>192</v>
      </c>
      <c r="E215" s="215" t="s">
        <v>5833</v>
      </c>
      <c r="F215" s="216" t="s">
        <v>5834</v>
      </c>
      <c r="G215" s="217" t="s">
        <v>408</v>
      </c>
      <c r="H215" s="218">
        <v>2</v>
      </c>
      <c r="I215" s="219"/>
      <c r="J215" s="220">
        <f>ROUND(I215*H215,2)</f>
        <v>0</v>
      </c>
      <c r="K215" s="216" t="s">
        <v>196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0.41488999999999998</v>
      </c>
      <c r="R215" s="223">
        <f>Q215*H215</f>
        <v>0.82977999999999996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197</v>
      </c>
      <c r="AT215" s="225" t="s">
        <v>192</v>
      </c>
      <c r="AU215" s="225" t="s">
        <v>82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197</v>
      </c>
      <c r="BM215" s="225" t="s">
        <v>5835</v>
      </c>
    </row>
    <row r="216" s="2" customFormat="1">
      <c r="A216" s="40"/>
      <c r="B216" s="41"/>
      <c r="C216" s="42"/>
      <c r="D216" s="227" t="s">
        <v>199</v>
      </c>
      <c r="E216" s="42"/>
      <c r="F216" s="228" t="s">
        <v>5836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199</v>
      </c>
      <c r="AU216" s="19" t="s">
        <v>82</v>
      </c>
    </row>
    <row r="217" s="13" customFormat="1">
      <c r="A217" s="13"/>
      <c r="B217" s="232"/>
      <c r="C217" s="233"/>
      <c r="D217" s="234" t="s">
        <v>205</v>
      </c>
      <c r="E217" s="235" t="s">
        <v>19</v>
      </c>
      <c r="F217" s="236" t="s">
        <v>5837</v>
      </c>
      <c r="G217" s="233"/>
      <c r="H217" s="237">
        <v>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205</v>
      </c>
      <c r="AU217" s="243" t="s">
        <v>82</v>
      </c>
      <c r="AV217" s="13" t="s">
        <v>82</v>
      </c>
      <c r="AW217" s="13" t="s">
        <v>33</v>
      </c>
      <c r="AX217" s="13" t="s">
        <v>72</v>
      </c>
      <c r="AY217" s="243" t="s">
        <v>190</v>
      </c>
    </row>
    <row r="218" s="13" customFormat="1">
      <c r="A218" s="13"/>
      <c r="B218" s="232"/>
      <c r="C218" s="233"/>
      <c r="D218" s="234" t="s">
        <v>205</v>
      </c>
      <c r="E218" s="235" t="s">
        <v>19</v>
      </c>
      <c r="F218" s="236" t="s">
        <v>5838</v>
      </c>
      <c r="G218" s="233"/>
      <c r="H218" s="237">
        <v>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205</v>
      </c>
      <c r="AU218" s="243" t="s">
        <v>82</v>
      </c>
      <c r="AV218" s="13" t="s">
        <v>82</v>
      </c>
      <c r="AW218" s="13" t="s">
        <v>33</v>
      </c>
      <c r="AX218" s="13" t="s">
        <v>72</v>
      </c>
      <c r="AY218" s="243" t="s">
        <v>190</v>
      </c>
    </row>
    <row r="219" s="15" customFormat="1">
      <c r="A219" s="15"/>
      <c r="B219" s="264"/>
      <c r="C219" s="265"/>
      <c r="D219" s="234" t="s">
        <v>205</v>
      </c>
      <c r="E219" s="266" t="s">
        <v>19</v>
      </c>
      <c r="F219" s="267" t="s">
        <v>243</v>
      </c>
      <c r="G219" s="265"/>
      <c r="H219" s="268">
        <v>2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205</v>
      </c>
      <c r="AU219" s="274" t="s">
        <v>82</v>
      </c>
      <c r="AV219" s="15" t="s">
        <v>197</v>
      </c>
      <c r="AW219" s="15" t="s">
        <v>33</v>
      </c>
      <c r="AX219" s="15" t="s">
        <v>79</v>
      </c>
      <c r="AY219" s="274" t="s">
        <v>190</v>
      </c>
    </row>
    <row r="220" s="2" customFormat="1" ht="16.5" customHeight="1">
      <c r="A220" s="40"/>
      <c r="B220" s="41"/>
      <c r="C220" s="244" t="s">
        <v>1121</v>
      </c>
      <c r="D220" s="244" t="s">
        <v>219</v>
      </c>
      <c r="E220" s="245" t="s">
        <v>5839</v>
      </c>
      <c r="F220" s="246" t="s">
        <v>5840</v>
      </c>
      <c r="G220" s="247" t="s">
        <v>408</v>
      </c>
      <c r="H220" s="248">
        <v>1</v>
      </c>
      <c r="I220" s="249"/>
      <c r="J220" s="250">
        <f>ROUND(I220*H220,2)</f>
        <v>0</v>
      </c>
      <c r="K220" s="246" t="s">
        <v>196</v>
      </c>
      <c r="L220" s="251"/>
      <c r="M220" s="252" t="s">
        <v>19</v>
      </c>
      <c r="N220" s="253" t="s">
        <v>43</v>
      </c>
      <c r="O220" s="86"/>
      <c r="P220" s="223">
        <f>O220*H220</f>
        <v>0</v>
      </c>
      <c r="Q220" s="223">
        <v>2.1000000000000001</v>
      </c>
      <c r="R220" s="223">
        <f>Q220*H220</f>
        <v>2.1000000000000001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223</v>
      </c>
      <c r="AT220" s="225" t="s">
        <v>219</v>
      </c>
      <c r="AU220" s="225" t="s">
        <v>82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197</v>
      </c>
      <c r="BM220" s="225" t="s">
        <v>5841</v>
      </c>
    </row>
    <row r="221" s="13" customFormat="1">
      <c r="A221" s="13"/>
      <c r="B221" s="232"/>
      <c r="C221" s="233"/>
      <c r="D221" s="234" t="s">
        <v>205</v>
      </c>
      <c r="E221" s="235" t="s">
        <v>19</v>
      </c>
      <c r="F221" s="236" t="s">
        <v>5838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205</v>
      </c>
      <c r="AU221" s="243" t="s">
        <v>82</v>
      </c>
      <c r="AV221" s="13" t="s">
        <v>82</v>
      </c>
      <c r="AW221" s="13" t="s">
        <v>33</v>
      </c>
      <c r="AX221" s="13" t="s">
        <v>79</v>
      </c>
      <c r="AY221" s="243" t="s">
        <v>190</v>
      </c>
    </row>
    <row r="222" s="2" customFormat="1" ht="16.5" customHeight="1">
      <c r="A222" s="40"/>
      <c r="B222" s="41"/>
      <c r="C222" s="244" t="s">
        <v>1170</v>
      </c>
      <c r="D222" s="244" t="s">
        <v>219</v>
      </c>
      <c r="E222" s="245" t="s">
        <v>5842</v>
      </c>
      <c r="F222" s="246" t="s">
        <v>5843</v>
      </c>
      <c r="G222" s="247" t="s">
        <v>408</v>
      </c>
      <c r="H222" s="248">
        <v>1</v>
      </c>
      <c r="I222" s="249"/>
      <c r="J222" s="250">
        <f>ROUND(I222*H222,2)</f>
        <v>0</v>
      </c>
      <c r="K222" s="246" t="s">
        <v>554</v>
      </c>
      <c r="L222" s="251"/>
      <c r="M222" s="252" t="s">
        <v>19</v>
      </c>
      <c r="N222" s="253" t="s">
        <v>43</v>
      </c>
      <c r="O222" s="86"/>
      <c r="P222" s="223">
        <f>O222*H222</f>
        <v>0</v>
      </c>
      <c r="Q222" s="223">
        <v>1.6000000000000001</v>
      </c>
      <c r="R222" s="223">
        <f>Q222*H222</f>
        <v>1.6000000000000001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223</v>
      </c>
      <c r="AT222" s="225" t="s">
        <v>219</v>
      </c>
      <c r="AU222" s="225" t="s">
        <v>82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197</v>
      </c>
      <c r="BM222" s="225" t="s">
        <v>5844</v>
      </c>
    </row>
    <row r="223" s="13" customFormat="1">
      <c r="A223" s="13"/>
      <c r="B223" s="232"/>
      <c r="C223" s="233"/>
      <c r="D223" s="234" t="s">
        <v>205</v>
      </c>
      <c r="E223" s="235" t="s">
        <v>19</v>
      </c>
      <c r="F223" s="236" t="s">
        <v>5837</v>
      </c>
      <c r="G223" s="233"/>
      <c r="H223" s="237">
        <v>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205</v>
      </c>
      <c r="AU223" s="243" t="s">
        <v>82</v>
      </c>
      <c r="AV223" s="13" t="s">
        <v>82</v>
      </c>
      <c r="AW223" s="13" t="s">
        <v>33</v>
      </c>
      <c r="AX223" s="13" t="s">
        <v>79</v>
      </c>
      <c r="AY223" s="243" t="s">
        <v>190</v>
      </c>
    </row>
    <row r="224" s="2" customFormat="1" ht="16.5" customHeight="1">
      <c r="A224" s="40"/>
      <c r="B224" s="41"/>
      <c r="C224" s="214" t="s">
        <v>305</v>
      </c>
      <c r="D224" s="214" t="s">
        <v>192</v>
      </c>
      <c r="E224" s="215" t="s">
        <v>5845</v>
      </c>
      <c r="F224" s="216" t="s">
        <v>5846</v>
      </c>
      <c r="G224" s="217" t="s">
        <v>408</v>
      </c>
      <c r="H224" s="218">
        <v>1</v>
      </c>
      <c r="I224" s="219"/>
      <c r="J224" s="220">
        <f>ROUND(I224*H224,2)</f>
        <v>0</v>
      </c>
      <c r="K224" s="216" t="s">
        <v>196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0.0098899999999999995</v>
      </c>
      <c r="R224" s="223">
        <f>Q224*H224</f>
        <v>0.0098899999999999995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197</v>
      </c>
      <c r="AT224" s="225" t="s">
        <v>192</v>
      </c>
      <c r="AU224" s="225" t="s">
        <v>82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197</v>
      </c>
      <c r="BM224" s="225" t="s">
        <v>5847</v>
      </c>
    </row>
    <row r="225" s="2" customFormat="1">
      <c r="A225" s="40"/>
      <c r="B225" s="41"/>
      <c r="C225" s="42"/>
      <c r="D225" s="227" t="s">
        <v>199</v>
      </c>
      <c r="E225" s="42"/>
      <c r="F225" s="228" t="s">
        <v>5848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199</v>
      </c>
      <c r="AU225" s="19" t="s">
        <v>82</v>
      </c>
    </row>
    <row r="226" s="13" customFormat="1">
      <c r="A226" s="13"/>
      <c r="B226" s="232"/>
      <c r="C226" s="233"/>
      <c r="D226" s="234" t="s">
        <v>205</v>
      </c>
      <c r="E226" s="235" t="s">
        <v>19</v>
      </c>
      <c r="F226" s="236" t="s">
        <v>5764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205</v>
      </c>
      <c r="AU226" s="243" t="s">
        <v>82</v>
      </c>
      <c r="AV226" s="13" t="s">
        <v>82</v>
      </c>
      <c r="AW226" s="13" t="s">
        <v>33</v>
      </c>
      <c r="AX226" s="13" t="s">
        <v>79</v>
      </c>
      <c r="AY226" s="243" t="s">
        <v>190</v>
      </c>
    </row>
    <row r="227" s="2" customFormat="1" ht="16.5" customHeight="1">
      <c r="A227" s="40"/>
      <c r="B227" s="41"/>
      <c r="C227" s="244" t="s">
        <v>1239</v>
      </c>
      <c r="D227" s="244" t="s">
        <v>219</v>
      </c>
      <c r="E227" s="245" t="s">
        <v>5849</v>
      </c>
      <c r="F227" s="246" t="s">
        <v>5850</v>
      </c>
      <c r="G227" s="247" t="s">
        <v>408</v>
      </c>
      <c r="H227" s="248">
        <v>1</v>
      </c>
      <c r="I227" s="249"/>
      <c r="J227" s="250">
        <f>ROUND(I227*H227,2)</f>
        <v>0</v>
      </c>
      <c r="K227" s="246" t="s">
        <v>196</v>
      </c>
      <c r="L227" s="251"/>
      <c r="M227" s="252" t="s">
        <v>19</v>
      </c>
      <c r="N227" s="253" t="s">
        <v>43</v>
      </c>
      <c r="O227" s="86"/>
      <c r="P227" s="223">
        <f>O227*H227</f>
        <v>0</v>
      </c>
      <c r="Q227" s="223">
        <v>0.254</v>
      </c>
      <c r="R227" s="223">
        <f>Q227*H227</f>
        <v>0.254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223</v>
      </c>
      <c r="AT227" s="225" t="s">
        <v>219</v>
      </c>
      <c r="AU227" s="225" t="s">
        <v>82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197</v>
      </c>
      <c r="BM227" s="225" t="s">
        <v>5851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5764</v>
      </c>
      <c r="G228" s="233"/>
      <c r="H228" s="237">
        <v>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82</v>
      </c>
      <c r="AV228" s="13" t="s">
        <v>82</v>
      </c>
      <c r="AW228" s="13" t="s">
        <v>33</v>
      </c>
      <c r="AX228" s="13" t="s">
        <v>79</v>
      </c>
      <c r="AY228" s="243" t="s">
        <v>190</v>
      </c>
    </row>
    <row r="229" s="2" customFormat="1" ht="16.5" customHeight="1">
      <c r="A229" s="40"/>
      <c r="B229" s="41"/>
      <c r="C229" s="214" t="s">
        <v>1248</v>
      </c>
      <c r="D229" s="214" t="s">
        <v>192</v>
      </c>
      <c r="E229" s="215" t="s">
        <v>5852</v>
      </c>
      <c r="F229" s="216" t="s">
        <v>5853</v>
      </c>
      <c r="G229" s="217" t="s">
        <v>408</v>
      </c>
      <c r="H229" s="218">
        <v>1</v>
      </c>
      <c r="I229" s="219"/>
      <c r="J229" s="220">
        <f>ROUND(I229*H229,2)</f>
        <v>0</v>
      </c>
      <c r="K229" s="216" t="s">
        <v>196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0.0098899999999999995</v>
      </c>
      <c r="R229" s="223">
        <f>Q229*H229</f>
        <v>0.0098899999999999995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197</v>
      </c>
      <c r="AT229" s="225" t="s">
        <v>192</v>
      </c>
      <c r="AU229" s="225" t="s">
        <v>82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197</v>
      </c>
      <c r="BM229" s="225" t="s">
        <v>5854</v>
      </c>
    </row>
    <row r="230" s="2" customFormat="1">
      <c r="A230" s="40"/>
      <c r="B230" s="41"/>
      <c r="C230" s="42"/>
      <c r="D230" s="227" t="s">
        <v>199</v>
      </c>
      <c r="E230" s="42"/>
      <c r="F230" s="228" t="s">
        <v>5855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199</v>
      </c>
      <c r="AU230" s="19" t="s">
        <v>82</v>
      </c>
    </row>
    <row r="231" s="13" customFormat="1">
      <c r="A231" s="13"/>
      <c r="B231" s="232"/>
      <c r="C231" s="233"/>
      <c r="D231" s="234" t="s">
        <v>205</v>
      </c>
      <c r="E231" s="235" t="s">
        <v>19</v>
      </c>
      <c r="F231" s="236" t="s">
        <v>5856</v>
      </c>
      <c r="G231" s="233"/>
      <c r="H231" s="237">
        <v>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205</v>
      </c>
      <c r="AU231" s="243" t="s">
        <v>82</v>
      </c>
      <c r="AV231" s="13" t="s">
        <v>82</v>
      </c>
      <c r="AW231" s="13" t="s">
        <v>33</v>
      </c>
      <c r="AX231" s="13" t="s">
        <v>79</v>
      </c>
      <c r="AY231" s="243" t="s">
        <v>190</v>
      </c>
    </row>
    <row r="232" s="2" customFormat="1" ht="16.5" customHeight="1">
      <c r="A232" s="40"/>
      <c r="B232" s="41"/>
      <c r="C232" s="244" t="s">
        <v>1255</v>
      </c>
      <c r="D232" s="244" t="s">
        <v>219</v>
      </c>
      <c r="E232" s="245" t="s">
        <v>5857</v>
      </c>
      <c r="F232" s="246" t="s">
        <v>5858</v>
      </c>
      <c r="G232" s="247" t="s">
        <v>408</v>
      </c>
      <c r="H232" s="248">
        <v>1</v>
      </c>
      <c r="I232" s="249"/>
      <c r="J232" s="250">
        <f>ROUND(I232*H232,2)</f>
        <v>0</v>
      </c>
      <c r="K232" s="246" t="s">
        <v>196</v>
      </c>
      <c r="L232" s="251"/>
      <c r="M232" s="252" t="s">
        <v>19</v>
      </c>
      <c r="N232" s="253" t="s">
        <v>43</v>
      </c>
      <c r="O232" s="86"/>
      <c r="P232" s="223">
        <f>O232*H232</f>
        <v>0</v>
      </c>
      <c r="Q232" s="223">
        <v>0.50600000000000001</v>
      </c>
      <c r="R232" s="223">
        <f>Q232*H232</f>
        <v>0.50600000000000001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223</v>
      </c>
      <c r="AT232" s="225" t="s">
        <v>219</v>
      </c>
      <c r="AU232" s="225" t="s">
        <v>82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197</v>
      </c>
      <c r="BM232" s="225" t="s">
        <v>5859</v>
      </c>
    </row>
    <row r="233" s="13" customFormat="1">
      <c r="A233" s="13"/>
      <c r="B233" s="232"/>
      <c r="C233" s="233"/>
      <c r="D233" s="234" t="s">
        <v>205</v>
      </c>
      <c r="E233" s="235" t="s">
        <v>19</v>
      </c>
      <c r="F233" s="236" t="s">
        <v>5856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205</v>
      </c>
      <c r="AU233" s="243" t="s">
        <v>82</v>
      </c>
      <c r="AV233" s="13" t="s">
        <v>82</v>
      </c>
      <c r="AW233" s="13" t="s">
        <v>33</v>
      </c>
      <c r="AX233" s="13" t="s">
        <v>79</v>
      </c>
      <c r="AY233" s="243" t="s">
        <v>190</v>
      </c>
    </row>
    <row r="234" s="2" customFormat="1" ht="16.5" customHeight="1">
      <c r="A234" s="40"/>
      <c r="B234" s="41"/>
      <c r="C234" s="214" t="s">
        <v>1261</v>
      </c>
      <c r="D234" s="214" t="s">
        <v>192</v>
      </c>
      <c r="E234" s="215" t="s">
        <v>5860</v>
      </c>
      <c r="F234" s="216" t="s">
        <v>5861</v>
      </c>
      <c r="G234" s="217" t="s">
        <v>408</v>
      </c>
      <c r="H234" s="218">
        <v>4</v>
      </c>
      <c r="I234" s="219"/>
      <c r="J234" s="220">
        <f>ROUND(I234*H234,2)</f>
        <v>0</v>
      </c>
      <c r="K234" s="216" t="s">
        <v>196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0.0098899999999999995</v>
      </c>
      <c r="R234" s="223">
        <f>Q234*H234</f>
        <v>0.039559999999999998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197</v>
      </c>
      <c r="AT234" s="225" t="s">
        <v>192</v>
      </c>
      <c r="AU234" s="225" t="s">
        <v>82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197</v>
      </c>
      <c r="BM234" s="225" t="s">
        <v>5862</v>
      </c>
    </row>
    <row r="235" s="2" customFormat="1">
      <c r="A235" s="40"/>
      <c r="B235" s="41"/>
      <c r="C235" s="42"/>
      <c r="D235" s="227" t="s">
        <v>199</v>
      </c>
      <c r="E235" s="42"/>
      <c r="F235" s="228" t="s">
        <v>5863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199</v>
      </c>
      <c r="AU235" s="19" t="s">
        <v>82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5759</v>
      </c>
      <c r="G236" s="233"/>
      <c r="H236" s="237">
        <v>2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82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3" customFormat="1">
      <c r="A237" s="13"/>
      <c r="B237" s="232"/>
      <c r="C237" s="233"/>
      <c r="D237" s="234" t="s">
        <v>205</v>
      </c>
      <c r="E237" s="235" t="s">
        <v>19</v>
      </c>
      <c r="F237" s="236" t="s">
        <v>5838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205</v>
      </c>
      <c r="AU237" s="243" t="s">
        <v>82</v>
      </c>
      <c r="AV237" s="13" t="s">
        <v>82</v>
      </c>
      <c r="AW237" s="13" t="s">
        <v>33</v>
      </c>
      <c r="AX237" s="13" t="s">
        <v>72</v>
      </c>
      <c r="AY237" s="243" t="s">
        <v>190</v>
      </c>
    </row>
    <row r="238" s="13" customFormat="1">
      <c r="A238" s="13"/>
      <c r="B238" s="232"/>
      <c r="C238" s="233"/>
      <c r="D238" s="234" t="s">
        <v>205</v>
      </c>
      <c r="E238" s="235" t="s">
        <v>19</v>
      </c>
      <c r="F238" s="236" t="s">
        <v>5856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205</v>
      </c>
      <c r="AU238" s="243" t="s">
        <v>82</v>
      </c>
      <c r="AV238" s="13" t="s">
        <v>82</v>
      </c>
      <c r="AW238" s="13" t="s">
        <v>33</v>
      </c>
      <c r="AX238" s="13" t="s">
        <v>72</v>
      </c>
      <c r="AY238" s="243" t="s">
        <v>190</v>
      </c>
    </row>
    <row r="239" s="15" customFormat="1">
      <c r="A239" s="15"/>
      <c r="B239" s="264"/>
      <c r="C239" s="265"/>
      <c r="D239" s="234" t="s">
        <v>205</v>
      </c>
      <c r="E239" s="266" t="s">
        <v>19</v>
      </c>
      <c r="F239" s="267" t="s">
        <v>243</v>
      </c>
      <c r="G239" s="265"/>
      <c r="H239" s="268">
        <v>4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205</v>
      </c>
      <c r="AU239" s="274" t="s">
        <v>82</v>
      </c>
      <c r="AV239" s="15" t="s">
        <v>197</v>
      </c>
      <c r="AW239" s="15" t="s">
        <v>33</v>
      </c>
      <c r="AX239" s="15" t="s">
        <v>79</v>
      </c>
      <c r="AY239" s="274" t="s">
        <v>190</v>
      </c>
    </row>
    <row r="240" s="2" customFormat="1" ht="16.5" customHeight="1">
      <c r="A240" s="40"/>
      <c r="B240" s="41"/>
      <c r="C240" s="244" t="s">
        <v>810</v>
      </c>
      <c r="D240" s="244" t="s">
        <v>219</v>
      </c>
      <c r="E240" s="245" t="s">
        <v>5864</v>
      </c>
      <c r="F240" s="246" t="s">
        <v>5865</v>
      </c>
      <c r="G240" s="247" t="s">
        <v>408</v>
      </c>
      <c r="H240" s="248">
        <v>4</v>
      </c>
      <c r="I240" s="249"/>
      <c r="J240" s="250">
        <f>ROUND(I240*H240,2)</f>
        <v>0</v>
      </c>
      <c r="K240" s="246" t="s">
        <v>196</v>
      </c>
      <c r="L240" s="251"/>
      <c r="M240" s="252" t="s">
        <v>19</v>
      </c>
      <c r="N240" s="253" t="s">
        <v>43</v>
      </c>
      <c r="O240" s="86"/>
      <c r="P240" s="223">
        <f>O240*H240</f>
        <v>0</v>
      </c>
      <c r="Q240" s="223">
        <v>1.0129999999999999</v>
      </c>
      <c r="R240" s="223">
        <f>Q240*H240</f>
        <v>4.0519999999999996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223</v>
      </c>
      <c r="AT240" s="225" t="s">
        <v>219</v>
      </c>
      <c r="AU240" s="225" t="s">
        <v>82</v>
      </c>
      <c r="AY240" s="19" t="s">
        <v>190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197</v>
      </c>
      <c r="BM240" s="225" t="s">
        <v>5866</v>
      </c>
    </row>
    <row r="241" s="13" customFormat="1">
      <c r="A241" s="13"/>
      <c r="B241" s="232"/>
      <c r="C241" s="233"/>
      <c r="D241" s="234" t="s">
        <v>205</v>
      </c>
      <c r="E241" s="235" t="s">
        <v>19</v>
      </c>
      <c r="F241" s="236" t="s">
        <v>5759</v>
      </c>
      <c r="G241" s="233"/>
      <c r="H241" s="237">
        <v>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205</v>
      </c>
      <c r="AU241" s="243" t="s">
        <v>82</v>
      </c>
      <c r="AV241" s="13" t="s">
        <v>82</v>
      </c>
      <c r="AW241" s="13" t="s">
        <v>33</v>
      </c>
      <c r="AX241" s="13" t="s">
        <v>72</v>
      </c>
      <c r="AY241" s="243" t="s">
        <v>190</v>
      </c>
    </row>
    <row r="242" s="13" customFormat="1">
      <c r="A242" s="13"/>
      <c r="B242" s="232"/>
      <c r="C242" s="233"/>
      <c r="D242" s="234" t="s">
        <v>205</v>
      </c>
      <c r="E242" s="235" t="s">
        <v>19</v>
      </c>
      <c r="F242" s="236" t="s">
        <v>5838</v>
      </c>
      <c r="G242" s="233"/>
      <c r="H242" s="237">
        <v>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205</v>
      </c>
      <c r="AU242" s="243" t="s">
        <v>82</v>
      </c>
      <c r="AV242" s="13" t="s">
        <v>82</v>
      </c>
      <c r="AW242" s="13" t="s">
        <v>33</v>
      </c>
      <c r="AX242" s="13" t="s">
        <v>72</v>
      </c>
      <c r="AY242" s="243" t="s">
        <v>190</v>
      </c>
    </row>
    <row r="243" s="13" customFormat="1">
      <c r="A243" s="13"/>
      <c r="B243" s="232"/>
      <c r="C243" s="233"/>
      <c r="D243" s="234" t="s">
        <v>205</v>
      </c>
      <c r="E243" s="235" t="s">
        <v>19</v>
      </c>
      <c r="F243" s="236" t="s">
        <v>5856</v>
      </c>
      <c r="G243" s="233"/>
      <c r="H243" s="237">
        <v>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205</v>
      </c>
      <c r="AU243" s="243" t="s">
        <v>82</v>
      </c>
      <c r="AV243" s="13" t="s">
        <v>82</v>
      </c>
      <c r="AW243" s="13" t="s">
        <v>33</v>
      </c>
      <c r="AX243" s="13" t="s">
        <v>72</v>
      </c>
      <c r="AY243" s="243" t="s">
        <v>190</v>
      </c>
    </row>
    <row r="244" s="15" customFormat="1">
      <c r="A244" s="15"/>
      <c r="B244" s="264"/>
      <c r="C244" s="265"/>
      <c r="D244" s="234" t="s">
        <v>205</v>
      </c>
      <c r="E244" s="266" t="s">
        <v>19</v>
      </c>
      <c r="F244" s="267" t="s">
        <v>243</v>
      </c>
      <c r="G244" s="265"/>
      <c r="H244" s="268">
        <v>4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205</v>
      </c>
      <c r="AU244" s="274" t="s">
        <v>82</v>
      </c>
      <c r="AV244" s="15" t="s">
        <v>197</v>
      </c>
      <c r="AW244" s="15" t="s">
        <v>33</v>
      </c>
      <c r="AX244" s="15" t="s">
        <v>79</v>
      </c>
      <c r="AY244" s="274" t="s">
        <v>190</v>
      </c>
    </row>
    <row r="245" s="2" customFormat="1" ht="16.5" customHeight="1">
      <c r="A245" s="40"/>
      <c r="B245" s="41"/>
      <c r="C245" s="214" t="s">
        <v>1276</v>
      </c>
      <c r="D245" s="214" t="s">
        <v>192</v>
      </c>
      <c r="E245" s="215" t="s">
        <v>5867</v>
      </c>
      <c r="F245" s="216" t="s">
        <v>5868</v>
      </c>
      <c r="G245" s="217" t="s">
        <v>408</v>
      </c>
      <c r="H245" s="218">
        <v>4</v>
      </c>
      <c r="I245" s="219"/>
      <c r="J245" s="220">
        <f>ROUND(I245*H245,2)</f>
        <v>0</v>
      </c>
      <c r="K245" s="216" t="s">
        <v>196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0.0098899999999999995</v>
      </c>
      <c r="R245" s="223">
        <f>Q245*H245</f>
        <v>0.039559999999999998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197</v>
      </c>
      <c r="AT245" s="225" t="s">
        <v>192</v>
      </c>
      <c r="AU245" s="225" t="s">
        <v>82</v>
      </c>
      <c r="AY245" s="19" t="s">
        <v>190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197</v>
      </c>
      <c r="BM245" s="225" t="s">
        <v>5869</v>
      </c>
    </row>
    <row r="246" s="2" customFormat="1">
      <c r="A246" s="40"/>
      <c r="B246" s="41"/>
      <c r="C246" s="42"/>
      <c r="D246" s="227" t="s">
        <v>199</v>
      </c>
      <c r="E246" s="42"/>
      <c r="F246" s="228" t="s">
        <v>5870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199</v>
      </c>
      <c r="AU246" s="19" t="s">
        <v>82</v>
      </c>
    </row>
    <row r="247" s="13" customFormat="1">
      <c r="A247" s="13"/>
      <c r="B247" s="232"/>
      <c r="C247" s="233"/>
      <c r="D247" s="234" t="s">
        <v>205</v>
      </c>
      <c r="E247" s="235" t="s">
        <v>19</v>
      </c>
      <c r="F247" s="236" t="s">
        <v>5837</v>
      </c>
      <c r="G247" s="233"/>
      <c r="H247" s="237">
        <v>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205</v>
      </c>
      <c r="AU247" s="243" t="s">
        <v>82</v>
      </c>
      <c r="AV247" s="13" t="s">
        <v>82</v>
      </c>
      <c r="AW247" s="13" t="s">
        <v>33</v>
      </c>
      <c r="AX247" s="13" t="s">
        <v>72</v>
      </c>
      <c r="AY247" s="243" t="s">
        <v>190</v>
      </c>
    </row>
    <row r="248" s="13" customFormat="1">
      <c r="A248" s="13"/>
      <c r="B248" s="232"/>
      <c r="C248" s="233"/>
      <c r="D248" s="234" t="s">
        <v>205</v>
      </c>
      <c r="E248" s="235" t="s">
        <v>19</v>
      </c>
      <c r="F248" s="236" t="s">
        <v>5838</v>
      </c>
      <c r="G248" s="233"/>
      <c r="H248" s="237">
        <v>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205</v>
      </c>
      <c r="AU248" s="243" t="s">
        <v>82</v>
      </c>
      <c r="AV248" s="13" t="s">
        <v>82</v>
      </c>
      <c r="AW248" s="13" t="s">
        <v>33</v>
      </c>
      <c r="AX248" s="13" t="s">
        <v>72</v>
      </c>
      <c r="AY248" s="243" t="s">
        <v>190</v>
      </c>
    </row>
    <row r="249" s="13" customFormat="1">
      <c r="A249" s="13"/>
      <c r="B249" s="232"/>
      <c r="C249" s="233"/>
      <c r="D249" s="234" t="s">
        <v>205</v>
      </c>
      <c r="E249" s="235" t="s">
        <v>19</v>
      </c>
      <c r="F249" s="236" t="s">
        <v>5856</v>
      </c>
      <c r="G249" s="233"/>
      <c r="H249" s="237">
        <v>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205</v>
      </c>
      <c r="AU249" s="243" t="s">
        <v>82</v>
      </c>
      <c r="AV249" s="13" t="s">
        <v>82</v>
      </c>
      <c r="AW249" s="13" t="s">
        <v>33</v>
      </c>
      <c r="AX249" s="13" t="s">
        <v>72</v>
      </c>
      <c r="AY249" s="243" t="s">
        <v>190</v>
      </c>
    </row>
    <row r="250" s="13" customFormat="1">
      <c r="A250" s="13"/>
      <c r="B250" s="232"/>
      <c r="C250" s="233"/>
      <c r="D250" s="234" t="s">
        <v>205</v>
      </c>
      <c r="E250" s="235" t="s">
        <v>19</v>
      </c>
      <c r="F250" s="236" t="s">
        <v>5764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205</v>
      </c>
      <c r="AU250" s="243" t="s">
        <v>82</v>
      </c>
      <c r="AV250" s="13" t="s">
        <v>82</v>
      </c>
      <c r="AW250" s="13" t="s">
        <v>33</v>
      </c>
      <c r="AX250" s="13" t="s">
        <v>72</v>
      </c>
      <c r="AY250" s="243" t="s">
        <v>190</v>
      </c>
    </row>
    <row r="251" s="15" customFormat="1">
      <c r="A251" s="15"/>
      <c r="B251" s="264"/>
      <c r="C251" s="265"/>
      <c r="D251" s="234" t="s">
        <v>205</v>
      </c>
      <c r="E251" s="266" t="s">
        <v>19</v>
      </c>
      <c r="F251" s="267" t="s">
        <v>243</v>
      </c>
      <c r="G251" s="265"/>
      <c r="H251" s="268">
        <v>4</v>
      </c>
      <c r="I251" s="269"/>
      <c r="J251" s="265"/>
      <c r="K251" s="265"/>
      <c r="L251" s="270"/>
      <c r="M251" s="271"/>
      <c r="N251" s="272"/>
      <c r="O251" s="272"/>
      <c r="P251" s="272"/>
      <c r="Q251" s="272"/>
      <c r="R251" s="272"/>
      <c r="S251" s="272"/>
      <c r="T251" s="27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4" t="s">
        <v>205</v>
      </c>
      <c r="AU251" s="274" t="s">
        <v>82</v>
      </c>
      <c r="AV251" s="15" t="s">
        <v>197</v>
      </c>
      <c r="AW251" s="15" t="s">
        <v>33</v>
      </c>
      <c r="AX251" s="15" t="s">
        <v>79</v>
      </c>
      <c r="AY251" s="274" t="s">
        <v>190</v>
      </c>
    </row>
    <row r="252" s="2" customFormat="1" ht="16.5" customHeight="1">
      <c r="A252" s="40"/>
      <c r="B252" s="41"/>
      <c r="C252" s="244" t="s">
        <v>1282</v>
      </c>
      <c r="D252" s="244" t="s">
        <v>219</v>
      </c>
      <c r="E252" s="245" t="s">
        <v>5871</v>
      </c>
      <c r="F252" s="246" t="s">
        <v>5872</v>
      </c>
      <c r="G252" s="247" t="s">
        <v>408</v>
      </c>
      <c r="H252" s="248">
        <v>4</v>
      </c>
      <c r="I252" s="249"/>
      <c r="J252" s="250">
        <f>ROUND(I252*H252,2)</f>
        <v>0</v>
      </c>
      <c r="K252" s="246" t="s">
        <v>196</v>
      </c>
      <c r="L252" s="251"/>
      <c r="M252" s="252" t="s">
        <v>19</v>
      </c>
      <c r="N252" s="253" t="s">
        <v>43</v>
      </c>
      <c r="O252" s="86"/>
      <c r="P252" s="223">
        <f>O252*H252</f>
        <v>0</v>
      </c>
      <c r="Q252" s="223">
        <v>0.52100000000000002</v>
      </c>
      <c r="R252" s="223">
        <f>Q252*H252</f>
        <v>2.0840000000000001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223</v>
      </c>
      <c r="AT252" s="225" t="s">
        <v>219</v>
      </c>
      <c r="AU252" s="225" t="s">
        <v>82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197</v>
      </c>
      <c r="BM252" s="225" t="s">
        <v>5873</v>
      </c>
    </row>
    <row r="253" s="13" customFormat="1">
      <c r="A253" s="13"/>
      <c r="B253" s="232"/>
      <c r="C253" s="233"/>
      <c r="D253" s="234" t="s">
        <v>205</v>
      </c>
      <c r="E253" s="235" t="s">
        <v>19</v>
      </c>
      <c r="F253" s="236" t="s">
        <v>5837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205</v>
      </c>
      <c r="AU253" s="243" t="s">
        <v>82</v>
      </c>
      <c r="AV253" s="13" t="s">
        <v>82</v>
      </c>
      <c r="AW253" s="13" t="s">
        <v>33</v>
      </c>
      <c r="AX253" s="13" t="s">
        <v>72</v>
      </c>
      <c r="AY253" s="243" t="s">
        <v>190</v>
      </c>
    </row>
    <row r="254" s="13" customFormat="1">
      <c r="A254" s="13"/>
      <c r="B254" s="232"/>
      <c r="C254" s="233"/>
      <c r="D254" s="234" t="s">
        <v>205</v>
      </c>
      <c r="E254" s="235" t="s">
        <v>19</v>
      </c>
      <c r="F254" s="236" t="s">
        <v>5838</v>
      </c>
      <c r="G254" s="233"/>
      <c r="H254" s="237">
        <v>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205</v>
      </c>
      <c r="AU254" s="243" t="s">
        <v>82</v>
      </c>
      <c r="AV254" s="13" t="s">
        <v>82</v>
      </c>
      <c r="AW254" s="13" t="s">
        <v>33</v>
      </c>
      <c r="AX254" s="13" t="s">
        <v>72</v>
      </c>
      <c r="AY254" s="243" t="s">
        <v>190</v>
      </c>
    </row>
    <row r="255" s="13" customFormat="1">
      <c r="A255" s="13"/>
      <c r="B255" s="232"/>
      <c r="C255" s="233"/>
      <c r="D255" s="234" t="s">
        <v>205</v>
      </c>
      <c r="E255" s="235" t="s">
        <v>19</v>
      </c>
      <c r="F255" s="236" t="s">
        <v>5856</v>
      </c>
      <c r="G255" s="233"/>
      <c r="H255" s="237">
        <v>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205</v>
      </c>
      <c r="AU255" s="243" t="s">
        <v>82</v>
      </c>
      <c r="AV255" s="13" t="s">
        <v>82</v>
      </c>
      <c r="AW255" s="13" t="s">
        <v>33</v>
      </c>
      <c r="AX255" s="13" t="s">
        <v>72</v>
      </c>
      <c r="AY255" s="243" t="s">
        <v>190</v>
      </c>
    </row>
    <row r="256" s="13" customFormat="1">
      <c r="A256" s="13"/>
      <c r="B256" s="232"/>
      <c r="C256" s="233"/>
      <c r="D256" s="234" t="s">
        <v>205</v>
      </c>
      <c r="E256" s="235" t="s">
        <v>19</v>
      </c>
      <c r="F256" s="236" t="s">
        <v>5764</v>
      </c>
      <c r="G256" s="233"/>
      <c r="H256" s="237">
        <v>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205</v>
      </c>
      <c r="AU256" s="243" t="s">
        <v>82</v>
      </c>
      <c r="AV256" s="13" t="s">
        <v>82</v>
      </c>
      <c r="AW256" s="13" t="s">
        <v>33</v>
      </c>
      <c r="AX256" s="13" t="s">
        <v>72</v>
      </c>
      <c r="AY256" s="243" t="s">
        <v>190</v>
      </c>
    </row>
    <row r="257" s="15" customFormat="1">
      <c r="A257" s="15"/>
      <c r="B257" s="264"/>
      <c r="C257" s="265"/>
      <c r="D257" s="234" t="s">
        <v>205</v>
      </c>
      <c r="E257" s="266" t="s">
        <v>19</v>
      </c>
      <c r="F257" s="267" t="s">
        <v>243</v>
      </c>
      <c r="G257" s="265"/>
      <c r="H257" s="268">
        <v>4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4" t="s">
        <v>205</v>
      </c>
      <c r="AU257" s="274" t="s">
        <v>82</v>
      </c>
      <c r="AV257" s="15" t="s">
        <v>197</v>
      </c>
      <c r="AW257" s="15" t="s">
        <v>33</v>
      </c>
      <c r="AX257" s="15" t="s">
        <v>79</v>
      </c>
      <c r="AY257" s="274" t="s">
        <v>190</v>
      </c>
    </row>
    <row r="258" s="2" customFormat="1" ht="16.5" customHeight="1">
      <c r="A258" s="40"/>
      <c r="B258" s="41"/>
      <c r="C258" s="244" t="s">
        <v>1291</v>
      </c>
      <c r="D258" s="244" t="s">
        <v>219</v>
      </c>
      <c r="E258" s="245" t="s">
        <v>5874</v>
      </c>
      <c r="F258" s="246" t="s">
        <v>5875</v>
      </c>
      <c r="G258" s="247" t="s">
        <v>408</v>
      </c>
      <c r="H258" s="248">
        <v>2</v>
      </c>
      <c r="I258" s="249"/>
      <c r="J258" s="250">
        <f>ROUND(I258*H258,2)</f>
        <v>0</v>
      </c>
      <c r="K258" s="246" t="s">
        <v>554</v>
      </c>
      <c r="L258" s="251"/>
      <c r="M258" s="252" t="s">
        <v>19</v>
      </c>
      <c r="N258" s="253" t="s">
        <v>43</v>
      </c>
      <c r="O258" s="86"/>
      <c r="P258" s="223">
        <f>O258*H258</f>
        <v>0</v>
      </c>
      <c r="Q258" s="223">
        <v>0.00012999999999999999</v>
      </c>
      <c r="R258" s="223">
        <f>Q258*H258</f>
        <v>0.00025999999999999998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223</v>
      </c>
      <c r="AT258" s="225" t="s">
        <v>219</v>
      </c>
      <c r="AU258" s="225" t="s">
        <v>82</v>
      </c>
      <c r="AY258" s="19" t="s">
        <v>190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197</v>
      </c>
      <c r="BM258" s="225" t="s">
        <v>5876</v>
      </c>
    </row>
    <row r="259" s="2" customFormat="1" ht="24.15" customHeight="1">
      <c r="A259" s="40"/>
      <c r="B259" s="41"/>
      <c r="C259" s="214" t="s">
        <v>1303</v>
      </c>
      <c r="D259" s="214" t="s">
        <v>192</v>
      </c>
      <c r="E259" s="215" t="s">
        <v>5877</v>
      </c>
      <c r="F259" s="216" t="s">
        <v>5878</v>
      </c>
      <c r="G259" s="217" t="s">
        <v>195</v>
      </c>
      <c r="H259" s="218">
        <v>29</v>
      </c>
      <c r="I259" s="219"/>
      <c r="J259" s="220">
        <f>ROUND(I259*H259,2)</f>
        <v>0</v>
      </c>
      <c r="K259" s="216" t="s">
        <v>554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1.6120000000000001</v>
      </c>
      <c r="R259" s="223">
        <f>Q259*H259</f>
        <v>46.748000000000005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197</v>
      </c>
      <c r="AT259" s="225" t="s">
        <v>192</v>
      </c>
      <c r="AU259" s="225" t="s">
        <v>82</v>
      </c>
      <c r="AY259" s="19" t="s">
        <v>190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197</v>
      </c>
      <c r="BM259" s="225" t="s">
        <v>5879</v>
      </c>
    </row>
    <row r="260" s="14" customFormat="1">
      <c r="A260" s="14"/>
      <c r="B260" s="254"/>
      <c r="C260" s="255"/>
      <c r="D260" s="234" t="s">
        <v>205</v>
      </c>
      <c r="E260" s="256" t="s">
        <v>19</v>
      </c>
      <c r="F260" s="257" t="s">
        <v>5880</v>
      </c>
      <c r="G260" s="255"/>
      <c r="H260" s="256" t="s">
        <v>19</v>
      </c>
      <c r="I260" s="258"/>
      <c r="J260" s="255"/>
      <c r="K260" s="255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205</v>
      </c>
      <c r="AU260" s="263" t="s">
        <v>82</v>
      </c>
      <c r="AV260" s="14" t="s">
        <v>79</v>
      </c>
      <c r="AW260" s="14" t="s">
        <v>33</v>
      </c>
      <c r="AX260" s="14" t="s">
        <v>72</v>
      </c>
      <c r="AY260" s="263" t="s">
        <v>190</v>
      </c>
    </row>
    <row r="261" s="13" customFormat="1">
      <c r="A261" s="13"/>
      <c r="B261" s="232"/>
      <c r="C261" s="233"/>
      <c r="D261" s="234" t="s">
        <v>205</v>
      </c>
      <c r="E261" s="235" t="s">
        <v>19</v>
      </c>
      <c r="F261" s="236" t="s">
        <v>405</v>
      </c>
      <c r="G261" s="233"/>
      <c r="H261" s="237">
        <v>29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205</v>
      </c>
      <c r="AU261" s="243" t="s">
        <v>82</v>
      </c>
      <c r="AV261" s="13" t="s">
        <v>82</v>
      </c>
      <c r="AW261" s="13" t="s">
        <v>33</v>
      </c>
      <c r="AX261" s="13" t="s">
        <v>79</v>
      </c>
      <c r="AY261" s="243" t="s">
        <v>190</v>
      </c>
    </row>
    <row r="262" s="2" customFormat="1" ht="21.75" customHeight="1">
      <c r="A262" s="40"/>
      <c r="B262" s="41"/>
      <c r="C262" s="214" t="s">
        <v>1310</v>
      </c>
      <c r="D262" s="214" t="s">
        <v>192</v>
      </c>
      <c r="E262" s="215" t="s">
        <v>5881</v>
      </c>
      <c r="F262" s="216" t="s">
        <v>5882</v>
      </c>
      <c r="G262" s="217" t="s">
        <v>408</v>
      </c>
      <c r="H262" s="218">
        <v>3</v>
      </c>
      <c r="I262" s="219"/>
      <c r="J262" s="220">
        <f>ROUND(I262*H262,2)</f>
        <v>0</v>
      </c>
      <c r="K262" s="216" t="s">
        <v>196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0.089999999999999997</v>
      </c>
      <c r="R262" s="223">
        <f>Q262*H262</f>
        <v>0.27000000000000002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197</v>
      </c>
      <c r="AT262" s="225" t="s">
        <v>192</v>
      </c>
      <c r="AU262" s="225" t="s">
        <v>82</v>
      </c>
      <c r="AY262" s="19" t="s">
        <v>190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197</v>
      </c>
      <c r="BM262" s="225" t="s">
        <v>5883</v>
      </c>
    </row>
    <row r="263" s="2" customFormat="1">
      <c r="A263" s="40"/>
      <c r="B263" s="41"/>
      <c r="C263" s="42"/>
      <c r="D263" s="227" t="s">
        <v>199</v>
      </c>
      <c r="E263" s="42"/>
      <c r="F263" s="228" t="s">
        <v>5884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199</v>
      </c>
      <c r="AU263" s="19" t="s">
        <v>82</v>
      </c>
    </row>
    <row r="264" s="13" customFormat="1">
      <c r="A264" s="13"/>
      <c r="B264" s="232"/>
      <c r="C264" s="233"/>
      <c r="D264" s="234" t="s">
        <v>205</v>
      </c>
      <c r="E264" s="235" t="s">
        <v>19</v>
      </c>
      <c r="F264" s="236" t="s">
        <v>5837</v>
      </c>
      <c r="G264" s="233"/>
      <c r="H264" s="237">
        <v>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205</v>
      </c>
      <c r="AU264" s="243" t="s">
        <v>82</v>
      </c>
      <c r="AV264" s="13" t="s">
        <v>82</v>
      </c>
      <c r="AW264" s="13" t="s">
        <v>33</v>
      </c>
      <c r="AX264" s="13" t="s">
        <v>72</v>
      </c>
      <c r="AY264" s="243" t="s">
        <v>190</v>
      </c>
    </row>
    <row r="265" s="13" customFormat="1">
      <c r="A265" s="13"/>
      <c r="B265" s="232"/>
      <c r="C265" s="233"/>
      <c r="D265" s="234" t="s">
        <v>205</v>
      </c>
      <c r="E265" s="235" t="s">
        <v>19</v>
      </c>
      <c r="F265" s="236" t="s">
        <v>5838</v>
      </c>
      <c r="G265" s="233"/>
      <c r="H265" s="237">
        <v>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205</v>
      </c>
      <c r="AU265" s="243" t="s">
        <v>82</v>
      </c>
      <c r="AV265" s="13" t="s">
        <v>82</v>
      </c>
      <c r="AW265" s="13" t="s">
        <v>33</v>
      </c>
      <c r="AX265" s="13" t="s">
        <v>72</v>
      </c>
      <c r="AY265" s="243" t="s">
        <v>190</v>
      </c>
    </row>
    <row r="266" s="13" customFormat="1">
      <c r="A266" s="13"/>
      <c r="B266" s="232"/>
      <c r="C266" s="233"/>
      <c r="D266" s="234" t="s">
        <v>205</v>
      </c>
      <c r="E266" s="235" t="s">
        <v>19</v>
      </c>
      <c r="F266" s="236" t="s">
        <v>5764</v>
      </c>
      <c r="G266" s="233"/>
      <c r="H266" s="237">
        <v>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205</v>
      </c>
      <c r="AU266" s="243" t="s">
        <v>82</v>
      </c>
      <c r="AV266" s="13" t="s">
        <v>82</v>
      </c>
      <c r="AW266" s="13" t="s">
        <v>33</v>
      </c>
      <c r="AX266" s="13" t="s">
        <v>72</v>
      </c>
      <c r="AY266" s="243" t="s">
        <v>190</v>
      </c>
    </row>
    <row r="267" s="15" customFormat="1">
      <c r="A267" s="15"/>
      <c r="B267" s="264"/>
      <c r="C267" s="265"/>
      <c r="D267" s="234" t="s">
        <v>205</v>
      </c>
      <c r="E267" s="266" t="s">
        <v>19</v>
      </c>
      <c r="F267" s="267" t="s">
        <v>243</v>
      </c>
      <c r="G267" s="265"/>
      <c r="H267" s="268">
        <v>3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205</v>
      </c>
      <c r="AU267" s="274" t="s">
        <v>82</v>
      </c>
      <c r="AV267" s="15" t="s">
        <v>197</v>
      </c>
      <c r="AW267" s="15" t="s">
        <v>33</v>
      </c>
      <c r="AX267" s="15" t="s">
        <v>79</v>
      </c>
      <c r="AY267" s="274" t="s">
        <v>190</v>
      </c>
    </row>
    <row r="268" s="2" customFormat="1" ht="16.5" customHeight="1">
      <c r="A268" s="40"/>
      <c r="B268" s="41"/>
      <c r="C268" s="244" t="s">
        <v>1316</v>
      </c>
      <c r="D268" s="244" t="s">
        <v>219</v>
      </c>
      <c r="E268" s="245" t="s">
        <v>5885</v>
      </c>
      <c r="F268" s="246" t="s">
        <v>5886</v>
      </c>
      <c r="G268" s="247" t="s">
        <v>408</v>
      </c>
      <c r="H268" s="248">
        <v>3</v>
      </c>
      <c r="I268" s="249"/>
      <c r="J268" s="250">
        <f>ROUND(I268*H268,2)</f>
        <v>0</v>
      </c>
      <c r="K268" s="246" t="s">
        <v>196</v>
      </c>
      <c r="L268" s="251"/>
      <c r="M268" s="252" t="s">
        <v>19</v>
      </c>
      <c r="N268" s="253" t="s">
        <v>43</v>
      </c>
      <c r="O268" s="86"/>
      <c r="P268" s="223">
        <f>O268*H268</f>
        <v>0</v>
      </c>
      <c r="Q268" s="223">
        <v>0.071999999999999995</v>
      </c>
      <c r="R268" s="223">
        <f>Q268*H268</f>
        <v>0.21599999999999997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223</v>
      </c>
      <c r="AT268" s="225" t="s">
        <v>219</v>
      </c>
      <c r="AU268" s="225" t="s">
        <v>82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197</v>
      </c>
      <c r="BM268" s="225" t="s">
        <v>5887</v>
      </c>
    </row>
    <row r="269" s="13" customFormat="1">
      <c r="A269" s="13"/>
      <c r="B269" s="232"/>
      <c r="C269" s="233"/>
      <c r="D269" s="234" t="s">
        <v>205</v>
      </c>
      <c r="E269" s="235" t="s">
        <v>19</v>
      </c>
      <c r="F269" s="236" t="s">
        <v>5837</v>
      </c>
      <c r="G269" s="233"/>
      <c r="H269" s="237">
        <v>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205</v>
      </c>
      <c r="AU269" s="243" t="s">
        <v>82</v>
      </c>
      <c r="AV269" s="13" t="s">
        <v>82</v>
      </c>
      <c r="AW269" s="13" t="s">
        <v>33</v>
      </c>
      <c r="AX269" s="13" t="s">
        <v>72</v>
      </c>
      <c r="AY269" s="243" t="s">
        <v>190</v>
      </c>
    </row>
    <row r="270" s="13" customFormat="1">
      <c r="A270" s="13"/>
      <c r="B270" s="232"/>
      <c r="C270" s="233"/>
      <c r="D270" s="234" t="s">
        <v>205</v>
      </c>
      <c r="E270" s="235" t="s">
        <v>19</v>
      </c>
      <c r="F270" s="236" t="s">
        <v>5838</v>
      </c>
      <c r="G270" s="233"/>
      <c r="H270" s="237">
        <v>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205</v>
      </c>
      <c r="AU270" s="243" t="s">
        <v>82</v>
      </c>
      <c r="AV270" s="13" t="s">
        <v>82</v>
      </c>
      <c r="AW270" s="13" t="s">
        <v>33</v>
      </c>
      <c r="AX270" s="13" t="s">
        <v>72</v>
      </c>
      <c r="AY270" s="243" t="s">
        <v>190</v>
      </c>
    </row>
    <row r="271" s="13" customFormat="1">
      <c r="A271" s="13"/>
      <c r="B271" s="232"/>
      <c r="C271" s="233"/>
      <c r="D271" s="234" t="s">
        <v>205</v>
      </c>
      <c r="E271" s="235" t="s">
        <v>19</v>
      </c>
      <c r="F271" s="236" t="s">
        <v>5764</v>
      </c>
      <c r="G271" s="233"/>
      <c r="H271" s="237">
        <v>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205</v>
      </c>
      <c r="AU271" s="243" t="s">
        <v>82</v>
      </c>
      <c r="AV271" s="13" t="s">
        <v>82</v>
      </c>
      <c r="AW271" s="13" t="s">
        <v>33</v>
      </c>
      <c r="AX271" s="13" t="s">
        <v>72</v>
      </c>
      <c r="AY271" s="243" t="s">
        <v>190</v>
      </c>
    </row>
    <row r="272" s="15" customFormat="1">
      <c r="A272" s="15"/>
      <c r="B272" s="264"/>
      <c r="C272" s="265"/>
      <c r="D272" s="234" t="s">
        <v>205</v>
      </c>
      <c r="E272" s="266" t="s">
        <v>19</v>
      </c>
      <c r="F272" s="267" t="s">
        <v>243</v>
      </c>
      <c r="G272" s="265"/>
      <c r="H272" s="268">
        <v>3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205</v>
      </c>
      <c r="AU272" s="274" t="s">
        <v>82</v>
      </c>
      <c r="AV272" s="15" t="s">
        <v>197</v>
      </c>
      <c r="AW272" s="15" t="s">
        <v>33</v>
      </c>
      <c r="AX272" s="15" t="s">
        <v>79</v>
      </c>
      <c r="AY272" s="274" t="s">
        <v>190</v>
      </c>
    </row>
    <row r="273" s="12" customFormat="1" ht="22.8" customHeight="1">
      <c r="A273" s="12"/>
      <c r="B273" s="198"/>
      <c r="C273" s="199"/>
      <c r="D273" s="200" t="s">
        <v>71</v>
      </c>
      <c r="E273" s="212" t="s">
        <v>244</v>
      </c>
      <c r="F273" s="212" t="s">
        <v>389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SUM(P274:P287)</f>
        <v>0</v>
      </c>
      <c r="Q273" s="206"/>
      <c r="R273" s="207">
        <f>SUM(R274:R287)</f>
        <v>0.002882</v>
      </c>
      <c r="S273" s="206"/>
      <c r="T273" s="208">
        <f>SUM(T274:T287)</f>
        <v>0.078600000000000003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79</v>
      </c>
      <c r="AT273" s="210" t="s">
        <v>71</v>
      </c>
      <c r="AU273" s="210" t="s">
        <v>79</v>
      </c>
      <c r="AY273" s="209" t="s">
        <v>190</v>
      </c>
      <c r="BK273" s="211">
        <f>SUM(BK274:BK287)</f>
        <v>0</v>
      </c>
    </row>
    <row r="274" s="2" customFormat="1" ht="24.15" customHeight="1">
      <c r="A274" s="40"/>
      <c r="B274" s="41"/>
      <c r="C274" s="214" t="s">
        <v>1325</v>
      </c>
      <c r="D274" s="214" t="s">
        <v>192</v>
      </c>
      <c r="E274" s="215" t="s">
        <v>5888</v>
      </c>
      <c r="F274" s="216" t="s">
        <v>5889</v>
      </c>
      <c r="G274" s="217" t="s">
        <v>380</v>
      </c>
      <c r="H274" s="218">
        <v>0.20000000000000001</v>
      </c>
      <c r="I274" s="219"/>
      <c r="J274" s="220">
        <f>ROUND(I274*H274,2)</f>
        <v>0</v>
      </c>
      <c r="K274" s="216" t="s">
        <v>196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0.00123</v>
      </c>
      <c r="R274" s="223">
        <f>Q274*H274</f>
        <v>0.00024600000000000002</v>
      </c>
      <c r="S274" s="223">
        <v>0.017000000000000001</v>
      </c>
      <c r="T274" s="224">
        <f>S274*H274</f>
        <v>0.0034000000000000002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197</v>
      </c>
      <c r="AT274" s="225" t="s">
        <v>192</v>
      </c>
      <c r="AU274" s="225" t="s">
        <v>82</v>
      </c>
      <c r="AY274" s="19" t="s">
        <v>190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197</v>
      </c>
      <c r="BM274" s="225" t="s">
        <v>5890</v>
      </c>
    </row>
    <row r="275" s="2" customFormat="1">
      <c r="A275" s="40"/>
      <c r="B275" s="41"/>
      <c r="C275" s="42"/>
      <c r="D275" s="227" t="s">
        <v>199</v>
      </c>
      <c r="E275" s="42"/>
      <c r="F275" s="228" t="s">
        <v>5891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199</v>
      </c>
      <c r="AU275" s="19" t="s">
        <v>82</v>
      </c>
    </row>
    <row r="276" s="13" customFormat="1">
      <c r="A276" s="13"/>
      <c r="B276" s="232"/>
      <c r="C276" s="233"/>
      <c r="D276" s="234" t="s">
        <v>205</v>
      </c>
      <c r="E276" s="235" t="s">
        <v>19</v>
      </c>
      <c r="F276" s="236" t="s">
        <v>5892</v>
      </c>
      <c r="G276" s="233"/>
      <c r="H276" s="237">
        <v>0.20000000000000001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205</v>
      </c>
      <c r="AU276" s="243" t="s">
        <v>82</v>
      </c>
      <c r="AV276" s="13" t="s">
        <v>82</v>
      </c>
      <c r="AW276" s="13" t="s">
        <v>33</v>
      </c>
      <c r="AX276" s="13" t="s">
        <v>79</v>
      </c>
      <c r="AY276" s="243" t="s">
        <v>190</v>
      </c>
    </row>
    <row r="277" s="2" customFormat="1" ht="24.15" customHeight="1">
      <c r="A277" s="40"/>
      <c r="B277" s="41"/>
      <c r="C277" s="214" t="s">
        <v>1331</v>
      </c>
      <c r="D277" s="214" t="s">
        <v>192</v>
      </c>
      <c r="E277" s="215" t="s">
        <v>5893</v>
      </c>
      <c r="F277" s="216" t="s">
        <v>5894</v>
      </c>
      <c r="G277" s="217" t="s">
        <v>380</v>
      </c>
      <c r="H277" s="218">
        <v>0.80000000000000004</v>
      </c>
      <c r="I277" s="219"/>
      <c r="J277" s="220">
        <f>ROUND(I277*H277,2)</f>
        <v>0</v>
      </c>
      <c r="K277" s="216" t="s">
        <v>196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0.00147</v>
      </c>
      <c r="R277" s="223">
        <f>Q277*H277</f>
        <v>0.001176</v>
      </c>
      <c r="S277" s="223">
        <v>0.039</v>
      </c>
      <c r="T277" s="224">
        <f>S277*H277</f>
        <v>0.031200000000000002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197</v>
      </c>
      <c r="AT277" s="225" t="s">
        <v>192</v>
      </c>
      <c r="AU277" s="225" t="s">
        <v>82</v>
      </c>
      <c r="AY277" s="19" t="s">
        <v>190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197</v>
      </c>
      <c r="BM277" s="225" t="s">
        <v>5895</v>
      </c>
    </row>
    <row r="278" s="2" customFormat="1">
      <c r="A278" s="40"/>
      <c r="B278" s="41"/>
      <c r="C278" s="42"/>
      <c r="D278" s="227" t="s">
        <v>199</v>
      </c>
      <c r="E278" s="42"/>
      <c r="F278" s="228" t="s">
        <v>5896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199</v>
      </c>
      <c r="AU278" s="19" t="s">
        <v>82</v>
      </c>
    </row>
    <row r="279" s="13" customFormat="1">
      <c r="A279" s="13"/>
      <c r="B279" s="232"/>
      <c r="C279" s="233"/>
      <c r="D279" s="234" t="s">
        <v>205</v>
      </c>
      <c r="E279" s="235" t="s">
        <v>19</v>
      </c>
      <c r="F279" s="236" t="s">
        <v>5897</v>
      </c>
      <c r="G279" s="233"/>
      <c r="H279" s="237">
        <v>0.40000000000000002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205</v>
      </c>
      <c r="AU279" s="243" t="s">
        <v>82</v>
      </c>
      <c r="AV279" s="13" t="s">
        <v>82</v>
      </c>
      <c r="AW279" s="13" t="s">
        <v>33</v>
      </c>
      <c r="AX279" s="13" t="s">
        <v>72</v>
      </c>
      <c r="AY279" s="243" t="s">
        <v>190</v>
      </c>
    </row>
    <row r="280" s="13" customFormat="1">
      <c r="A280" s="13"/>
      <c r="B280" s="232"/>
      <c r="C280" s="233"/>
      <c r="D280" s="234" t="s">
        <v>205</v>
      </c>
      <c r="E280" s="235" t="s">
        <v>19</v>
      </c>
      <c r="F280" s="236" t="s">
        <v>5898</v>
      </c>
      <c r="G280" s="233"/>
      <c r="H280" s="237">
        <v>0.20000000000000001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205</v>
      </c>
      <c r="AU280" s="243" t="s">
        <v>82</v>
      </c>
      <c r="AV280" s="13" t="s">
        <v>82</v>
      </c>
      <c r="AW280" s="13" t="s">
        <v>33</v>
      </c>
      <c r="AX280" s="13" t="s">
        <v>72</v>
      </c>
      <c r="AY280" s="243" t="s">
        <v>190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5892</v>
      </c>
      <c r="G281" s="233"/>
      <c r="H281" s="237">
        <v>0.20000000000000001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82</v>
      </c>
      <c r="AV281" s="13" t="s">
        <v>82</v>
      </c>
      <c r="AW281" s="13" t="s">
        <v>33</v>
      </c>
      <c r="AX281" s="13" t="s">
        <v>72</v>
      </c>
      <c r="AY281" s="243" t="s">
        <v>190</v>
      </c>
    </row>
    <row r="282" s="15" customFormat="1">
      <c r="A282" s="15"/>
      <c r="B282" s="264"/>
      <c r="C282" s="265"/>
      <c r="D282" s="234" t="s">
        <v>205</v>
      </c>
      <c r="E282" s="266" t="s">
        <v>19</v>
      </c>
      <c r="F282" s="267" t="s">
        <v>243</v>
      </c>
      <c r="G282" s="265"/>
      <c r="H282" s="268">
        <v>0.80000000000000004</v>
      </c>
      <c r="I282" s="269"/>
      <c r="J282" s="265"/>
      <c r="K282" s="265"/>
      <c r="L282" s="270"/>
      <c r="M282" s="271"/>
      <c r="N282" s="272"/>
      <c r="O282" s="272"/>
      <c r="P282" s="272"/>
      <c r="Q282" s="272"/>
      <c r="R282" s="272"/>
      <c r="S282" s="272"/>
      <c r="T282" s="27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4" t="s">
        <v>205</v>
      </c>
      <c r="AU282" s="274" t="s">
        <v>82</v>
      </c>
      <c r="AV282" s="15" t="s">
        <v>197</v>
      </c>
      <c r="AW282" s="15" t="s">
        <v>33</v>
      </c>
      <c r="AX282" s="15" t="s">
        <v>79</v>
      </c>
      <c r="AY282" s="274" t="s">
        <v>190</v>
      </c>
    </row>
    <row r="283" s="2" customFormat="1" ht="24.15" customHeight="1">
      <c r="A283" s="40"/>
      <c r="B283" s="41"/>
      <c r="C283" s="214" t="s">
        <v>1337</v>
      </c>
      <c r="D283" s="214" t="s">
        <v>192</v>
      </c>
      <c r="E283" s="215" t="s">
        <v>5899</v>
      </c>
      <c r="F283" s="216" t="s">
        <v>5900</v>
      </c>
      <c r="G283" s="217" t="s">
        <v>380</v>
      </c>
      <c r="H283" s="218">
        <v>0.40000000000000002</v>
      </c>
      <c r="I283" s="219"/>
      <c r="J283" s="220">
        <f>ROUND(I283*H283,2)</f>
        <v>0</v>
      </c>
      <c r="K283" s="216" t="s">
        <v>196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0.00365</v>
      </c>
      <c r="R283" s="223">
        <f>Q283*H283</f>
        <v>0.0014600000000000001</v>
      </c>
      <c r="S283" s="223">
        <v>0.11</v>
      </c>
      <c r="T283" s="224">
        <f>S283*H283</f>
        <v>0.044000000000000004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197</v>
      </c>
      <c r="AT283" s="225" t="s">
        <v>192</v>
      </c>
      <c r="AU283" s="225" t="s">
        <v>82</v>
      </c>
      <c r="AY283" s="19" t="s">
        <v>190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197</v>
      </c>
      <c r="BM283" s="225" t="s">
        <v>5901</v>
      </c>
    </row>
    <row r="284" s="2" customFormat="1">
      <c r="A284" s="40"/>
      <c r="B284" s="41"/>
      <c r="C284" s="42"/>
      <c r="D284" s="227" t="s">
        <v>199</v>
      </c>
      <c r="E284" s="42"/>
      <c r="F284" s="228" t="s">
        <v>5902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199</v>
      </c>
      <c r="AU284" s="19" t="s">
        <v>82</v>
      </c>
    </row>
    <row r="285" s="13" customFormat="1">
      <c r="A285" s="13"/>
      <c r="B285" s="232"/>
      <c r="C285" s="233"/>
      <c r="D285" s="234" t="s">
        <v>205</v>
      </c>
      <c r="E285" s="235" t="s">
        <v>19</v>
      </c>
      <c r="F285" s="236" t="s">
        <v>5903</v>
      </c>
      <c r="G285" s="233"/>
      <c r="H285" s="237">
        <v>0.20000000000000001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205</v>
      </c>
      <c r="AU285" s="243" t="s">
        <v>82</v>
      </c>
      <c r="AV285" s="13" t="s">
        <v>82</v>
      </c>
      <c r="AW285" s="13" t="s">
        <v>33</v>
      </c>
      <c r="AX285" s="13" t="s">
        <v>72</v>
      </c>
      <c r="AY285" s="243" t="s">
        <v>190</v>
      </c>
    </row>
    <row r="286" s="13" customFormat="1">
      <c r="A286" s="13"/>
      <c r="B286" s="232"/>
      <c r="C286" s="233"/>
      <c r="D286" s="234" t="s">
        <v>205</v>
      </c>
      <c r="E286" s="235" t="s">
        <v>19</v>
      </c>
      <c r="F286" s="236" t="s">
        <v>5892</v>
      </c>
      <c r="G286" s="233"/>
      <c r="H286" s="237">
        <v>0.20000000000000001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205</v>
      </c>
      <c r="AU286" s="243" t="s">
        <v>82</v>
      </c>
      <c r="AV286" s="13" t="s">
        <v>82</v>
      </c>
      <c r="AW286" s="13" t="s">
        <v>33</v>
      </c>
      <c r="AX286" s="13" t="s">
        <v>72</v>
      </c>
      <c r="AY286" s="243" t="s">
        <v>190</v>
      </c>
    </row>
    <row r="287" s="15" customFormat="1">
      <c r="A287" s="15"/>
      <c r="B287" s="264"/>
      <c r="C287" s="265"/>
      <c r="D287" s="234" t="s">
        <v>205</v>
      </c>
      <c r="E287" s="266" t="s">
        <v>19</v>
      </c>
      <c r="F287" s="267" t="s">
        <v>243</v>
      </c>
      <c r="G287" s="265"/>
      <c r="H287" s="268">
        <v>0.40000000000000002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205</v>
      </c>
      <c r="AU287" s="274" t="s">
        <v>82</v>
      </c>
      <c r="AV287" s="15" t="s">
        <v>197</v>
      </c>
      <c r="AW287" s="15" t="s">
        <v>33</v>
      </c>
      <c r="AX287" s="15" t="s">
        <v>79</v>
      </c>
      <c r="AY287" s="274" t="s">
        <v>190</v>
      </c>
    </row>
    <row r="288" s="12" customFormat="1" ht="22.8" customHeight="1">
      <c r="A288" s="12"/>
      <c r="B288" s="198"/>
      <c r="C288" s="199"/>
      <c r="D288" s="200" t="s">
        <v>71</v>
      </c>
      <c r="E288" s="212" t="s">
        <v>394</v>
      </c>
      <c r="F288" s="212" t="s">
        <v>395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SUM(P289:P290)</f>
        <v>0</v>
      </c>
      <c r="Q288" s="206"/>
      <c r="R288" s="207">
        <f>SUM(R289:R290)</f>
        <v>0</v>
      </c>
      <c r="S288" s="206"/>
      <c r="T288" s="208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79</v>
      </c>
      <c r="AT288" s="210" t="s">
        <v>71</v>
      </c>
      <c r="AU288" s="210" t="s">
        <v>79</v>
      </c>
      <c r="AY288" s="209" t="s">
        <v>190</v>
      </c>
      <c r="BK288" s="211">
        <f>SUM(BK289:BK290)</f>
        <v>0</v>
      </c>
    </row>
    <row r="289" s="2" customFormat="1" ht="24.15" customHeight="1">
      <c r="A289" s="40"/>
      <c r="B289" s="41"/>
      <c r="C289" s="214" t="s">
        <v>1344</v>
      </c>
      <c r="D289" s="214" t="s">
        <v>192</v>
      </c>
      <c r="E289" s="215" t="s">
        <v>556</v>
      </c>
      <c r="F289" s="216" t="s">
        <v>557</v>
      </c>
      <c r="G289" s="217" t="s">
        <v>222</v>
      </c>
      <c r="H289" s="218">
        <v>84.082999999999998</v>
      </c>
      <c r="I289" s="219"/>
      <c r="J289" s="220">
        <f>ROUND(I289*H289,2)</f>
        <v>0</v>
      </c>
      <c r="K289" s="216" t="s">
        <v>196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197</v>
      </c>
      <c r="AT289" s="225" t="s">
        <v>192</v>
      </c>
      <c r="AU289" s="225" t="s">
        <v>82</v>
      </c>
      <c r="AY289" s="19" t="s">
        <v>190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197</v>
      </c>
      <c r="BM289" s="225" t="s">
        <v>5904</v>
      </c>
    </row>
    <row r="290" s="2" customFormat="1">
      <c r="A290" s="40"/>
      <c r="B290" s="41"/>
      <c r="C290" s="42"/>
      <c r="D290" s="227" t="s">
        <v>199</v>
      </c>
      <c r="E290" s="42"/>
      <c r="F290" s="228" t="s">
        <v>559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199</v>
      </c>
      <c r="AU290" s="19" t="s">
        <v>82</v>
      </c>
    </row>
    <row r="291" s="12" customFormat="1" ht="25.92" customHeight="1">
      <c r="A291" s="12"/>
      <c r="B291" s="198"/>
      <c r="C291" s="199"/>
      <c r="D291" s="200" t="s">
        <v>71</v>
      </c>
      <c r="E291" s="201" t="s">
        <v>401</v>
      </c>
      <c r="F291" s="201" t="s">
        <v>402</v>
      </c>
      <c r="G291" s="199"/>
      <c r="H291" s="199"/>
      <c r="I291" s="202"/>
      <c r="J291" s="203">
        <f>BK291</f>
        <v>0</v>
      </c>
      <c r="K291" s="199"/>
      <c r="L291" s="204"/>
      <c r="M291" s="205"/>
      <c r="N291" s="206"/>
      <c r="O291" s="206"/>
      <c r="P291" s="207">
        <f>P292</f>
        <v>0</v>
      </c>
      <c r="Q291" s="206"/>
      <c r="R291" s="207">
        <f>R292</f>
        <v>0.00077000000000000007</v>
      </c>
      <c r="S291" s="206"/>
      <c r="T291" s="208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82</v>
      </c>
      <c r="AT291" s="210" t="s">
        <v>71</v>
      </c>
      <c r="AU291" s="210" t="s">
        <v>72</v>
      </c>
      <c r="AY291" s="209" t="s">
        <v>190</v>
      </c>
      <c r="BK291" s="211">
        <f>BK292</f>
        <v>0</v>
      </c>
    </row>
    <row r="292" s="12" customFormat="1" ht="22.8" customHeight="1">
      <c r="A292" s="12"/>
      <c r="B292" s="198"/>
      <c r="C292" s="199"/>
      <c r="D292" s="200" t="s">
        <v>71</v>
      </c>
      <c r="E292" s="212" t="s">
        <v>560</v>
      </c>
      <c r="F292" s="212" t="s">
        <v>561</v>
      </c>
      <c r="G292" s="199"/>
      <c r="H292" s="199"/>
      <c r="I292" s="202"/>
      <c r="J292" s="213">
        <f>BK292</f>
        <v>0</v>
      </c>
      <c r="K292" s="199"/>
      <c r="L292" s="204"/>
      <c r="M292" s="205"/>
      <c r="N292" s="206"/>
      <c r="O292" s="206"/>
      <c r="P292" s="207">
        <f>SUM(P293:P298)</f>
        <v>0</v>
      </c>
      <c r="Q292" s="206"/>
      <c r="R292" s="207">
        <f>SUM(R293:R298)</f>
        <v>0.00077000000000000007</v>
      </c>
      <c r="S292" s="206"/>
      <c r="T292" s="208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9" t="s">
        <v>82</v>
      </c>
      <c r="AT292" s="210" t="s">
        <v>71</v>
      </c>
      <c r="AU292" s="210" t="s">
        <v>79</v>
      </c>
      <c r="AY292" s="209" t="s">
        <v>190</v>
      </c>
      <c r="BK292" s="211">
        <f>SUM(BK293:BK298)</f>
        <v>0</v>
      </c>
    </row>
    <row r="293" s="2" customFormat="1" ht="16.5" customHeight="1">
      <c r="A293" s="40"/>
      <c r="B293" s="41"/>
      <c r="C293" s="214" t="s">
        <v>1354</v>
      </c>
      <c r="D293" s="214" t="s">
        <v>192</v>
      </c>
      <c r="E293" s="215" t="s">
        <v>5905</v>
      </c>
      <c r="F293" s="216" t="s">
        <v>5906</v>
      </c>
      <c r="G293" s="217" t="s">
        <v>408</v>
      </c>
      <c r="H293" s="218">
        <v>1</v>
      </c>
      <c r="I293" s="219"/>
      <c r="J293" s="220">
        <f>ROUND(I293*H293,2)</f>
        <v>0</v>
      </c>
      <c r="K293" s="216" t="s">
        <v>196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0.00027</v>
      </c>
      <c r="R293" s="223">
        <f>Q293*H293</f>
        <v>0.00027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307</v>
      </c>
      <c r="AT293" s="225" t="s">
        <v>192</v>
      </c>
      <c r="AU293" s="225" t="s">
        <v>82</v>
      </c>
      <c r="AY293" s="19" t="s">
        <v>190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307</v>
      </c>
      <c r="BM293" s="225" t="s">
        <v>5907</v>
      </c>
    </row>
    <row r="294" s="2" customFormat="1">
      <c r="A294" s="40"/>
      <c r="B294" s="41"/>
      <c r="C294" s="42"/>
      <c r="D294" s="227" t="s">
        <v>199</v>
      </c>
      <c r="E294" s="42"/>
      <c r="F294" s="228" t="s">
        <v>5908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199</v>
      </c>
      <c r="AU294" s="19" t="s">
        <v>82</v>
      </c>
    </row>
    <row r="295" s="2" customFormat="1" ht="16.5" customHeight="1">
      <c r="A295" s="40"/>
      <c r="B295" s="41"/>
      <c r="C295" s="214" t="s">
        <v>1361</v>
      </c>
      <c r="D295" s="214" t="s">
        <v>192</v>
      </c>
      <c r="E295" s="215" t="s">
        <v>5528</v>
      </c>
      <c r="F295" s="216" t="s">
        <v>5529</v>
      </c>
      <c r="G295" s="217" t="s">
        <v>408</v>
      </c>
      <c r="H295" s="218">
        <v>1</v>
      </c>
      <c r="I295" s="219"/>
      <c r="J295" s="220">
        <f>ROUND(I295*H295,2)</f>
        <v>0</v>
      </c>
      <c r="K295" s="216" t="s">
        <v>196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0.00050000000000000001</v>
      </c>
      <c r="R295" s="223">
        <f>Q295*H295</f>
        <v>0.00050000000000000001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307</v>
      </c>
      <c r="AT295" s="225" t="s">
        <v>192</v>
      </c>
      <c r="AU295" s="225" t="s">
        <v>82</v>
      </c>
      <c r="AY295" s="19" t="s">
        <v>190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307</v>
      </c>
      <c r="BM295" s="225" t="s">
        <v>5909</v>
      </c>
    </row>
    <row r="296" s="2" customFormat="1">
      <c r="A296" s="40"/>
      <c r="B296" s="41"/>
      <c r="C296" s="42"/>
      <c r="D296" s="227" t="s">
        <v>199</v>
      </c>
      <c r="E296" s="42"/>
      <c r="F296" s="228" t="s">
        <v>5531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199</v>
      </c>
      <c r="AU296" s="19" t="s">
        <v>82</v>
      </c>
    </row>
    <row r="297" s="2" customFormat="1" ht="24.15" customHeight="1">
      <c r="A297" s="40"/>
      <c r="B297" s="41"/>
      <c r="C297" s="214" t="s">
        <v>1366</v>
      </c>
      <c r="D297" s="214" t="s">
        <v>192</v>
      </c>
      <c r="E297" s="215" t="s">
        <v>5597</v>
      </c>
      <c r="F297" s="216" t="s">
        <v>5598</v>
      </c>
      <c r="G297" s="217" t="s">
        <v>568</v>
      </c>
      <c r="H297" s="279"/>
      <c r="I297" s="219"/>
      <c r="J297" s="220">
        <f>ROUND(I297*H297,2)</f>
        <v>0</v>
      </c>
      <c r="K297" s="216" t="s">
        <v>196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307</v>
      </c>
      <c r="AT297" s="225" t="s">
        <v>192</v>
      </c>
      <c r="AU297" s="225" t="s">
        <v>82</v>
      </c>
      <c r="AY297" s="19" t="s">
        <v>190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79</v>
      </c>
      <c r="BK297" s="226">
        <f>ROUND(I297*H297,2)</f>
        <v>0</v>
      </c>
      <c r="BL297" s="19" t="s">
        <v>307</v>
      </c>
      <c r="BM297" s="225" t="s">
        <v>5910</v>
      </c>
    </row>
    <row r="298" s="2" customFormat="1">
      <c r="A298" s="40"/>
      <c r="B298" s="41"/>
      <c r="C298" s="42"/>
      <c r="D298" s="227" t="s">
        <v>199</v>
      </c>
      <c r="E298" s="42"/>
      <c r="F298" s="228" t="s">
        <v>5600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199</v>
      </c>
      <c r="AU298" s="19" t="s">
        <v>82</v>
      </c>
    </row>
    <row r="299" s="12" customFormat="1" ht="25.92" customHeight="1">
      <c r="A299" s="12"/>
      <c r="B299" s="198"/>
      <c r="C299" s="199"/>
      <c r="D299" s="200" t="s">
        <v>71</v>
      </c>
      <c r="E299" s="201" t="s">
        <v>571</v>
      </c>
      <c r="F299" s="201" t="s">
        <v>572</v>
      </c>
      <c r="G299" s="199"/>
      <c r="H299" s="199"/>
      <c r="I299" s="202"/>
      <c r="J299" s="203">
        <f>BK299</f>
        <v>0</v>
      </c>
      <c r="K299" s="199"/>
      <c r="L299" s="204"/>
      <c r="M299" s="205"/>
      <c r="N299" s="206"/>
      <c r="O299" s="206"/>
      <c r="P299" s="207">
        <f>P300</f>
        <v>0</v>
      </c>
      <c r="Q299" s="206"/>
      <c r="R299" s="207">
        <f>R300</f>
        <v>0</v>
      </c>
      <c r="S299" s="206"/>
      <c r="T299" s="208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218</v>
      </c>
      <c r="AT299" s="210" t="s">
        <v>71</v>
      </c>
      <c r="AU299" s="210" t="s">
        <v>72</v>
      </c>
      <c r="AY299" s="209" t="s">
        <v>190</v>
      </c>
      <c r="BK299" s="211">
        <f>BK300</f>
        <v>0</v>
      </c>
    </row>
    <row r="300" s="12" customFormat="1" ht="22.8" customHeight="1">
      <c r="A300" s="12"/>
      <c r="B300" s="198"/>
      <c r="C300" s="199"/>
      <c r="D300" s="200" t="s">
        <v>71</v>
      </c>
      <c r="E300" s="212" t="s">
        <v>573</v>
      </c>
      <c r="F300" s="212" t="s">
        <v>574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SUM(P301:P302)</f>
        <v>0</v>
      </c>
      <c r="Q300" s="206"/>
      <c r="R300" s="207">
        <f>SUM(R301:R302)</f>
        <v>0</v>
      </c>
      <c r="S300" s="206"/>
      <c r="T300" s="208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218</v>
      </c>
      <c r="AT300" s="210" t="s">
        <v>71</v>
      </c>
      <c r="AU300" s="210" t="s">
        <v>79</v>
      </c>
      <c r="AY300" s="209" t="s">
        <v>190</v>
      </c>
      <c r="BK300" s="211">
        <f>SUM(BK301:BK302)</f>
        <v>0</v>
      </c>
    </row>
    <row r="301" s="2" customFormat="1" ht="16.5" customHeight="1">
      <c r="A301" s="40"/>
      <c r="B301" s="41"/>
      <c r="C301" s="214" t="s">
        <v>1373</v>
      </c>
      <c r="D301" s="214" t="s">
        <v>192</v>
      </c>
      <c r="E301" s="215" t="s">
        <v>5704</v>
      </c>
      <c r="F301" s="216" t="s">
        <v>5705</v>
      </c>
      <c r="G301" s="217" t="s">
        <v>677</v>
      </c>
      <c r="H301" s="218">
        <v>1</v>
      </c>
      <c r="I301" s="219"/>
      <c r="J301" s="220">
        <f>ROUND(I301*H301,2)</f>
        <v>0</v>
      </c>
      <c r="K301" s="216" t="s">
        <v>196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578</v>
      </c>
      <c r="AT301" s="225" t="s">
        <v>192</v>
      </c>
      <c r="AU301" s="225" t="s">
        <v>82</v>
      </c>
      <c r="AY301" s="19" t="s">
        <v>190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578</v>
      </c>
      <c r="BM301" s="225" t="s">
        <v>5911</v>
      </c>
    </row>
    <row r="302" s="2" customFormat="1">
      <c r="A302" s="40"/>
      <c r="B302" s="41"/>
      <c r="C302" s="42"/>
      <c r="D302" s="227" t="s">
        <v>199</v>
      </c>
      <c r="E302" s="42"/>
      <c r="F302" s="228" t="s">
        <v>5707</v>
      </c>
      <c r="G302" s="42"/>
      <c r="H302" s="42"/>
      <c r="I302" s="229"/>
      <c r="J302" s="42"/>
      <c r="K302" s="42"/>
      <c r="L302" s="46"/>
      <c r="M302" s="275"/>
      <c r="N302" s="276"/>
      <c r="O302" s="277"/>
      <c r="P302" s="277"/>
      <c r="Q302" s="277"/>
      <c r="R302" s="277"/>
      <c r="S302" s="277"/>
      <c r="T302" s="278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199</v>
      </c>
      <c r="AU302" s="19" t="s">
        <v>82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LyfRb8kd2tvDYW3Onz0rhS9SscwiBLD46FBuN1kV1CbehGvyYEUWUrcClDJW/Akjb4O6vQkD+0hfReSPpMjDjQ==" hashValue="IMTv0C6Is48hwbk567Kk1Q+wLESoI1jT7/zzHqYDS4h80ABiv3saMkVqUWOYzFaUvjFLdnXGTqjEXE9TOT/vqQ==" algorithmName="SHA-512" password="C46D"/>
  <autoFilter ref="C94:K3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2/131351104"/>
    <hyperlink ref="F102" r:id="rId2" display="https://podminky.urs.cz/item/CS_URS_2023_02/132354201"/>
    <hyperlink ref="F107" r:id="rId3" display="https://podminky.urs.cz/item/CS_URS_2023_02/133351101"/>
    <hyperlink ref="F113" r:id="rId4" display="https://podminky.urs.cz/item/CS_URS_2023_02/151101101"/>
    <hyperlink ref="F118" r:id="rId5" display="https://podminky.urs.cz/item/CS_URS_2023_02/151101111"/>
    <hyperlink ref="F120" r:id="rId6" display="https://podminky.urs.cz/item/CS_URS_2023_02/151401501"/>
    <hyperlink ref="F125" r:id="rId7" display="https://podminky.urs.cz/item/CS_URS_2023_02/162351124"/>
    <hyperlink ref="F129" r:id="rId8" display="https://podminky.urs.cz/item/CS_URS_2023_02/162751137"/>
    <hyperlink ref="F138" r:id="rId9" display="https://podminky.urs.cz/item/CS_URS_2023_02/162751139"/>
    <hyperlink ref="F141" r:id="rId10" display="https://podminky.urs.cz/item/CS_URS_2023_02/167151102"/>
    <hyperlink ref="F143" r:id="rId11" display="https://podminky.urs.cz/item/CS_URS_2023_02/171201231"/>
    <hyperlink ref="F146" r:id="rId12" display="https://podminky.urs.cz/item/CS_URS_2023_02/171251201"/>
    <hyperlink ref="F148" r:id="rId13" display="https://podminky.urs.cz/item/CS_URS_2023_02/174151101"/>
    <hyperlink ref="F152" r:id="rId14" display="https://podminky.urs.cz/item/CS_URS_2023_02/175111101"/>
    <hyperlink ref="F161" r:id="rId15" display="https://podminky.urs.cz/item/CS_URS_2023_02/451572111"/>
    <hyperlink ref="F166" r:id="rId16" display="https://podminky.urs.cz/item/CS_URS_2023_02/452112112"/>
    <hyperlink ref="F182" r:id="rId17" display="https://podminky.urs.cz/item/CS_URS_2023_02/871263121"/>
    <hyperlink ref="F187" r:id="rId18" display="https://podminky.urs.cz/item/CS_URS_2023_02/871313121"/>
    <hyperlink ref="F192" r:id="rId19" display="https://podminky.urs.cz/item/CS_URS_2023_02/871363121"/>
    <hyperlink ref="F197" r:id="rId20" display="https://podminky.urs.cz/item/CS_URS_2023_02/877270310"/>
    <hyperlink ref="F201" r:id="rId21" display="https://podminky.urs.cz/item/CS_URS_2023_02/877310310"/>
    <hyperlink ref="F204" r:id="rId22" display="https://podminky.urs.cz/item/CS_URS_2023_02/877310320"/>
    <hyperlink ref="F208" r:id="rId23" display="https://podminky.urs.cz/item/CS_URS_2023_02/892271111"/>
    <hyperlink ref="F210" r:id="rId24" display="https://podminky.urs.cz/item/CS_URS_2023_02/892351111"/>
    <hyperlink ref="F214" r:id="rId25" display="https://podminky.urs.cz/item/CS_URS_2023_02/892372111"/>
    <hyperlink ref="F216" r:id="rId26" display="https://podminky.urs.cz/item/CS_URS_2023_02/894410103"/>
    <hyperlink ref="F225" r:id="rId27" display="https://podminky.urs.cz/item/CS_URS_2023_02/894410211"/>
    <hyperlink ref="F230" r:id="rId28" display="https://podminky.urs.cz/item/CS_URS_2023_02/894410212"/>
    <hyperlink ref="F235" r:id="rId29" display="https://podminky.urs.cz/item/CS_URS_2023_02/894410213"/>
    <hyperlink ref="F246" r:id="rId30" display="https://podminky.urs.cz/item/CS_URS_2023_02/894410302"/>
    <hyperlink ref="F263" r:id="rId31" display="https://podminky.urs.cz/item/CS_URS_2023_02/899103112"/>
    <hyperlink ref="F275" r:id="rId32" display="https://podminky.urs.cz/item/CS_URS_2023_02/977151118"/>
    <hyperlink ref="F278" r:id="rId33" display="https://podminky.urs.cz/item/CS_URS_2023_02/977151123"/>
    <hyperlink ref="F284" r:id="rId34" display="https://podminky.urs.cz/item/CS_URS_2023_02/977151127"/>
    <hyperlink ref="F290" r:id="rId35" display="https://podminky.urs.cz/item/CS_URS_2023_02/998276101"/>
    <hyperlink ref="F294" r:id="rId36" display="https://podminky.urs.cz/item/CS_URS_2023_02/722224116"/>
    <hyperlink ref="F296" r:id="rId37" display="https://podminky.urs.cz/item/CS_URS_2023_02/722232045"/>
    <hyperlink ref="F298" r:id="rId38" display="https://podminky.urs.cz/item/CS_URS_2023_02/998722202"/>
    <hyperlink ref="F302" r:id="rId39" display="https://podminky.urs.cz/item/CS_URS_2023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5912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ROUND((SUM(BE102:BE519)),  2)</f>
        <v>0</v>
      </c>
      <c r="G35" s="40"/>
      <c r="H35" s="40"/>
      <c r="I35" s="159">
        <v>0.20999999999999999</v>
      </c>
      <c r="J35" s="158">
        <f>ROUND(((SUM(BE102:BE519))*I35),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ROUND((SUM(BF102:BF519)),  2)</f>
        <v>0</v>
      </c>
      <c r="G36" s="40"/>
      <c r="H36" s="40"/>
      <c r="I36" s="159">
        <v>0.14999999999999999</v>
      </c>
      <c r="J36" s="158">
        <f>ROUND(((SUM(BF102:BF519))*I36),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ROUND((SUM(BG102:BG519)),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ROUND((SUM(BH102:BH519)),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ROUND((SUM(BI102:BI519)),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D.1.4.01.3 - Kanalizace dešťová a splašková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164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165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428</v>
      </c>
      <c r="E66" s="184"/>
      <c r="F66" s="184"/>
      <c r="G66" s="184"/>
      <c r="H66" s="184"/>
      <c r="I66" s="184"/>
      <c r="J66" s="185">
        <f>J264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773</v>
      </c>
      <c r="E67" s="184"/>
      <c r="F67" s="184"/>
      <c r="G67" s="184"/>
      <c r="H67" s="184"/>
      <c r="I67" s="184"/>
      <c r="J67" s="185">
        <f>J305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429</v>
      </c>
      <c r="E68" s="184"/>
      <c r="F68" s="184"/>
      <c r="G68" s="184"/>
      <c r="H68" s="184"/>
      <c r="I68" s="184"/>
      <c r="J68" s="185">
        <f>J309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171</v>
      </c>
      <c r="E69" s="184"/>
      <c r="F69" s="184"/>
      <c r="G69" s="184"/>
      <c r="H69" s="184"/>
      <c r="I69" s="184"/>
      <c r="J69" s="185">
        <f>J343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172</v>
      </c>
      <c r="E70" s="184"/>
      <c r="F70" s="184"/>
      <c r="G70" s="184"/>
      <c r="H70" s="184"/>
      <c r="I70" s="184"/>
      <c r="J70" s="185">
        <f>J358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173</v>
      </c>
      <c r="E71" s="179"/>
      <c r="F71" s="179"/>
      <c r="G71" s="179"/>
      <c r="H71" s="179"/>
      <c r="I71" s="179"/>
      <c r="J71" s="180">
        <f>J361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783</v>
      </c>
      <c r="E72" s="184"/>
      <c r="F72" s="184"/>
      <c r="G72" s="184"/>
      <c r="H72" s="184"/>
      <c r="I72" s="184"/>
      <c r="J72" s="185">
        <f>J362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5913</v>
      </c>
      <c r="E73" s="184"/>
      <c r="F73" s="184"/>
      <c r="G73" s="184"/>
      <c r="H73" s="184"/>
      <c r="I73" s="184"/>
      <c r="J73" s="185">
        <f>J383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5914</v>
      </c>
      <c r="E74" s="184"/>
      <c r="F74" s="184"/>
      <c r="G74" s="184"/>
      <c r="H74" s="184"/>
      <c r="I74" s="184"/>
      <c r="J74" s="185">
        <f>J472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5915</v>
      </c>
      <c r="E75" s="184"/>
      <c r="F75" s="184"/>
      <c r="G75" s="184"/>
      <c r="H75" s="184"/>
      <c r="I75" s="184"/>
      <c r="J75" s="185">
        <f>J483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786</v>
      </c>
      <c r="E76" s="184"/>
      <c r="F76" s="184"/>
      <c r="G76" s="184"/>
      <c r="H76" s="184"/>
      <c r="I76" s="184"/>
      <c r="J76" s="185">
        <f>J496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174</v>
      </c>
      <c r="E77" s="184"/>
      <c r="F77" s="184"/>
      <c r="G77" s="184"/>
      <c r="H77" s="184"/>
      <c r="I77" s="184"/>
      <c r="J77" s="185">
        <f>J502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6"/>
      <c r="C78" s="177"/>
      <c r="D78" s="178" t="s">
        <v>5337</v>
      </c>
      <c r="E78" s="179"/>
      <c r="F78" s="179"/>
      <c r="G78" s="179"/>
      <c r="H78" s="179"/>
      <c r="I78" s="179"/>
      <c r="J78" s="180">
        <f>J511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431</v>
      </c>
      <c r="E79" s="179"/>
      <c r="F79" s="179"/>
      <c r="G79" s="179"/>
      <c r="H79" s="179"/>
      <c r="I79" s="179"/>
      <c r="J79" s="180">
        <f>J516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2"/>
      <c r="C80" s="127"/>
      <c r="D80" s="183" t="s">
        <v>432</v>
      </c>
      <c r="E80" s="184"/>
      <c r="F80" s="184"/>
      <c r="G80" s="184"/>
      <c r="H80" s="184"/>
      <c r="I80" s="184"/>
      <c r="J80" s="185">
        <f>J517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175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SŠ uměleckoprůmyslová Ústí nad Orlicí - areál Perla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155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698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157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D.1.4.01.3 - Kanalizace dešťová a splašková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18. 10. 2023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25</v>
      </c>
      <c r="D98" s="42"/>
      <c r="E98" s="42"/>
      <c r="F98" s="29" t="str">
        <f>E17</f>
        <v>Pardubický kraj</v>
      </c>
      <c r="G98" s="42"/>
      <c r="H98" s="42"/>
      <c r="I98" s="34" t="s">
        <v>31</v>
      </c>
      <c r="J98" s="38" t="str">
        <f>E23</f>
        <v>Ing. Michaela Pelikánová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Bc. Martin Frous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176</v>
      </c>
      <c r="D101" s="190" t="s">
        <v>57</v>
      </c>
      <c r="E101" s="190" t="s">
        <v>53</v>
      </c>
      <c r="F101" s="190" t="s">
        <v>54</v>
      </c>
      <c r="G101" s="190" t="s">
        <v>177</v>
      </c>
      <c r="H101" s="190" t="s">
        <v>178</v>
      </c>
      <c r="I101" s="190" t="s">
        <v>179</v>
      </c>
      <c r="J101" s="190" t="s">
        <v>162</v>
      </c>
      <c r="K101" s="191" t="s">
        <v>180</v>
      </c>
      <c r="L101" s="192"/>
      <c r="M101" s="94" t="s">
        <v>19</v>
      </c>
      <c r="N101" s="95" t="s">
        <v>42</v>
      </c>
      <c r="O101" s="95" t="s">
        <v>181</v>
      </c>
      <c r="P101" s="95" t="s">
        <v>182</v>
      </c>
      <c r="Q101" s="95" t="s">
        <v>183</v>
      </c>
      <c r="R101" s="95" t="s">
        <v>184</v>
      </c>
      <c r="S101" s="95" t="s">
        <v>185</v>
      </c>
      <c r="T101" s="96" t="s">
        <v>186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187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P103+P361+P511+P516</f>
        <v>0</v>
      </c>
      <c r="Q102" s="98"/>
      <c r="R102" s="195">
        <f>R103+R361+R511+R516</f>
        <v>203.90878760000001</v>
      </c>
      <c r="S102" s="98"/>
      <c r="T102" s="196">
        <f>T103+T361+T511+T516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163</v>
      </c>
      <c r="BK102" s="197">
        <f>BK103+BK361+BK511+BK516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188</v>
      </c>
      <c r="F103" s="201" t="s">
        <v>189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P104+P264+P305+P309+P343+P358</f>
        <v>0</v>
      </c>
      <c r="Q103" s="206"/>
      <c r="R103" s="207">
        <f>R104+R264+R305+R309+R343+R358</f>
        <v>202.48906740000001</v>
      </c>
      <c r="S103" s="206"/>
      <c r="T103" s="208">
        <f>T104+T264+T305+T309+T343+T358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190</v>
      </c>
      <c r="BK103" s="211">
        <f>BK104+BK264+BK305+BK309+BK343+BK358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79</v>
      </c>
      <c r="F104" s="212" t="s">
        <v>191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SUM(P105:P263)</f>
        <v>0</v>
      </c>
      <c r="Q104" s="206"/>
      <c r="R104" s="207">
        <f>SUM(R105:R263)</f>
        <v>131.7834168</v>
      </c>
      <c r="S104" s="206"/>
      <c r="T104" s="208">
        <f>SUM(T105:T263)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190</v>
      </c>
      <c r="BK104" s="211">
        <f>SUM(BK105:BK263)</f>
        <v>0</v>
      </c>
    </row>
    <row r="105" s="2" customFormat="1" ht="24.15" customHeight="1">
      <c r="A105" s="40"/>
      <c r="B105" s="41"/>
      <c r="C105" s="214" t="s">
        <v>79</v>
      </c>
      <c r="D105" s="214" t="s">
        <v>192</v>
      </c>
      <c r="E105" s="215" t="s">
        <v>5916</v>
      </c>
      <c r="F105" s="216" t="s">
        <v>5917</v>
      </c>
      <c r="G105" s="217" t="s">
        <v>195</v>
      </c>
      <c r="H105" s="218">
        <v>145.27199999999999</v>
      </c>
      <c r="I105" s="219"/>
      <c r="J105" s="220">
        <f>ROUND(I105*H105,2)</f>
        <v>0</v>
      </c>
      <c r="K105" s="216" t="s">
        <v>196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197</v>
      </c>
      <c r="AT105" s="225" t="s">
        <v>192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197</v>
      </c>
      <c r="BM105" s="225" t="s">
        <v>5918</v>
      </c>
    </row>
    <row r="106" s="2" customFormat="1">
      <c r="A106" s="40"/>
      <c r="B106" s="41"/>
      <c r="C106" s="42"/>
      <c r="D106" s="227" t="s">
        <v>199</v>
      </c>
      <c r="E106" s="42"/>
      <c r="F106" s="228" t="s">
        <v>5919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199</v>
      </c>
      <c r="AU106" s="19" t="s">
        <v>82</v>
      </c>
    </row>
    <row r="107" s="13" customFormat="1">
      <c r="A107" s="13"/>
      <c r="B107" s="232"/>
      <c r="C107" s="233"/>
      <c r="D107" s="234" t="s">
        <v>205</v>
      </c>
      <c r="E107" s="235" t="s">
        <v>19</v>
      </c>
      <c r="F107" s="236" t="s">
        <v>5920</v>
      </c>
      <c r="G107" s="233"/>
      <c r="H107" s="237">
        <v>8.2880000000000003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205</v>
      </c>
      <c r="AU107" s="243" t="s">
        <v>82</v>
      </c>
      <c r="AV107" s="13" t="s">
        <v>82</v>
      </c>
      <c r="AW107" s="13" t="s">
        <v>33</v>
      </c>
      <c r="AX107" s="13" t="s">
        <v>72</v>
      </c>
      <c r="AY107" s="243" t="s">
        <v>190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5921</v>
      </c>
      <c r="G108" s="233"/>
      <c r="H108" s="237">
        <v>1.456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72</v>
      </c>
      <c r="AY108" s="243" t="s">
        <v>190</v>
      </c>
    </row>
    <row r="109" s="13" customFormat="1">
      <c r="A109" s="13"/>
      <c r="B109" s="232"/>
      <c r="C109" s="233"/>
      <c r="D109" s="234" t="s">
        <v>205</v>
      </c>
      <c r="E109" s="235" t="s">
        <v>19</v>
      </c>
      <c r="F109" s="236" t="s">
        <v>5922</v>
      </c>
      <c r="G109" s="233"/>
      <c r="H109" s="237">
        <v>1.3440000000000001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205</v>
      </c>
      <c r="AU109" s="243" t="s">
        <v>82</v>
      </c>
      <c r="AV109" s="13" t="s">
        <v>82</v>
      </c>
      <c r="AW109" s="13" t="s">
        <v>33</v>
      </c>
      <c r="AX109" s="13" t="s">
        <v>72</v>
      </c>
      <c r="AY109" s="243" t="s">
        <v>190</v>
      </c>
    </row>
    <row r="110" s="13" customFormat="1">
      <c r="A110" s="13"/>
      <c r="B110" s="232"/>
      <c r="C110" s="233"/>
      <c r="D110" s="234" t="s">
        <v>205</v>
      </c>
      <c r="E110" s="235" t="s">
        <v>19</v>
      </c>
      <c r="F110" s="236" t="s">
        <v>5923</v>
      </c>
      <c r="G110" s="233"/>
      <c r="H110" s="237">
        <v>2.1280000000000001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205</v>
      </c>
      <c r="AU110" s="243" t="s">
        <v>82</v>
      </c>
      <c r="AV110" s="13" t="s">
        <v>82</v>
      </c>
      <c r="AW110" s="13" t="s">
        <v>33</v>
      </c>
      <c r="AX110" s="13" t="s">
        <v>72</v>
      </c>
      <c r="AY110" s="243" t="s">
        <v>190</v>
      </c>
    </row>
    <row r="111" s="13" customFormat="1">
      <c r="A111" s="13"/>
      <c r="B111" s="232"/>
      <c r="C111" s="233"/>
      <c r="D111" s="234" t="s">
        <v>205</v>
      </c>
      <c r="E111" s="235" t="s">
        <v>19</v>
      </c>
      <c r="F111" s="236" t="s">
        <v>5924</v>
      </c>
      <c r="G111" s="233"/>
      <c r="H111" s="237">
        <v>1.1439999999999999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205</v>
      </c>
      <c r="AU111" s="243" t="s">
        <v>82</v>
      </c>
      <c r="AV111" s="13" t="s">
        <v>82</v>
      </c>
      <c r="AW111" s="13" t="s">
        <v>33</v>
      </c>
      <c r="AX111" s="13" t="s">
        <v>72</v>
      </c>
      <c r="AY111" s="243" t="s">
        <v>190</v>
      </c>
    </row>
    <row r="112" s="13" customFormat="1">
      <c r="A112" s="13"/>
      <c r="B112" s="232"/>
      <c r="C112" s="233"/>
      <c r="D112" s="234" t="s">
        <v>205</v>
      </c>
      <c r="E112" s="235" t="s">
        <v>19</v>
      </c>
      <c r="F112" s="236" t="s">
        <v>5925</v>
      </c>
      <c r="G112" s="233"/>
      <c r="H112" s="237">
        <v>2.1840000000000002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205</v>
      </c>
      <c r="AU112" s="243" t="s">
        <v>82</v>
      </c>
      <c r="AV112" s="13" t="s">
        <v>82</v>
      </c>
      <c r="AW112" s="13" t="s">
        <v>33</v>
      </c>
      <c r="AX112" s="13" t="s">
        <v>72</v>
      </c>
      <c r="AY112" s="243" t="s">
        <v>190</v>
      </c>
    </row>
    <row r="113" s="13" customFormat="1">
      <c r="A113" s="13"/>
      <c r="B113" s="232"/>
      <c r="C113" s="233"/>
      <c r="D113" s="234" t="s">
        <v>205</v>
      </c>
      <c r="E113" s="235" t="s">
        <v>19</v>
      </c>
      <c r="F113" s="236" t="s">
        <v>5923</v>
      </c>
      <c r="G113" s="233"/>
      <c r="H113" s="237">
        <v>2.1280000000000001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205</v>
      </c>
      <c r="AU113" s="243" t="s">
        <v>82</v>
      </c>
      <c r="AV113" s="13" t="s">
        <v>82</v>
      </c>
      <c r="AW113" s="13" t="s">
        <v>33</v>
      </c>
      <c r="AX113" s="13" t="s">
        <v>72</v>
      </c>
      <c r="AY113" s="243" t="s">
        <v>190</v>
      </c>
    </row>
    <row r="114" s="13" customFormat="1">
      <c r="A114" s="13"/>
      <c r="B114" s="232"/>
      <c r="C114" s="233"/>
      <c r="D114" s="234" t="s">
        <v>205</v>
      </c>
      <c r="E114" s="235" t="s">
        <v>19</v>
      </c>
      <c r="F114" s="236" t="s">
        <v>5926</v>
      </c>
      <c r="G114" s="233"/>
      <c r="H114" s="237">
        <v>5.2640000000000002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205</v>
      </c>
      <c r="AU114" s="243" t="s">
        <v>82</v>
      </c>
      <c r="AV114" s="13" t="s">
        <v>82</v>
      </c>
      <c r="AW114" s="13" t="s">
        <v>33</v>
      </c>
      <c r="AX114" s="13" t="s">
        <v>72</v>
      </c>
      <c r="AY114" s="243" t="s">
        <v>190</v>
      </c>
    </row>
    <row r="115" s="13" customFormat="1">
      <c r="A115" s="13"/>
      <c r="B115" s="232"/>
      <c r="C115" s="233"/>
      <c r="D115" s="234" t="s">
        <v>205</v>
      </c>
      <c r="E115" s="235" t="s">
        <v>19</v>
      </c>
      <c r="F115" s="236" t="s">
        <v>5927</v>
      </c>
      <c r="G115" s="233"/>
      <c r="H115" s="237">
        <v>1.0560000000000001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205</v>
      </c>
      <c r="AU115" s="243" t="s">
        <v>82</v>
      </c>
      <c r="AV115" s="13" t="s">
        <v>82</v>
      </c>
      <c r="AW115" s="13" t="s">
        <v>33</v>
      </c>
      <c r="AX115" s="13" t="s">
        <v>72</v>
      </c>
      <c r="AY115" s="243" t="s">
        <v>190</v>
      </c>
    </row>
    <row r="116" s="13" customFormat="1">
      <c r="A116" s="13"/>
      <c r="B116" s="232"/>
      <c r="C116" s="233"/>
      <c r="D116" s="234" t="s">
        <v>205</v>
      </c>
      <c r="E116" s="235" t="s">
        <v>19</v>
      </c>
      <c r="F116" s="236" t="s">
        <v>5928</v>
      </c>
      <c r="G116" s="233"/>
      <c r="H116" s="237">
        <v>1.232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205</v>
      </c>
      <c r="AU116" s="243" t="s">
        <v>82</v>
      </c>
      <c r="AV116" s="13" t="s">
        <v>82</v>
      </c>
      <c r="AW116" s="13" t="s">
        <v>33</v>
      </c>
      <c r="AX116" s="13" t="s">
        <v>72</v>
      </c>
      <c r="AY116" s="243" t="s">
        <v>190</v>
      </c>
    </row>
    <row r="117" s="13" customFormat="1">
      <c r="A117" s="13"/>
      <c r="B117" s="232"/>
      <c r="C117" s="233"/>
      <c r="D117" s="234" t="s">
        <v>205</v>
      </c>
      <c r="E117" s="235" t="s">
        <v>19</v>
      </c>
      <c r="F117" s="236" t="s">
        <v>5929</v>
      </c>
      <c r="G117" s="233"/>
      <c r="H117" s="237">
        <v>0.72799999999999998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205</v>
      </c>
      <c r="AU117" s="243" t="s">
        <v>82</v>
      </c>
      <c r="AV117" s="13" t="s">
        <v>82</v>
      </c>
      <c r="AW117" s="13" t="s">
        <v>33</v>
      </c>
      <c r="AX117" s="13" t="s">
        <v>72</v>
      </c>
      <c r="AY117" s="243" t="s">
        <v>190</v>
      </c>
    </row>
    <row r="118" s="13" customFormat="1">
      <c r="A118" s="13"/>
      <c r="B118" s="232"/>
      <c r="C118" s="233"/>
      <c r="D118" s="234" t="s">
        <v>205</v>
      </c>
      <c r="E118" s="235" t="s">
        <v>19</v>
      </c>
      <c r="F118" s="236" t="s">
        <v>5930</v>
      </c>
      <c r="G118" s="233"/>
      <c r="H118" s="237">
        <v>5.952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205</v>
      </c>
      <c r="AU118" s="243" t="s">
        <v>82</v>
      </c>
      <c r="AV118" s="13" t="s">
        <v>82</v>
      </c>
      <c r="AW118" s="13" t="s">
        <v>33</v>
      </c>
      <c r="AX118" s="13" t="s">
        <v>72</v>
      </c>
      <c r="AY118" s="243" t="s">
        <v>190</v>
      </c>
    </row>
    <row r="119" s="13" customFormat="1">
      <c r="A119" s="13"/>
      <c r="B119" s="232"/>
      <c r="C119" s="233"/>
      <c r="D119" s="234" t="s">
        <v>205</v>
      </c>
      <c r="E119" s="235" t="s">
        <v>19</v>
      </c>
      <c r="F119" s="236" t="s">
        <v>5931</v>
      </c>
      <c r="G119" s="233"/>
      <c r="H119" s="237">
        <v>6.5999999999999996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205</v>
      </c>
      <c r="AU119" s="243" t="s">
        <v>82</v>
      </c>
      <c r="AV119" s="13" t="s">
        <v>82</v>
      </c>
      <c r="AW119" s="13" t="s">
        <v>33</v>
      </c>
      <c r="AX119" s="13" t="s">
        <v>72</v>
      </c>
      <c r="AY119" s="243" t="s">
        <v>190</v>
      </c>
    </row>
    <row r="120" s="13" customFormat="1">
      <c r="A120" s="13"/>
      <c r="B120" s="232"/>
      <c r="C120" s="233"/>
      <c r="D120" s="234" t="s">
        <v>205</v>
      </c>
      <c r="E120" s="235" t="s">
        <v>19</v>
      </c>
      <c r="F120" s="236" t="s">
        <v>5932</v>
      </c>
      <c r="G120" s="233"/>
      <c r="H120" s="237">
        <v>3.96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205</v>
      </c>
      <c r="AU120" s="243" t="s">
        <v>82</v>
      </c>
      <c r="AV120" s="13" t="s">
        <v>82</v>
      </c>
      <c r="AW120" s="13" t="s">
        <v>33</v>
      </c>
      <c r="AX120" s="13" t="s">
        <v>72</v>
      </c>
      <c r="AY120" s="243" t="s">
        <v>190</v>
      </c>
    </row>
    <row r="121" s="13" customFormat="1">
      <c r="A121" s="13"/>
      <c r="B121" s="232"/>
      <c r="C121" s="233"/>
      <c r="D121" s="234" t="s">
        <v>205</v>
      </c>
      <c r="E121" s="235" t="s">
        <v>19</v>
      </c>
      <c r="F121" s="236" t="s">
        <v>5933</v>
      </c>
      <c r="G121" s="233"/>
      <c r="H121" s="237">
        <v>0.88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205</v>
      </c>
      <c r="AU121" s="243" t="s">
        <v>82</v>
      </c>
      <c r="AV121" s="13" t="s">
        <v>82</v>
      </c>
      <c r="AW121" s="13" t="s">
        <v>33</v>
      </c>
      <c r="AX121" s="13" t="s">
        <v>72</v>
      </c>
      <c r="AY121" s="243" t="s">
        <v>190</v>
      </c>
    </row>
    <row r="122" s="13" customFormat="1">
      <c r="A122" s="13"/>
      <c r="B122" s="232"/>
      <c r="C122" s="233"/>
      <c r="D122" s="234" t="s">
        <v>205</v>
      </c>
      <c r="E122" s="235" t="s">
        <v>19</v>
      </c>
      <c r="F122" s="236" t="s">
        <v>5934</v>
      </c>
      <c r="G122" s="233"/>
      <c r="H122" s="237">
        <v>1.248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205</v>
      </c>
      <c r="AU122" s="243" t="s">
        <v>82</v>
      </c>
      <c r="AV122" s="13" t="s">
        <v>82</v>
      </c>
      <c r="AW122" s="13" t="s">
        <v>33</v>
      </c>
      <c r="AX122" s="13" t="s">
        <v>72</v>
      </c>
      <c r="AY122" s="243" t="s">
        <v>190</v>
      </c>
    </row>
    <row r="123" s="13" customFormat="1">
      <c r="A123" s="13"/>
      <c r="B123" s="232"/>
      <c r="C123" s="233"/>
      <c r="D123" s="234" t="s">
        <v>205</v>
      </c>
      <c r="E123" s="235" t="s">
        <v>19</v>
      </c>
      <c r="F123" s="236" t="s">
        <v>5935</v>
      </c>
      <c r="G123" s="233"/>
      <c r="H123" s="237">
        <v>99.680000000000007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205</v>
      </c>
      <c r="AU123" s="243" t="s">
        <v>82</v>
      </c>
      <c r="AV123" s="13" t="s">
        <v>82</v>
      </c>
      <c r="AW123" s="13" t="s">
        <v>33</v>
      </c>
      <c r="AX123" s="13" t="s">
        <v>72</v>
      </c>
      <c r="AY123" s="243" t="s">
        <v>190</v>
      </c>
    </row>
    <row r="124" s="15" customFormat="1">
      <c r="A124" s="15"/>
      <c r="B124" s="264"/>
      <c r="C124" s="265"/>
      <c r="D124" s="234" t="s">
        <v>205</v>
      </c>
      <c r="E124" s="266" t="s">
        <v>19</v>
      </c>
      <c r="F124" s="267" t="s">
        <v>243</v>
      </c>
      <c r="G124" s="265"/>
      <c r="H124" s="268">
        <v>145.27200000000002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4" t="s">
        <v>205</v>
      </c>
      <c r="AU124" s="274" t="s">
        <v>82</v>
      </c>
      <c r="AV124" s="15" t="s">
        <v>197</v>
      </c>
      <c r="AW124" s="15" t="s">
        <v>33</v>
      </c>
      <c r="AX124" s="15" t="s">
        <v>79</v>
      </c>
      <c r="AY124" s="274" t="s">
        <v>190</v>
      </c>
    </row>
    <row r="125" s="2" customFormat="1" ht="24.15" customHeight="1">
      <c r="A125" s="40"/>
      <c r="B125" s="41"/>
      <c r="C125" s="214" t="s">
        <v>82</v>
      </c>
      <c r="D125" s="214" t="s">
        <v>192</v>
      </c>
      <c r="E125" s="215" t="s">
        <v>433</v>
      </c>
      <c r="F125" s="216" t="s">
        <v>434</v>
      </c>
      <c r="G125" s="217" t="s">
        <v>195</v>
      </c>
      <c r="H125" s="218">
        <v>192.50999999999999</v>
      </c>
      <c r="I125" s="219"/>
      <c r="J125" s="220">
        <f>ROUND(I125*H125,2)</f>
        <v>0</v>
      </c>
      <c r="K125" s="216" t="s">
        <v>196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197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197</v>
      </c>
      <c r="BM125" s="225" t="s">
        <v>5936</v>
      </c>
    </row>
    <row r="126" s="2" customFormat="1">
      <c r="A126" s="40"/>
      <c r="B126" s="41"/>
      <c r="C126" s="42"/>
      <c r="D126" s="227" t="s">
        <v>199</v>
      </c>
      <c r="E126" s="42"/>
      <c r="F126" s="228" t="s">
        <v>436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199</v>
      </c>
      <c r="AU126" s="19" t="s">
        <v>82</v>
      </c>
    </row>
    <row r="127" s="13" customFormat="1">
      <c r="A127" s="13"/>
      <c r="B127" s="232"/>
      <c r="C127" s="233"/>
      <c r="D127" s="234" t="s">
        <v>205</v>
      </c>
      <c r="E127" s="235" t="s">
        <v>19</v>
      </c>
      <c r="F127" s="236" t="s">
        <v>5937</v>
      </c>
      <c r="G127" s="233"/>
      <c r="H127" s="237">
        <v>5.6699999999999999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205</v>
      </c>
      <c r="AU127" s="243" t="s">
        <v>82</v>
      </c>
      <c r="AV127" s="13" t="s">
        <v>82</v>
      </c>
      <c r="AW127" s="13" t="s">
        <v>33</v>
      </c>
      <c r="AX127" s="13" t="s">
        <v>72</v>
      </c>
      <c r="AY127" s="243" t="s">
        <v>190</v>
      </c>
    </row>
    <row r="128" s="13" customFormat="1">
      <c r="A128" s="13"/>
      <c r="B128" s="232"/>
      <c r="C128" s="233"/>
      <c r="D128" s="234" t="s">
        <v>205</v>
      </c>
      <c r="E128" s="235" t="s">
        <v>19</v>
      </c>
      <c r="F128" s="236" t="s">
        <v>5938</v>
      </c>
      <c r="G128" s="233"/>
      <c r="H128" s="237">
        <v>3.6000000000000001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205</v>
      </c>
      <c r="AU128" s="243" t="s">
        <v>82</v>
      </c>
      <c r="AV128" s="13" t="s">
        <v>82</v>
      </c>
      <c r="AW128" s="13" t="s">
        <v>33</v>
      </c>
      <c r="AX128" s="13" t="s">
        <v>72</v>
      </c>
      <c r="AY128" s="243" t="s">
        <v>190</v>
      </c>
    </row>
    <row r="129" s="13" customFormat="1">
      <c r="A129" s="13"/>
      <c r="B129" s="232"/>
      <c r="C129" s="233"/>
      <c r="D129" s="234" t="s">
        <v>205</v>
      </c>
      <c r="E129" s="235" t="s">
        <v>19</v>
      </c>
      <c r="F129" s="236" t="s">
        <v>5939</v>
      </c>
      <c r="G129" s="233"/>
      <c r="H129" s="237">
        <v>6.8399999999999999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205</v>
      </c>
      <c r="AU129" s="243" t="s">
        <v>82</v>
      </c>
      <c r="AV129" s="13" t="s">
        <v>82</v>
      </c>
      <c r="AW129" s="13" t="s">
        <v>33</v>
      </c>
      <c r="AX129" s="13" t="s">
        <v>72</v>
      </c>
      <c r="AY129" s="243" t="s">
        <v>190</v>
      </c>
    </row>
    <row r="130" s="13" customFormat="1">
      <c r="A130" s="13"/>
      <c r="B130" s="232"/>
      <c r="C130" s="233"/>
      <c r="D130" s="234" t="s">
        <v>205</v>
      </c>
      <c r="E130" s="235" t="s">
        <v>19</v>
      </c>
      <c r="F130" s="236" t="s">
        <v>5940</v>
      </c>
      <c r="G130" s="233"/>
      <c r="H130" s="237">
        <v>4.6200000000000001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33</v>
      </c>
      <c r="AX130" s="13" t="s">
        <v>72</v>
      </c>
      <c r="AY130" s="243" t="s">
        <v>190</v>
      </c>
    </row>
    <row r="131" s="13" customFormat="1">
      <c r="A131" s="13"/>
      <c r="B131" s="232"/>
      <c r="C131" s="233"/>
      <c r="D131" s="234" t="s">
        <v>205</v>
      </c>
      <c r="E131" s="235" t="s">
        <v>19</v>
      </c>
      <c r="F131" s="236" t="s">
        <v>5941</v>
      </c>
      <c r="G131" s="233"/>
      <c r="H131" s="237">
        <v>7.04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205</v>
      </c>
      <c r="AU131" s="243" t="s">
        <v>82</v>
      </c>
      <c r="AV131" s="13" t="s">
        <v>82</v>
      </c>
      <c r="AW131" s="13" t="s">
        <v>33</v>
      </c>
      <c r="AX131" s="13" t="s">
        <v>72</v>
      </c>
      <c r="AY131" s="243" t="s">
        <v>190</v>
      </c>
    </row>
    <row r="132" s="13" customFormat="1">
      <c r="A132" s="13"/>
      <c r="B132" s="232"/>
      <c r="C132" s="233"/>
      <c r="D132" s="234" t="s">
        <v>205</v>
      </c>
      <c r="E132" s="235" t="s">
        <v>19</v>
      </c>
      <c r="F132" s="236" t="s">
        <v>5942</v>
      </c>
      <c r="G132" s="233"/>
      <c r="H132" s="237">
        <v>66.239999999999995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205</v>
      </c>
      <c r="AU132" s="243" t="s">
        <v>82</v>
      </c>
      <c r="AV132" s="13" t="s">
        <v>82</v>
      </c>
      <c r="AW132" s="13" t="s">
        <v>33</v>
      </c>
      <c r="AX132" s="13" t="s">
        <v>72</v>
      </c>
      <c r="AY132" s="243" t="s">
        <v>190</v>
      </c>
    </row>
    <row r="133" s="13" customFormat="1">
      <c r="A133" s="13"/>
      <c r="B133" s="232"/>
      <c r="C133" s="233"/>
      <c r="D133" s="234" t="s">
        <v>205</v>
      </c>
      <c r="E133" s="235" t="s">
        <v>19</v>
      </c>
      <c r="F133" s="236" t="s">
        <v>5943</v>
      </c>
      <c r="G133" s="233"/>
      <c r="H133" s="237">
        <v>5.25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205</v>
      </c>
      <c r="AU133" s="243" t="s">
        <v>82</v>
      </c>
      <c r="AV133" s="13" t="s">
        <v>82</v>
      </c>
      <c r="AW133" s="13" t="s">
        <v>33</v>
      </c>
      <c r="AX133" s="13" t="s">
        <v>72</v>
      </c>
      <c r="AY133" s="243" t="s">
        <v>190</v>
      </c>
    </row>
    <row r="134" s="13" customFormat="1">
      <c r="A134" s="13"/>
      <c r="B134" s="232"/>
      <c r="C134" s="233"/>
      <c r="D134" s="234" t="s">
        <v>205</v>
      </c>
      <c r="E134" s="235" t="s">
        <v>19</v>
      </c>
      <c r="F134" s="236" t="s">
        <v>5944</v>
      </c>
      <c r="G134" s="233"/>
      <c r="H134" s="237">
        <v>26.789999999999999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205</v>
      </c>
      <c r="AU134" s="243" t="s">
        <v>82</v>
      </c>
      <c r="AV134" s="13" t="s">
        <v>82</v>
      </c>
      <c r="AW134" s="13" t="s">
        <v>33</v>
      </c>
      <c r="AX134" s="13" t="s">
        <v>72</v>
      </c>
      <c r="AY134" s="243" t="s">
        <v>190</v>
      </c>
    </row>
    <row r="135" s="13" customFormat="1">
      <c r="A135" s="13"/>
      <c r="B135" s="232"/>
      <c r="C135" s="233"/>
      <c r="D135" s="234" t="s">
        <v>205</v>
      </c>
      <c r="E135" s="235" t="s">
        <v>19</v>
      </c>
      <c r="F135" s="236" t="s">
        <v>5945</v>
      </c>
      <c r="G135" s="233"/>
      <c r="H135" s="237">
        <v>10.050000000000001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205</v>
      </c>
      <c r="AU135" s="243" t="s">
        <v>82</v>
      </c>
      <c r="AV135" s="13" t="s">
        <v>82</v>
      </c>
      <c r="AW135" s="13" t="s">
        <v>33</v>
      </c>
      <c r="AX135" s="13" t="s">
        <v>72</v>
      </c>
      <c r="AY135" s="243" t="s">
        <v>190</v>
      </c>
    </row>
    <row r="136" s="13" customFormat="1">
      <c r="A136" s="13"/>
      <c r="B136" s="232"/>
      <c r="C136" s="233"/>
      <c r="D136" s="234" t="s">
        <v>205</v>
      </c>
      <c r="E136" s="235" t="s">
        <v>19</v>
      </c>
      <c r="F136" s="236" t="s">
        <v>5946</v>
      </c>
      <c r="G136" s="233"/>
      <c r="H136" s="237">
        <v>2.8599999999999999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205</v>
      </c>
      <c r="AU136" s="243" t="s">
        <v>82</v>
      </c>
      <c r="AV136" s="13" t="s">
        <v>82</v>
      </c>
      <c r="AW136" s="13" t="s">
        <v>33</v>
      </c>
      <c r="AX136" s="13" t="s">
        <v>72</v>
      </c>
      <c r="AY136" s="243" t="s">
        <v>190</v>
      </c>
    </row>
    <row r="137" s="13" customFormat="1">
      <c r="A137" s="13"/>
      <c r="B137" s="232"/>
      <c r="C137" s="233"/>
      <c r="D137" s="234" t="s">
        <v>205</v>
      </c>
      <c r="E137" s="235" t="s">
        <v>19</v>
      </c>
      <c r="F137" s="236" t="s">
        <v>5947</v>
      </c>
      <c r="G137" s="233"/>
      <c r="H137" s="237">
        <v>2.9399999999999999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205</v>
      </c>
      <c r="AU137" s="243" t="s">
        <v>82</v>
      </c>
      <c r="AV137" s="13" t="s">
        <v>82</v>
      </c>
      <c r="AW137" s="13" t="s">
        <v>33</v>
      </c>
      <c r="AX137" s="13" t="s">
        <v>72</v>
      </c>
      <c r="AY137" s="243" t="s">
        <v>190</v>
      </c>
    </row>
    <row r="138" s="13" customFormat="1">
      <c r="A138" s="13"/>
      <c r="B138" s="232"/>
      <c r="C138" s="233"/>
      <c r="D138" s="234" t="s">
        <v>205</v>
      </c>
      <c r="E138" s="235" t="s">
        <v>19</v>
      </c>
      <c r="F138" s="236" t="s">
        <v>5948</v>
      </c>
      <c r="G138" s="233"/>
      <c r="H138" s="237">
        <v>14.4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205</v>
      </c>
      <c r="AU138" s="243" t="s">
        <v>82</v>
      </c>
      <c r="AV138" s="13" t="s">
        <v>82</v>
      </c>
      <c r="AW138" s="13" t="s">
        <v>33</v>
      </c>
      <c r="AX138" s="13" t="s">
        <v>72</v>
      </c>
      <c r="AY138" s="243" t="s">
        <v>190</v>
      </c>
    </row>
    <row r="139" s="13" customFormat="1">
      <c r="A139" s="13"/>
      <c r="B139" s="232"/>
      <c r="C139" s="233"/>
      <c r="D139" s="234" t="s">
        <v>205</v>
      </c>
      <c r="E139" s="235" t="s">
        <v>19</v>
      </c>
      <c r="F139" s="236" t="s">
        <v>5949</v>
      </c>
      <c r="G139" s="233"/>
      <c r="H139" s="237">
        <v>5.4400000000000004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205</v>
      </c>
      <c r="AU139" s="243" t="s">
        <v>82</v>
      </c>
      <c r="AV139" s="13" t="s">
        <v>82</v>
      </c>
      <c r="AW139" s="13" t="s">
        <v>33</v>
      </c>
      <c r="AX139" s="13" t="s">
        <v>72</v>
      </c>
      <c r="AY139" s="243" t="s">
        <v>190</v>
      </c>
    </row>
    <row r="140" s="13" customFormat="1">
      <c r="A140" s="13"/>
      <c r="B140" s="232"/>
      <c r="C140" s="233"/>
      <c r="D140" s="234" t="s">
        <v>205</v>
      </c>
      <c r="E140" s="235" t="s">
        <v>19</v>
      </c>
      <c r="F140" s="236" t="s">
        <v>5950</v>
      </c>
      <c r="G140" s="233"/>
      <c r="H140" s="237">
        <v>2.5499999999999998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82</v>
      </c>
      <c r="AV140" s="13" t="s">
        <v>82</v>
      </c>
      <c r="AW140" s="13" t="s">
        <v>33</v>
      </c>
      <c r="AX140" s="13" t="s">
        <v>72</v>
      </c>
      <c r="AY140" s="243" t="s">
        <v>190</v>
      </c>
    </row>
    <row r="141" s="13" customFormat="1">
      <c r="A141" s="13"/>
      <c r="B141" s="232"/>
      <c r="C141" s="233"/>
      <c r="D141" s="234" t="s">
        <v>205</v>
      </c>
      <c r="E141" s="235" t="s">
        <v>19</v>
      </c>
      <c r="F141" s="236" t="s">
        <v>5951</v>
      </c>
      <c r="G141" s="233"/>
      <c r="H141" s="237">
        <v>1.8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205</v>
      </c>
      <c r="AU141" s="243" t="s">
        <v>82</v>
      </c>
      <c r="AV141" s="13" t="s">
        <v>82</v>
      </c>
      <c r="AW141" s="13" t="s">
        <v>33</v>
      </c>
      <c r="AX141" s="13" t="s">
        <v>72</v>
      </c>
      <c r="AY141" s="243" t="s">
        <v>190</v>
      </c>
    </row>
    <row r="142" s="13" customFormat="1">
      <c r="A142" s="13"/>
      <c r="B142" s="232"/>
      <c r="C142" s="233"/>
      <c r="D142" s="234" t="s">
        <v>205</v>
      </c>
      <c r="E142" s="235" t="s">
        <v>19</v>
      </c>
      <c r="F142" s="236" t="s">
        <v>5952</v>
      </c>
      <c r="G142" s="233"/>
      <c r="H142" s="237">
        <v>2.7200000000000002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205</v>
      </c>
      <c r="AU142" s="243" t="s">
        <v>82</v>
      </c>
      <c r="AV142" s="13" t="s">
        <v>82</v>
      </c>
      <c r="AW142" s="13" t="s">
        <v>33</v>
      </c>
      <c r="AX142" s="13" t="s">
        <v>72</v>
      </c>
      <c r="AY142" s="243" t="s">
        <v>190</v>
      </c>
    </row>
    <row r="143" s="13" customFormat="1">
      <c r="A143" s="13"/>
      <c r="B143" s="232"/>
      <c r="C143" s="233"/>
      <c r="D143" s="234" t="s">
        <v>205</v>
      </c>
      <c r="E143" s="235" t="s">
        <v>19</v>
      </c>
      <c r="F143" s="236" t="s">
        <v>5950</v>
      </c>
      <c r="G143" s="233"/>
      <c r="H143" s="237">
        <v>2.5499999999999998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205</v>
      </c>
      <c r="AU143" s="243" t="s">
        <v>82</v>
      </c>
      <c r="AV143" s="13" t="s">
        <v>82</v>
      </c>
      <c r="AW143" s="13" t="s">
        <v>33</v>
      </c>
      <c r="AX143" s="13" t="s">
        <v>72</v>
      </c>
      <c r="AY143" s="243" t="s">
        <v>190</v>
      </c>
    </row>
    <row r="144" s="13" customFormat="1">
      <c r="A144" s="13"/>
      <c r="B144" s="232"/>
      <c r="C144" s="233"/>
      <c r="D144" s="234" t="s">
        <v>205</v>
      </c>
      <c r="E144" s="235" t="s">
        <v>19</v>
      </c>
      <c r="F144" s="236" t="s">
        <v>5953</v>
      </c>
      <c r="G144" s="233"/>
      <c r="H144" s="237">
        <v>17.550000000000001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205</v>
      </c>
      <c r="AU144" s="243" t="s">
        <v>82</v>
      </c>
      <c r="AV144" s="13" t="s">
        <v>82</v>
      </c>
      <c r="AW144" s="13" t="s">
        <v>33</v>
      </c>
      <c r="AX144" s="13" t="s">
        <v>72</v>
      </c>
      <c r="AY144" s="243" t="s">
        <v>190</v>
      </c>
    </row>
    <row r="145" s="13" customFormat="1">
      <c r="A145" s="13"/>
      <c r="B145" s="232"/>
      <c r="C145" s="233"/>
      <c r="D145" s="234" t="s">
        <v>205</v>
      </c>
      <c r="E145" s="235" t="s">
        <v>19</v>
      </c>
      <c r="F145" s="236" t="s">
        <v>5954</v>
      </c>
      <c r="G145" s="233"/>
      <c r="H145" s="237">
        <v>3.6000000000000001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205</v>
      </c>
      <c r="AU145" s="243" t="s">
        <v>82</v>
      </c>
      <c r="AV145" s="13" t="s">
        <v>82</v>
      </c>
      <c r="AW145" s="13" t="s">
        <v>33</v>
      </c>
      <c r="AX145" s="13" t="s">
        <v>72</v>
      </c>
      <c r="AY145" s="243" t="s">
        <v>190</v>
      </c>
    </row>
    <row r="146" s="15" customFormat="1">
      <c r="A146" s="15"/>
      <c r="B146" s="264"/>
      <c r="C146" s="265"/>
      <c r="D146" s="234" t="s">
        <v>205</v>
      </c>
      <c r="E146" s="266" t="s">
        <v>19</v>
      </c>
      <c r="F146" s="267" t="s">
        <v>243</v>
      </c>
      <c r="G146" s="265"/>
      <c r="H146" s="268">
        <v>192.51000000000005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4" t="s">
        <v>205</v>
      </c>
      <c r="AU146" s="274" t="s">
        <v>82</v>
      </c>
      <c r="AV146" s="15" t="s">
        <v>197</v>
      </c>
      <c r="AW146" s="15" t="s">
        <v>33</v>
      </c>
      <c r="AX146" s="15" t="s">
        <v>79</v>
      </c>
      <c r="AY146" s="274" t="s">
        <v>190</v>
      </c>
    </row>
    <row r="147" s="2" customFormat="1" ht="16.5" customHeight="1">
      <c r="A147" s="40"/>
      <c r="B147" s="41"/>
      <c r="C147" s="214" t="s">
        <v>207</v>
      </c>
      <c r="D147" s="214" t="s">
        <v>192</v>
      </c>
      <c r="E147" s="215" t="s">
        <v>5717</v>
      </c>
      <c r="F147" s="216" t="s">
        <v>5718</v>
      </c>
      <c r="G147" s="217" t="s">
        <v>195</v>
      </c>
      <c r="H147" s="218">
        <v>10</v>
      </c>
      <c r="I147" s="219"/>
      <c r="J147" s="220">
        <f>ROUND(I147*H147,2)</f>
        <v>0</v>
      </c>
      <c r="K147" s="216" t="s">
        <v>196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197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197</v>
      </c>
      <c r="BM147" s="225" t="s">
        <v>5955</v>
      </c>
    </row>
    <row r="148" s="2" customFormat="1">
      <c r="A148" s="40"/>
      <c r="B148" s="41"/>
      <c r="C148" s="42"/>
      <c r="D148" s="227" t="s">
        <v>199</v>
      </c>
      <c r="E148" s="42"/>
      <c r="F148" s="228" t="s">
        <v>5720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199</v>
      </c>
      <c r="AU148" s="19" t="s">
        <v>82</v>
      </c>
    </row>
    <row r="149" s="13" customFormat="1">
      <c r="A149" s="13"/>
      <c r="B149" s="232"/>
      <c r="C149" s="233"/>
      <c r="D149" s="234" t="s">
        <v>205</v>
      </c>
      <c r="E149" s="235" t="s">
        <v>19</v>
      </c>
      <c r="F149" s="236" t="s">
        <v>5956</v>
      </c>
      <c r="G149" s="233"/>
      <c r="H149" s="237">
        <v>5.5999999999999996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205</v>
      </c>
      <c r="AU149" s="243" t="s">
        <v>82</v>
      </c>
      <c r="AV149" s="13" t="s">
        <v>82</v>
      </c>
      <c r="AW149" s="13" t="s">
        <v>33</v>
      </c>
      <c r="AX149" s="13" t="s">
        <v>72</v>
      </c>
      <c r="AY149" s="243" t="s">
        <v>190</v>
      </c>
    </row>
    <row r="150" s="13" customFormat="1">
      <c r="A150" s="13"/>
      <c r="B150" s="232"/>
      <c r="C150" s="233"/>
      <c r="D150" s="234" t="s">
        <v>205</v>
      </c>
      <c r="E150" s="235" t="s">
        <v>19</v>
      </c>
      <c r="F150" s="236" t="s">
        <v>5957</v>
      </c>
      <c r="G150" s="233"/>
      <c r="H150" s="237">
        <v>4.4000000000000004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205</v>
      </c>
      <c r="AU150" s="243" t="s">
        <v>82</v>
      </c>
      <c r="AV150" s="13" t="s">
        <v>82</v>
      </c>
      <c r="AW150" s="13" t="s">
        <v>33</v>
      </c>
      <c r="AX150" s="13" t="s">
        <v>72</v>
      </c>
      <c r="AY150" s="243" t="s">
        <v>190</v>
      </c>
    </row>
    <row r="151" s="15" customFormat="1">
      <c r="A151" s="15"/>
      <c r="B151" s="264"/>
      <c r="C151" s="265"/>
      <c r="D151" s="234" t="s">
        <v>205</v>
      </c>
      <c r="E151" s="266" t="s">
        <v>19</v>
      </c>
      <c r="F151" s="267" t="s">
        <v>243</v>
      </c>
      <c r="G151" s="265"/>
      <c r="H151" s="268">
        <v>10</v>
      </c>
      <c r="I151" s="269"/>
      <c r="J151" s="265"/>
      <c r="K151" s="265"/>
      <c r="L151" s="270"/>
      <c r="M151" s="271"/>
      <c r="N151" s="272"/>
      <c r="O151" s="272"/>
      <c r="P151" s="272"/>
      <c r="Q151" s="272"/>
      <c r="R151" s="272"/>
      <c r="S151" s="272"/>
      <c r="T151" s="27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4" t="s">
        <v>205</v>
      </c>
      <c r="AU151" s="274" t="s">
        <v>82</v>
      </c>
      <c r="AV151" s="15" t="s">
        <v>197</v>
      </c>
      <c r="AW151" s="15" t="s">
        <v>33</v>
      </c>
      <c r="AX151" s="15" t="s">
        <v>79</v>
      </c>
      <c r="AY151" s="274" t="s">
        <v>190</v>
      </c>
    </row>
    <row r="152" s="2" customFormat="1" ht="21.75" customHeight="1">
      <c r="A152" s="40"/>
      <c r="B152" s="41"/>
      <c r="C152" s="214" t="s">
        <v>197</v>
      </c>
      <c r="D152" s="214" t="s">
        <v>192</v>
      </c>
      <c r="E152" s="215" t="s">
        <v>442</v>
      </c>
      <c r="F152" s="216" t="s">
        <v>443</v>
      </c>
      <c r="G152" s="217" t="s">
        <v>214</v>
      </c>
      <c r="H152" s="218">
        <v>385.01999999999998</v>
      </c>
      <c r="I152" s="219"/>
      <c r="J152" s="220">
        <f>ROUND(I152*H152,2)</f>
        <v>0</v>
      </c>
      <c r="K152" s="216" t="s">
        <v>196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0.00084000000000000003</v>
      </c>
      <c r="R152" s="223">
        <f>Q152*H152</f>
        <v>0.3234168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197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5958</v>
      </c>
    </row>
    <row r="153" s="2" customFormat="1">
      <c r="A153" s="40"/>
      <c r="B153" s="41"/>
      <c r="C153" s="42"/>
      <c r="D153" s="227" t="s">
        <v>199</v>
      </c>
      <c r="E153" s="42"/>
      <c r="F153" s="228" t="s">
        <v>445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13" customFormat="1">
      <c r="A154" s="13"/>
      <c r="B154" s="232"/>
      <c r="C154" s="233"/>
      <c r="D154" s="234" t="s">
        <v>205</v>
      </c>
      <c r="E154" s="235" t="s">
        <v>19</v>
      </c>
      <c r="F154" s="236" t="s">
        <v>5959</v>
      </c>
      <c r="G154" s="233"/>
      <c r="H154" s="237">
        <v>11.34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205</v>
      </c>
      <c r="AU154" s="243" t="s">
        <v>82</v>
      </c>
      <c r="AV154" s="13" t="s">
        <v>82</v>
      </c>
      <c r="AW154" s="13" t="s">
        <v>33</v>
      </c>
      <c r="AX154" s="13" t="s">
        <v>72</v>
      </c>
      <c r="AY154" s="243" t="s">
        <v>190</v>
      </c>
    </row>
    <row r="155" s="13" customFormat="1">
      <c r="A155" s="13"/>
      <c r="B155" s="232"/>
      <c r="C155" s="233"/>
      <c r="D155" s="234" t="s">
        <v>205</v>
      </c>
      <c r="E155" s="235" t="s">
        <v>19</v>
      </c>
      <c r="F155" s="236" t="s">
        <v>5960</v>
      </c>
      <c r="G155" s="233"/>
      <c r="H155" s="237">
        <v>7.2000000000000002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205</v>
      </c>
      <c r="AU155" s="243" t="s">
        <v>82</v>
      </c>
      <c r="AV155" s="13" t="s">
        <v>82</v>
      </c>
      <c r="AW155" s="13" t="s">
        <v>33</v>
      </c>
      <c r="AX155" s="13" t="s">
        <v>72</v>
      </c>
      <c r="AY155" s="243" t="s">
        <v>190</v>
      </c>
    </row>
    <row r="156" s="13" customFormat="1">
      <c r="A156" s="13"/>
      <c r="B156" s="232"/>
      <c r="C156" s="233"/>
      <c r="D156" s="234" t="s">
        <v>205</v>
      </c>
      <c r="E156" s="235" t="s">
        <v>19</v>
      </c>
      <c r="F156" s="236" t="s">
        <v>5961</v>
      </c>
      <c r="G156" s="233"/>
      <c r="H156" s="237">
        <v>13.68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205</v>
      </c>
      <c r="AU156" s="243" t="s">
        <v>82</v>
      </c>
      <c r="AV156" s="13" t="s">
        <v>82</v>
      </c>
      <c r="AW156" s="13" t="s">
        <v>33</v>
      </c>
      <c r="AX156" s="13" t="s">
        <v>72</v>
      </c>
      <c r="AY156" s="243" t="s">
        <v>190</v>
      </c>
    </row>
    <row r="157" s="13" customFormat="1">
      <c r="A157" s="13"/>
      <c r="B157" s="232"/>
      <c r="C157" s="233"/>
      <c r="D157" s="234" t="s">
        <v>205</v>
      </c>
      <c r="E157" s="235" t="s">
        <v>19</v>
      </c>
      <c r="F157" s="236" t="s">
        <v>5962</v>
      </c>
      <c r="G157" s="233"/>
      <c r="H157" s="237">
        <v>9.2400000000000002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205</v>
      </c>
      <c r="AU157" s="243" t="s">
        <v>82</v>
      </c>
      <c r="AV157" s="13" t="s">
        <v>82</v>
      </c>
      <c r="AW157" s="13" t="s">
        <v>33</v>
      </c>
      <c r="AX157" s="13" t="s">
        <v>72</v>
      </c>
      <c r="AY157" s="243" t="s">
        <v>190</v>
      </c>
    </row>
    <row r="158" s="13" customFormat="1">
      <c r="A158" s="13"/>
      <c r="B158" s="232"/>
      <c r="C158" s="233"/>
      <c r="D158" s="234" t="s">
        <v>205</v>
      </c>
      <c r="E158" s="235" t="s">
        <v>19</v>
      </c>
      <c r="F158" s="236" t="s">
        <v>5963</v>
      </c>
      <c r="G158" s="233"/>
      <c r="H158" s="237">
        <v>14.08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205</v>
      </c>
      <c r="AU158" s="243" t="s">
        <v>82</v>
      </c>
      <c r="AV158" s="13" t="s">
        <v>82</v>
      </c>
      <c r="AW158" s="13" t="s">
        <v>33</v>
      </c>
      <c r="AX158" s="13" t="s">
        <v>72</v>
      </c>
      <c r="AY158" s="243" t="s">
        <v>190</v>
      </c>
    </row>
    <row r="159" s="13" customFormat="1">
      <c r="A159" s="13"/>
      <c r="B159" s="232"/>
      <c r="C159" s="233"/>
      <c r="D159" s="234" t="s">
        <v>205</v>
      </c>
      <c r="E159" s="235" t="s">
        <v>19</v>
      </c>
      <c r="F159" s="236" t="s">
        <v>5964</v>
      </c>
      <c r="G159" s="233"/>
      <c r="H159" s="237">
        <v>132.47999999999999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205</v>
      </c>
      <c r="AU159" s="243" t="s">
        <v>82</v>
      </c>
      <c r="AV159" s="13" t="s">
        <v>82</v>
      </c>
      <c r="AW159" s="13" t="s">
        <v>33</v>
      </c>
      <c r="AX159" s="13" t="s">
        <v>72</v>
      </c>
      <c r="AY159" s="243" t="s">
        <v>190</v>
      </c>
    </row>
    <row r="160" s="13" customFormat="1">
      <c r="A160" s="13"/>
      <c r="B160" s="232"/>
      <c r="C160" s="233"/>
      <c r="D160" s="234" t="s">
        <v>205</v>
      </c>
      <c r="E160" s="235" t="s">
        <v>19</v>
      </c>
      <c r="F160" s="236" t="s">
        <v>5965</v>
      </c>
      <c r="G160" s="233"/>
      <c r="H160" s="237">
        <v>10.5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205</v>
      </c>
      <c r="AU160" s="243" t="s">
        <v>82</v>
      </c>
      <c r="AV160" s="13" t="s">
        <v>82</v>
      </c>
      <c r="AW160" s="13" t="s">
        <v>33</v>
      </c>
      <c r="AX160" s="13" t="s">
        <v>72</v>
      </c>
      <c r="AY160" s="243" t="s">
        <v>190</v>
      </c>
    </row>
    <row r="161" s="13" customFormat="1">
      <c r="A161" s="13"/>
      <c r="B161" s="232"/>
      <c r="C161" s="233"/>
      <c r="D161" s="234" t="s">
        <v>205</v>
      </c>
      <c r="E161" s="235" t="s">
        <v>19</v>
      </c>
      <c r="F161" s="236" t="s">
        <v>5966</v>
      </c>
      <c r="G161" s="233"/>
      <c r="H161" s="237">
        <v>53.579999999999998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205</v>
      </c>
      <c r="AU161" s="243" t="s">
        <v>82</v>
      </c>
      <c r="AV161" s="13" t="s">
        <v>82</v>
      </c>
      <c r="AW161" s="13" t="s">
        <v>33</v>
      </c>
      <c r="AX161" s="13" t="s">
        <v>72</v>
      </c>
      <c r="AY161" s="243" t="s">
        <v>190</v>
      </c>
    </row>
    <row r="162" s="13" customFormat="1">
      <c r="A162" s="13"/>
      <c r="B162" s="232"/>
      <c r="C162" s="233"/>
      <c r="D162" s="234" t="s">
        <v>205</v>
      </c>
      <c r="E162" s="235" t="s">
        <v>19</v>
      </c>
      <c r="F162" s="236" t="s">
        <v>5967</v>
      </c>
      <c r="G162" s="233"/>
      <c r="H162" s="237">
        <v>20.100000000000001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205</v>
      </c>
      <c r="AU162" s="243" t="s">
        <v>82</v>
      </c>
      <c r="AV162" s="13" t="s">
        <v>82</v>
      </c>
      <c r="AW162" s="13" t="s">
        <v>33</v>
      </c>
      <c r="AX162" s="13" t="s">
        <v>72</v>
      </c>
      <c r="AY162" s="243" t="s">
        <v>190</v>
      </c>
    </row>
    <row r="163" s="13" customFormat="1">
      <c r="A163" s="13"/>
      <c r="B163" s="232"/>
      <c r="C163" s="233"/>
      <c r="D163" s="234" t="s">
        <v>205</v>
      </c>
      <c r="E163" s="235" t="s">
        <v>19</v>
      </c>
      <c r="F163" s="236" t="s">
        <v>5968</v>
      </c>
      <c r="G163" s="233"/>
      <c r="H163" s="237">
        <v>5.7199999999999998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205</v>
      </c>
      <c r="AU163" s="243" t="s">
        <v>82</v>
      </c>
      <c r="AV163" s="13" t="s">
        <v>82</v>
      </c>
      <c r="AW163" s="13" t="s">
        <v>33</v>
      </c>
      <c r="AX163" s="13" t="s">
        <v>72</v>
      </c>
      <c r="AY163" s="243" t="s">
        <v>190</v>
      </c>
    </row>
    <row r="164" s="13" customFormat="1">
      <c r="A164" s="13"/>
      <c r="B164" s="232"/>
      <c r="C164" s="233"/>
      <c r="D164" s="234" t="s">
        <v>205</v>
      </c>
      <c r="E164" s="235" t="s">
        <v>19</v>
      </c>
      <c r="F164" s="236" t="s">
        <v>5969</v>
      </c>
      <c r="G164" s="233"/>
      <c r="H164" s="237">
        <v>5.8799999999999999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205</v>
      </c>
      <c r="AU164" s="243" t="s">
        <v>82</v>
      </c>
      <c r="AV164" s="13" t="s">
        <v>82</v>
      </c>
      <c r="AW164" s="13" t="s">
        <v>33</v>
      </c>
      <c r="AX164" s="13" t="s">
        <v>72</v>
      </c>
      <c r="AY164" s="243" t="s">
        <v>190</v>
      </c>
    </row>
    <row r="165" s="13" customFormat="1">
      <c r="A165" s="13"/>
      <c r="B165" s="232"/>
      <c r="C165" s="233"/>
      <c r="D165" s="234" t="s">
        <v>205</v>
      </c>
      <c r="E165" s="235" t="s">
        <v>19</v>
      </c>
      <c r="F165" s="236" t="s">
        <v>5970</v>
      </c>
      <c r="G165" s="233"/>
      <c r="H165" s="237">
        <v>28.800000000000001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205</v>
      </c>
      <c r="AU165" s="243" t="s">
        <v>82</v>
      </c>
      <c r="AV165" s="13" t="s">
        <v>82</v>
      </c>
      <c r="AW165" s="13" t="s">
        <v>33</v>
      </c>
      <c r="AX165" s="13" t="s">
        <v>72</v>
      </c>
      <c r="AY165" s="243" t="s">
        <v>190</v>
      </c>
    </row>
    <row r="166" s="13" customFormat="1">
      <c r="A166" s="13"/>
      <c r="B166" s="232"/>
      <c r="C166" s="233"/>
      <c r="D166" s="234" t="s">
        <v>205</v>
      </c>
      <c r="E166" s="235" t="s">
        <v>19</v>
      </c>
      <c r="F166" s="236" t="s">
        <v>5971</v>
      </c>
      <c r="G166" s="233"/>
      <c r="H166" s="237">
        <v>10.880000000000001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205</v>
      </c>
      <c r="AU166" s="243" t="s">
        <v>82</v>
      </c>
      <c r="AV166" s="13" t="s">
        <v>82</v>
      </c>
      <c r="AW166" s="13" t="s">
        <v>33</v>
      </c>
      <c r="AX166" s="13" t="s">
        <v>72</v>
      </c>
      <c r="AY166" s="243" t="s">
        <v>190</v>
      </c>
    </row>
    <row r="167" s="13" customFormat="1">
      <c r="A167" s="13"/>
      <c r="B167" s="232"/>
      <c r="C167" s="233"/>
      <c r="D167" s="234" t="s">
        <v>205</v>
      </c>
      <c r="E167" s="235" t="s">
        <v>19</v>
      </c>
      <c r="F167" s="236" t="s">
        <v>5972</v>
      </c>
      <c r="G167" s="233"/>
      <c r="H167" s="237">
        <v>5.0999999999999996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205</v>
      </c>
      <c r="AU167" s="243" t="s">
        <v>82</v>
      </c>
      <c r="AV167" s="13" t="s">
        <v>82</v>
      </c>
      <c r="AW167" s="13" t="s">
        <v>33</v>
      </c>
      <c r="AX167" s="13" t="s">
        <v>72</v>
      </c>
      <c r="AY167" s="243" t="s">
        <v>190</v>
      </c>
    </row>
    <row r="168" s="13" customFormat="1">
      <c r="A168" s="13"/>
      <c r="B168" s="232"/>
      <c r="C168" s="233"/>
      <c r="D168" s="234" t="s">
        <v>205</v>
      </c>
      <c r="E168" s="235" t="s">
        <v>19</v>
      </c>
      <c r="F168" s="236" t="s">
        <v>5973</v>
      </c>
      <c r="G168" s="233"/>
      <c r="H168" s="237">
        <v>3.6000000000000001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205</v>
      </c>
      <c r="AU168" s="243" t="s">
        <v>82</v>
      </c>
      <c r="AV168" s="13" t="s">
        <v>82</v>
      </c>
      <c r="AW168" s="13" t="s">
        <v>33</v>
      </c>
      <c r="AX168" s="13" t="s">
        <v>72</v>
      </c>
      <c r="AY168" s="243" t="s">
        <v>190</v>
      </c>
    </row>
    <row r="169" s="13" customFormat="1">
      <c r="A169" s="13"/>
      <c r="B169" s="232"/>
      <c r="C169" s="233"/>
      <c r="D169" s="234" t="s">
        <v>205</v>
      </c>
      <c r="E169" s="235" t="s">
        <v>19</v>
      </c>
      <c r="F169" s="236" t="s">
        <v>5974</v>
      </c>
      <c r="G169" s="233"/>
      <c r="H169" s="237">
        <v>5.4400000000000004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205</v>
      </c>
      <c r="AU169" s="243" t="s">
        <v>82</v>
      </c>
      <c r="AV169" s="13" t="s">
        <v>82</v>
      </c>
      <c r="AW169" s="13" t="s">
        <v>33</v>
      </c>
      <c r="AX169" s="13" t="s">
        <v>72</v>
      </c>
      <c r="AY169" s="243" t="s">
        <v>190</v>
      </c>
    </row>
    <row r="170" s="13" customFormat="1">
      <c r="A170" s="13"/>
      <c r="B170" s="232"/>
      <c r="C170" s="233"/>
      <c r="D170" s="234" t="s">
        <v>205</v>
      </c>
      <c r="E170" s="235" t="s">
        <v>19</v>
      </c>
      <c r="F170" s="236" t="s">
        <v>5972</v>
      </c>
      <c r="G170" s="233"/>
      <c r="H170" s="237">
        <v>5.0999999999999996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205</v>
      </c>
      <c r="AU170" s="243" t="s">
        <v>82</v>
      </c>
      <c r="AV170" s="13" t="s">
        <v>82</v>
      </c>
      <c r="AW170" s="13" t="s">
        <v>33</v>
      </c>
      <c r="AX170" s="13" t="s">
        <v>72</v>
      </c>
      <c r="AY170" s="243" t="s">
        <v>190</v>
      </c>
    </row>
    <row r="171" s="13" customFormat="1">
      <c r="A171" s="13"/>
      <c r="B171" s="232"/>
      <c r="C171" s="233"/>
      <c r="D171" s="234" t="s">
        <v>205</v>
      </c>
      <c r="E171" s="235" t="s">
        <v>19</v>
      </c>
      <c r="F171" s="236" t="s">
        <v>5975</v>
      </c>
      <c r="G171" s="233"/>
      <c r="H171" s="237">
        <v>35.100000000000001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205</v>
      </c>
      <c r="AU171" s="243" t="s">
        <v>82</v>
      </c>
      <c r="AV171" s="13" t="s">
        <v>82</v>
      </c>
      <c r="AW171" s="13" t="s">
        <v>33</v>
      </c>
      <c r="AX171" s="13" t="s">
        <v>72</v>
      </c>
      <c r="AY171" s="243" t="s">
        <v>190</v>
      </c>
    </row>
    <row r="172" s="13" customFormat="1">
      <c r="A172" s="13"/>
      <c r="B172" s="232"/>
      <c r="C172" s="233"/>
      <c r="D172" s="234" t="s">
        <v>205</v>
      </c>
      <c r="E172" s="235" t="s">
        <v>19</v>
      </c>
      <c r="F172" s="236" t="s">
        <v>5723</v>
      </c>
      <c r="G172" s="233"/>
      <c r="H172" s="237">
        <v>7.2000000000000002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205</v>
      </c>
      <c r="AU172" s="243" t="s">
        <v>82</v>
      </c>
      <c r="AV172" s="13" t="s">
        <v>82</v>
      </c>
      <c r="AW172" s="13" t="s">
        <v>33</v>
      </c>
      <c r="AX172" s="13" t="s">
        <v>72</v>
      </c>
      <c r="AY172" s="243" t="s">
        <v>190</v>
      </c>
    </row>
    <row r="173" s="15" customFormat="1">
      <c r="A173" s="15"/>
      <c r="B173" s="264"/>
      <c r="C173" s="265"/>
      <c r="D173" s="234" t="s">
        <v>205</v>
      </c>
      <c r="E173" s="266" t="s">
        <v>19</v>
      </c>
      <c r="F173" s="267" t="s">
        <v>243</v>
      </c>
      <c r="G173" s="265"/>
      <c r="H173" s="268">
        <v>385.01999999999998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205</v>
      </c>
      <c r="AU173" s="274" t="s">
        <v>82</v>
      </c>
      <c r="AV173" s="15" t="s">
        <v>197</v>
      </c>
      <c r="AW173" s="15" t="s">
        <v>33</v>
      </c>
      <c r="AX173" s="15" t="s">
        <v>79</v>
      </c>
      <c r="AY173" s="274" t="s">
        <v>190</v>
      </c>
    </row>
    <row r="174" s="2" customFormat="1" ht="24.15" customHeight="1">
      <c r="A174" s="40"/>
      <c r="B174" s="41"/>
      <c r="C174" s="214" t="s">
        <v>218</v>
      </c>
      <c r="D174" s="214" t="s">
        <v>192</v>
      </c>
      <c r="E174" s="215" t="s">
        <v>447</v>
      </c>
      <c r="F174" s="216" t="s">
        <v>448</v>
      </c>
      <c r="G174" s="217" t="s">
        <v>214</v>
      </c>
      <c r="H174" s="218">
        <v>385.01999999999998</v>
      </c>
      <c r="I174" s="219"/>
      <c r="J174" s="220">
        <f>ROUND(I174*H174,2)</f>
        <v>0</v>
      </c>
      <c r="K174" s="216" t="s">
        <v>196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197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197</v>
      </c>
      <c r="BM174" s="225" t="s">
        <v>5976</v>
      </c>
    </row>
    <row r="175" s="2" customFormat="1">
      <c r="A175" s="40"/>
      <c r="B175" s="41"/>
      <c r="C175" s="42"/>
      <c r="D175" s="227" t="s">
        <v>199</v>
      </c>
      <c r="E175" s="42"/>
      <c r="F175" s="228" t="s">
        <v>450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199</v>
      </c>
      <c r="AU175" s="19" t="s">
        <v>82</v>
      </c>
    </row>
    <row r="176" s="2" customFormat="1" ht="16.5" customHeight="1">
      <c r="A176" s="40"/>
      <c r="B176" s="41"/>
      <c r="C176" s="214" t="s">
        <v>228</v>
      </c>
      <c r="D176" s="214" t="s">
        <v>192</v>
      </c>
      <c r="E176" s="215" t="s">
        <v>451</v>
      </c>
      <c r="F176" s="216" t="s">
        <v>452</v>
      </c>
      <c r="G176" s="217" t="s">
        <v>195</v>
      </c>
      <c r="H176" s="218">
        <v>192.50999999999999</v>
      </c>
      <c r="I176" s="219"/>
      <c r="J176" s="220">
        <f>ROUND(I176*H176,2)</f>
        <v>0</v>
      </c>
      <c r="K176" s="216" t="s">
        <v>196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197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197</v>
      </c>
      <c r="BM176" s="225" t="s">
        <v>5977</v>
      </c>
    </row>
    <row r="177" s="2" customFormat="1">
      <c r="A177" s="40"/>
      <c r="B177" s="41"/>
      <c r="C177" s="42"/>
      <c r="D177" s="227" t="s">
        <v>199</v>
      </c>
      <c r="E177" s="42"/>
      <c r="F177" s="228" t="s">
        <v>454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199</v>
      </c>
      <c r="AU177" s="19" t="s">
        <v>82</v>
      </c>
    </row>
    <row r="178" s="13" customFormat="1">
      <c r="A178" s="13"/>
      <c r="B178" s="232"/>
      <c r="C178" s="233"/>
      <c r="D178" s="234" t="s">
        <v>205</v>
      </c>
      <c r="E178" s="235" t="s">
        <v>19</v>
      </c>
      <c r="F178" s="236" t="s">
        <v>5937</v>
      </c>
      <c r="G178" s="233"/>
      <c r="H178" s="237">
        <v>5.6699999999999999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205</v>
      </c>
      <c r="AU178" s="243" t="s">
        <v>82</v>
      </c>
      <c r="AV178" s="13" t="s">
        <v>82</v>
      </c>
      <c r="AW178" s="13" t="s">
        <v>33</v>
      </c>
      <c r="AX178" s="13" t="s">
        <v>72</v>
      </c>
      <c r="AY178" s="243" t="s">
        <v>190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5938</v>
      </c>
      <c r="G179" s="233"/>
      <c r="H179" s="237">
        <v>3.6000000000000001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72</v>
      </c>
      <c r="AY179" s="243" t="s">
        <v>190</v>
      </c>
    </row>
    <row r="180" s="13" customFormat="1">
      <c r="A180" s="13"/>
      <c r="B180" s="232"/>
      <c r="C180" s="233"/>
      <c r="D180" s="234" t="s">
        <v>205</v>
      </c>
      <c r="E180" s="235" t="s">
        <v>19</v>
      </c>
      <c r="F180" s="236" t="s">
        <v>5939</v>
      </c>
      <c r="G180" s="233"/>
      <c r="H180" s="237">
        <v>6.8399999999999999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205</v>
      </c>
      <c r="AU180" s="243" t="s">
        <v>82</v>
      </c>
      <c r="AV180" s="13" t="s">
        <v>82</v>
      </c>
      <c r="AW180" s="13" t="s">
        <v>33</v>
      </c>
      <c r="AX180" s="13" t="s">
        <v>72</v>
      </c>
      <c r="AY180" s="243" t="s">
        <v>190</v>
      </c>
    </row>
    <row r="181" s="13" customFormat="1">
      <c r="A181" s="13"/>
      <c r="B181" s="232"/>
      <c r="C181" s="233"/>
      <c r="D181" s="234" t="s">
        <v>205</v>
      </c>
      <c r="E181" s="235" t="s">
        <v>19</v>
      </c>
      <c r="F181" s="236" t="s">
        <v>5940</v>
      </c>
      <c r="G181" s="233"/>
      <c r="H181" s="237">
        <v>4.6200000000000001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205</v>
      </c>
      <c r="AU181" s="243" t="s">
        <v>82</v>
      </c>
      <c r="AV181" s="13" t="s">
        <v>82</v>
      </c>
      <c r="AW181" s="13" t="s">
        <v>33</v>
      </c>
      <c r="AX181" s="13" t="s">
        <v>72</v>
      </c>
      <c r="AY181" s="243" t="s">
        <v>190</v>
      </c>
    </row>
    <row r="182" s="13" customFormat="1">
      <c r="A182" s="13"/>
      <c r="B182" s="232"/>
      <c r="C182" s="233"/>
      <c r="D182" s="234" t="s">
        <v>205</v>
      </c>
      <c r="E182" s="235" t="s">
        <v>19</v>
      </c>
      <c r="F182" s="236" t="s">
        <v>5941</v>
      </c>
      <c r="G182" s="233"/>
      <c r="H182" s="237">
        <v>7.04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205</v>
      </c>
      <c r="AU182" s="243" t="s">
        <v>82</v>
      </c>
      <c r="AV182" s="13" t="s">
        <v>82</v>
      </c>
      <c r="AW182" s="13" t="s">
        <v>33</v>
      </c>
      <c r="AX182" s="13" t="s">
        <v>72</v>
      </c>
      <c r="AY182" s="243" t="s">
        <v>190</v>
      </c>
    </row>
    <row r="183" s="13" customFormat="1">
      <c r="A183" s="13"/>
      <c r="B183" s="232"/>
      <c r="C183" s="233"/>
      <c r="D183" s="234" t="s">
        <v>205</v>
      </c>
      <c r="E183" s="235" t="s">
        <v>19</v>
      </c>
      <c r="F183" s="236" t="s">
        <v>5942</v>
      </c>
      <c r="G183" s="233"/>
      <c r="H183" s="237">
        <v>66.239999999999995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205</v>
      </c>
      <c r="AU183" s="243" t="s">
        <v>82</v>
      </c>
      <c r="AV183" s="13" t="s">
        <v>82</v>
      </c>
      <c r="AW183" s="13" t="s">
        <v>33</v>
      </c>
      <c r="AX183" s="13" t="s">
        <v>72</v>
      </c>
      <c r="AY183" s="243" t="s">
        <v>190</v>
      </c>
    </row>
    <row r="184" s="13" customFormat="1">
      <c r="A184" s="13"/>
      <c r="B184" s="232"/>
      <c r="C184" s="233"/>
      <c r="D184" s="234" t="s">
        <v>205</v>
      </c>
      <c r="E184" s="235" t="s">
        <v>19</v>
      </c>
      <c r="F184" s="236" t="s">
        <v>5943</v>
      </c>
      <c r="G184" s="233"/>
      <c r="H184" s="237">
        <v>5.25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205</v>
      </c>
      <c r="AU184" s="243" t="s">
        <v>82</v>
      </c>
      <c r="AV184" s="13" t="s">
        <v>82</v>
      </c>
      <c r="AW184" s="13" t="s">
        <v>33</v>
      </c>
      <c r="AX184" s="13" t="s">
        <v>72</v>
      </c>
      <c r="AY184" s="243" t="s">
        <v>190</v>
      </c>
    </row>
    <row r="185" s="13" customFormat="1">
      <c r="A185" s="13"/>
      <c r="B185" s="232"/>
      <c r="C185" s="233"/>
      <c r="D185" s="234" t="s">
        <v>205</v>
      </c>
      <c r="E185" s="235" t="s">
        <v>19</v>
      </c>
      <c r="F185" s="236" t="s">
        <v>5944</v>
      </c>
      <c r="G185" s="233"/>
      <c r="H185" s="237">
        <v>26.789999999999999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205</v>
      </c>
      <c r="AU185" s="243" t="s">
        <v>82</v>
      </c>
      <c r="AV185" s="13" t="s">
        <v>82</v>
      </c>
      <c r="AW185" s="13" t="s">
        <v>33</v>
      </c>
      <c r="AX185" s="13" t="s">
        <v>72</v>
      </c>
      <c r="AY185" s="243" t="s">
        <v>190</v>
      </c>
    </row>
    <row r="186" s="13" customFormat="1">
      <c r="A186" s="13"/>
      <c r="B186" s="232"/>
      <c r="C186" s="233"/>
      <c r="D186" s="234" t="s">
        <v>205</v>
      </c>
      <c r="E186" s="235" t="s">
        <v>19</v>
      </c>
      <c r="F186" s="236" t="s">
        <v>5945</v>
      </c>
      <c r="G186" s="233"/>
      <c r="H186" s="237">
        <v>10.050000000000001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205</v>
      </c>
      <c r="AU186" s="243" t="s">
        <v>82</v>
      </c>
      <c r="AV186" s="13" t="s">
        <v>82</v>
      </c>
      <c r="AW186" s="13" t="s">
        <v>33</v>
      </c>
      <c r="AX186" s="13" t="s">
        <v>72</v>
      </c>
      <c r="AY186" s="243" t="s">
        <v>190</v>
      </c>
    </row>
    <row r="187" s="13" customFormat="1">
      <c r="A187" s="13"/>
      <c r="B187" s="232"/>
      <c r="C187" s="233"/>
      <c r="D187" s="234" t="s">
        <v>205</v>
      </c>
      <c r="E187" s="235" t="s">
        <v>19</v>
      </c>
      <c r="F187" s="236" t="s">
        <v>5946</v>
      </c>
      <c r="G187" s="233"/>
      <c r="H187" s="237">
        <v>2.8599999999999999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205</v>
      </c>
      <c r="AU187" s="243" t="s">
        <v>82</v>
      </c>
      <c r="AV187" s="13" t="s">
        <v>82</v>
      </c>
      <c r="AW187" s="13" t="s">
        <v>33</v>
      </c>
      <c r="AX187" s="13" t="s">
        <v>72</v>
      </c>
      <c r="AY187" s="243" t="s">
        <v>190</v>
      </c>
    </row>
    <row r="188" s="13" customFormat="1">
      <c r="A188" s="13"/>
      <c r="B188" s="232"/>
      <c r="C188" s="233"/>
      <c r="D188" s="234" t="s">
        <v>205</v>
      </c>
      <c r="E188" s="235" t="s">
        <v>19</v>
      </c>
      <c r="F188" s="236" t="s">
        <v>5947</v>
      </c>
      <c r="G188" s="233"/>
      <c r="H188" s="237">
        <v>2.9399999999999999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205</v>
      </c>
      <c r="AU188" s="243" t="s">
        <v>82</v>
      </c>
      <c r="AV188" s="13" t="s">
        <v>82</v>
      </c>
      <c r="AW188" s="13" t="s">
        <v>33</v>
      </c>
      <c r="AX188" s="13" t="s">
        <v>72</v>
      </c>
      <c r="AY188" s="243" t="s">
        <v>190</v>
      </c>
    </row>
    <row r="189" s="13" customFormat="1">
      <c r="A189" s="13"/>
      <c r="B189" s="232"/>
      <c r="C189" s="233"/>
      <c r="D189" s="234" t="s">
        <v>205</v>
      </c>
      <c r="E189" s="235" t="s">
        <v>19</v>
      </c>
      <c r="F189" s="236" t="s">
        <v>5948</v>
      </c>
      <c r="G189" s="233"/>
      <c r="H189" s="237">
        <v>14.4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205</v>
      </c>
      <c r="AU189" s="243" t="s">
        <v>82</v>
      </c>
      <c r="AV189" s="13" t="s">
        <v>82</v>
      </c>
      <c r="AW189" s="13" t="s">
        <v>33</v>
      </c>
      <c r="AX189" s="13" t="s">
        <v>72</v>
      </c>
      <c r="AY189" s="243" t="s">
        <v>190</v>
      </c>
    </row>
    <row r="190" s="13" customFormat="1">
      <c r="A190" s="13"/>
      <c r="B190" s="232"/>
      <c r="C190" s="233"/>
      <c r="D190" s="234" t="s">
        <v>205</v>
      </c>
      <c r="E190" s="235" t="s">
        <v>19</v>
      </c>
      <c r="F190" s="236" t="s">
        <v>5949</v>
      </c>
      <c r="G190" s="233"/>
      <c r="H190" s="237">
        <v>5.4400000000000004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82</v>
      </c>
      <c r="AV190" s="13" t="s">
        <v>82</v>
      </c>
      <c r="AW190" s="13" t="s">
        <v>33</v>
      </c>
      <c r="AX190" s="13" t="s">
        <v>72</v>
      </c>
      <c r="AY190" s="243" t="s">
        <v>190</v>
      </c>
    </row>
    <row r="191" s="13" customFormat="1">
      <c r="A191" s="13"/>
      <c r="B191" s="232"/>
      <c r="C191" s="233"/>
      <c r="D191" s="234" t="s">
        <v>205</v>
      </c>
      <c r="E191" s="235" t="s">
        <v>19</v>
      </c>
      <c r="F191" s="236" t="s">
        <v>5950</v>
      </c>
      <c r="G191" s="233"/>
      <c r="H191" s="237">
        <v>2.5499999999999998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205</v>
      </c>
      <c r="AU191" s="243" t="s">
        <v>82</v>
      </c>
      <c r="AV191" s="13" t="s">
        <v>82</v>
      </c>
      <c r="AW191" s="13" t="s">
        <v>33</v>
      </c>
      <c r="AX191" s="13" t="s">
        <v>72</v>
      </c>
      <c r="AY191" s="243" t="s">
        <v>190</v>
      </c>
    </row>
    <row r="192" s="13" customFormat="1">
      <c r="A192" s="13"/>
      <c r="B192" s="232"/>
      <c r="C192" s="233"/>
      <c r="D192" s="234" t="s">
        <v>205</v>
      </c>
      <c r="E192" s="235" t="s">
        <v>19</v>
      </c>
      <c r="F192" s="236" t="s">
        <v>5951</v>
      </c>
      <c r="G192" s="233"/>
      <c r="H192" s="237">
        <v>1.8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205</v>
      </c>
      <c r="AU192" s="243" t="s">
        <v>82</v>
      </c>
      <c r="AV192" s="13" t="s">
        <v>82</v>
      </c>
      <c r="AW192" s="13" t="s">
        <v>33</v>
      </c>
      <c r="AX192" s="13" t="s">
        <v>72</v>
      </c>
      <c r="AY192" s="243" t="s">
        <v>190</v>
      </c>
    </row>
    <row r="193" s="13" customFormat="1">
      <c r="A193" s="13"/>
      <c r="B193" s="232"/>
      <c r="C193" s="233"/>
      <c r="D193" s="234" t="s">
        <v>205</v>
      </c>
      <c r="E193" s="235" t="s">
        <v>19</v>
      </c>
      <c r="F193" s="236" t="s">
        <v>5952</v>
      </c>
      <c r="G193" s="233"/>
      <c r="H193" s="237">
        <v>2.7200000000000002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205</v>
      </c>
      <c r="AU193" s="243" t="s">
        <v>82</v>
      </c>
      <c r="AV193" s="13" t="s">
        <v>82</v>
      </c>
      <c r="AW193" s="13" t="s">
        <v>33</v>
      </c>
      <c r="AX193" s="13" t="s">
        <v>72</v>
      </c>
      <c r="AY193" s="243" t="s">
        <v>190</v>
      </c>
    </row>
    <row r="194" s="13" customFormat="1">
      <c r="A194" s="13"/>
      <c r="B194" s="232"/>
      <c r="C194" s="233"/>
      <c r="D194" s="234" t="s">
        <v>205</v>
      </c>
      <c r="E194" s="235" t="s">
        <v>19</v>
      </c>
      <c r="F194" s="236" t="s">
        <v>5950</v>
      </c>
      <c r="G194" s="233"/>
      <c r="H194" s="237">
        <v>2.5499999999999998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205</v>
      </c>
      <c r="AU194" s="243" t="s">
        <v>82</v>
      </c>
      <c r="AV194" s="13" t="s">
        <v>82</v>
      </c>
      <c r="AW194" s="13" t="s">
        <v>33</v>
      </c>
      <c r="AX194" s="13" t="s">
        <v>72</v>
      </c>
      <c r="AY194" s="243" t="s">
        <v>190</v>
      </c>
    </row>
    <row r="195" s="13" customFormat="1">
      <c r="A195" s="13"/>
      <c r="B195" s="232"/>
      <c r="C195" s="233"/>
      <c r="D195" s="234" t="s">
        <v>205</v>
      </c>
      <c r="E195" s="235" t="s">
        <v>19</v>
      </c>
      <c r="F195" s="236" t="s">
        <v>5953</v>
      </c>
      <c r="G195" s="233"/>
      <c r="H195" s="237">
        <v>17.550000000000001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205</v>
      </c>
      <c r="AU195" s="243" t="s">
        <v>82</v>
      </c>
      <c r="AV195" s="13" t="s">
        <v>82</v>
      </c>
      <c r="AW195" s="13" t="s">
        <v>33</v>
      </c>
      <c r="AX195" s="13" t="s">
        <v>72</v>
      </c>
      <c r="AY195" s="243" t="s">
        <v>190</v>
      </c>
    </row>
    <row r="196" s="13" customFormat="1">
      <c r="A196" s="13"/>
      <c r="B196" s="232"/>
      <c r="C196" s="233"/>
      <c r="D196" s="234" t="s">
        <v>205</v>
      </c>
      <c r="E196" s="235" t="s">
        <v>19</v>
      </c>
      <c r="F196" s="236" t="s">
        <v>5954</v>
      </c>
      <c r="G196" s="233"/>
      <c r="H196" s="237">
        <v>3.6000000000000001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205</v>
      </c>
      <c r="AU196" s="243" t="s">
        <v>82</v>
      </c>
      <c r="AV196" s="13" t="s">
        <v>82</v>
      </c>
      <c r="AW196" s="13" t="s">
        <v>33</v>
      </c>
      <c r="AX196" s="13" t="s">
        <v>72</v>
      </c>
      <c r="AY196" s="243" t="s">
        <v>190</v>
      </c>
    </row>
    <row r="197" s="15" customFormat="1">
      <c r="A197" s="15"/>
      <c r="B197" s="264"/>
      <c r="C197" s="265"/>
      <c r="D197" s="234" t="s">
        <v>205</v>
      </c>
      <c r="E197" s="266" t="s">
        <v>19</v>
      </c>
      <c r="F197" s="267" t="s">
        <v>243</v>
      </c>
      <c r="G197" s="265"/>
      <c r="H197" s="268">
        <v>192.50999999999999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205</v>
      </c>
      <c r="AU197" s="274" t="s">
        <v>82</v>
      </c>
      <c r="AV197" s="15" t="s">
        <v>197</v>
      </c>
      <c r="AW197" s="15" t="s">
        <v>33</v>
      </c>
      <c r="AX197" s="15" t="s">
        <v>79</v>
      </c>
      <c r="AY197" s="274" t="s">
        <v>190</v>
      </c>
    </row>
    <row r="198" s="2" customFormat="1" ht="37.8" customHeight="1">
      <c r="A198" s="40"/>
      <c r="B198" s="41"/>
      <c r="C198" s="214" t="s">
        <v>233</v>
      </c>
      <c r="D198" s="214" t="s">
        <v>192</v>
      </c>
      <c r="E198" s="215" t="s">
        <v>455</v>
      </c>
      <c r="F198" s="216" t="s">
        <v>456</v>
      </c>
      <c r="G198" s="217" t="s">
        <v>195</v>
      </c>
      <c r="H198" s="218">
        <v>347.78199999999998</v>
      </c>
      <c r="I198" s="219"/>
      <c r="J198" s="220">
        <f>ROUND(I198*H198,2)</f>
        <v>0</v>
      </c>
      <c r="K198" s="216" t="s">
        <v>196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197</v>
      </c>
      <c r="AT198" s="225" t="s">
        <v>192</v>
      </c>
      <c r="AU198" s="225" t="s">
        <v>82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197</v>
      </c>
      <c r="BM198" s="225" t="s">
        <v>5978</v>
      </c>
    </row>
    <row r="199" s="2" customFormat="1">
      <c r="A199" s="40"/>
      <c r="B199" s="41"/>
      <c r="C199" s="42"/>
      <c r="D199" s="227" t="s">
        <v>199</v>
      </c>
      <c r="E199" s="42"/>
      <c r="F199" s="228" t="s">
        <v>458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199</v>
      </c>
      <c r="AU199" s="19" t="s">
        <v>82</v>
      </c>
    </row>
    <row r="200" s="13" customFormat="1">
      <c r="A200" s="13"/>
      <c r="B200" s="232"/>
      <c r="C200" s="233"/>
      <c r="D200" s="234" t="s">
        <v>205</v>
      </c>
      <c r="E200" s="235" t="s">
        <v>19</v>
      </c>
      <c r="F200" s="236" t="s">
        <v>5979</v>
      </c>
      <c r="G200" s="233"/>
      <c r="H200" s="237">
        <v>347.78199999999998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205</v>
      </c>
      <c r="AU200" s="243" t="s">
        <v>82</v>
      </c>
      <c r="AV200" s="13" t="s">
        <v>82</v>
      </c>
      <c r="AW200" s="13" t="s">
        <v>33</v>
      </c>
      <c r="AX200" s="13" t="s">
        <v>72</v>
      </c>
      <c r="AY200" s="243" t="s">
        <v>190</v>
      </c>
    </row>
    <row r="201" s="15" customFormat="1">
      <c r="A201" s="15"/>
      <c r="B201" s="264"/>
      <c r="C201" s="265"/>
      <c r="D201" s="234" t="s">
        <v>205</v>
      </c>
      <c r="E201" s="266" t="s">
        <v>19</v>
      </c>
      <c r="F201" s="267" t="s">
        <v>243</v>
      </c>
      <c r="G201" s="265"/>
      <c r="H201" s="268">
        <v>347.78199999999998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205</v>
      </c>
      <c r="AU201" s="274" t="s">
        <v>82</v>
      </c>
      <c r="AV201" s="15" t="s">
        <v>197</v>
      </c>
      <c r="AW201" s="15" t="s">
        <v>33</v>
      </c>
      <c r="AX201" s="15" t="s">
        <v>79</v>
      </c>
      <c r="AY201" s="274" t="s">
        <v>190</v>
      </c>
    </row>
    <row r="202" s="2" customFormat="1" ht="37.8" customHeight="1">
      <c r="A202" s="40"/>
      <c r="B202" s="41"/>
      <c r="C202" s="214" t="s">
        <v>223</v>
      </c>
      <c r="D202" s="214" t="s">
        <v>192</v>
      </c>
      <c r="E202" s="215" t="s">
        <v>459</v>
      </c>
      <c r="F202" s="216" t="s">
        <v>460</v>
      </c>
      <c r="G202" s="217" t="s">
        <v>195</v>
      </c>
      <c r="H202" s="218">
        <v>89.429000000000002</v>
      </c>
      <c r="I202" s="219"/>
      <c r="J202" s="220">
        <f>ROUND(I202*H202,2)</f>
        <v>0</v>
      </c>
      <c r="K202" s="216" t="s">
        <v>196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197</v>
      </c>
      <c r="AT202" s="225" t="s">
        <v>192</v>
      </c>
      <c r="AU202" s="225" t="s">
        <v>82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197</v>
      </c>
      <c r="BM202" s="225" t="s">
        <v>5980</v>
      </c>
    </row>
    <row r="203" s="2" customFormat="1">
      <c r="A203" s="40"/>
      <c r="B203" s="41"/>
      <c r="C203" s="42"/>
      <c r="D203" s="227" t="s">
        <v>199</v>
      </c>
      <c r="E203" s="42"/>
      <c r="F203" s="228" t="s">
        <v>462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199</v>
      </c>
      <c r="AU203" s="19" t="s">
        <v>82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5981</v>
      </c>
      <c r="G204" s="233"/>
      <c r="H204" s="237">
        <v>0.42399999999999999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82</v>
      </c>
      <c r="AV204" s="13" t="s">
        <v>82</v>
      </c>
      <c r="AW204" s="13" t="s">
        <v>33</v>
      </c>
      <c r="AX204" s="13" t="s">
        <v>72</v>
      </c>
      <c r="AY204" s="243" t="s">
        <v>190</v>
      </c>
    </row>
    <row r="205" s="13" customFormat="1">
      <c r="A205" s="13"/>
      <c r="B205" s="232"/>
      <c r="C205" s="233"/>
      <c r="D205" s="234" t="s">
        <v>205</v>
      </c>
      <c r="E205" s="235" t="s">
        <v>19</v>
      </c>
      <c r="F205" s="236" t="s">
        <v>5982</v>
      </c>
      <c r="G205" s="233"/>
      <c r="H205" s="237">
        <v>0.56499999999999995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205</v>
      </c>
      <c r="AU205" s="243" t="s">
        <v>82</v>
      </c>
      <c r="AV205" s="13" t="s">
        <v>82</v>
      </c>
      <c r="AW205" s="13" t="s">
        <v>33</v>
      </c>
      <c r="AX205" s="13" t="s">
        <v>72</v>
      </c>
      <c r="AY205" s="243" t="s">
        <v>190</v>
      </c>
    </row>
    <row r="206" s="13" customFormat="1">
      <c r="A206" s="13"/>
      <c r="B206" s="232"/>
      <c r="C206" s="233"/>
      <c r="D206" s="234" t="s">
        <v>205</v>
      </c>
      <c r="E206" s="235" t="s">
        <v>19</v>
      </c>
      <c r="F206" s="236" t="s">
        <v>5983</v>
      </c>
      <c r="G206" s="233"/>
      <c r="H206" s="237">
        <v>88.439999999999998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205</v>
      </c>
      <c r="AU206" s="243" t="s">
        <v>82</v>
      </c>
      <c r="AV206" s="13" t="s">
        <v>82</v>
      </c>
      <c r="AW206" s="13" t="s">
        <v>33</v>
      </c>
      <c r="AX206" s="13" t="s">
        <v>72</v>
      </c>
      <c r="AY206" s="243" t="s">
        <v>190</v>
      </c>
    </row>
    <row r="207" s="15" customFormat="1">
      <c r="A207" s="15"/>
      <c r="B207" s="264"/>
      <c r="C207" s="265"/>
      <c r="D207" s="234" t="s">
        <v>205</v>
      </c>
      <c r="E207" s="266" t="s">
        <v>19</v>
      </c>
      <c r="F207" s="267" t="s">
        <v>243</v>
      </c>
      <c r="G207" s="265"/>
      <c r="H207" s="268">
        <v>89.429000000000002</v>
      </c>
      <c r="I207" s="269"/>
      <c r="J207" s="265"/>
      <c r="K207" s="265"/>
      <c r="L207" s="270"/>
      <c r="M207" s="271"/>
      <c r="N207" s="272"/>
      <c r="O207" s="272"/>
      <c r="P207" s="272"/>
      <c r="Q207" s="272"/>
      <c r="R207" s="272"/>
      <c r="S207" s="272"/>
      <c r="T207" s="27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4" t="s">
        <v>205</v>
      </c>
      <c r="AU207" s="274" t="s">
        <v>82</v>
      </c>
      <c r="AV207" s="15" t="s">
        <v>197</v>
      </c>
      <c r="AW207" s="15" t="s">
        <v>33</v>
      </c>
      <c r="AX207" s="15" t="s">
        <v>79</v>
      </c>
      <c r="AY207" s="274" t="s">
        <v>190</v>
      </c>
    </row>
    <row r="208" s="2" customFormat="1" ht="37.8" customHeight="1">
      <c r="A208" s="40"/>
      <c r="B208" s="41"/>
      <c r="C208" s="214" t="s">
        <v>244</v>
      </c>
      <c r="D208" s="214" t="s">
        <v>192</v>
      </c>
      <c r="E208" s="215" t="s">
        <v>463</v>
      </c>
      <c r="F208" s="216" t="s">
        <v>464</v>
      </c>
      <c r="G208" s="217" t="s">
        <v>195</v>
      </c>
      <c r="H208" s="218">
        <v>894.28999999999996</v>
      </c>
      <c r="I208" s="219"/>
      <c r="J208" s="220">
        <f>ROUND(I208*H208,2)</f>
        <v>0</v>
      </c>
      <c r="K208" s="216" t="s">
        <v>196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197</v>
      </c>
      <c r="AT208" s="225" t="s">
        <v>192</v>
      </c>
      <c r="AU208" s="225" t="s">
        <v>82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197</v>
      </c>
      <c r="BM208" s="225" t="s">
        <v>5984</v>
      </c>
    </row>
    <row r="209" s="2" customFormat="1">
      <c r="A209" s="40"/>
      <c r="B209" s="41"/>
      <c r="C209" s="42"/>
      <c r="D209" s="227" t="s">
        <v>199</v>
      </c>
      <c r="E209" s="42"/>
      <c r="F209" s="228" t="s">
        <v>466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199</v>
      </c>
      <c r="AU209" s="19" t="s">
        <v>82</v>
      </c>
    </row>
    <row r="210" s="13" customFormat="1">
      <c r="A210" s="13"/>
      <c r="B210" s="232"/>
      <c r="C210" s="233"/>
      <c r="D210" s="234" t="s">
        <v>205</v>
      </c>
      <c r="E210" s="235" t="s">
        <v>19</v>
      </c>
      <c r="F210" s="236" t="s">
        <v>5985</v>
      </c>
      <c r="G210" s="233"/>
      <c r="H210" s="237">
        <v>894.28999999999996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205</v>
      </c>
      <c r="AU210" s="243" t="s">
        <v>82</v>
      </c>
      <c r="AV210" s="13" t="s">
        <v>82</v>
      </c>
      <c r="AW210" s="13" t="s">
        <v>33</v>
      </c>
      <c r="AX210" s="13" t="s">
        <v>79</v>
      </c>
      <c r="AY210" s="243" t="s">
        <v>190</v>
      </c>
    </row>
    <row r="211" s="2" customFormat="1" ht="24.15" customHeight="1">
      <c r="A211" s="40"/>
      <c r="B211" s="41"/>
      <c r="C211" s="214" t="s">
        <v>249</v>
      </c>
      <c r="D211" s="214" t="s">
        <v>192</v>
      </c>
      <c r="E211" s="215" t="s">
        <v>468</v>
      </c>
      <c r="F211" s="216" t="s">
        <v>469</v>
      </c>
      <c r="G211" s="217" t="s">
        <v>195</v>
      </c>
      <c r="H211" s="218">
        <v>347.78199999999998</v>
      </c>
      <c r="I211" s="219"/>
      <c r="J211" s="220">
        <f>ROUND(I211*H211,2)</f>
        <v>0</v>
      </c>
      <c r="K211" s="216" t="s">
        <v>196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197</v>
      </c>
      <c r="AT211" s="225" t="s">
        <v>192</v>
      </c>
      <c r="AU211" s="225" t="s">
        <v>82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197</v>
      </c>
      <c r="BM211" s="225" t="s">
        <v>5986</v>
      </c>
    </row>
    <row r="212" s="2" customFormat="1">
      <c r="A212" s="40"/>
      <c r="B212" s="41"/>
      <c r="C212" s="42"/>
      <c r="D212" s="227" t="s">
        <v>199</v>
      </c>
      <c r="E212" s="42"/>
      <c r="F212" s="228" t="s">
        <v>471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199</v>
      </c>
      <c r="AU212" s="19" t="s">
        <v>82</v>
      </c>
    </row>
    <row r="213" s="2" customFormat="1" ht="24.15" customHeight="1">
      <c r="A213" s="40"/>
      <c r="B213" s="41"/>
      <c r="C213" s="214" t="s">
        <v>258</v>
      </c>
      <c r="D213" s="214" t="s">
        <v>192</v>
      </c>
      <c r="E213" s="215" t="s">
        <v>472</v>
      </c>
      <c r="F213" s="216" t="s">
        <v>473</v>
      </c>
      <c r="G213" s="217" t="s">
        <v>222</v>
      </c>
      <c r="H213" s="218">
        <v>160.97200000000001</v>
      </c>
      <c r="I213" s="219"/>
      <c r="J213" s="220">
        <f>ROUND(I213*H213,2)</f>
        <v>0</v>
      </c>
      <c r="K213" s="216" t="s">
        <v>196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197</v>
      </c>
      <c r="AT213" s="225" t="s">
        <v>192</v>
      </c>
      <c r="AU213" s="225" t="s">
        <v>82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197</v>
      </c>
      <c r="BM213" s="225" t="s">
        <v>5987</v>
      </c>
    </row>
    <row r="214" s="2" customFormat="1">
      <c r="A214" s="40"/>
      <c r="B214" s="41"/>
      <c r="C214" s="42"/>
      <c r="D214" s="227" t="s">
        <v>199</v>
      </c>
      <c r="E214" s="42"/>
      <c r="F214" s="228" t="s">
        <v>475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199</v>
      </c>
      <c r="AU214" s="19" t="s">
        <v>82</v>
      </c>
    </row>
    <row r="215" s="13" customFormat="1">
      <c r="A215" s="13"/>
      <c r="B215" s="232"/>
      <c r="C215" s="233"/>
      <c r="D215" s="234" t="s">
        <v>205</v>
      </c>
      <c r="E215" s="235" t="s">
        <v>19</v>
      </c>
      <c r="F215" s="236" t="s">
        <v>5988</v>
      </c>
      <c r="G215" s="233"/>
      <c r="H215" s="237">
        <v>160.97200000000001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205</v>
      </c>
      <c r="AU215" s="243" t="s">
        <v>82</v>
      </c>
      <c r="AV215" s="13" t="s">
        <v>82</v>
      </c>
      <c r="AW215" s="13" t="s">
        <v>33</v>
      </c>
      <c r="AX215" s="13" t="s">
        <v>79</v>
      </c>
      <c r="AY215" s="243" t="s">
        <v>190</v>
      </c>
    </row>
    <row r="216" s="2" customFormat="1" ht="24.15" customHeight="1">
      <c r="A216" s="40"/>
      <c r="B216" s="41"/>
      <c r="C216" s="214" t="s">
        <v>272</v>
      </c>
      <c r="D216" s="214" t="s">
        <v>192</v>
      </c>
      <c r="E216" s="215" t="s">
        <v>477</v>
      </c>
      <c r="F216" s="216" t="s">
        <v>478</v>
      </c>
      <c r="G216" s="217" t="s">
        <v>195</v>
      </c>
      <c r="H216" s="218">
        <v>89.429000000000002</v>
      </c>
      <c r="I216" s="219"/>
      <c r="J216" s="220">
        <f>ROUND(I216*H216,2)</f>
        <v>0</v>
      </c>
      <c r="K216" s="216" t="s">
        <v>196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197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197</v>
      </c>
      <c r="BM216" s="225" t="s">
        <v>5989</v>
      </c>
    </row>
    <row r="217" s="2" customFormat="1">
      <c r="A217" s="40"/>
      <c r="B217" s="41"/>
      <c r="C217" s="42"/>
      <c r="D217" s="227" t="s">
        <v>199</v>
      </c>
      <c r="E217" s="42"/>
      <c r="F217" s="228" t="s">
        <v>480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2" customFormat="1" ht="24.15" customHeight="1">
      <c r="A218" s="40"/>
      <c r="B218" s="41"/>
      <c r="C218" s="214" t="s">
        <v>282</v>
      </c>
      <c r="D218" s="214" t="s">
        <v>192</v>
      </c>
      <c r="E218" s="215" t="s">
        <v>481</v>
      </c>
      <c r="F218" s="216" t="s">
        <v>482</v>
      </c>
      <c r="G218" s="217" t="s">
        <v>195</v>
      </c>
      <c r="H218" s="218">
        <v>258.35300000000001</v>
      </c>
      <c r="I218" s="219"/>
      <c r="J218" s="220">
        <f>ROUND(I218*H218,2)</f>
        <v>0</v>
      </c>
      <c r="K218" s="216" t="s">
        <v>196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197</v>
      </c>
      <c r="AT218" s="225" t="s">
        <v>192</v>
      </c>
      <c r="AU218" s="225" t="s">
        <v>82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197</v>
      </c>
      <c r="BM218" s="225" t="s">
        <v>5990</v>
      </c>
    </row>
    <row r="219" s="2" customFormat="1">
      <c r="A219" s="40"/>
      <c r="B219" s="41"/>
      <c r="C219" s="42"/>
      <c r="D219" s="227" t="s">
        <v>199</v>
      </c>
      <c r="E219" s="42"/>
      <c r="F219" s="228" t="s">
        <v>484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199</v>
      </c>
      <c r="AU219" s="19" t="s">
        <v>82</v>
      </c>
    </row>
    <row r="220" s="13" customFormat="1">
      <c r="A220" s="13"/>
      <c r="B220" s="232"/>
      <c r="C220" s="233"/>
      <c r="D220" s="234" t="s">
        <v>205</v>
      </c>
      <c r="E220" s="235" t="s">
        <v>19</v>
      </c>
      <c r="F220" s="236" t="s">
        <v>5991</v>
      </c>
      <c r="G220" s="233"/>
      <c r="H220" s="237">
        <v>258.35300000000001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205</v>
      </c>
      <c r="AU220" s="243" t="s">
        <v>82</v>
      </c>
      <c r="AV220" s="13" t="s">
        <v>82</v>
      </c>
      <c r="AW220" s="13" t="s">
        <v>33</v>
      </c>
      <c r="AX220" s="13" t="s">
        <v>72</v>
      </c>
      <c r="AY220" s="243" t="s">
        <v>190</v>
      </c>
    </row>
    <row r="221" s="15" customFormat="1">
      <c r="A221" s="15"/>
      <c r="B221" s="264"/>
      <c r="C221" s="265"/>
      <c r="D221" s="234" t="s">
        <v>205</v>
      </c>
      <c r="E221" s="266" t="s">
        <v>19</v>
      </c>
      <c r="F221" s="267" t="s">
        <v>243</v>
      </c>
      <c r="G221" s="265"/>
      <c r="H221" s="268">
        <v>258.35300000000001</v>
      </c>
      <c r="I221" s="269"/>
      <c r="J221" s="265"/>
      <c r="K221" s="265"/>
      <c r="L221" s="270"/>
      <c r="M221" s="271"/>
      <c r="N221" s="272"/>
      <c r="O221" s="272"/>
      <c r="P221" s="272"/>
      <c r="Q221" s="272"/>
      <c r="R221" s="272"/>
      <c r="S221" s="272"/>
      <c r="T221" s="27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4" t="s">
        <v>205</v>
      </c>
      <c r="AU221" s="274" t="s">
        <v>82</v>
      </c>
      <c r="AV221" s="15" t="s">
        <v>197</v>
      </c>
      <c r="AW221" s="15" t="s">
        <v>33</v>
      </c>
      <c r="AX221" s="15" t="s">
        <v>79</v>
      </c>
      <c r="AY221" s="274" t="s">
        <v>190</v>
      </c>
    </row>
    <row r="222" s="2" customFormat="1" ht="37.8" customHeight="1">
      <c r="A222" s="40"/>
      <c r="B222" s="41"/>
      <c r="C222" s="214" t="s">
        <v>291</v>
      </c>
      <c r="D222" s="214" t="s">
        <v>192</v>
      </c>
      <c r="E222" s="215" t="s">
        <v>485</v>
      </c>
      <c r="F222" s="216" t="s">
        <v>486</v>
      </c>
      <c r="G222" s="217" t="s">
        <v>195</v>
      </c>
      <c r="H222" s="218">
        <v>65.730000000000004</v>
      </c>
      <c r="I222" s="219"/>
      <c r="J222" s="220">
        <f>ROUND(I222*H222,2)</f>
        <v>0</v>
      </c>
      <c r="K222" s="216" t="s">
        <v>196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197</v>
      </c>
      <c r="AT222" s="225" t="s">
        <v>192</v>
      </c>
      <c r="AU222" s="225" t="s">
        <v>82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197</v>
      </c>
      <c r="BM222" s="225" t="s">
        <v>5992</v>
      </c>
    </row>
    <row r="223" s="2" customFormat="1">
      <c r="A223" s="40"/>
      <c r="B223" s="41"/>
      <c r="C223" s="42"/>
      <c r="D223" s="227" t="s">
        <v>199</v>
      </c>
      <c r="E223" s="42"/>
      <c r="F223" s="228" t="s">
        <v>488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199</v>
      </c>
      <c r="AU223" s="19" t="s">
        <v>82</v>
      </c>
    </row>
    <row r="224" s="13" customFormat="1">
      <c r="A224" s="13"/>
      <c r="B224" s="232"/>
      <c r="C224" s="233"/>
      <c r="D224" s="234" t="s">
        <v>205</v>
      </c>
      <c r="E224" s="235" t="s">
        <v>19</v>
      </c>
      <c r="F224" s="236" t="s">
        <v>5993</v>
      </c>
      <c r="G224" s="233"/>
      <c r="H224" s="237">
        <v>1.776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205</v>
      </c>
      <c r="AU224" s="243" t="s">
        <v>82</v>
      </c>
      <c r="AV224" s="13" t="s">
        <v>82</v>
      </c>
      <c r="AW224" s="13" t="s">
        <v>33</v>
      </c>
      <c r="AX224" s="13" t="s">
        <v>72</v>
      </c>
      <c r="AY224" s="243" t="s">
        <v>190</v>
      </c>
    </row>
    <row r="225" s="13" customFormat="1">
      <c r="A225" s="13"/>
      <c r="B225" s="232"/>
      <c r="C225" s="233"/>
      <c r="D225" s="234" t="s">
        <v>205</v>
      </c>
      <c r="E225" s="235" t="s">
        <v>19</v>
      </c>
      <c r="F225" s="236" t="s">
        <v>5994</v>
      </c>
      <c r="G225" s="233"/>
      <c r="H225" s="237">
        <v>0.312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205</v>
      </c>
      <c r="AU225" s="243" t="s">
        <v>82</v>
      </c>
      <c r="AV225" s="13" t="s">
        <v>82</v>
      </c>
      <c r="AW225" s="13" t="s">
        <v>33</v>
      </c>
      <c r="AX225" s="13" t="s">
        <v>72</v>
      </c>
      <c r="AY225" s="243" t="s">
        <v>190</v>
      </c>
    </row>
    <row r="226" s="13" customFormat="1">
      <c r="A226" s="13"/>
      <c r="B226" s="232"/>
      <c r="C226" s="233"/>
      <c r="D226" s="234" t="s">
        <v>205</v>
      </c>
      <c r="E226" s="235" t="s">
        <v>19</v>
      </c>
      <c r="F226" s="236" t="s">
        <v>5995</v>
      </c>
      <c r="G226" s="233"/>
      <c r="H226" s="237">
        <v>0.28799999999999998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205</v>
      </c>
      <c r="AU226" s="243" t="s">
        <v>82</v>
      </c>
      <c r="AV226" s="13" t="s">
        <v>82</v>
      </c>
      <c r="AW226" s="13" t="s">
        <v>33</v>
      </c>
      <c r="AX226" s="13" t="s">
        <v>72</v>
      </c>
      <c r="AY226" s="243" t="s">
        <v>190</v>
      </c>
    </row>
    <row r="227" s="13" customFormat="1">
      <c r="A227" s="13"/>
      <c r="B227" s="232"/>
      <c r="C227" s="233"/>
      <c r="D227" s="234" t="s">
        <v>205</v>
      </c>
      <c r="E227" s="235" t="s">
        <v>19</v>
      </c>
      <c r="F227" s="236" t="s">
        <v>5996</v>
      </c>
      <c r="G227" s="233"/>
      <c r="H227" s="237">
        <v>0.45600000000000002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205</v>
      </c>
      <c r="AU227" s="243" t="s">
        <v>82</v>
      </c>
      <c r="AV227" s="13" t="s">
        <v>82</v>
      </c>
      <c r="AW227" s="13" t="s">
        <v>33</v>
      </c>
      <c r="AX227" s="13" t="s">
        <v>72</v>
      </c>
      <c r="AY227" s="243" t="s">
        <v>190</v>
      </c>
    </row>
    <row r="228" s="13" customFormat="1">
      <c r="A228" s="13"/>
      <c r="B228" s="232"/>
      <c r="C228" s="233"/>
      <c r="D228" s="234" t="s">
        <v>205</v>
      </c>
      <c r="E228" s="235" t="s">
        <v>19</v>
      </c>
      <c r="F228" s="236" t="s">
        <v>5997</v>
      </c>
      <c r="G228" s="233"/>
      <c r="H228" s="237">
        <v>0.26400000000000001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205</v>
      </c>
      <c r="AU228" s="243" t="s">
        <v>82</v>
      </c>
      <c r="AV228" s="13" t="s">
        <v>82</v>
      </c>
      <c r="AW228" s="13" t="s">
        <v>33</v>
      </c>
      <c r="AX228" s="13" t="s">
        <v>72</v>
      </c>
      <c r="AY228" s="243" t="s">
        <v>190</v>
      </c>
    </row>
    <row r="229" s="13" customFormat="1">
      <c r="A229" s="13"/>
      <c r="B229" s="232"/>
      <c r="C229" s="233"/>
      <c r="D229" s="234" t="s">
        <v>205</v>
      </c>
      <c r="E229" s="235" t="s">
        <v>19</v>
      </c>
      <c r="F229" s="236" t="s">
        <v>5998</v>
      </c>
      <c r="G229" s="233"/>
      <c r="H229" s="237">
        <v>0.504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205</v>
      </c>
      <c r="AU229" s="243" t="s">
        <v>82</v>
      </c>
      <c r="AV229" s="13" t="s">
        <v>82</v>
      </c>
      <c r="AW229" s="13" t="s">
        <v>33</v>
      </c>
      <c r="AX229" s="13" t="s">
        <v>72</v>
      </c>
      <c r="AY229" s="243" t="s">
        <v>190</v>
      </c>
    </row>
    <row r="230" s="13" customFormat="1">
      <c r="A230" s="13"/>
      <c r="B230" s="232"/>
      <c r="C230" s="233"/>
      <c r="D230" s="234" t="s">
        <v>205</v>
      </c>
      <c r="E230" s="235" t="s">
        <v>19</v>
      </c>
      <c r="F230" s="236" t="s">
        <v>5996</v>
      </c>
      <c r="G230" s="233"/>
      <c r="H230" s="237">
        <v>0.45600000000000002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205</v>
      </c>
      <c r="AU230" s="243" t="s">
        <v>82</v>
      </c>
      <c r="AV230" s="13" t="s">
        <v>82</v>
      </c>
      <c r="AW230" s="13" t="s">
        <v>33</v>
      </c>
      <c r="AX230" s="13" t="s">
        <v>72</v>
      </c>
      <c r="AY230" s="243" t="s">
        <v>190</v>
      </c>
    </row>
    <row r="231" s="13" customFormat="1">
      <c r="A231" s="13"/>
      <c r="B231" s="232"/>
      <c r="C231" s="233"/>
      <c r="D231" s="234" t="s">
        <v>205</v>
      </c>
      <c r="E231" s="235" t="s">
        <v>19</v>
      </c>
      <c r="F231" s="236" t="s">
        <v>5999</v>
      </c>
      <c r="G231" s="233"/>
      <c r="H231" s="237">
        <v>1.1279999999999999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205</v>
      </c>
      <c r="AU231" s="243" t="s">
        <v>82</v>
      </c>
      <c r="AV231" s="13" t="s">
        <v>82</v>
      </c>
      <c r="AW231" s="13" t="s">
        <v>33</v>
      </c>
      <c r="AX231" s="13" t="s">
        <v>72</v>
      </c>
      <c r="AY231" s="243" t="s">
        <v>190</v>
      </c>
    </row>
    <row r="232" s="13" customFormat="1">
      <c r="A232" s="13"/>
      <c r="B232" s="232"/>
      <c r="C232" s="233"/>
      <c r="D232" s="234" t="s">
        <v>205</v>
      </c>
      <c r="E232" s="235" t="s">
        <v>19</v>
      </c>
      <c r="F232" s="236" t="s">
        <v>5997</v>
      </c>
      <c r="G232" s="233"/>
      <c r="H232" s="237">
        <v>0.26400000000000001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205</v>
      </c>
      <c r="AU232" s="243" t="s">
        <v>82</v>
      </c>
      <c r="AV232" s="13" t="s">
        <v>82</v>
      </c>
      <c r="AW232" s="13" t="s">
        <v>33</v>
      </c>
      <c r="AX232" s="13" t="s">
        <v>72</v>
      </c>
      <c r="AY232" s="243" t="s">
        <v>190</v>
      </c>
    </row>
    <row r="233" s="13" customFormat="1">
      <c r="A233" s="13"/>
      <c r="B233" s="232"/>
      <c r="C233" s="233"/>
      <c r="D233" s="234" t="s">
        <v>205</v>
      </c>
      <c r="E233" s="235" t="s">
        <v>19</v>
      </c>
      <c r="F233" s="236" t="s">
        <v>5997</v>
      </c>
      <c r="G233" s="233"/>
      <c r="H233" s="237">
        <v>0.26400000000000001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205</v>
      </c>
      <c r="AU233" s="243" t="s">
        <v>82</v>
      </c>
      <c r="AV233" s="13" t="s">
        <v>82</v>
      </c>
      <c r="AW233" s="13" t="s">
        <v>33</v>
      </c>
      <c r="AX233" s="13" t="s">
        <v>72</v>
      </c>
      <c r="AY233" s="243" t="s">
        <v>190</v>
      </c>
    </row>
    <row r="234" s="13" customFormat="1">
      <c r="A234" s="13"/>
      <c r="B234" s="232"/>
      <c r="C234" s="233"/>
      <c r="D234" s="234" t="s">
        <v>205</v>
      </c>
      <c r="E234" s="235" t="s">
        <v>19</v>
      </c>
      <c r="F234" s="236" t="s">
        <v>6000</v>
      </c>
      <c r="G234" s="233"/>
      <c r="H234" s="237">
        <v>0.16800000000000001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205</v>
      </c>
      <c r="AU234" s="243" t="s">
        <v>82</v>
      </c>
      <c r="AV234" s="13" t="s">
        <v>82</v>
      </c>
      <c r="AW234" s="13" t="s">
        <v>33</v>
      </c>
      <c r="AX234" s="13" t="s">
        <v>72</v>
      </c>
      <c r="AY234" s="243" t="s">
        <v>190</v>
      </c>
    </row>
    <row r="235" s="13" customFormat="1">
      <c r="A235" s="13"/>
      <c r="B235" s="232"/>
      <c r="C235" s="233"/>
      <c r="D235" s="234" t="s">
        <v>205</v>
      </c>
      <c r="E235" s="235" t="s">
        <v>19</v>
      </c>
      <c r="F235" s="236" t="s">
        <v>6001</v>
      </c>
      <c r="G235" s="233"/>
      <c r="H235" s="237">
        <v>1.488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205</v>
      </c>
      <c r="AU235" s="243" t="s">
        <v>82</v>
      </c>
      <c r="AV235" s="13" t="s">
        <v>82</v>
      </c>
      <c r="AW235" s="13" t="s">
        <v>33</v>
      </c>
      <c r="AX235" s="13" t="s">
        <v>72</v>
      </c>
      <c r="AY235" s="243" t="s">
        <v>190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6002</v>
      </c>
      <c r="G236" s="233"/>
      <c r="H236" s="237">
        <v>1.8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82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3" customFormat="1">
      <c r="A237" s="13"/>
      <c r="B237" s="232"/>
      <c r="C237" s="233"/>
      <c r="D237" s="234" t="s">
        <v>205</v>
      </c>
      <c r="E237" s="235" t="s">
        <v>19</v>
      </c>
      <c r="F237" s="236" t="s">
        <v>6003</v>
      </c>
      <c r="G237" s="233"/>
      <c r="H237" s="237">
        <v>1.0800000000000001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205</v>
      </c>
      <c r="AU237" s="243" t="s">
        <v>82</v>
      </c>
      <c r="AV237" s="13" t="s">
        <v>82</v>
      </c>
      <c r="AW237" s="13" t="s">
        <v>33</v>
      </c>
      <c r="AX237" s="13" t="s">
        <v>72</v>
      </c>
      <c r="AY237" s="243" t="s">
        <v>190</v>
      </c>
    </row>
    <row r="238" s="13" customFormat="1">
      <c r="A238" s="13"/>
      <c r="B238" s="232"/>
      <c r="C238" s="233"/>
      <c r="D238" s="234" t="s">
        <v>205</v>
      </c>
      <c r="E238" s="235" t="s">
        <v>19</v>
      </c>
      <c r="F238" s="236" t="s">
        <v>6004</v>
      </c>
      <c r="G238" s="233"/>
      <c r="H238" s="237">
        <v>0.23999999999999999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205</v>
      </c>
      <c r="AU238" s="243" t="s">
        <v>82</v>
      </c>
      <c r="AV238" s="13" t="s">
        <v>82</v>
      </c>
      <c r="AW238" s="13" t="s">
        <v>33</v>
      </c>
      <c r="AX238" s="13" t="s">
        <v>72</v>
      </c>
      <c r="AY238" s="243" t="s">
        <v>190</v>
      </c>
    </row>
    <row r="239" s="13" customFormat="1">
      <c r="A239" s="13"/>
      <c r="B239" s="232"/>
      <c r="C239" s="233"/>
      <c r="D239" s="234" t="s">
        <v>205</v>
      </c>
      <c r="E239" s="235" t="s">
        <v>19</v>
      </c>
      <c r="F239" s="236" t="s">
        <v>5994</v>
      </c>
      <c r="G239" s="233"/>
      <c r="H239" s="237">
        <v>0.312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205</v>
      </c>
      <c r="AU239" s="243" t="s">
        <v>82</v>
      </c>
      <c r="AV239" s="13" t="s">
        <v>82</v>
      </c>
      <c r="AW239" s="13" t="s">
        <v>33</v>
      </c>
      <c r="AX239" s="13" t="s">
        <v>72</v>
      </c>
      <c r="AY239" s="243" t="s">
        <v>190</v>
      </c>
    </row>
    <row r="240" s="13" customFormat="1">
      <c r="A240" s="13"/>
      <c r="B240" s="232"/>
      <c r="C240" s="233"/>
      <c r="D240" s="234" t="s">
        <v>205</v>
      </c>
      <c r="E240" s="235" t="s">
        <v>19</v>
      </c>
      <c r="F240" s="236" t="s">
        <v>6005</v>
      </c>
      <c r="G240" s="233"/>
      <c r="H240" s="237">
        <v>21.359999999999999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205</v>
      </c>
      <c r="AU240" s="243" t="s">
        <v>82</v>
      </c>
      <c r="AV240" s="13" t="s">
        <v>82</v>
      </c>
      <c r="AW240" s="13" t="s">
        <v>33</v>
      </c>
      <c r="AX240" s="13" t="s">
        <v>72</v>
      </c>
      <c r="AY240" s="243" t="s">
        <v>190</v>
      </c>
    </row>
    <row r="241" s="13" customFormat="1">
      <c r="A241" s="13"/>
      <c r="B241" s="232"/>
      <c r="C241" s="233"/>
      <c r="D241" s="234" t="s">
        <v>205</v>
      </c>
      <c r="E241" s="235" t="s">
        <v>19</v>
      </c>
      <c r="F241" s="236" t="s">
        <v>6006</v>
      </c>
      <c r="G241" s="233"/>
      <c r="H241" s="237">
        <v>0.81000000000000005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205</v>
      </c>
      <c r="AU241" s="243" t="s">
        <v>82</v>
      </c>
      <c r="AV241" s="13" t="s">
        <v>82</v>
      </c>
      <c r="AW241" s="13" t="s">
        <v>33</v>
      </c>
      <c r="AX241" s="13" t="s">
        <v>72</v>
      </c>
      <c r="AY241" s="243" t="s">
        <v>190</v>
      </c>
    </row>
    <row r="242" s="13" customFormat="1">
      <c r="A242" s="13"/>
      <c r="B242" s="232"/>
      <c r="C242" s="233"/>
      <c r="D242" s="234" t="s">
        <v>205</v>
      </c>
      <c r="E242" s="235" t="s">
        <v>19</v>
      </c>
      <c r="F242" s="236" t="s">
        <v>6007</v>
      </c>
      <c r="G242" s="233"/>
      <c r="H242" s="237">
        <v>0.54000000000000004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205</v>
      </c>
      <c r="AU242" s="243" t="s">
        <v>82</v>
      </c>
      <c r="AV242" s="13" t="s">
        <v>82</v>
      </c>
      <c r="AW242" s="13" t="s">
        <v>33</v>
      </c>
      <c r="AX242" s="13" t="s">
        <v>72</v>
      </c>
      <c r="AY242" s="243" t="s">
        <v>190</v>
      </c>
    </row>
    <row r="243" s="13" customFormat="1">
      <c r="A243" s="13"/>
      <c r="B243" s="232"/>
      <c r="C243" s="233"/>
      <c r="D243" s="234" t="s">
        <v>205</v>
      </c>
      <c r="E243" s="235" t="s">
        <v>19</v>
      </c>
      <c r="F243" s="236" t="s">
        <v>6008</v>
      </c>
      <c r="G243" s="233"/>
      <c r="H243" s="237">
        <v>1.0800000000000001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205</v>
      </c>
      <c r="AU243" s="243" t="s">
        <v>82</v>
      </c>
      <c r="AV243" s="13" t="s">
        <v>82</v>
      </c>
      <c r="AW243" s="13" t="s">
        <v>33</v>
      </c>
      <c r="AX243" s="13" t="s">
        <v>72</v>
      </c>
      <c r="AY243" s="243" t="s">
        <v>190</v>
      </c>
    </row>
    <row r="244" s="13" customFormat="1">
      <c r="A244" s="13"/>
      <c r="B244" s="232"/>
      <c r="C244" s="233"/>
      <c r="D244" s="234" t="s">
        <v>205</v>
      </c>
      <c r="E244" s="235" t="s">
        <v>19</v>
      </c>
      <c r="F244" s="236" t="s">
        <v>6009</v>
      </c>
      <c r="G244" s="233"/>
      <c r="H244" s="237">
        <v>0.66000000000000003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205</v>
      </c>
      <c r="AU244" s="243" t="s">
        <v>82</v>
      </c>
      <c r="AV244" s="13" t="s">
        <v>82</v>
      </c>
      <c r="AW244" s="13" t="s">
        <v>33</v>
      </c>
      <c r="AX244" s="13" t="s">
        <v>72</v>
      </c>
      <c r="AY244" s="243" t="s">
        <v>190</v>
      </c>
    </row>
    <row r="245" s="13" customFormat="1">
      <c r="A245" s="13"/>
      <c r="B245" s="232"/>
      <c r="C245" s="233"/>
      <c r="D245" s="234" t="s">
        <v>205</v>
      </c>
      <c r="E245" s="235" t="s">
        <v>19</v>
      </c>
      <c r="F245" s="236" t="s">
        <v>6010</v>
      </c>
      <c r="G245" s="233"/>
      <c r="H245" s="237">
        <v>0.95999999999999996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205</v>
      </c>
      <c r="AU245" s="243" t="s">
        <v>82</v>
      </c>
      <c r="AV245" s="13" t="s">
        <v>82</v>
      </c>
      <c r="AW245" s="13" t="s">
        <v>33</v>
      </c>
      <c r="AX245" s="13" t="s">
        <v>72</v>
      </c>
      <c r="AY245" s="243" t="s">
        <v>190</v>
      </c>
    </row>
    <row r="246" s="13" customFormat="1">
      <c r="A246" s="13"/>
      <c r="B246" s="232"/>
      <c r="C246" s="233"/>
      <c r="D246" s="234" t="s">
        <v>205</v>
      </c>
      <c r="E246" s="235" t="s">
        <v>19</v>
      </c>
      <c r="F246" s="236" t="s">
        <v>6011</v>
      </c>
      <c r="G246" s="233"/>
      <c r="H246" s="237">
        <v>12.42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205</v>
      </c>
      <c r="AU246" s="243" t="s">
        <v>82</v>
      </c>
      <c r="AV246" s="13" t="s">
        <v>82</v>
      </c>
      <c r="AW246" s="13" t="s">
        <v>33</v>
      </c>
      <c r="AX246" s="13" t="s">
        <v>72</v>
      </c>
      <c r="AY246" s="243" t="s">
        <v>190</v>
      </c>
    </row>
    <row r="247" s="13" customFormat="1">
      <c r="A247" s="13"/>
      <c r="B247" s="232"/>
      <c r="C247" s="233"/>
      <c r="D247" s="234" t="s">
        <v>205</v>
      </c>
      <c r="E247" s="235" t="s">
        <v>19</v>
      </c>
      <c r="F247" s="236" t="s">
        <v>6012</v>
      </c>
      <c r="G247" s="233"/>
      <c r="H247" s="237">
        <v>0.63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205</v>
      </c>
      <c r="AU247" s="243" t="s">
        <v>82</v>
      </c>
      <c r="AV247" s="13" t="s">
        <v>82</v>
      </c>
      <c r="AW247" s="13" t="s">
        <v>33</v>
      </c>
      <c r="AX247" s="13" t="s">
        <v>72</v>
      </c>
      <c r="AY247" s="243" t="s">
        <v>190</v>
      </c>
    </row>
    <row r="248" s="13" customFormat="1">
      <c r="A248" s="13"/>
      <c r="B248" s="232"/>
      <c r="C248" s="233"/>
      <c r="D248" s="234" t="s">
        <v>205</v>
      </c>
      <c r="E248" s="235" t="s">
        <v>19</v>
      </c>
      <c r="F248" s="236" t="s">
        <v>6013</v>
      </c>
      <c r="G248" s="233"/>
      <c r="H248" s="237">
        <v>4.2300000000000004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205</v>
      </c>
      <c r="AU248" s="243" t="s">
        <v>82</v>
      </c>
      <c r="AV248" s="13" t="s">
        <v>82</v>
      </c>
      <c r="AW248" s="13" t="s">
        <v>33</v>
      </c>
      <c r="AX248" s="13" t="s">
        <v>72</v>
      </c>
      <c r="AY248" s="243" t="s">
        <v>190</v>
      </c>
    </row>
    <row r="249" s="13" customFormat="1">
      <c r="A249" s="13"/>
      <c r="B249" s="232"/>
      <c r="C249" s="233"/>
      <c r="D249" s="234" t="s">
        <v>205</v>
      </c>
      <c r="E249" s="235" t="s">
        <v>19</v>
      </c>
      <c r="F249" s="236" t="s">
        <v>6014</v>
      </c>
      <c r="G249" s="233"/>
      <c r="H249" s="237">
        <v>2.0099999999999998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205</v>
      </c>
      <c r="AU249" s="243" t="s">
        <v>82</v>
      </c>
      <c r="AV249" s="13" t="s">
        <v>82</v>
      </c>
      <c r="AW249" s="13" t="s">
        <v>33</v>
      </c>
      <c r="AX249" s="13" t="s">
        <v>72</v>
      </c>
      <c r="AY249" s="243" t="s">
        <v>190</v>
      </c>
    </row>
    <row r="250" s="13" customFormat="1">
      <c r="A250" s="13"/>
      <c r="B250" s="232"/>
      <c r="C250" s="233"/>
      <c r="D250" s="234" t="s">
        <v>205</v>
      </c>
      <c r="E250" s="235" t="s">
        <v>19</v>
      </c>
      <c r="F250" s="236" t="s">
        <v>6015</v>
      </c>
      <c r="G250" s="233"/>
      <c r="H250" s="237">
        <v>0.39000000000000001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205</v>
      </c>
      <c r="AU250" s="243" t="s">
        <v>82</v>
      </c>
      <c r="AV250" s="13" t="s">
        <v>82</v>
      </c>
      <c r="AW250" s="13" t="s">
        <v>33</v>
      </c>
      <c r="AX250" s="13" t="s">
        <v>72</v>
      </c>
      <c r="AY250" s="243" t="s">
        <v>190</v>
      </c>
    </row>
    <row r="251" s="13" customFormat="1">
      <c r="A251" s="13"/>
      <c r="B251" s="232"/>
      <c r="C251" s="233"/>
      <c r="D251" s="234" t="s">
        <v>205</v>
      </c>
      <c r="E251" s="235" t="s">
        <v>19</v>
      </c>
      <c r="F251" s="236" t="s">
        <v>6016</v>
      </c>
      <c r="G251" s="233"/>
      <c r="H251" s="237">
        <v>0.41999999999999998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205</v>
      </c>
      <c r="AU251" s="243" t="s">
        <v>82</v>
      </c>
      <c r="AV251" s="13" t="s">
        <v>82</v>
      </c>
      <c r="AW251" s="13" t="s">
        <v>33</v>
      </c>
      <c r="AX251" s="13" t="s">
        <v>72</v>
      </c>
      <c r="AY251" s="243" t="s">
        <v>190</v>
      </c>
    </row>
    <row r="252" s="13" customFormat="1">
      <c r="A252" s="13"/>
      <c r="B252" s="232"/>
      <c r="C252" s="233"/>
      <c r="D252" s="234" t="s">
        <v>205</v>
      </c>
      <c r="E252" s="235" t="s">
        <v>19</v>
      </c>
      <c r="F252" s="236" t="s">
        <v>610</v>
      </c>
      <c r="G252" s="233"/>
      <c r="H252" s="237">
        <v>2.3999999999999999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205</v>
      </c>
      <c r="AU252" s="243" t="s">
        <v>82</v>
      </c>
      <c r="AV252" s="13" t="s">
        <v>82</v>
      </c>
      <c r="AW252" s="13" t="s">
        <v>33</v>
      </c>
      <c r="AX252" s="13" t="s">
        <v>72</v>
      </c>
      <c r="AY252" s="243" t="s">
        <v>190</v>
      </c>
    </row>
    <row r="253" s="13" customFormat="1">
      <c r="A253" s="13"/>
      <c r="B253" s="232"/>
      <c r="C253" s="233"/>
      <c r="D253" s="234" t="s">
        <v>205</v>
      </c>
      <c r="E253" s="235" t="s">
        <v>19</v>
      </c>
      <c r="F253" s="236" t="s">
        <v>6017</v>
      </c>
      <c r="G253" s="233"/>
      <c r="H253" s="237">
        <v>1.02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205</v>
      </c>
      <c r="AU253" s="243" t="s">
        <v>82</v>
      </c>
      <c r="AV253" s="13" t="s">
        <v>82</v>
      </c>
      <c r="AW253" s="13" t="s">
        <v>33</v>
      </c>
      <c r="AX253" s="13" t="s">
        <v>72</v>
      </c>
      <c r="AY253" s="243" t="s">
        <v>190</v>
      </c>
    </row>
    <row r="254" s="13" customFormat="1">
      <c r="A254" s="13"/>
      <c r="B254" s="232"/>
      <c r="C254" s="233"/>
      <c r="D254" s="234" t="s">
        <v>205</v>
      </c>
      <c r="E254" s="235" t="s">
        <v>19</v>
      </c>
      <c r="F254" s="236" t="s">
        <v>6018</v>
      </c>
      <c r="G254" s="233"/>
      <c r="H254" s="237">
        <v>0.51000000000000001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205</v>
      </c>
      <c r="AU254" s="243" t="s">
        <v>82</v>
      </c>
      <c r="AV254" s="13" t="s">
        <v>82</v>
      </c>
      <c r="AW254" s="13" t="s">
        <v>33</v>
      </c>
      <c r="AX254" s="13" t="s">
        <v>72</v>
      </c>
      <c r="AY254" s="243" t="s">
        <v>190</v>
      </c>
    </row>
    <row r="255" s="13" customFormat="1">
      <c r="A255" s="13"/>
      <c r="B255" s="232"/>
      <c r="C255" s="233"/>
      <c r="D255" s="234" t="s">
        <v>205</v>
      </c>
      <c r="E255" s="235" t="s">
        <v>19</v>
      </c>
      <c r="F255" s="236" t="s">
        <v>6019</v>
      </c>
      <c r="G255" s="233"/>
      <c r="H255" s="237">
        <v>0.35999999999999999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205</v>
      </c>
      <c r="AU255" s="243" t="s">
        <v>82</v>
      </c>
      <c r="AV255" s="13" t="s">
        <v>82</v>
      </c>
      <c r="AW255" s="13" t="s">
        <v>33</v>
      </c>
      <c r="AX255" s="13" t="s">
        <v>72</v>
      </c>
      <c r="AY255" s="243" t="s">
        <v>190</v>
      </c>
    </row>
    <row r="256" s="13" customFormat="1">
      <c r="A256" s="13"/>
      <c r="B256" s="232"/>
      <c r="C256" s="233"/>
      <c r="D256" s="234" t="s">
        <v>205</v>
      </c>
      <c r="E256" s="235" t="s">
        <v>19</v>
      </c>
      <c r="F256" s="236" t="s">
        <v>6018</v>
      </c>
      <c r="G256" s="233"/>
      <c r="H256" s="237">
        <v>0.51000000000000001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205</v>
      </c>
      <c r="AU256" s="243" t="s">
        <v>82</v>
      </c>
      <c r="AV256" s="13" t="s">
        <v>82</v>
      </c>
      <c r="AW256" s="13" t="s">
        <v>33</v>
      </c>
      <c r="AX256" s="13" t="s">
        <v>72</v>
      </c>
      <c r="AY256" s="243" t="s">
        <v>190</v>
      </c>
    </row>
    <row r="257" s="13" customFormat="1">
      <c r="A257" s="13"/>
      <c r="B257" s="232"/>
      <c r="C257" s="233"/>
      <c r="D257" s="234" t="s">
        <v>205</v>
      </c>
      <c r="E257" s="235" t="s">
        <v>19</v>
      </c>
      <c r="F257" s="236" t="s">
        <v>6018</v>
      </c>
      <c r="G257" s="233"/>
      <c r="H257" s="237">
        <v>0.51000000000000001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205</v>
      </c>
      <c r="AU257" s="243" t="s">
        <v>82</v>
      </c>
      <c r="AV257" s="13" t="s">
        <v>82</v>
      </c>
      <c r="AW257" s="13" t="s">
        <v>33</v>
      </c>
      <c r="AX257" s="13" t="s">
        <v>72</v>
      </c>
      <c r="AY257" s="243" t="s">
        <v>190</v>
      </c>
    </row>
    <row r="258" s="13" customFormat="1">
      <c r="A258" s="13"/>
      <c r="B258" s="232"/>
      <c r="C258" s="233"/>
      <c r="D258" s="234" t="s">
        <v>205</v>
      </c>
      <c r="E258" s="235" t="s">
        <v>19</v>
      </c>
      <c r="F258" s="236" t="s">
        <v>6020</v>
      </c>
      <c r="G258" s="233"/>
      <c r="H258" s="237">
        <v>3.5099999999999998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205</v>
      </c>
      <c r="AU258" s="243" t="s">
        <v>82</v>
      </c>
      <c r="AV258" s="13" t="s">
        <v>82</v>
      </c>
      <c r="AW258" s="13" t="s">
        <v>33</v>
      </c>
      <c r="AX258" s="13" t="s">
        <v>72</v>
      </c>
      <c r="AY258" s="243" t="s">
        <v>190</v>
      </c>
    </row>
    <row r="259" s="13" customFormat="1">
      <c r="A259" s="13"/>
      <c r="B259" s="232"/>
      <c r="C259" s="233"/>
      <c r="D259" s="234" t="s">
        <v>205</v>
      </c>
      <c r="E259" s="235" t="s">
        <v>19</v>
      </c>
      <c r="F259" s="236" t="s">
        <v>6021</v>
      </c>
      <c r="G259" s="233"/>
      <c r="H259" s="237">
        <v>0.59999999999999998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205</v>
      </c>
      <c r="AU259" s="243" t="s">
        <v>82</v>
      </c>
      <c r="AV259" s="13" t="s">
        <v>82</v>
      </c>
      <c r="AW259" s="13" t="s">
        <v>33</v>
      </c>
      <c r="AX259" s="13" t="s">
        <v>72</v>
      </c>
      <c r="AY259" s="243" t="s">
        <v>190</v>
      </c>
    </row>
    <row r="260" s="15" customFormat="1">
      <c r="A260" s="15"/>
      <c r="B260" s="264"/>
      <c r="C260" s="265"/>
      <c r="D260" s="234" t="s">
        <v>205</v>
      </c>
      <c r="E260" s="266" t="s">
        <v>19</v>
      </c>
      <c r="F260" s="267" t="s">
        <v>243</v>
      </c>
      <c r="G260" s="265"/>
      <c r="H260" s="268">
        <v>65.72999999999999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205</v>
      </c>
      <c r="AU260" s="274" t="s">
        <v>82</v>
      </c>
      <c r="AV260" s="15" t="s">
        <v>197</v>
      </c>
      <c r="AW260" s="15" t="s">
        <v>33</v>
      </c>
      <c r="AX260" s="15" t="s">
        <v>79</v>
      </c>
      <c r="AY260" s="274" t="s">
        <v>190</v>
      </c>
    </row>
    <row r="261" s="2" customFormat="1" ht="16.5" customHeight="1">
      <c r="A261" s="40"/>
      <c r="B261" s="41"/>
      <c r="C261" s="244" t="s">
        <v>8</v>
      </c>
      <c r="D261" s="244" t="s">
        <v>219</v>
      </c>
      <c r="E261" s="245" t="s">
        <v>490</v>
      </c>
      <c r="F261" s="246" t="s">
        <v>491</v>
      </c>
      <c r="G261" s="247" t="s">
        <v>222</v>
      </c>
      <c r="H261" s="248">
        <v>131.46000000000001</v>
      </c>
      <c r="I261" s="249"/>
      <c r="J261" s="250">
        <f>ROUND(I261*H261,2)</f>
        <v>0</v>
      </c>
      <c r="K261" s="246" t="s">
        <v>196</v>
      </c>
      <c r="L261" s="251"/>
      <c r="M261" s="252" t="s">
        <v>19</v>
      </c>
      <c r="N261" s="253" t="s">
        <v>43</v>
      </c>
      <c r="O261" s="86"/>
      <c r="P261" s="223">
        <f>O261*H261</f>
        <v>0</v>
      </c>
      <c r="Q261" s="223">
        <v>1</v>
      </c>
      <c r="R261" s="223">
        <f>Q261*H261</f>
        <v>131.46000000000001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223</v>
      </c>
      <c r="AT261" s="225" t="s">
        <v>219</v>
      </c>
      <c r="AU261" s="225" t="s">
        <v>82</v>
      </c>
      <c r="AY261" s="19" t="s">
        <v>190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197</v>
      </c>
      <c r="BM261" s="225" t="s">
        <v>6022</v>
      </c>
    </row>
    <row r="262" s="13" customFormat="1">
      <c r="A262" s="13"/>
      <c r="B262" s="232"/>
      <c r="C262" s="233"/>
      <c r="D262" s="234" t="s">
        <v>205</v>
      </c>
      <c r="E262" s="235" t="s">
        <v>19</v>
      </c>
      <c r="F262" s="236" t="s">
        <v>6023</v>
      </c>
      <c r="G262" s="233"/>
      <c r="H262" s="237">
        <v>65.730000000000004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205</v>
      </c>
      <c r="AU262" s="243" t="s">
        <v>82</v>
      </c>
      <c r="AV262" s="13" t="s">
        <v>82</v>
      </c>
      <c r="AW262" s="13" t="s">
        <v>33</v>
      </c>
      <c r="AX262" s="13" t="s">
        <v>79</v>
      </c>
      <c r="AY262" s="243" t="s">
        <v>190</v>
      </c>
    </row>
    <row r="263" s="13" customFormat="1">
      <c r="A263" s="13"/>
      <c r="B263" s="232"/>
      <c r="C263" s="233"/>
      <c r="D263" s="234" t="s">
        <v>205</v>
      </c>
      <c r="E263" s="233"/>
      <c r="F263" s="236" t="s">
        <v>6024</v>
      </c>
      <c r="G263" s="233"/>
      <c r="H263" s="237">
        <v>131.46000000000001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205</v>
      </c>
      <c r="AU263" s="243" t="s">
        <v>82</v>
      </c>
      <c r="AV263" s="13" t="s">
        <v>82</v>
      </c>
      <c r="AW263" s="13" t="s">
        <v>4</v>
      </c>
      <c r="AX263" s="13" t="s">
        <v>79</v>
      </c>
      <c r="AY263" s="243" t="s">
        <v>190</v>
      </c>
    </row>
    <row r="264" s="12" customFormat="1" ht="22.8" customHeight="1">
      <c r="A264" s="12"/>
      <c r="B264" s="198"/>
      <c r="C264" s="199"/>
      <c r="D264" s="200" t="s">
        <v>71</v>
      </c>
      <c r="E264" s="212" t="s">
        <v>197</v>
      </c>
      <c r="F264" s="212" t="s">
        <v>494</v>
      </c>
      <c r="G264" s="199"/>
      <c r="H264" s="199"/>
      <c r="I264" s="202"/>
      <c r="J264" s="213">
        <f>BK264</f>
        <v>0</v>
      </c>
      <c r="K264" s="199"/>
      <c r="L264" s="204"/>
      <c r="M264" s="205"/>
      <c r="N264" s="206"/>
      <c r="O264" s="206"/>
      <c r="P264" s="207">
        <f>SUM(P265:P304)</f>
        <v>0</v>
      </c>
      <c r="Q264" s="206"/>
      <c r="R264" s="207">
        <f>SUM(R265:R304)</f>
        <v>42.9393867</v>
      </c>
      <c r="S264" s="206"/>
      <c r="T264" s="208">
        <f>SUM(T265:T304)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79</v>
      </c>
      <c r="AT264" s="210" t="s">
        <v>71</v>
      </c>
      <c r="AU264" s="210" t="s">
        <v>79</v>
      </c>
      <c r="AY264" s="209" t="s">
        <v>190</v>
      </c>
      <c r="BK264" s="211">
        <f>SUM(BK265:BK304)</f>
        <v>0</v>
      </c>
    </row>
    <row r="265" s="2" customFormat="1" ht="21.75" customHeight="1">
      <c r="A265" s="40"/>
      <c r="B265" s="41"/>
      <c r="C265" s="214" t="s">
        <v>307</v>
      </c>
      <c r="D265" s="214" t="s">
        <v>192</v>
      </c>
      <c r="E265" s="215" t="s">
        <v>495</v>
      </c>
      <c r="F265" s="216" t="s">
        <v>496</v>
      </c>
      <c r="G265" s="217" t="s">
        <v>195</v>
      </c>
      <c r="H265" s="218">
        <v>22.710000000000001</v>
      </c>
      <c r="I265" s="219"/>
      <c r="J265" s="220">
        <f>ROUND(I265*H265,2)</f>
        <v>0</v>
      </c>
      <c r="K265" s="216" t="s">
        <v>196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1.8907700000000001</v>
      </c>
      <c r="R265" s="223">
        <f>Q265*H265</f>
        <v>42.9393867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197</v>
      </c>
      <c r="AT265" s="225" t="s">
        <v>192</v>
      </c>
      <c r="AU265" s="225" t="s">
        <v>82</v>
      </c>
      <c r="AY265" s="19" t="s">
        <v>190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197</v>
      </c>
      <c r="BM265" s="225" t="s">
        <v>6025</v>
      </c>
    </row>
    <row r="266" s="2" customFormat="1">
      <c r="A266" s="40"/>
      <c r="B266" s="41"/>
      <c r="C266" s="42"/>
      <c r="D266" s="227" t="s">
        <v>199</v>
      </c>
      <c r="E266" s="42"/>
      <c r="F266" s="228" t="s">
        <v>498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199</v>
      </c>
      <c r="AU266" s="19" t="s">
        <v>82</v>
      </c>
    </row>
    <row r="267" s="13" customFormat="1">
      <c r="A267" s="13"/>
      <c r="B267" s="232"/>
      <c r="C267" s="233"/>
      <c r="D267" s="234" t="s">
        <v>205</v>
      </c>
      <c r="E267" s="235" t="s">
        <v>19</v>
      </c>
      <c r="F267" s="236" t="s">
        <v>6026</v>
      </c>
      <c r="G267" s="233"/>
      <c r="H267" s="237">
        <v>0.59199999999999997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205</v>
      </c>
      <c r="AU267" s="243" t="s">
        <v>82</v>
      </c>
      <c r="AV267" s="13" t="s">
        <v>82</v>
      </c>
      <c r="AW267" s="13" t="s">
        <v>33</v>
      </c>
      <c r="AX267" s="13" t="s">
        <v>72</v>
      </c>
      <c r="AY267" s="243" t="s">
        <v>190</v>
      </c>
    </row>
    <row r="268" s="13" customFormat="1">
      <c r="A268" s="13"/>
      <c r="B268" s="232"/>
      <c r="C268" s="233"/>
      <c r="D268" s="234" t="s">
        <v>205</v>
      </c>
      <c r="E268" s="235" t="s">
        <v>19</v>
      </c>
      <c r="F268" s="236" t="s">
        <v>6027</v>
      </c>
      <c r="G268" s="233"/>
      <c r="H268" s="237">
        <v>0.104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205</v>
      </c>
      <c r="AU268" s="243" t="s">
        <v>82</v>
      </c>
      <c r="AV268" s="13" t="s">
        <v>82</v>
      </c>
      <c r="AW268" s="13" t="s">
        <v>33</v>
      </c>
      <c r="AX268" s="13" t="s">
        <v>72</v>
      </c>
      <c r="AY268" s="243" t="s">
        <v>190</v>
      </c>
    </row>
    <row r="269" s="13" customFormat="1">
      <c r="A269" s="13"/>
      <c r="B269" s="232"/>
      <c r="C269" s="233"/>
      <c r="D269" s="234" t="s">
        <v>205</v>
      </c>
      <c r="E269" s="235" t="s">
        <v>19</v>
      </c>
      <c r="F269" s="236" t="s">
        <v>6028</v>
      </c>
      <c r="G269" s="233"/>
      <c r="H269" s="237">
        <v>0.096000000000000002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205</v>
      </c>
      <c r="AU269" s="243" t="s">
        <v>82</v>
      </c>
      <c r="AV269" s="13" t="s">
        <v>82</v>
      </c>
      <c r="AW269" s="13" t="s">
        <v>33</v>
      </c>
      <c r="AX269" s="13" t="s">
        <v>72</v>
      </c>
      <c r="AY269" s="243" t="s">
        <v>190</v>
      </c>
    </row>
    <row r="270" s="13" customFormat="1">
      <c r="A270" s="13"/>
      <c r="B270" s="232"/>
      <c r="C270" s="233"/>
      <c r="D270" s="234" t="s">
        <v>205</v>
      </c>
      <c r="E270" s="235" t="s">
        <v>19</v>
      </c>
      <c r="F270" s="236" t="s">
        <v>6029</v>
      </c>
      <c r="G270" s="233"/>
      <c r="H270" s="237">
        <v>0.152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205</v>
      </c>
      <c r="AU270" s="243" t="s">
        <v>82</v>
      </c>
      <c r="AV270" s="13" t="s">
        <v>82</v>
      </c>
      <c r="AW270" s="13" t="s">
        <v>33</v>
      </c>
      <c r="AX270" s="13" t="s">
        <v>72</v>
      </c>
      <c r="AY270" s="243" t="s">
        <v>190</v>
      </c>
    </row>
    <row r="271" s="13" customFormat="1">
      <c r="A271" s="13"/>
      <c r="B271" s="232"/>
      <c r="C271" s="233"/>
      <c r="D271" s="234" t="s">
        <v>205</v>
      </c>
      <c r="E271" s="235" t="s">
        <v>19</v>
      </c>
      <c r="F271" s="236" t="s">
        <v>6030</v>
      </c>
      <c r="G271" s="233"/>
      <c r="H271" s="237">
        <v>0.087999999999999995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205</v>
      </c>
      <c r="AU271" s="243" t="s">
        <v>82</v>
      </c>
      <c r="AV271" s="13" t="s">
        <v>82</v>
      </c>
      <c r="AW271" s="13" t="s">
        <v>33</v>
      </c>
      <c r="AX271" s="13" t="s">
        <v>72</v>
      </c>
      <c r="AY271" s="243" t="s">
        <v>190</v>
      </c>
    </row>
    <row r="272" s="13" customFormat="1">
      <c r="A272" s="13"/>
      <c r="B272" s="232"/>
      <c r="C272" s="233"/>
      <c r="D272" s="234" t="s">
        <v>205</v>
      </c>
      <c r="E272" s="235" t="s">
        <v>19</v>
      </c>
      <c r="F272" s="236" t="s">
        <v>6031</v>
      </c>
      <c r="G272" s="233"/>
      <c r="H272" s="237">
        <v>0.16800000000000001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205</v>
      </c>
      <c r="AU272" s="243" t="s">
        <v>82</v>
      </c>
      <c r="AV272" s="13" t="s">
        <v>82</v>
      </c>
      <c r="AW272" s="13" t="s">
        <v>33</v>
      </c>
      <c r="AX272" s="13" t="s">
        <v>72</v>
      </c>
      <c r="AY272" s="243" t="s">
        <v>190</v>
      </c>
    </row>
    <row r="273" s="13" customFormat="1">
      <c r="A273" s="13"/>
      <c r="B273" s="232"/>
      <c r="C273" s="233"/>
      <c r="D273" s="234" t="s">
        <v>205</v>
      </c>
      <c r="E273" s="235" t="s">
        <v>19</v>
      </c>
      <c r="F273" s="236" t="s">
        <v>6029</v>
      </c>
      <c r="G273" s="233"/>
      <c r="H273" s="237">
        <v>0.152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205</v>
      </c>
      <c r="AU273" s="243" t="s">
        <v>82</v>
      </c>
      <c r="AV273" s="13" t="s">
        <v>82</v>
      </c>
      <c r="AW273" s="13" t="s">
        <v>33</v>
      </c>
      <c r="AX273" s="13" t="s">
        <v>72</v>
      </c>
      <c r="AY273" s="243" t="s">
        <v>190</v>
      </c>
    </row>
    <row r="274" s="13" customFormat="1">
      <c r="A274" s="13"/>
      <c r="B274" s="232"/>
      <c r="C274" s="233"/>
      <c r="D274" s="234" t="s">
        <v>205</v>
      </c>
      <c r="E274" s="235" t="s">
        <v>19</v>
      </c>
      <c r="F274" s="236" t="s">
        <v>6032</v>
      </c>
      <c r="G274" s="233"/>
      <c r="H274" s="237">
        <v>0.376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205</v>
      </c>
      <c r="AU274" s="243" t="s">
        <v>82</v>
      </c>
      <c r="AV274" s="13" t="s">
        <v>82</v>
      </c>
      <c r="AW274" s="13" t="s">
        <v>33</v>
      </c>
      <c r="AX274" s="13" t="s">
        <v>72</v>
      </c>
      <c r="AY274" s="243" t="s">
        <v>190</v>
      </c>
    </row>
    <row r="275" s="13" customFormat="1">
      <c r="A275" s="13"/>
      <c r="B275" s="232"/>
      <c r="C275" s="233"/>
      <c r="D275" s="234" t="s">
        <v>205</v>
      </c>
      <c r="E275" s="235" t="s">
        <v>19</v>
      </c>
      <c r="F275" s="236" t="s">
        <v>6030</v>
      </c>
      <c r="G275" s="233"/>
      <c r="H275" s="237">
        <v>0.087999999999999995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205</v>
      </c>
      <c r="AU275" s="243" t="s">
        <v>82</v>
      </c>
      <c r="AV275" s="13" t="s">
        <v>82</v>
      </c>
      <c r="AW275" s="13" t="s">
        <v>33</v>
      </c>
      <c r="AX275" s="13" t="s">
        <v>72</v>
      </c>
      <c r="AY275" s="243" t="s">
        <v>190</v>
      </c>
    </row>
    <row r="276" s="13" customFormat="1">
      <c r="A276" s="13"/>
      <c r="B276" s="232"/>
      <c r="C276" s="233"/>
      <c r="D276" s="234" t="s">
        <v>205</v>
      </c>
      <c r="E276" s="235" t="s">
        <v>19</v>
      </c>
      <c r="F276" s="236" t="s">
        <v>6030</v>
      </c>
      <c r="G276" s="233"/>
      <c r="H276" s="237">
        <v>0.087999999999999995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205</v>
      </c>
      <c r="AU276" s="243" t="s">
        <v>82</v>
      </c>
      <c r="AV276" s="13" t="s">
        <v>82</v>
      </c>
      <c r="AW276" s="13" t="s">
        <v>33</v>
      </c>
      <c r="AX276" s="13" t="s">
        <v>72</v>
      </c>
      <c r="AY276" s="243" t="s">
        <v>190</v>
      </c>
    </row>
    <row r="277" s="13" customFormat="1">
      <c r="A277" s="13"/>
      <c r="B277" s="232"/>
      <c r="C277" s="233"/>
      <c r="D277" s="234" t="s">
        <v>205</v>
      </c>
      <c r="E277" s="235" t="s">
        <v>19</v>
      </c>
      <c r="F277" s="236" t="s">
        <v>6033</v>
      </c>
      <c r="G277" s="233"/>
      <c r="H277" s="237">
        <v>0.056000000000000001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205</v>
      </c>
      <c r="AU277" s="243" t="s">
        <v>82</v>
      </c>
      <c r="AV277" s="13" t="s">
        <v>82</v>
      </c>
      <c r="AW277" s="13" t="s">
        <v>33</v>
      </c>
      <c r="AX277" s="13" t="s">
        <v>72</v>
      </c>
      <c r="AY277" s="243" t="s">
        <v>190</v>
      </c>
    </row>
    <row r="278" s="13" customFormat="1">
      <c r="A278" s="13"/>
      <c r="B278" s="232"/>
      <c r="C278" s="233"/>
      <c r="D278" s="234" t="s">
        <v>205</v>
      </c>
      <c r="E278" s="235" t="s">
        <v>19</v>
      </c>
      <c r="F278" s="236" t="s">
        <v>6034</v>
      </c>
      <c r="G278" s="233"/>
      <c r="H278" s="237">
        <v>0.496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205</v>
      </c>
      <c r="AU278" s="243" t="s">
        <v>82</v>
      </c>
      <c r="AV278" s="13" t="s">
        <v>82</v>
      </c>
      <c r="AW278" s="13" t="s">
        <v>33</v>
      </c>
      <c r="AX278" s="13" t="s">
        <v>72</v>
      </c>
      <c r="AY278" s="243" t="s">
        <v>190</v>
      </c>
    </row>
    <row r="279" s="13" customFormat="1">
      <c r="A279" s="13"/>
      <c r="B279" s="232"/>
      <c r="C279" s="233"/>
      <c r="D279" s="234" t="s">
        <v>205</v>
      </c>
      <c r="E279" s="235" t="s">
        <v>19</v>
      </c>
      <c r="F279" s="236" t="s">
        <v>6035</v>
      </c>
      <c r="G279" s="233"/>
      <c r="H279" s="237">
        <v>0.59999999999999998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205</v>
      </c>
      <c r="AU279" s="243" t="s">
        <v>82</v>
      </c>
      <c r="AV279" s="13" t="s">
        <v>82</v>
      </c>
      <c r="AW279" s="13" t="s">
        <v>33</v>
      </c>
      <c r="AX279" s="13" t="s">
        <v>72</v>
      </c>
      <c r="AY279" s="243" t="s">
        <v>190</v>
      </c>
    </row>
    <row r="280" s="13" customFormat="1">
      <c r="A280" s="13"/>
      <c r="B280" s="232"/>
      <c r="C280" s="233"/>
      <c r="D280" s="234" t="s">
        <v>205</v>
      </c>
      <c r="E280" s="235" t="s">
        <v>19</v>
      </c>
      <c r="F280" s="236" t="s">
        <v>6036</v>
      </c>
      <c r="G280" s="233"/>
      <c r="H280" s="237">
        <v>0.35999999999999999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205</v>
      </c>
      <c r="AU280" s="243" t="s">
        <v>82</v>
      </c>
      <c r="AV280" s="13" t="s">
        <v>82</v>
      </c>
      <c r="AW280" s="13" t="s">
        <v>33</v>
      </c>
      <c r="AX280" s="13" t="s">
        <v>72</v>
      </c>
      <c r="AY280" s="243" t="s">
        <v>190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6037</v>
      </c>
      <c r="G281" s="233"/>
      <c r="H281" s="237">
        <v>0.080000000000000002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82</v>
      </c>
      <c r="AV281" s="13" t="s">
        <v>82</v>
      </c>
      <c r="AW281" s="13" t="s">
        <v>33</v>
      </c>
      <c r="AX281" s="13" t="s">
        <v>72</v>
      </c>
      <c r="AY281" s="243" t="s">
        <v>190</v>
      </c>
    </row>
    <row r="282" s="13" customFormat="1">
      <c r="A282" s="13"/>
      <c r="B282" s="232"/>
      <c r="C282" s="233"/>
      <c r="D282" s="234" t="s">
        <v>205</v>
      </c>
      <c r="E282" s="235" t="s">
        <v>19</v>
      </c>
      <c r="F282" s="236" t="s">
        <v>6027</v>
      </c>
      <c r="G282" s="233"/>
      <c r="H282" s="237">
        <v>0.104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205</v>
      </c>
      <c r="AU282" s="243" t="s">
        <v>82</v>
      </c>
      <c r="AV282" s="13" t="s">
        <v>82</v>
      </c>
      <c r="AW282" s="13" t="s">
        <v>33</v>
      </c>
      <c r="AX282" s="13" t="s">
        <v>72</v>
      </c>
      <c r="AY282" s="243" t="s">
        <v>190</v>
      </c>
    </row>
    <row r="283" s="13" customFormat="1">
      <c r="A283" s="13"/>
      <c r="B283" s="232"/>
      <c r="C283" s="233"/>
      <c r="D283" s="234" t="s">
        <v>205</v>
      </c>
      <c r="E283" s="235" t="s">
        <v>19</v>
      </c>
      <c r="F283" s="236" t="s">
        <v>6038</v>
      </c>
      <c r="G283" s="233"/>
      <c r="H283" s="237">
        <v>7.1200000000000001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205</v>
      </c>
      <c r="AU283" s="243" t="s">
        <v>82</v>
      </c>
      <c r="AV283" s="13" t="s">
        <v>82</v>
      </c>
      <c r="AW283" s="13" t="s">
        <v>33</v>
      </c>
      <c r="AX283" s="13" t="s">
        <v>72</v>
      </c>
      <c r="AY283" s="243" t="s">
        <v>190</v>
      </c>
    </row>
    <row r="284" s="13" customFormat="1">
      <c r="A284" s="13"/>
      <c r="B284" s="232"/>
      <c r="C284" s="233"/>
      <c r="D284" s="234" t="s">
        <v>205</v>
      </c>
      <c r="E284" s="235" t="s">
        <v>19</v>
      </c>
      <c r="F284" s="236" t="s">
        <v>6039</v>
      </c>
      <c r="G284" s="233"/>
      <c r="H284" s="237">
        <v>0.27000000000000002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205</v>
      </c>
      <c r="AU284" s="243" t="s">
        <v>82</v>
      </c>
      <c r="AV284" s="13" t="s">
        <v>82</v>
      </c>
      <c r="AW284" s="13" t="s">
        <v>33</v>
      </c>
      <c r="AX284" s="13" t="s">
        <v>72</v>
      </c>
      <c r="AY284" s="243" t="s">
        <v>190</v>
      </c>
    </row>
    <row r="285" s="13" customFormat="1">
      <c r="A285" s="13"/>
      <c r="B285" s="232"/>
      <c r="C285" s="233"/>
      <c r="D285" s="234" t="s">
        <v>205</v>
      </c>
      <c r="E285" s="235" t="s">
        <v>19</v>
      </c>
      <c r="F285" s="236" t="s">
        <v>6040</v>
      </c>
      <c r="G285" s="233"/>
      <c r="H285" s="237">
        <v>0.17999999999999999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205</v>
      </c>
      <c r="AU285" s="243" t="s">
        <v>82</v>
      </c>
      <c r="AV285" s="13" t="s">
        <v>82</v>
      </c>
      <c r="AW285" s="13" t="s">
        <v>33</v>
      </c>
      <c r="AX285" s="13" t="s">
        <v>72</v>
      </c>
      <c r="AY285" s="243" t="s">
        <v>190</v>
      </c>
    </row>
    <row r="286" s="13" customFormat="1">
      <c r="A286" s="13"/>
      <c r="B286" s="232"/>
      <c r="C286" s="233"/>
      <c r="D286" s="234" t="s">
        <v>205</v>
      </c>
      <c r="E286" s="235" t="s">
        <v>19</v>
      </c>
      <c r="F286" s="236" t="s">
        <v>6041</v>
      </c>
      <c r="G286" s="233"/>
      <c r="H286" s="237">
        <v>0.35999999999999999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205</v>
      </c>
      <c r="AU286" s="243" t="s">
        <v>82</v>
      </c>
      <c r="AV286" s="13" t="s">
        <v>82</v>
      </c>
      <c r="AW286" s="13" t="s">
        <v>33</v>
      </c>
      <c r="AX286" s="13" t="s">
        <v>72</v>
      </c>
      <c r="AY286" s="243" t="s">
        <v>190</v>
      </c>
    </row>
    <row r="287" s="13" customFormat="1">
      <c r="A287" s="13"/>
      <c r="B287" s="232"/>
      <c r="C287" s="233"/>
      <c r="D287" s="234" t="s">
        <v>205</v>
      </c>
      <c r="E287" s="235" t="s">
        <v>19</v>
      </c>
      <c r="F287" s="236" t="s">
        <v>6042</v>
      </c>
      <c r="G287" s="233"/>
      <c r="H287" s="237">
        <v>0.22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205</v>
      </c>
      <c r="AU287" s="243" t="s">
        <v>82</v>
      </c>
      <c r="AV287" s="13" t="s">
        <v>82</v>
      </c>
      <c r="AW287" s="13" t="s">
        <v>33</v>
      </c>
      <c r="AX287" s="13" t="s">
        <v>72</v>
      </c>
      <c r="AY287" s="243" t="s">
        <v>190</v>
      </c>
    </row>
    <row r="288" s="13" customFormat="1">
      <c r="A288" s="13"/>
      <c r="B288" s="232"/>
      <c r="C288" s="233"/>
      <c r="D288" s="234" t="s">
        <v>205</v>
      </c>
      <c r="E288" s="235" t="s">
        <v>19</v>
      </c>
      <c r="F288" s="236" t="s">
        <v>6043</v>
      </c>
      <c r="G288" s="233"/>
      <c r="H288" s="237">
        <v>0.32000000000000001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205</v>
      </c>
      <c r="AU288" s="243" t="s">
        <v>82</v>
      </c>
      <c r="AV288" s="13" t="s">
        <v>82</v>
      </c>
      <c r="AW288" s="13" t="s">
        <v>33</v>
      </c>
      <c r="AX288" s="13" t="s">
        <v>72</v>
      </c>
      <c r="AY288" s="243" t="s">
        <v>190</v>
      </c>
    </row>
    <row r="289" s="13" customFormat="1">
      <c r="A289" s="13"/>
      <c r="B289" s="232"/>
      <c r="C289" s="233"/>
      <c r="D289" s="234" t="s">
        <v>205</v>
      </c>
      <c r="E289" s="235" t="s">
        <v>19</v>
      </c>
      <c r="F289" s="236" t="s">
        <v>6044</v>
      </c>
      <c r="G289" s="233"/>
      <c r="H289" s="237">
        <v>4.1399999999999997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205</v>
      </c>
      <c r="AU289" s="243" t="s">
        <v>82</v>
      </c>
      <c r="AV289" s="13" t="s">
        <v>82</v>
      </c>
      <c r="AW289" s="13" t="s">
        <v>33</v>
      </c>
      <c r="AX289" s="13" t="s">
        <v>72</v>
      </c>
      <c r="AY289" s="243" t="s">
        <v>190</v>
      </c>
    </row>
    <row r="290" s="13" customFormat="1">
      <c r="A290" s="13"/>
      <c r="B290" s="232"/>
      <c r="C290" s="233"/>
      <c r="D290" s="234" t="s">
        <v>205</v>
      </c>
      <c r="E290" s="235" t="s">
        <v>19</v>
      </c>
      <c r="F290" s="236" t="s">
        <v>6045</v>
      </c>
      <c r="G290" s="233"/>
      <c r="H290" s="237">
        <v>0.20999999999999999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205</v>
      </c>
      <c r="AU290" s="243" t="s">
        <v>82</v>
      </c>
      <c r="AV290" s="13" t="s">
        <v>82</v>
      </c>
      <c r="AW290" s="13" t="s">
        <v>33</v>
      </c>
      <c r="AX290" s="13" t="s">
        <v>72</v>
      </c>
      <c r="AY290" s="243" t="s">
        <v>190</v>
      </c>
    </row>
    <row r="291" s="13" customFormat="1">
      <c r="A291" s="13"/>
      <c r="B291" s="232"/>
      <c r="C291" s="233"/>
      <c r="D291" s="234" t="s">
        <v>205</v>
      </c>
      <c r="E291" s="235" t="s">
        <v>19</v>
      </c>
      <c r="F291" s="236" t="s">
        <v>6046</v>
      </c>
      <c r="G291" s="233"/>
      <c r="H291" s="237">
        <v>1.4099999999999999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205</v>
      </c>
      <c r="AU291" s="243" t="s">
        <v>82</v>
      </c>
      <c r="AV291" s="13" t="s">
        <v>82</v>
      </c>
      <c r="AW291" s="13" t="s">
        <v>33</v>
      </c>
      <c r="AX291" s="13" t="s">
        <v>72</v>
      </c>
      <c r="AY291" s="243" t="s">
        <v>190</v>
      </c>
    </row>
    <row r="292" s="13" customFormat="1">
      <c r="A292" s="13"/>
      <c r="B292" s="232"/>
      <c r="C292" s="233"/>
      <c r="D292" s="234" t="s">
        <v>205</v>
      </c>
      <c r="E292" s="235" t="s">
        <v>19</v>
      </c>
      <c r="F292" s="236" t="s">
        <v>6047</v>
      </c>
      <c r="G292" s="233"/>
      <c r="H292" s="237">
        <v>0.67000000000000004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205</v>
      </c>
      <c r="AU292" s="243" t="s">
        <v>82</v>
      </c>
      <c r="AV292" s="13" t="s">
        <v>82</v>
      </c>
      <c r="AW292" s="13" t="s">
        <v>33</v>
      </c>
      <c r="AX292" s="13" t="s">
        <v>72</v>
      </c>
      <c r="AY292" s="243" t="s">
        <v>190</v>
      </c>
    </row>
    <row r="293" s="13" customFormat="1">
      <c r="A293" s="13"/>
      <c r="B293" s="232"/>
      <c r="C293" s="233"/>
      <c r="D293" s="234" t="s">
        <v>205</v>
      </c>
      <c r="E293" s="235" t="s">
        <v>19</v>
      </c>
      <c r="F293" s="236" t="s">
        <v>6048</v>
      </c>
      <c r="G293" s="233"/>
      <c r="H293" s="237">
        <v>0.13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205</v>
      </c>
      <c r="AU293" s="243" t="s">
        <v>82</v>
      </c>
      <c r="AV293" s="13" t="s">
        <v>82</v>
      </c>
      <c r="AW293" s="13" t="s">
        <v>33</v>
      </c>
      <c r="AX293" s="13" t="s">
        <v>72</v>
      </c>
      <c r="AY293" s="243" t="s">
        <v>190</v>
      </c>
    </row>
    <row r="294" s="13" customFormat="1">
      <c r="A294" s="13"/>
      <c r="B294" s="232"/>
      <c r="C294" s="233"/>
      <c r="D294" s="234" t="s">
        <v>205</v>
      </c>
      <c r="E294" s="235" t="s">
        <v>19</v>
      </c>
      <c r="F294" s="236" t="s">
        <v>6049</v>
      </c>
      <c r="G294" s="233"/>
      <c r="H294" s="237">
        <v>0.14000000000000001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205</v>
      </c>
      <c r="AU294" s="243" t="s">
        <v>82</v>
      </c>
      <c r="AV294" s="13" t="s">
        <v>82</v>
      </c>
      <c r="AW294" s="13" t="s">
        <v>33</v>
      </c>
      <c r="AX294" s="13" t="s">
        <v>72</v>
      </c>
      <c r="AY294" s="243" t="s">
        <v>190</v>
      </c>
    </row>
    <row r="295" s="13" customFormat="1">
      <c r="A295" s="13"/>
      <c r="B295" s="232"/>
      <c r="C295" s="233"/>
      <c r="D295" s="234" t="s">
        <v>205</v>
      </c>
      <c r="E295" s="235" t="s">
        <v>19</v>
      </c>
      <c r="F295" s="236" t="s">
        <v>615</v>
      </c>
      <c r="G295" s="233"/>
      <c r="H295" s="237">
        <v>0.80000000000000004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205</v>
      </c>
      <c r="AU295" s="243" t="s">
        <v>82</v>
      </c>
      <c r="AV295" s="13" t="s">
        <v>82</v>
      </c>
      <c r="AW295" s="13" t="s">
        <v>33</v>
      </c>
      <c r="AX295" s="13" t="s">
        <v>72</v>
      </c>
      <c r="AY295" s="243" t="s">
        <v>190</v>
      </c>
    </row>
    <row r="296" s="13" customFormat="1">
      <c r="A296" s="13"/>
      <c r="B296" s="232"/>
      <c r="C296" s="233"/>
      <c r="D296" s="234" t="s">
        <v>205</v>
      </c>
      <c r="E296" s="235" t="s">
        <v>19</v>
      </c>
      <c r="F296" s="236" t="s">
        <v>6050</v>
      </c>
      <c r="G296" s="233"/>
      <c r="H296" s="237">
        <v>0.34000000000000002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205</v>
      </c>
      <c r="AU296" s="243" t="s">
        <v>82</v>
      </c>
      <c r="AV296" s="13" t="s">
        <v>82</v>
      </c>
      <c r="AW296" s="13" t="s">
        <v>33</v>
      </c>
      <c r="AX296" s="13" t="s">
        <v>72</v>
      </c>
      <c r="AY296" s="243" t="s">
        <v>190</v>
      </c>
    </row>
    <row r="297" s="13" customFormat="1">
      <c r="A297" s="13"/>
      <c r="B297" s="232"/>
      <c r="C297" s="233"/>
      <c r="D297" s="234" t="s">
        <v>205</v>
      </c>
      <c r="E297" s="235" t="s">
        <v>19</v>
      </c>
      <c r="F297" s="236" t="s">
        <v>6051</v>
      </c>
      <c r="G297" s="233"/>
      <c r="H297" s="237">
        <v>0.17000000000000001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205</v>
      </c>
      <c r="AU297" s="243" t="s">
        <v>82</v>
      </c>
      <c r="AV297" s="13" t="s">
        <v>82</v>
      </c>
      <c r="AW297" s="13" t="s">
        <v>33</v>
      </c>
      <c r="AX297" s="13" t="s">
        <v>72</v>
      </c>
      <c r="AY297" s="243" t="s">
        <v>190</v>
      </c>
    </row>
    <row r="298" s="13" customFormat="1">
      <c r="A298" s="13"/>
      <c r="B298" s="232"/>
      <c r="C298" s="233"/>
      <c r="D298" s="234" t="s">
        <v>205</v>
      </c>
      <c r="E298" s="235" t="s">
        <v>19</v>
      </c>
      <c r="F298" s="236" t="s">
        <v>6052</v>
      </c>
      <c r="G298" s="233"/>
      <c r="H298" s="237">
        <v>0.12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205</v>
      </c>
      <c r="AU298" s="243" t="s">
        <v>82</v>
      </c>
      <c r="AV298" s="13" t="s">
        <v>82</v>
      </c>
      <c r="AW298" s="13" t="s">
        <v>33</v>
      </c>
      <c r="AX298" s="13" t="s">
        <v>72</v>
      </c>
      <c r="AY298" s="243" t="s">
        <v>190</v>
      </c>
    </row>
    <row r="299" s="13" customFormat="1">
      <c r="A299" s="13"/>
      <c r="B299" s="232"/>
      <c r="C299" s="233"/>
      <c r="D299" s="234" t="s">
        <v>205</v>
      </c>
      <c r="E299" s="235" t="s">
        <v>19</v>
      </c>
      <c r="F299" s="236" t="s">
        <v>6051</v>
      </c>
      <c r="G299" s="233"/>
      <c r="H299" s="237">
        <v>0.17000000000000001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205</v>
      </c>
      <c r="AU299" s="243" t="s">
        <v>82</v>
      </c>
      <c r="AV299" s="13" t="s">
        <v>82</v>
      </c>
      <c r="AW299" s="13" t="s">
        <v>33</v>
      </c>
      <c r="AX299" s="13" t="s">
        <v>72</v>
      </c>
      <c r="AY299" s="243" t="s">
        <v>190</v>
      </c>
    </row>
    <row r="300" s="13" customFormat="1">
      <c r="A300" s="13"/>
      <c r="B300" s="232"/>
      <c r="C300" s="233"/>
      <c r="D300" s="234" t="s">
        <v>205</v>
      </c>
      <c r="E300" s="235" t="s">
        <v>19</v>
      </c>
      <c r="F300" s="236" t="s">
        <v>6051</v>
      </c>
      <c r="G300" s="233"/>
      <c r="H300" s="237">
        <v>0.17000000000000001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205</v>
      </c>
      <c r="AU300" s="243" t="s">
        <v>82</v>
      </c>
      <c r="AV300" s="13" t="s">
        <v>82</v>
      </c>
      <c r="AW300" s="13" t="s">
        <v>33</v>
      </c>
      <c r="AX300" s="13" t="s">
        <v>72</v>
      </c>
      <c r="AY300" s="243" t="s">
        <v>190</v>
      </c>
    </row>
    <row r="301" s="13" customFormat="1">
      <c r="A301" s="13"/>
      <c r="B301" s="232"/>
      <c r="C301" s="233"/>
      <c r="D301" s="234" t="s">
        <v>205</v>
      </c>
      <c r="E301" s="235" t="s">
        <v>19</v>
      </c>
      <c r="F301" s="236" t="s">
        <v>6053</v>
      </c>
      <c r="G301" s="233"/>
      <c r="H301" s="237">
        <v>1.1699999999999999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205</v>
      </c>
      <c r="AU301" s="243" t="s">
        <v>82</v>
      </c>
      <c r="AV301" s="13" t="s">
        <v>82</v>
      </c>
      <c r="AW301" s="13" t="s">
        <v>33</v>
      </c>
      <c r="AX301" s="13" t="s">
        <v>72</v>
      </c>
      <c r="AY301" s="243" t="s">
        <v>190</v>
      </c>
    </row>
    <row r="302" s="13" customFormat="1">
      <c r="A302" s="13"/>
      <c r="B302" s="232"/>
      <c r="C302" s="233"/>
      <c r="D302" s="234" t="s">
        <v>205</v>
      </c>
      <c r="E302" s="235" t="s">
        <v>19</v>
      </c>
      <c r="F302" s="236" t="s">
        <v>6054</v>
      </c>
      <c r="G302" s="233"/>
      <c r="H302" s="237">
        <v>0.20000000000000001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205</v>
      </c>
      <c r="AU302" s="243" t="s">
        <v>82</v>
      </c>
      <c r="AV302" s="13" t="s">
        <v>82</v>
      </c>
      <c r="AW302" s="13" t="s">
        <v>33</v>
      </c>
      <c r="AX302" s="13" t="s">
        <v>72</v>
      </c>
      <c r="AY302" s="243" t="s">
        <v>190</v>
      </c>
    </row>
    <row r="303" s="13" customFormat="1">
      <c r="A303" s="13"/>
      <c r="B303" s="232"/>
      <c r="C303" s="233"/>
      <c r="D303" s="234" t="s">
        <v>205</v>
      </c>
      <c r="E303" s="235" t="s">
        <v>19</v>
      </c>
      <c r="F303" s="236" t="s">
        <v>6055</v>
      </c>
      <c r="G303" s="233"/>
      <c r="H303" s="237">
        <v>0.80000000000000004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205</v>
      </c>
      <c r="AU303" s="243" t="s">
        <v>82</v>
      </c>
      <c r="AV303" s="13" t="s">
        <v>82</v>
      </c>
      <c r="AW303" s="13" t="s">
        <v>33</v>
      </c>
      <c r="AX303" s="13" t="s">
        <v>72</v>
      </c>
      <c r="AY303" s="243" t="s">
        <v>190</v>
      </c>
    </row>
    <row r="304" s="15" customFormat="1">
      <c r="A304" s="15"/>
      <c r="B304" s="264"/>
      <c r="C304" s="265"/>
      <c r="D304" s="234" t="s">
        <v>205</v>
      </c>
      <c r="E304" s="266" t="s">
        <v>19</v>
      </c>
      <c r="F304" s="267" t="s">
        <v>243</v>
      </c>
      <c r="G304" s="265"/>
      <c r="H304" s="268">
        <v>22.710000000000008</v>
      </c>
      <c r="I304" s="269"/>
      <c r="J304" s="265"/>
      <c r="K304" s="265"/>
      <c r="L304" s="270"/>
      <c r="M304" s="271"/>
      <c r="N304" s="272"/>
      <c r="O304" s="272"/>
      <c r="P304" s="272"/>
      <c r="Q304" s="272"/>
      <c r="R304" s="272"/>
      <c r="S304" s="272"/>
      <c r="T304" s="27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4" t="s">
        <v>205</v>
      </c>
      <c r="AU304" s="274" t="s">
        <v>82</v>
      </c>
      <c r="AV304" s="15" t="s">
        <v>197</v>
      </c>
      <c r="AW304" s="15" t="s">
        <v>33</v>
      </c>
      <c r="AX304" s="15" t="s">
        <v>79</v>
      </c>
      <c r="AY304" s="274" t="s">
        <v>190</v>
      </c>
    </row>
    <row r="305" s="12" customFormat="1" ht="22.8" customHeight="1">
      <c r="A305" s="12"/>
      <c r="B305" s="198"/>
      <c r="C305" s="199"/>
      <c r="D305" s="200" t="s">
        <v>71</v>
      </c>
      <c r="E305" s="212" t="s">
        <v>228</v>
      </c>
      <c r="F305" s="212" t="s">
        <v>1817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SUM(P306:P308)</f>
        <v>0</v>
      </c>
      <c r="Q305" s="206"/>
      <c r="R305" s="207">
        <f>SUM(R306:R308)</f>
        <v>0.0029500000000000004</v>
      </c>
      <c r="S305" s="206"/>
      <c r="T305" s="208">
        <f>SUM(T306:T308)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79</v>
      </c>
      <c r="AT305" s="210" t="s">
        <v>71</v>
      </c>
      <c r="AU305" s="210" t="s">
        <v>79</v>
      </c>
      <c r="AY305" s="209" t="s">
        <v>190</v>
      </c>
      <c r="BK305" s="211">
        <f>SUM(BK306:BK308)</f>
        <v>0</v>
      </c>
    </row>
    <row r="306" s="2" customFormat="1" ht="16.5" customHeight="1">
      <c r="A306" s="40"/>
      <c r="B306" s="41"/>
      <c r="C306" s="214" t="s">
        <v>226</v>
      </c>
      <c r="D306" s="214" t="s">
        <v>192</v>
      </c>
      <c r="E306" s="215" t="s">
        <v>6056</v>
      </c>
      <c r="F306" s="216" t="s">
        <v>6057</v>
      </c>
      <c r="G306" s="217" t="s">
        <v>408</v>
      </c>
      <c r="H306" s="218">
        <v>5</v>
      </c>
      <c r="I306" s="219"/>
      <c r="J306" s="220">
        <f>ROUND(I306*H306,2)</f>
        <v>0</v>
      </c>
      <c r="K306" s="216" t="s">
        <v>196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197</v>
      </c>
      <c r="AT306" s="225" t="s">
        <v>192</v>
      </c>
      <c r="AU306" s="225" t="s">
        <v>82</v>
      </c>
      <c r="AY306" s="19" t="s">
        <v>190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197</v>
      </c>
      <c r="BM306" s="225" t="s">
        <v>6058</v>
      </c>
    </row>
    <row r="307" s="2" customFormat="1">
      <c r="A307" s="40"/>
      <c r="B307" s="41"/>
      <c r="C307" s="42"/>
      <c r="D307" s="227" t="s">
        <v>199</v>
      </c>
      <c r="E307" s="42"/>
      <c r="F307" s="228" t="s">
        <v>6059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199</v>
      </c>
      <c r="AU307" s="19" t="s">
        <v>82</v>
      </c>
    </row>
    <row r="308" s="2" customFormat="1" ht="16.5" customHeight="1">
      <c r="A308" s="40"/>
      <c r="B308" s="41"/>
      <c r="C308" s="244" t="s">
        <v>327</v>
      </c>
      <c r="D308" s="244" t="s">
        <v>219</v>
      </c>
      <c r="E308" s="245" t="s">
        <v>6060</v>
      </c>
      <c r="F308" s="246" t="s">
        <v>6061</v>
      </c>
      <c r="G308" s="247" t="s">
        <v>408</v>
      </c>
      <c r="H308" s="248">
        <v>5</v>
      </c>
      <c r="I308" s="249"/>
      <c r="J308" s="250">
        <f>ROUND(I308*H308,2)</f>
        <v>0</v>
      </c>
      <c r="K308" s="246" t="s">
        <v>196</v>
      </c>
      <c r="L308" s="251"/>
      <c r="M308" s="252" t="s">
        <v>19</v>
      </c>
      <c r="N308" s="253" t="s">
        <v>43</v>
      </c>
      <c r="O308" s="86"/>
      <c r="P308" s="223">
        <f>O308*H308</f>
        <v>0</v>
      </c>
      <c r="Q308" s="223">
        <v>0.00059000000000000003</v>
      </c>
      <c r="R308" s="223">
        <f>Q308*H308</f>
        <v>0.0029500000000000004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223</v>
      </c>
      <c r="AT308" s="225" t="s">
        <v>219</v>
      </c>
      <c r="AU308" s="225" t="s">
        <v>82</v>
      </c>
      <c r="AY308" s="19" t="s">
        <v>190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197</v>
      </c>
      <c r="BM308" s="225" t="s">
        <v>6062</v>
      </c>
    </row>
    <row r="309" s="12" customFormat="1" ht="22.8" customHeight="1">
      <c r="A309" s="12"/>
      <c r="B309" s="198"/>
      <c r="C309" s="199"/>
      <c r="D309" s="200" t="s">
        <v>71</v>
      </c>
      <c r="E309" s="212" t="s">
        <v>223</v>
      </c>
      <c r="F309" s="212" t="s">
        <v>500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SUM(P310:P342)</f>
        <v>0</v>
      </c>
      <c r="Q309" s="206"/>
      <c r="R309" s="207">
        <f>SUM(R310:R342)</f>
        <v>1.4767888999999999</v>
      </c>
      <c r="S309" s="206"/>
      <c r="T309" s="208">
        <f>SUM(T310:T342)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9" t="s">
        <v>79</v>
      </c>
      <c r="AT309" s="210" t="s">
        <v>71</v>
      </c>
      <c r="AU309" s="210" t="s">
        <v>79</v>
      </c>
      <c r="AY309" s="209" t="s">
        <v>190</v>
      </c>
      <c r="BK309" s="211">
        <f>SUM(BK310:BK342)</f>
        <v>0</v>
      </c>
    </row>
    <row r="310" s="2" customFormat="1" ht="24.15" customHeight="1">
      <c r="A310" s="40"/>
      <c r="B310" s="41"/>
      <c r="C310" s="214" t="s">
        <v>337</v>
      </c>
      <c r="D310" s="214" t="s">
        <v>192</v>
      </c>
      <c r="E310" s="215" t="s">
        <v>616</v>
      </c>
      <c r="F310" s="216" t="s">
        <v>617</v>
      </c>
      <c r="G310" s="217" t="s">
        <v>380</v>
      </c>
      <c r="H310" s="218">
        <v>89</v>
      </c>
      <c r="I310" s="219"/>
      <c r="J310" s="220">
        <f>ROUND(I310*H310,2)</f>
        <v>0</v>
      </c>
      <c r="K310" s="216" t="s">
        <v>196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1.0000000000000001E-05</v>
      </c>
      <c r="R310" s="223">
        <f>Q310*H310</f>
        <v>0.00089000000000000006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197</v>
      </c>
      <c r="AT310" s="225" t="s">
        <v>192</v>
      </c>
      <c r="AU310" s="225" t="s">
        <v>82</v>
      </c>
      <c r="AY310" s="19" t="s">
        <v>190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197</v>
      </c>
      <c r="BM310" s="225" t="s">
        <v>6063</v>
      </c>
    </row>
    <row r="311" s="2" customFormat="1">
      <c r="A311" s="40"/>
      <c r="B311" s="41"/>
      <c r="C311" s="42"/>
      <c r="D311" s="227" t="s">
        <v>199</v>
      </c>
      <c r="E311" s="42"/>
      <c r="F311" s="228" t="s">
        <v>619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199</v>
      </c>
      <c r="AU311" s="19" t="s">
        <v>82</v>
      </c>
    </row>
    <row r="312" s="2" customFormat="1" ht="16.5" customHeight="1">
      <c r="A312" s="40"/>
      <c r="B312" s="41"/>
      <c r="C312" s="244" t="s">
        <v>344</v>
      </c>
      <c r="D312" s="244" t="s">
        <v>219</v>
      </c>
      <c r="E312" s="245" t="s">
        <v>5787</v>
      </c>
      <c r="F312" s="246" t="s">
        <v>5788</v>
      </c>
      <c r="G312" s="247" t="s">
        <v>380</v>
      </c>
      <c r="H312" s="248">
        <v>91.670000000000002</v>
      </c>
      <c r="I312" s="249"/>
      <c r="J312" s="250">
        <f>ROUND(I312*H312,2)</f>
        <v>0</v>
      </c>
      <c r="K312" s="246" t="s">
        <v>196</v>
      </c>
      <c r="L312" s="251"/>
      <c r="M312" s="252" t="s">
        <v>19</v>
      </c>
      <c r="N312" s="253" t="s">
        <v>43</v>
      </c>
      <c r="O312" s="86"/>
      <c r="P312" s="223">
        <f>O312*H312</f>
        <v>0</v>
      </c>
      <c r="Q312" s="223">
        <v>0.0026700000000000001</v>
      </c>
      <c r="R312" s="223">
        <f>Q312*H312</f>
        <v>0.2447589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223</v>
      </c>
      <c r="AT312" s="225" t="s">
        <v>219</v>
      </c>
      <c r="AU312" s="225" t="s">
        <v>82</v>
      </c>
      <c r="AY312" s="19" t="s">
        <v>190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197</v>
      </c>
      <c r="BM312" s="225" t="s">
        <v>6064</v>
      </c>
    </row>
    <row r="313" s="13" customFormat="1">
      <c r="A313" s="13"/>
      <c r="B313" s="232"/>
      <c r="C313" s="233"/>
      <c r="D313" s="234" t="s">
        <v>205</v>
      </c>
      <c r="E313" s="235" t="s">
        <v>19</v>
      </c>
      <c r="F313" s="236" t="s">
        <v>1729</v>
      </c>
      <c r="G313" s="233"/>
      <c r="H313" s="237">
        <v>89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205</v>
      </c>
      <c r="AU313" s="243" t="s">
        <v>82</v>
      </c>
      <c r="AV313" s="13" t="s">
        <v>82</v>
      </c>
      <c r="AW313" s="13" t="s">
        <v>33</v>
      </c>
      <c r="AX313" s="13" t="s">
        <v>79</v>
      </c>
      <c r="AY313" s="243" t="s">
        <v>190</v>
      </c>
    </row>
    <row r="314" s="13" customFormat="1">
      <c r="A314" s="13"/>
      <c r="B314" s="232"/>
      <c r="C314" s="233"/>
      <c r="D314" s="234" t="s">
        <v>205</v>
      </c>
      <c r="E314" s="233"/>
      <c r="F314" s="236" t="s">
        <v>6065</v>
      </c>
      <c r="G314" s="233"/>
      <c r="H314" s="237">
        <v>91.670000000000002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205</v>
      </c>
      <c r="AU314" s="243" t="s">
        <v>82</v>
      </c>
      <c r="AV314" s="13" t="s">
        <v>82</v>
      </c>
      <c r="AW314" s="13" t="s">
        <v>4</v>
      </c>
      <c r="AX314" s="13" t="s">
        <v>79</v>
      </c>
      <c r="AY314" s="243" t="s">
        <v>190</v>
      </c>
    </row>
    <row r="315" s="2" customFormat="1" ht="16.5" customHeight="1">
      <c r="A315" s="40"/>
      <c r="B315" s="41"/>
      <c r="C315" s="214" t="s">
        <v>7</v>
      </c>
      <c r="D315" s="214" t="s">
        <v>192</v>
      </c>
      <c r="E315" s="215" t="s">
        <v>627</v>
      </c>
      <c r="F315" s="216" t="s">
        <v>628</v>
      </c>
      <c r="G315" s="217" t="s">
        <v>380</v>
      </c>
      <c r="H315" s="218">
        <v>89</v>
      </c>
      <c r="I315" s="219"/>
      <c r="J315" s="220">
        <f>ROUND(I315*H315,2)</f>
        <v>0</v>
      </c>
      <c r="K315" s="216" t="s">
        <v>196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197</v>
      </c>
      <c r="AT315" s="225" t="s">
        <v>192</v>
      </c>
      <c r="AU315" s="225" t="s">
        <v>82</v>
      </c>
      <c r="AY315" s="19" t="s">
        <v>190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197</v>
      </c>
      <c r="BM315" s="225" t="s">
        <v>6066</v>
      </c>
    </row>
    <row r="316" s="2" customFormat="1">
      <c r="A316" s="40"/>
      <c r="B316" s="41"/>
      <c r="C316" s="42"/>
      <c r="D316" s="227" t="s">
        <v>199</v>
      </c>
      <c r="E316" s="42"/>
      <c r="F316" s="228" t="s">
        <v>630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199</v>
      </c>
      <c r="AU316" s="19" t="s">
        <v>82</v>
      </c>
    </row>
    <row r="317" s="2" customFormat="1" ht="16.5" customHeight="1">
      <c r="A317" s="40"/>
      <c r="B317" s="41"/>
      <c r="C317" s="214" t="s">
        <v>359</v>
      </c>
      <c r="D317" s="214" t="s">
        <v>192</v>
      </c>
      <c r="E317" s="215" t="s">
        <v>539</v>
      </c>
      <c r="F317" s="216" t="s">
        <v>540</v>
      </c>
      <c r="G317" s="217" t="s">
        <v>408</v>
      </c>
      <c r="H317" s="218">
        <v>2</v>
      </c>
      <c r="I317" s="219"/>
      <c r="J317" s="220">
        <f>ROUND(I317*H317,2)</f>
        <v>0</v>
      </c>
      <c r="K317" s="216" t="s">
        <v>196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0.45937</v>
      </c>
      <c r="R317" s="223">
        <f>Q317*H317</f>
        <v>0.91874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197</v>
      </c>
      <c r="AT317" s="225" t="s">
        <v>192</v>
      </c>
      <c r="AU317" s="225" t="s">
        <v>82</v>
      </c>
      <c r="AY317" s="19" t="s">
        <v>190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197</v>
      </c>
      <c r="BM317" s="225" t="s">
        <v>6067</v>
      </c>
    </row>
    <row r="318" s="2" customFormat="1">
      <c r="A318" s="40"/>
      <c r="B318" s="41"/>
      <c r="C318" s="42"/>
      <c r="D318" s="227" t="s">
        <v>199</v>
      </c>
      <c r="E318" s="42"/>
      <c r="F318" s="228" t="s">
        <v>542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199</v>
      </c>
      <c r="AU318" s="19" t="s">
        <v>82</v>
      </c>
    </row>
    <row r="319" s="2" customFormat="1" ht="24.15" customHeight="1">
      <c r="A319" s="40"/>
      <c r="B319" s="41"/>
      <c r="C319" s="214" t="s">
        <v>365</v>
      </c>
      <c r="D319" s="214" t="s">
        <v>192</v>
      </c>
      <c r="E319" s="215" t="s">
        <v>6068</v>
      </c>
      <c r="F319" s="216" t="s">
        <v>6069</v>
      </c>
      <c r="G319" s="217" t="s">
        <v>408</v>
      </c>
      <c r="H319" s="218">
        <v>1</v>
      </c>
      <c r="I319" s="219"/>
      <c r="J319" s="220">
        <f>ROUND(I319*H319,2)</f>
        <v>0</v>
      </c>
      <c r="K319" s="216" t="s">
        <v>196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0.068959999999999994</v>
      </c>
      <c r="R319" s="223">
        <f>Q319*H319</f>
        <v>0.068959999999999994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197</v>
      </c>
      <c r="AT319" s="225" t="s">
        <v>192</v>
      </c>
      <c r="AU319" s="225" t="s">
        <v>82</v>
      </c>
      <c r="AY319" s="19" t="s">
        <v>190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197</v>
      </c>
      <c r="BM319" s="225" t="s">
        <v>6070</v>
      </c>
    </row>
    <row r="320" s="2" customFormat="1">
      <c r="A320" s="40"/>
      <c r="B320" s="41"/>
      <c r="C320" s="42"/>
      <c r="D320" s="227" t="s">
        <v>199</v>
      </c>
      <c r="E320" s="42"/>
      <c r="F320" s="228" t="s">
        <v>6071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199</v>
      </c>
      <c r="AU320" s="19" t="s">
        <v>82</v>
      </c>
    </row>
    <row r="321" s="13" customFormat="1">
      <c r="A321" s="13"/>
      <c r="B321" s="232"/>
      <c r="C321" s="233"/>
      <c r="D321" s="234" t="s">
        <v>205</v>
      </c>
      <c r="E321" s="235" t="s">
        <v>19</v>
      </c>
      <c r="F321" s="236" t="s">
        <v>6072</v>
      </c>
      <c r="G321" s="233"/>
      <c r="H321" s="237">
        <v>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205</v>
      </c>
      <c r="AU321" s="243" t="s">
        <v>82</v>
      </c>
      <c r="AV321" s="13" t="s">
        <v>82</v>
      </c>
      <c r="AW321" s="13" t="s">
        <v>33</v>
      </c>
      <c r="AX321" s="13" t="s">
        <v>79</v>
      </c>
      <c r="AY321" s="243" t="s">
        <v>190</v>
      </c>
    </row>
    <row r="322" s="2" customFormat="1" ht="24.15" customHeight="1">
      <c r="A322" s="40"/>
      <c r="B322" s="41"/>
      <c r="C322" s="214" t="s">
        <v>371</v>
      </c>
      <c r="D322" s="214" t="s">
        <v>192</v>
      </c>
      <c r="E322" s="215" t="s">
        <v>6073</v>
      </c>
      <c r="F322" s="216" t="s">
        <v>6074</v>
      </c>
      <c r="G322" s="217" t="s">
        <v>408</v>
      </c>
      <c r="H322" s="218">
        <v>1</v>
      </c>
      <c r="I322" s="219"/>
      <c r="J322" s="220">
        <f>ROUND(I322*H322,2)</f>
        <v>0</v>
      </c>
      <c r="K322" s="216" t="s">
        <v>196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0.01136</v>
      </c>
      <c r="R322" s="223">
        <f>Q322*H322</f>
        <v>0.01136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197</v>
      </c>
      <c r="AT322" s="225" t="s">
        <v>192</v>
      </c>
      <c r="AU322" s="225" t="s">
        <v>82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197</v>
      </c>
      <c r="BM322" s="225" t="s">
        <v>6075</v>
      </c>
    </row>
    <row r="323" s="2" customFormat="1">
      <c r="A323" s="40"/>
      <c r="B323" s="41"/>
      <c r="C323" s="42"/>
      <c r="D323" s="227" t="s">
        <v>199</v>
      </c>
      <c r="E323" s="42"/>
      <c r="F323" s="228" t="s">
        <v>6076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199</v>
      </c>
      <c r="AU323" s="19" t="s">
        <v>82</v>
      </c>
    </row>
    <row r="324" s="13" customFormat="1">
      <c r="A324" s="13"/>
      <c r="B324" s="232"/>
      <c r="C324" s="233"/>
      <c r="D324" s="234" t="s">
        <v>205</v>
      </c>
      <c r="E324" s="235" t="s">
        <v>19</v>
      </c>
      <c r="F324" s="236" t="s">
        <v>6072</v>
      </c>
      <c r="G324" s="233"/>
      <c r="H324" s="237">
        <v>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205</v>
      </c>
      <c r="AU324" s="243" t="s">
        <v>82</v>
      </c>
      <c r="AV324" s="13" t="s">
        <v>82</v>
      </c>
      <c r="AW324" s="13" t="s">
        <v>33</v>
      </c>
      <c r="AX324" s="13" t="s">
        <v>79</v>
      </c>
      <c r="AY324" s="243" t="s">
        <v>190</v>
      </c>
    </row>
    <row r="325" s="2" customFormat="1" ht="24.15" customHeight="1">
      <c r="A325" s="40"/>
      <c r="B325" s="41"/>
      <c r="C325" s="214" t="s">
        <v>377</v>
      </c>
      <c r="D325" s="214" t="s">
        <v>192</v>
      </c>
      <c r="E325" s="215" t="s">
        <v>6077</v>
      </c>
      <c r="F325" s="216" t="s">
        <v>6078</v>
      </c>
      <c r="G325" s="217" t="s">
        <v>408</v>
      </c>
      <c r="H325" s="218">
        <v>1</v>
      </c>
      <c r="I325" s="219"/>
      <c r="J325" s="220">
        <f>ROUND(I325*H325,2)</f>
        <v>0</v>
      </c>
      <c r="K325" s="216" t="s">
        <v>196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197</v>
      </c>
      <c r="AT325" s="225" t="s">
        <v>192</v>
      </c>
      <c r="AU325" s="225" t="s">
        <v>82</v>
      </c>
      <c r="AY325" s="19" t="s">
        <v>190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197</v>
      </c>
      <c r="BM325" s="225" t="s">
        <v>6079</v>
      </c>
    </row>
    <row r="326" s="2" customFormat="1">
      <c r="A326" s="40"/>
      <c r="B326" s="41"/>
      <c r="C326" s="42"/>
      <c r="D326" s="227" t="s">
        <v>199</v>
      </c>
      <c r="E326" s="42"/>
      <c r="F326" s="228" t="s">
        <v>6080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199</v>
      </c>
      <c r="AU326" s="19" t="s">
        <v>82</v>
      </c>
    </row>
    <row r="327" s="13" customFormat="1">
      <c r="A327" s="13"/>
      <c r="B327" s="232"/>
      <c r="C327" s="233"/>
      <c r="D327" s="234" t="s">
        <v>205</v>
      </c>
      <c r="E327" s="235" t="s">
        <v>19</v>
      </c>
      <c r="F327" s="236" t="s">
        <v>6072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205</v>
      </c>
      <c r="AU327" s="243" t="s">
        <v>82</v>
      </c>
      <c r="AV327" s="13" t="s">
        <v>82</v>
      </c>
      <c r="AW327" s="13" t="s">
        <v>33</v>
      </c>
      <c r="AX327" s="13" t="s">
        <v>79</v>
      </c>
      <c r="AY327" s="243" t="s">
        <v>190</v>
      </c>
    </row>
    <row r="328" s="2" customFormat="1" ht="24.15" customHeight="1">
      <c r="A328" s="40"/>
      <c r="B328" s="41"/>
      <c r="C328" s="214" t="s">
        <v>384</v>
      </c>
      <c r="D328" s="214" t="s">
        <v>192</v>
      </c>
      <c r="E328" s="215" t="s">
        <v>6081</v>
      </c>
      <c r="F328" s="216" t="s">
        <v>6082</v>
      </c>
      <c r="G328" s="217" t="s">
        <v>408</v>
      </c>
      <c r="H328" s="218">
        <v>1</v>
      </c>
      <c r="I328" s="219"/>
      <c r="J328" s="220">
        <f>ROUND(I328*H328,2)</f>
        <v>0</v>
      </c>
      <c r="K328" s="216" t="s">
        <v>196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0.021440000000000001</v>
      </c>
      <c r="R328" s="223">
        <f>Q328*H328</f>
        <v>0.021440000000000001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197</v>
      </c>
      <c r="AT328" s="225" t="s">
        <v>192</v>
      </c>
      <c r="AU328" s="225" t="s">
        <v>82</v>
      </c>
      <c r="AY328" s="19" t="s">
        <v>190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197</v>
      </c>
      <c r="BM328" s="225" t="s">
        <v>6083</v>
      </c>
    </row>
    <row r="329" s="2" customFormat="1">
      <c r="A329" s="40"/>
      <c r="B329" s="41"/>
      <c r="C329" s="42"/>
      <c r="D329" s="227" t="s">
        <v>199</v>
      </c>
      <c r="E329" s="42"/>
      <c r="F329" s="228" t="s">
        <v>6084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199</v>
      </c>
      <c r="AU329" s="19" t="s">
        <v>82</v>
      </c>
    </row>
    <row r="330" s="13" customFormat="1">
      <c r="A330" s="13"/>
      <c r="B330" s="232"/>
      <c r="C330" s="233"/>
      <c r="D330" s="234" t="s">
        <v>205</v>
      </c>
      <c r="E330" s="235" t="s">
        <v>19</v>
      </c>
      <c r="F330" s="236" t="s">
        <v>6072</v>
      </c>
      <c r="G330" s="233"/>
      <c r="H330" s="237">
        <v>1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205</v>
      </c>
      <c r="AU330" s="243" t="s">
        <v>82</v>
      </c>
      <c r="AV330" s="13" t="s">
        <v>82</v>
      </c>
      <c r="AW330" s="13" t="s">
        <v>33</v>
      </c>
      <c r="AX330" s="13" t="s">
        <v>79</v>
      </c>
      <c r="AY330" s="243" t="s">
        <v>190</v>
      </c>
    </row>
    <row r="331" s="2" customFormat="1" ht="24.15" customHeight="1">
      <c r="A331" s="40"/>
      <c r="B331" s="41"/>
      <c r="C331" s="214" t="s">
        <v>256</v>
      </c>
      <c r="D331" s="214" t="s">
        <v>192</v>
      </c>
      <c r="E331" s="215" t="s">
        <v>6085</v>
      </c>
      <c r="F331" s="216" t="s">
        <v>6086</v>
      </c>
      <c r="G331" s="217" t="s">
        <v>408</v>
      </c>
      <c r="H331" s="218">
        <v>1</v>
      </c>
      <c r="I331" s="219"/>
      <c r="J331" s="220">
        <f>ROUND(I331*H331,2)</f>
        <v>0</v>
      </c>
      <c r="K331" s="216" t="s">
        <v>196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0.1056</v>
      </c>
      <c r="R331" s="223">
        <f>Q331*H331</f>
        <v>0.1056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197</v>
      </c>
      <c r="AT331" s="225" t="s">
        <v>192</v>
      </c>
      <c r="AU331" s="225" t="s">
        <v>82</v>
      </c>
      <c r="AY331" s="19" t="s">
        <v>190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197</v>
      </c>
      <c r="BM331" s="225" t="s">
        <v>6087</v>
      </c>
    </row>
    <row r="332" s="2" customFormat="1">
      <c r="A332" s="40"/>
      <c r="B332" s="41"/>
      <c r="C332" s="42"/>
      <c r="D332" s="227" t="s">
        <v>199</v>
      </c>
      <c r="E332" s="42"/>
      <c r="F332" s="228" t="s">
        <v>6088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199</v>
      </c>
      <c r="AU332" s="19" t="s">
        <v>82</v>
      </c>
    </row>
    <row r="333" s="13" customFormat="1">
      <c r="A333" s="13"/>
      <c r="B333" s="232"/>
      <c r="C333" s="233"/>
      <c r="D333" s="234" t="s">
        <v>205</v>
      </c>
      <c r="E333" s="235" t="s">
        <v>19</v>
      </c>
      <c r="F333" s="236" t="s">
        <v>6089</v>
      </c>
      <c r="G333" s="233"/>
      <c r="H333" s="237">
        <v>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205</v>
      </c>
      <c r="AU333" s="243" t="s">
        <v>82</v>
      </c>
      <c r="AV333" s="13" t="s">
        <v>82</v>
      </c>
      <c r="AW333" s="13" t="s">
        <v>33</v>
      </c>
      <c r="AX333" s="13" t="s">
        <v>79</v>
      </c>
      <c r="AY333" s="243" t="s">
        <v>190</v>
      </c>
    </row>
    <row r="334" s="2" customFormat="1" ht="24.15" customHeight="1">
      <c r="A334" s="40"/>
      <c r="B334" s="41"/>
      <c r="C334" s="214" t="s">
        <v>396</v>
      </c>
      <c r="D334" s="214" t="s">
        <v>192</v>
      </c>
      <c r="E334" s="215" t="s">
        <v>6090</v>
      </c>
      <c r="F334" s="216" t="s">
        <v>6091</v>
      </c>
      <c r="G334" s="217" t="s">
        <v>408</v>
      </c>
      <c r="H334" s="218">
        <v>1</v>
      </c>
      <c r="I334" s="219"/>
      <c r="J334" s="220">
        <f>ROUND(I334*H334,2)</f>
        <v>0</v>
      </c>
      <c r="K334" s="216" t="s">
        <v>196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0.012120000000000001</v>
      </c>
      <c r="R334" s="223">
        <f>Q334*H334</f>
        <v>0.012120000000000001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197</v>
      </c>
      <c r="AT334" s="225" t="s">
        <v>192</v>
      </c>
      <c r="AU334" s="225" t="s">
        <v>82</v>
      </c>
      <c r="AY334" s="19" t="s">
        <v>190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197</v>
      </c>
      <c r="BM334" s="225" t="s">
        <v>6092</v>
      </c>
    </row>
    <row r="335" s="2" customFormat="1">
      <c r="A335" s="40"/>
      <c r="B335" s="41"/>
      <c r="C335" s="42"/>
      <c r="D335" s="227" t="s">
        <v>199</v>
      </c>
      <c r="E335" s="42"/>
      <c r="F335" s="228" t="s">
        <v>6093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199</v>
      </c>
      <c r="AU335" s="19" t="s">
        <v>82</v>
      </c>
    </row>
    <row r="336" s="13" customFormat="1">
      <c r="A336" s="13"/>
      <c r="B336" s="232"/>
      <c r="C336" s="233"/>
      <c r="D336" s="234" t="s">
        <v>205</v>
      </c>
      <c r="E336" s="235" t="s">
        <v>19</v>
      </c>
      <c r="F336" s="236" t="s">
        <v>6089</v>
      </c>
      <c r="G336" s="233"/>
      <c r="H336" s="237">
        <v>1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205</v>
      </c>
      <c r="AU336" s="243" t="s">
        <v>82</v>
      </c>
      <c r="AV336" s="13" t="s">
        <v>82</v>
      </c>
      <c r="AW336" s="13" t="s">
        <v>33</v>
      </c>
      <c r="AX336" s="13" t="s">
        <v>79</v>
      </c>
      <c r="AY336" s="243" t="s">
        <v>190</v>
      </c>
    </row>
    <row r="337" s="2" customFormat="1" ht="24.15" customHeight="1">
      <c r="A337" s="40"/>
      <c r="B337" s="41"/>
      <c r="C337" s="214" t="s">
        <v>405</v>
      </c>
      <c r="D337" s="214" t="s">
        <v>192</v>
      </c>
      <c r="E337" s="215" t="s">
        <v>640</v>
      </c>
      <c r="F337" s="216" t="s">
        <v>641</v>
      </c>
      <c r="G337" s="217" t="s">
        <v>408</v>
      </c>
      <c r="H337" s="218">
        <v>1</v>
      </c>
      <c r="I337" s="219"/>
      <c r="J337" s="220">
        <f>ROUND(I337*H337,2)</f>
        <v>0</v>
      </c>
      <c r="K337" s="216" t="s">
        <v>196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197</v>
      </c>
      <c r="AT337" s="225" t="s">
        <v>192</v>
      </c>
      <c r="AU337" s="225" t="s">
        <v>82</v>
      </c>
      <c r="AY337" s="19" t="s">
        <v>190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197</v>
      </c>
      <c r="BM337" s="225" t="s">
        <v>6094</v>
      </c>
    </row>
    <row r="338" s="2" customFormat="1">
      <c r="A338" s="40"/>
      <c r="B338" s="41"/>
      <c r="C338" s="42"/>
      <c r="D338" s="227" t="s">
        <v>199</v>
      </c>
      <c r="E338" s="42"/>
      <c r="F338" s="228" t="s">
        <v>643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199</v>
      </c>
      <c r="AU338" s="19" t="s">
        <v>82</v>
      </c>
    </row>
    <row r="339" s="13" customFormat="1">
      <c r="A339" s="13"/>
      <c r="B339" s="232"/>
      <c r="C339" s="233"/>
      <c r="D339" s="234" t="s">
        <v>205</v>
      </c>
      <c r="E339" s="235" t="s">
        <v>19</v>
      </c>
      <c r="F339" s="236" t="s">
        <v>6089</v>
      </c>
      <c r="G339" s="233"/>
      <c r="H339" s="237">
        <v>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205</v>
      </c>
      <c r="AU339" s="243" t="s">
        <v>82</v>
      </c>
      <c r="AV339" s="13" t="s">
        <v>82</v>
      </c>
      <c r="AW339" s="13" t="s">
        <v>33</v>
      </c>
      <c r="AX339" s="13" t="s">
        <v>79</v>
      </c>
      <c r="AY339" s="243" t="s">
        <v>190</v>
      </c>
    </row>
    <row r="340" s="2" customFormat="1" ht="24.15" customHeight="1">
      <c r="A340" s="40"/>
      <c r="B340" s="41"/>
      <c r="C340" s="214" t="s">
        <v>411</v>
      </c>
      <c r="D340" s="214" t="s">
        <v>192</v>
      </c>
      <c r="E340" s="215" t="s">
        <v>6095</v>
      </c>
      <c r="F340" s="216" t="s">
        <v>6096</v>
      </c>
      <c r="G340" s="217" t="s">
        <v>408</v>
      </c>
      <c r="H340" s="218">
        <v>1</v>
      </c>
      <c r="I340" s="219"/>
      <c r="J340" s="220">
        <f>ROUND(I340*H340,2)</f>
        <v>0</v>
      </c>
      <c r="K340" s="216" t="s">
        <v>196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0.092920000000000003</v>
      </c>
      <c r="R340" s="223">
        <f>Q340*H340</f>
        <v>0.092920000000000003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197</v>
      </c>
      <c r="AT340" s="225" t="s">
        <v>192</v>
      </c>
      <c r="AU340" s="225" t="s">
        <v>82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197</v>
      </c>
      <c r="BM340" s="225" t="s">
        <v>6097</v>
      </c>
    </row>
    <row r="341" s="2" customFormat="1">
      <c r="A341" s="40"/>
      <c r="B341" s="41"/>
      <c r="C341" s="42"/>
      <c r="D341" s="227" t="s">
        <v>199</v>
      </c>
      <c r="E341" s="42"/>
      <c r="F341" s="228" t="s">
        <v>6098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199</v>
      </c>
      <c r="AU341" s="19" t="s">
        <v>82</v>
      </c>
    </row>
    <row r="342" s="13" customFormat="1">
      <c r="A342" s="13"/>
      <c r="B342" s="232"/>
      <c r="C342" s="233"/>
      <c r="D342" s="234" t="s">
        <v>205</v>
      </c>
      <c r="E342" s="235" t="s">
        <v>19</v>
      </c>
      <c r="F342" s="236" t="s">
        <v>6089</v>
      </c>
      <c r="G342" s="233"/>
      <c r="H342" s="237">
        <v>1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205</v>
      </c>
      <c r="AU342" s="243" t="s">
        <v>82</v>
      </c>
      <c r="AV342" s="13" t="s">
        <v>82</v>
      </c>
      <c r="AW342" s="13" t="s">
        <v>33</v>
      </c>
      <c r="AX342" s="13" t="s">
        <v>79</v>
      </c>
      <c r="AY342" s="243" t="s">
        <v>190</v>
      </c>
    </row>
    <row r="343" s="12" customFormat="1" ht="22.8" customHeight="1">
      <c r="A343" s="12"/>
      <c r="B343" s="198"/>
      <c r="C343" s="199"/>
      <c r="D343" s="200" t="s">
        <v>71</v>
      </c>
      <c r="E343" s="212" t="s">
        <v>244</v>
      </c>
      <c r="F343" s="212" t="s">
        <v>389</v>
      </c>
      <c r="G343" s="199"/>
      <c r="H343" s="199"/>
      <c r="I343" s="202"/>
      <c r="J343" s="213">
        <f>BK343</f>
        <v>0</v>
      </c>
      <c r="K343" s="199"/>
      <c r="L343" s="204"/>
      <c r="M343" s="205"/>
      <c r="N343" s="206"/>
      <c r="O343" s="206"/>
      <c r="P343" s="207">
        <f>SUM(P344:P357)</f>
        <v>0</v>
      </c>
      <c r="Q343" s="206"/>
      <c r="R343" s="207">
        <f>SUM(R344:R357)</f>
        <v>26.286525000000001</v>
      </c>
      <c r="S343" s="206"/>
      <c r="T343" s="208">
        <f>SUM(T344:T357)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79</v>
      </c>
      <c r="AT343" s="210" t="s">
        <v>71</v>
      </c>
      <c r="AU343" s="210" t="s">
        <v>79</v>
      </c>
      <c r="AY343" s="209" t="s">
        <v>190</v>
      </c>
      <c r="BK343" s="211">
        <f>SUM(BK344:BK357)</f>
        <v>0</v>
      </c>
    </row>
    <row r="344" s="2" customFormat="1" ht="16.5" customHeight="1">
      <c r="A344" s="40"/>
      <c r="B344" s="41"/>
      <c r="C344" s="214" t="s">
        <v>415</v>
      </c>
      <c r="D344" s="214" t="s">
        <v>192</v>
      </c>
      <c r="E344" s="215" t="s">
        <v>6099</v>
      </c>
      <c r="F344" s="216" t="s">
        <v>6100</v>
      </c>
      <c r="G344" s="217" t="s">
        <v>380</v>
      </c>
      <c r="H344" s="218">
        <v>72.5</v>
      </c>
      <c r="I344" s="219"/>
      <c r="J344" s="220">
        <f>ROUND(I344*H344,2)</f>
        <v>0</v>
      </c>
      <c r="K344" s="216" t="s">
        <v>196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0.29221000000000003</v>
      </c>
      <c r="R344" s="223">
        <f>Q344*H344</f>
        <v>21.185225000000003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197</v>
      </c>
      <c r="AT344" s="225" t="s">
        <v>192</v>
      </c>
      <c r="AU344" s="225" t="s">
        <v>82</v>
      </c>
      <c r="AY344" s="19" t="s">
        <v>190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197</v>
      </c>
      <c r="BM344" s="225" t="s">
        <v>6101</v>
      </c>
    </row>
    <row r="345" s="2" customFormat="1">
      <c r="A345" s="40"/>
      <c r="B345" s="41"/>
      <c r="C345" s="42"/>
      <c r="D345" s="227" t="s">
        <v>199</v>
      </c>
      <c r="E345" s="42"/>
      <c r="F345" s="228" t="s">
        <v>6102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199</v>
      </c>
      <c r="AU345" s="19" t="s">
        <v>82</v>
      </c>
    </row>
    <row r="346" s="2" customFormat="1" ht="16.5" customHeight="1">
      <c r="A346" s="40"/>
      <c r="B346" s="41"/>
      <c r="C346" s="244" t="s">
        <v>419</v>
      </c>
      <c r="D346" s="244" t="s">
        <v>219</v>
      </c>
      <c r="E346" s="245" t="s">
        <v>6103</v>
      </c>
      <c r="F346" s="246" t="s">
        <v>6104</v>
      </c>
      <c r="G346" s="247" t="s">
        <v>380</v>
      </c>
      <c r="H346" s="248">
        <v>72.5</v>
      </c>
      <c r="I346" s="249"/>
      <c r="J346" s="250">
        <f>ROUND(I346*H346,2)</f>
        <v>0</v>
      </c>
      <c r="K346" s="246" t="s">
        <v>196</v>
      </c>
      <c r="L346" s="251"/>
      <c r="M346" s="252" t="s">
        <v>19</v>
      </c>
      <c r="N346" s="253" t="s">
        <v>43</v>
      </c>
      <c r="O346" s="86"/>
      <c r="P346" s="223">
        <f>O346*H346</f>
        <v>0</v>
      </c>
      <c r="Q346" s="223">
        <v>0.033000000000000002</v>
      </c>
      <c r="R346" s="223">
        <f>Q346*H346</f>
        <v>2.3925000000000001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223</v>
      </c>
      <c r="AT346" s="225" t="s">
        <v>219</v>
      </c>
      <c r="AU346" s="225" t="s">
        <v>82</v>
      </c>
      <c r="AY346" s="19" t="s">
        <v>190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197</v>
      </c>
      <c r="BM346" s="225" t="s">
        <v>6105</v>
      </c>
    </row>
    <row r="347" s="13" customFormat="1">
      <c r="A347" s="13"/>
      <c r="B347" s="232"/>
      <c r="C347" s="233"/>
      <c r="D347" s="234" t="s">
        <v>205</v>
      </c>
      <c r="E347" s="235" t="s">
        <v>19</v>
      </c>
      <c r="F347" s="236" t="s">
        <v>6106</v>
      </c>
      <c r="G347" s="233"/>
      <c r="H347" s="237">
        <v>72.5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205</v>
      </c>
      <c r="AU347" s="243" t="s">
        <v>82</v>
      </c>
      <c r="AV347" s="13" t="s">
        <v>82</v>
      </c>
      <c r="AW347" s="13" t="s">
        <v>33</v>
      </c>
      <c r="AX347" s="13" t="s">
        <v>72</v>
      </c>
      <c r="AY347" s="243" t="s">
        <v>190</v>
      </c>
    </row>
    <row r="348" s="15" customFormat="1">
      <c r="A348" s="15"/>
      <c r="B348" s="264"/>
      <c r="C348" s="265"/>
      <c r="D348" s="234" t="s">
        <v>205</v>
      </c>
      <c r="E348" s="266" t="s">
        <v>19</v>
      </c>
      <c r="F348" s="267" t="s">
        <v>243</v>
      </c>
      <c r="G348" s="265"/>
      <c r="H348" s="268">
        <v>72.5</v>
      </c>
      <c r="I348" s="269"/>
      <c r="J348" s="265"/>
      <c r="K348" s="265"/>
      <c r="L348" s="270"/>
      <c r="M348" s="271"/>
      <c r="N348" s="272"/>
      <c r="O348" s="272"/>
      <c r="P348" s="272"/>
      <c r="Q348" s="272"/>
      <c r="R348" s="272"/>
      <c r="S348" s="272"/>
      <c r="T348" s="27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4" t="s">
        <v>205</v>
      </c>
      <c r="AU348" s="274" t="s">
        <v>82</v>
      </c>
      <c r="AV348" s="15" t="s">
        <v>197</v>
      </c>
      <c r="AW348" s="15" t="s">
        <v>33</v>
      </c>
      <c r="AX348" s="15" t="s">
        <v>79</v>
      </c>
      <c r="AY348" s="274" t="s">
        <v>190</v>
      </c>
    </row>
    <row r="349" s="2" customFormat="1" ht="16.5" customHeight="1">
      <c r="A349" s="40"/>
      <c r="B349" s="41"/>
      <c r="C349" s="244" t="s">
        <v>575</v>
      </c>
      <c r="D349" s="244" t="s">
        <v>219</v>
      </c>
      <c r="E349" s="245" t="s">
        <v>6107</v>
      </c>
      <c r="F349" s="246" t="s">
        <v>6108</v>
      </c>
      <c r="G349" s="247" t="s">
        <v>380</v>
      </c>
      <c r="H349" s="248">
        <v>72.5</v>
      </c>
      <c r="I349" s="249"/>
      <c r="J349" s="250">
        <f>ROUND(I349*H349,2)</f>
        <v>0</v>
      </c>
      <c r="K349" s="246" t="s">
        <v>196</v>
      </c>
      <c r="L349" s="251"/>
      <c r="M349" s="252" t="s">
        <v>19</v>
      </c>
      <c r="N349" s="253" t="s">
        <v>43</v>
      </c>
      <c r="O349" s="86"/>
      <c r="P349" s="223">
        <f>O349*H349</f>
        <v>0</v>
      </c>
      <c r="Q349" s="223">
        <v>0.0114</v>
      </c>
      <c r="R349" s="223">
        <f>Q349*H349</f>
        <v>0.82650000000000001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223</v>
      </c>
      <c r="AT349" s="225" t="s">
        <v>219</v>
      </c>
      <c r="AU349" s="225" t="s">
        <v>82</v>
      </c>
      <c r="AY349" s="19" t="s">
        <v>190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197</v>
      </c>
      <c r="BM349" s="225" t="s">
        <v>6109</v>
      </c>
    </row>
    <row r="350" s="13" customFormat="1">
      <c r="A350" s="13"/>
      <c r="B350" s="232"/>
      <c r="C350" s="233"/>
      <c r="D350" s="234" t="s">
        <v>205</v>
      </c>
      <c r="E350" s="235" t="s">
        <v>19</v>
      </c>
      <c r="F350" s="236" t="s">
        <v>6110</v>
      </c>
      <c r="G350" s="233"/>
      <c r="H350" s="237">
        <v>72.5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205</v>
      </c>
      <c r="AU350" s="243" t="s">
        <v>82</v>
      </c>
      <c r="AV350" s="13" t="s">
        <v>82</v>
      </c>
      <c r="AW350" s="13" t="s">
        <v>33</v>
      </c>
      <c r="AX350" s="13" t="s">
        <v>79</v>
      </c>
      <c r="AY350" s="243" t="s">
        <v>190</v>
      </c>
    </row>
    <row r="351" s="2" customFormat="1" ht="16.5" customHeight="1">
      <c r="A351" s="40"/>
      <c r="B351" s="41"/>
      <c r="C351" s="244" t="s">
        <v>582</v>
      </c>
      <c r="D351" s="244" t="s">
        <v>219</v>
      </c>
      <c r="E351" s="245" t="s">
        <v>6111</v>
      </c>
      <c r="F351" s="246" t="s">
        <v>6112</v>
      </c>
      <c r="G351" s="247" t="s">
        <v>408</v>
      </c>
      <c r="H351" s="248">
        <v>2</v>
      </c>
      <c r="I351" s="249"/>
      <c r="J351" s="250">
        <f>ROUND(I351*H351,2)</f>
        <v>0</v>
      </c>
      <c r="K351" s="246" t="s">
        <v>196</v>
      </c>
      <c r="L351" s="251"/>
      <c r="M351" s="252" t="s">
        <v>19</v>
      </c>
      <c r="N351" s="253" t="s">
        <v>43</v>
      </c>
      <c r="O351" s="86"/>
      <c r="P351" s="223">
        <f>O351*H351</f>
        <v>0</v>
      </c>
      <c r="Q351" s="223">
        <v>0.0028999999999999998</v>
      </c>
      <c r="R351" s="223">
        <f>Q351*H351</f>
        <v>0.0057999999999999996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223</v>
      </c>
      <c r="AT351" s="225" t="s">
        <v>219</v>
      </c>
      <c r="AU351" s="225" t="s">
        <v>82</v>
      </c>
      <c r="AY351" s="19" t="s">
        <v>190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79</v>
      </c>
      <c r="BK351" s="226">
        <f>ROUND(I351*H351,2)</f>
        <v>0</v>
      </c>
      <c r="BL351" s="19" t="s">
        <v>197</v>
      </c>
      <c r="BM351" s="225" t="s">
        <v>6113</v>
      </c>
    </row>
    <row r="352" s="2" customFormat="1" ht="16.5" customHeight="1">
      <c r="A352" s="40"/>
      <c r="B352" s="41"/>
      <c r="C352" s="214" t="s">
        <v>1035</v>
      </c>
      <c r="D352" s="214" t="s">
        <v>192</v>
      </c>
      <c r="E352" s="215" t="s">
        <v>6114</v>
      </c>
      <c r="F352" s="216" t="s">
        <v>6115</v>
      </c>
      <c r="G352" s="217" t="s">
        <v>408</v>
      </c>
      <c r="H352" s="218">
        <v>6</v>
      </c>
      <c r="I352" s="219"/>
      <c r="J352" s="220">
        <f>ROUND(I352*H352,2)</f>
        <v>0</v>
      </c>
      <c r="K352" s="216" t="s">
        <v>196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0.27205000000000001</v>
      </c>
      <c r="R352" s="223">
        <f>Q352*H352</f>
        <v>1.6323000000000001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197</v>
      </c>
      <c r="AT352" s="225" t="s">
        <v>192</v>
      </c>
      <c r="AU352" s="225" t="s">
        <v>82</v>
      </c>
      <c r="AY352" s="19" t="s">
        <v>190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197</v>
      </c>
      <c r="BM352" s="225" t="s">
        <v>6116</v>
      </c>
    </row>
    <row r="353" s="2" customFormat="1">
      <c r="A353" s="40"/>
      <c r="B353" s="41"/>
      <c r="C353" s="42"/>
      <c r="D353" s="227" t="s">
        <v>199</v>
      </c>
      <c r="E353" s="42"/>
      <c r="F353" s="228" t="s">
        <v>6117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199</v>
      </c>
      <c r="AU353" s="19" t="s">
        <v>82</v>
      </c>
    </row>
    <row r="354" s="2" customFormat="1" ht="24.15" customHeight="1">
      <c r="A354" s="40"/>
      <c r="B354" s="41"/>
      <c r="C354" s="244" t="s">
        <v>1040</v>
      </c>
      <c r="D354" s="244" t="s">
        <v>219</v>
      </c>
      <c r="E354" s="245" t="s">
        <v>6118</v>
      </c>
      <c r="F354" s="246" t="s">
        <v>6119</v>
      </c>
      <c r="G354" s="247" t="s">
        <v>408</v>
      </c>
      <c r="H354" s="248">
        <v>6</v>
      </c>
      <c r="I354" s="249"/>
      <c r="J354" s="250">
        <f>ROUND(I354*H354,2)</f>
        <v>0</v>
      </c>
      <c r="K354" s="246" t="s">
        <v>196</v>
      </c>
      <c r="L354" s="251"/>
      <c r="M354" s="252" t="s">
        <v>19</v>
      </c>
      <c r="N354" s="253" t="s">
        <v>43</v>
      </c>
      <c r="O354" s="86"/>
      <c r="P354" s="223">
        <f>O354*H354</f>
        <v>0</v>
      </c>
      <c r="Q354" s="223">
        <v>0.035000000000000003</v>
      </c>
      <c r="R354" s="223">
        <f>Q354*H354</f>
        <v>0.21000000000000002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223</v>
      </c>
      <c r="AT354" s="225" t="s">
        <v>219</v>
      </c>
      <c r="AU354" s="225" t="s">
        <v>82</v>
      </c>
      <c r="AY354" s="19" t="s">
        <v>190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79</v>
      </c>
      <c r="BK354" s="226">
        <f>ROUND(I354*H354,2)</f>
        <v>0</v>
      </c>
      <c r="BL354" s="19" t="s">
        <v>197</v>
      </c>
      <c r="BM354" s="225" t="s">
        <v>6120</v>
      </c>
    </row>
    <row r="355" s="2" customFormat="1" ht="16.5" customHeight="1">
      <c r="A355" s="40"/>
      <c r="B355" s="41"/>
      <c r="C355" s="244" t="s">
        <v>1048</v>
      </c>
      <c r="D355" s="244" t="s">
        <v>219</v>
      </c>
      <c r="E355" s="245" t="s">
        <v>6107</v>
      </c>
      <c r="F355" s="246" t="s">
        <v>6108</v>
      </c>
      <c r="G355" s="247" t="s">
        <v>380</v>
      </c>
      <c r="H355" s="248">
        <v>3</v>
      </c>
      <c r="I355" s="249"/>
      <c r="J355" s="250">
        <f>ROUND(I355*H355,2)</f>
        <v>0</v>
      </c>
      <c r="K355" s="246" t="s">
        <v>196</v>
      </c>
      <c r="L355" s="251"/>
      <c r="M355" s="252" t="s">
        <v>19</v>
      </c>
      <c r="N355" s="253" t="s">
        <v>43</v>
      </c>
      <c r="O355" s="86"/>
      <c r="P355" s="223">
        <f>O355*H355</f>
        <v>0</v>
      </c>
      <c r="Q355" s="223">
        <v>0.0114</v>
      </c>
      <c r="R355" s="223">
        <f>Q355*H355</f>
        <v>0.034200000000000001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223</v>
      </c>
      <c r="AT355" s="225" t="s">
        <v>219</v>
      </c>
      <c r="AU355" s="225" t="s">
        <v>82</v>
      </c>
      <c r="AY355" s="19" t="s">
        <v>190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197</v>
      </c>
      <c r="BM355" s="225" t="s">
        <v>6121</v>
      </c>
    </row>
    <row r="356" s="13" customFormat="1">
      <c r="A356" s="13"/>
      <c r="B356" s="232"/>
      <c r="C356" s="233"/>
      <c r="D356" s="234" t="s">
        <v>205</v>
      </c>
      <c r="E356" s="235" t="s">
        <v>19</v>
      </c>
      <c r="F356" s="236" t="s">
        <v>228</v>
      </c>
      <c r="G356" s="233"/>
      <c r="H356" s="237">
        <v>6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205</v>
      </c>
      <c r="AU356" s="243" t="s">
        <v>82</v>
      </c>
      <c r="AV356" s="13" t="s">
        <v>82</v>
      </c>
      <c r="AW356" s="13" t="s">
        <v>33</v>
      </c>
      <c r="AX356" s="13" t="s">
        <v>79</v>
      </c>
      <c r="AY356" s="243" t="s">
        <v>190</v>
      </c>
    </row>
    <row r="357" s="13" customFormat="1">
      <c r="A357" s="13"/>
      <c r="B357" s="232"/>
      <c r="C357" s="233"/>
      <c r="D357" s="234" t="s">
        <v>205</v>
      </c>
      <c r="E357" s="233"/>
      <c r="F357" s="236" t="s">
        <v>6122</v>
      </c>
      <c r="G357" s="233"/>
      <c r="H357" s="237">
        <v>3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205</v>
      </c>
      <c r="AU357" s="243" t="s">
        <v>82</v>
      </c>
      <c r="AV357" s="13" t="s">
        <v>82</v>
      </c>
      <c r="AW357" s="13" t="s">
        <v>4</v>
      </c>
      <c r="AX357" s="13" t="s">
        <v>79</v>
      </c>
      <c r="AY357" s="243" t="s">
        <v>190</v>
      </c>
    </row>
    <row r="358" s="12" customFormat="1" ht="22.8" customHeight="1">
      <c r="A358" s="12"/>
      <c r="B358" s="198"/>
      <c r="C358" s="199"/>
      <c r="D358" s="200" t="s">
        <v>71</v>
      </c>
      <c r="E358" s="212" t="s">
        <v>394</v>
      </c>
      <c r="F358" s="212" t="s">
        <v>395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SUM(P359:P360)</f>
        <v>0</v>
      </c>
      <c r="Q358" s="206"/>
      <c r="R358" s="207">
        <f>SUM(R359:R360)</f>
        <v>0</v>
      </c>
      <c r="S358" s="206"/>
      <c r="T358" s="208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79</v>
      </c>
      <c r="AT358" s="210" t="s">
        <v>71</v>
      </c>
      <c r="AU358" s="210" t="s">
        <v>79</v>
      </c>
      <c r="AY358" s="209" t="s">
        <v>190</v>
      </c>
      <c r="BK358" s="211">
        <f>SUM(BK359:BK360)</f>
        <v>0</v>
      </c>
    </row>
    <row r="359" s="2" customFormat="1" ht="24.15" customHeight="1">
      <c r="A359" s="40"/>
      <c r="B359" s="41"/>
      <c r="C359" s="214" t="s">
        <v>1059</v>
      </c>
      <c r="D359" s="214" t="s">
        <v>192</v>
      </c>
      <c r="E359" s="215" t="s">
        <v>556</v>
      </c>
      <c r="F359" s="216" t="s">
        <v>557</v>
      </c>
      <c r="G359" s="217" t="s">
        <v>222</v>
      </c>
      <c r="H359" s="218">
        <v>202.489</v>
      </c>
      <c r="I359" s="219"/>
      <c r="J359" s="220">
        <f>ROUND(I359*H359,2)</f>
        <v>0</v>
      </c>
      <c r="K359" s="216" t="s">
        <v>196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197</v>
      </c>
      <c r="AT359" s="225" t="s">
        <v>192</v>
      </c>
      <c r="AU359" s="225" t="s">
        <v>82</v>
      </c>
      <c r="AY359" s="19" t="s">
        <v>190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79</v>
      </c>
      <c r="BK359" s="226">
        <f>ROUND(I359*H359,2)</f>
        <v>0</v>
      </c>
      <c r="BL359" s="19" t="s">
        <v>197</v>
      </c>
      <c r="BM359" s="225" t="s">
        <v>6123</v>
      </c>
    </row>
    <row r="360" s="2" customFormat="1">
      <c r="A360" s="40"/>
      <c r="B360" s="41"/>
      <c r="C360" s="42"/>
      <c r="D360" s="227" t="s">
        <v>199</v>
      </c>
      <c r="E360" s="42"/>
      <c r="F360" s="228" t="s">
        <v>559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199</v>
      </c>
      <c r="AU360" s="19" t="s">
        <v>82</v>
      </c>
    </row>
    <row r="361" s="12" customFormat="1" ht="25.92" customHeight="1">
      <c r="A361" s="12"/>
      <c r="B361" s="198"/>
      <c r="C361" s="199"/>
      <c r="D361" s="200" t="s">
        <v>71</v>
      </c>
      <c r="E361" s="201" t="s">
        <v>401</v>
      </c>
      <c r="F361" s="201" t="s">
        <v>402</v>
      </c>
      <c r="G361" s="199"/>
      <c r="H361" s="199"/>
      <c r="I361" s="202"/>
      <c r="J361" s="203">
        <f>BK361</f>
        <v>0</v>
      </c>
      <c r="K361" s="199"/>
      <c r="L361" s="204"/>
      <c r="M361" s="205"/>
      <c r="N361" s="206"/>
      <c r="O361" s="206"/>
      <c r="P361" s="207">
        <f>P362+P383+P472+P483+P496+P502</f>
        <v>0</v>
      </c>
      <c r="Q361" s="206"/>
      <c r="R361" s="207">
        <f>R362+R383+R472+R483+R496+R502</f>
        <v>1.4197202000000002</v>
      </c>
      <c r="S361" s="206"/>
      <c r="T361" s="208">
        <f>T362+T383+T472+T483+T496+T502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9" t="s">
        <v>82</v>
      </c>
      <c r="AT361" s="210" t="s">
        <v>71</v>
      </c>
      <c r="AU361" s="210" t="s">
        <v>72</v>
      </c>
      <c r="AY361" s="209" t="s">
        <v>190</v>
      </c>
      <c r="BK361" s="211">
        <f>BK362+BK383+BK472+BK483+BK496+BK502</f>
        <v>0</v>
      </c>
    </row>
    <row r="362" s="12" customFormat="1" ht="22.8" customHeight="1">
      <c r="A362" s="12"/>
      <c r="B362" s="198"/>
      <c r="C362" s="199"/>
      <c r="D362" s="200" t="s">
        <v>71</v>
      </c>
      <c r="E362" s="212" t="s">
        <v>2825</v>
      </c>
      <c r="F362" s="212" t="s">
        <v>2826</v>
      </c>
      <c r="G362" s="199"/>
      <c r="H362" s="199"/>
      <c r="I362" s="202"/>
      <c r="J362" s="213">
        <f>BK362</f>
        <v>0</v>
      </c>
      <c r="K362" s="199"/>
      <c r="L362" s="204"/>
      <c r="M362" s="205"/>
      <c r="N362" s="206"/>
      <c r="O362" s="206"/>
      <c r="P362" s="207">
        <f>SUM(P363:P382)</f>
        <v>0</v>
      </c>
      <c r="Q362" s="206"/>
      <c r="R362" s="207">
        <f>SUM(R363:R382)</f>
        <v>0.16542299999999999</v>
      </c>
      <c r="S362" s="206"/>
      <c r="T362" s="208">
        <f>SUM(T363:T382)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82</v>
      </c>
      <c r="AT362" s="210" t="s">
        <v>71</v>
      </c>
      <c r="AU362" s="210" t="s">
        <v>79</v>
      </c>
      <c r="AY362" s="209" t="s">
        <v>190</v>
      </c>
      <c r="BK362" s="211">
        <f>SUM(BK363:BK382)</f>
        <v>0</v>
      </c>
    </row>
    <row r="363" s="2" customFormat="1" ht="37.8" customHeight="1">
      <c r="A363" s="40"/>
      <c r="B363" s="41"/>
      <c r="C363" s="214" t="s">
        <v>1069</v>
      </c>
      <c r="D363" s="214" t="s">
        <v>192</v>
      </c>
      <c r="E363" s="215" t="s">
        <v>6124</v>
      </c>
      <c r="F363" s="216" t="s">
        <v>6125</v>
      </c>
      <c r="G363" s="217" t="s">
        <v>380</v>
      </c>
      <c r="H363" s="218">
        <v>30</v>
      </c>
      <c r="I363" s="219"/>
      <c r="J363" s="220">
        <f>ROUND(I363*H363,2)</f>
        <v>0</v>
      </c>
      <c r="K363" s="216" t="s">
        <v>196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0.00019000000000000001</v>
      </c>
      <c r="R363" s="223">
        <f>Q363*H363</f>
        <v>0.0057000000000000002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307</v>
      </c>
      <c r="AT363" s="225" t="s">
        <v>192</v>
      </c>
      <c r="AU363" s="225" t="s">
        <v>82</v>
      </c>
      <c r="AY363" s="19" t="s">
        <v>190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307</v>
      </c>
      <c r="BM363" s="225" t="s">
        <v>6126</v>
      </c>
    </row>
    <row r="364" s="2" customFormat="1">
      <c r="A364" s="40"/>
      <c r="B364" s="41"/>
      <c r="C364" s="42"/>
      <c r="D364" s="227" t="s">
        <v>199</v>
      </c>
      <c r="E364" s="42"/>
      <c r="F364" s="228" t="s">
        <v>6127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199</v>
      </c>
      <c r="AU364" s="19" t="s">
        <v>82</v>
      </c>
    </row>
    <row r="365" s="2" customFormat="1" ht="16.5" customHeight="1">
      <c r="A365" s="40"/>
      <c r="B365" s="41"/>
      <c r="C365" s="244" t="s">
        <v>1088</v>
      </c>
      <c r="D365" s="244" t="s">
        <v>219</v>
      </c>
      <c r="E365" s="245" t="s">
        <v>6128</v>
      </c>
      <c r="F365" s="246" t="s">
        <v>6129</v>
      </c>
      <c r="G365" s="247" t="s">
        <v>380</v>
      </c>
      <c r="H365" s="248">
        <v>51</v>
      </c>
      <c r="I365" s="249"/>
      <c r="J365" s="250">
        <f>ROUND(I365*H365,2)</f>
        <v>0</v>
      </c>
      <c r="K365" s="246" t="s">
        <v>196</v>
      </c>
      <c r="L365" s="251"/>
      <c r="M365" s="252" t="s">
        <v>19</v>
      </c>
      <c r="N365" s="253" t="s">
        <v>43</v>
      </c>
      <c r="O365" s="86"/>
      <c r="P365" s="223">
        <f>O365*H365</f>
        <v>0</v>
      </c>
      <c r="Q365" s="223">
        <v>0.0010100000000000001</v>
      </c>
      <c r="R365" s="223">
        <f>Q365*H365</f>
        <v>0.05151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419</v>
      </c>
      <c r="AT365" s="225" t="s">
        <v>219</v>
      </c>
      <c r="AU365" s="225" t="s">
        <v>82</v>
      </c>
      <c r="AY365" s="19" t="s">
        <v>190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307</v>
      </c>
      <c r="BM365" s="225" t="s">
        <v>6130</v>
      </c>
    </row>
    <row r="366" s="13" customFormat="1">
      <c r="A366" s="13"/>
      <c r="B366" s="232"/>
      <c r="C366" s="233"/>
      <c r="D366" s="234" t="s">
        <v>205</v>
      </c>
      <c r="E366" s="235" t="s">
        <v>19</v>
      </c>
      <c r="F366" s="236" t="s">
        <v>1282</v>
      </c>
      <c r="G366" s="233"/>
      <c r="H366" s="237">
        <v>50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205</v>
      </c>
      <c r="AU366" s="243" t="s">
        <v>82</v>
      </c>
      <c r="AV366" s="13" t="s">
        <v>82</v>
      </c>
      <c r="AW366" s="13" t="s">
        <v>33</v>
      </c>
      <c r="AX366" s="13" t="s">
        <v>79</v>
      </c>
      <c r="AY366" s="243" t="s">
        <v>190</v>
      </c>
    </row>
    <row r="367" s="13" customFormat="1">
      <c r="A367" s="13"/>
      <c r="B367" s="232"/>
      <c r="C367" s="233"/>
      <c r="D367" s="234" t="s">
        <v>205</v>
      </c>
      <c r="E367" s="233"/>
      <c r="F367" s="236" t="s">
        <v>6131</v>
      </c>
      <c r="G367" s="233"/>
      <c r="H367" s="237">
        <v>51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205</v>
      </c>
      <c r="AU367" s="243" t="s">
        <v>82</v>
      </c>
      <c r="AV367" s="13" t="s">
        <v>82</v>
      </c>
      <c r="AW367" s="13" t="s">
        <v>4</v>
      </c>
      <c r="AX367" s="13" t="s">
        <v>79</v>
      </c>
      <c r="AY367" s="243" t="s">
        <v>190</v>
      </c>
    </row>
    <row r="368" s="2" customFormat="1" ht="24.15" customHeight="1">
      <c r="A368" s="40"/>
      <c r="B368" s="41"/>
      <c r="C368" s="214" t="s">
        <v>1121</v>
      </c>
      <c r="D368" s="214" t="s">
        <v>192</v>
      </c>
      <c r="E368" s="215" t="s">
        <v>6132</v>
      </c>
      <c r="F368" s="216" t="s">
        <v>6133</v>
      </c>
      <c r="G368" s="217" t="s">
        <v>380</v>
      </c>
      <c r="H368" s="218">
        <v>81.799999999999997</v>
      </c>
      <c r="I368" s="219"/>
      <c r="J368" s="220">
        <f>ROUND(I368*H368,2)</f>
        <v>0</v>
      </c>
      <c r="K368" s="216" t="s">
        <v>196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307</v>
      </c>
      <c r="AT368" s="225" t="s">
        <v>192</v>
      </c>
      <c r="AU368" s="225" t="s">
        <v>82</v>
      </c>
      <c r="AY368" s="19" t="s">
        <v>190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79</v>
      </c>
      <c r="BK368" s="226">
        <f>ROUND(I368*H368,2)</f>
        <v>0</v>
      </c>
      <c r="BL368" s="19" t="s">
        <v>307</v>
      </c>
      <c r="BM368" s="225" t="s">
        <v>6134</v>
      </c>
    </row>
    <row r="369" s="2" customFormat="1">
      <c r="A369" s="40"/>
      <c r="B369" s="41"/>
      <c r="C369" s="42"/>
      <c r="D369" s="227" t="s">
        <v>199</v>
      </c>
      <c r="E369" s="42"/>
      <c r="F369" s="228" t="s">
        <v>6135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199</v>
      </c>
      <c r="AU369" s="19" t="s">
        <v>82</v>
      </c>
    </row>
    <row r="370" s="13" customFormat="1">
      <c r="A370" s="13"/>
      <c r="B370" s="232"/>
      <c r="C370" s="233"/>
      <c r="D370" s="234" t="s">
        <v>205</v>
      </c>
      <c r="E370" s="235" t="s">
        <v>19</v>
      </c>
      <c r="F370" s="236" t="s">
        <v>6136</v>
      </c>
      <c r="G370" s="233"/>
      <c r="H370" s="237">
        <v>81.799999999999997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205</v>
      </c>
      <c r="AU370" s="243" t="s">
        <v>82</v>
      </c>
      <c r="AV370" s="13" t="s">
        <v>82</v>
      </c>
      <c r="AW370" s="13" t="s">
        <v>33</v>
      </c>
      <c r="AX370" s="13" t="s">
        <v>72</v>
      </c>
      <c r="AY370" s="243" t="s">
        <v>190</v>
      </c>
    </row>
    <row r="371" s="15" customFormat="1">
      <c r="A371" s="15"/>
      <c r="B371" s="264"/>
      <c r="C371" s="265"/>
      <c r="D371" s="234" t="s">
        <v>205</v>
      </c>
      <c r="E371" s="266" t="s">
        <v>19</v>
      </c>
      <c r="F371" s="267" t="s">
        <v>243</v>
      </c>
      <c r="G371" s="265"/>
      <c r="H371" s="268">
        <v>81.799999999999997</v>
      </c>
      <c r="I371" s="269"/>
      <c r="J371" s="265"/>
      <c r="K371" s="265"/>
      <c r="L371" s="270"/>
      <c r="M371" s="271"/>
      <c r="N371" s="272"/>
      <c r="O371" s="272"/>
      <c r="P371" s="272"/>
      <c r="Q371" s="272"/>
      <c r="R371" s="272"/>
      <c r="S371" s="272"/>
      <c r="T371" s="27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4" t="s">
        <v>205</v>
      </c>
      <c r="AU371" s="274" t="s">
        <v>82</v>
      </c>
      <c r="AV371" s="15" t="s">
        <v>197</v>
      </c>
      <c r="AW371" s="15" t="s">
        <v>33</v>
      </c>
      <c r="AX371" s="15" t="s">
        <v>79</v>
      </c>
      <c r="AY371" s="274" t="s">
        <v>190</v>
      </c>
    </row>
    <row r="372" s="2" customFormat="1" ht="16.5" customHeight="1">
      <c r="A372" s="40"/>
      <c r="B372" s="41"/>
      <c r="C372" s="244" t="s">
        <v>1170</v>
      </c>
      <c r="D372" s="244" t="s">
        <v>219</v>
      </c>
      <c r="E372" s="245" t="s">
        <v>6137</v>
      </c>
      <c r="F372" s="246" t="s">
        <v>6138</v>
      </c>
      <c r="G372" s="247" t="s">
        <v>380</v>
      </c>
      <c r="H372" s="248">
        <v>10.5</v>
      </c>
      <c r="I372" s="249"/>
      <c r="J372" s="250">
        <f>ROUND(I372*H372,2)</f>
        <v>0</v>
      </c>
      <c r="K372" s="246" t="s">
        <v>554</v>
      </c>
      <c r="L372" s="251"/>
      <c r="M372" s="252" t="s">
        <v>19</v>
      </c>
      <c r="N372" s="253" t="s">
        <v>43</v>
      </c>
      <c r="O372" s="86"/>
      <c r="P372" s="223">
        <f>O372*H372</f>
        <v>0</v>
      </c>
      <c r="Q372" s="223">
        <v>0.00089999999999999998</v>
      </c>
      <c r="R372" s="223">
        <f>Q372*H372</f>
        <v>0.0094500000000000001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419</v>
      </c>
      <c r="AT372" s="225" t="s">
        <v>219</v>
      </c>
      <c r="AU372" s="225" t="s">
        <v>82</v>
      </c>
      <c r="AY372" s="19" t="s">
        <v>190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307</v>
      </c>
      <c r="BM372" s="225" t="s">
        <v>6139</v>
      </c>
    </row>
    <row r="373" s="13" customFormat="1">
      <c r="A373" s="13"/>
      <c r="B373" s="232"/>
      <c r="C373" s="233"/>
      <c r="D373" s="234" t="s">
        <v>205</v>
      </c>
      <c r="E373" s="235" t="s">
        <v>19</v>
      </c>
      <c r="F373" s="236" t="s">
        <v>249</v>
      </c>
      <c r="G373" s="233"/>
      <c r="H373" s="237">
        <v>10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205</v>
      </c>
      <c r="AU373" s="243" t="s">
        <v>82</v>
      </c>
      <c r="AV373" s="13" t="s">
        <v>82</v>
      </c>
      <c r="AW373" s="13" t="s">
        <v>33</v>
      </c>
      <c r="AX373" s="13" t="s">
        <v>79</v>
      </c>
      <c r="AY373" s="243" t="s">
        <v>190</v>
      </c>
    </row>
    <row r="374" s="13" customFormat="1">
      <c r="A374" s="13"/>
      <c r="B374" s="232"/>
      <c r="C374" s="233"/>
      <c r="D374" s="234" t="s">
        <v>205</v>
      </c>
      <c r="E374" s="233"/>
      <c r="F374" s="236" t="s">
        <v>6140</v>
      </c>
      <c r="G374" s="233"/>
      <c r="H374" s="237">
        <v>10.5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205</v>
      </c>
      <c r="AU374" s="243" t="s">
        <v>82</v>
      </c>
      <c r="AV374" s="13" t="s">
        <v>82</v>
      </c>
      <c r="AW374" s="13" t="s">
        <v>4</v>
      </c>
      <c r="AX374" s="13" t="s">
        <v>79</v>
      </c>
      <c r="AY374" s="243" t="s">
        <v>190</v>
      </c>
    </row>
    <row r="375" s="2" customFormat="1" ht="16.5" customHeight="1">
      <c r="A375" s="40"/>
      <c r="B375" s="41"/>
      <c r="C375" s="244" t="s">
        <v>305</v>
      </c>
      <c r="D375" s="244" t="s">
        <v>219</v>
      </c>
      <c r="E375" s="245" t="s">
        <v>6141</v>
      </c>
      <c r="F375" s="246" t="s">
        <v>6142</v>
      </c>
      <c r="G375" s="247" t="s">
        <v>380</v>
      </c>
      <c r="H375" s="248">
        <v>58.799999999999997</v>
      </c>
      <c r="I375" s="249"/>
      <c r="J375" s="250">
        <f>ROUND(I375*H375,2)</f>
        <v>0</v>
      </c>
      <c r="K375" s="246" t="s">
        <v>554</v>
      </c>
      <c r="L375" s="251"/>
      <c r="M375" s="252" t="s">
        <v>19</v>
      </c>
      <c r="N375" s="253" t="s">
        <v>43</v>
      </c>
      <c r="O375" s="86"/>
      <c r="P375" s="223">
        <f>O375*H375</f>
        <v>0</v>
      </c>
      <c r="Q375" s="223">
        <v>0.0011999999999999999</v>
      </c>
      <c r="R375" s="223">
        <f>Q375*H375</f>
        <v>0.070559999999999984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419</v>
      </c>
      <c r="AT375" s="225" t="s">
        <v>219</v>
      </c>
      <c r="AU375" s="225" t="s">
        <v>82</v>
      </c>
      <c r="AY375" s="19" t="s">
        <v>190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307</v>
      </c>
      <c r="BM375" s="225" t="s">
        <v>6143</v>
      </c>
    </row>
    <row r="376" s="13" customFormat="1">
      <c r="A376" s="13"/>
      <c r="B376" s="232"/>
      <c r="C376" s="233"/>
      <c r="D376" s="234" t="s">
        <v>205</v>
      </c>
      <c r="E376" s="235" t="s">
        <v>19</v>
      </c>
      <c r="F376" s="236" t="s">
        <v>1331</v>
      </c>
      <c r="G376" s="233"/>
      <c r="H376" s="237">
        <v>56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205</v>
      </c>
      <c r="AU376" s="243" t="s">
        <v>82</v>
      </c>
      <c r="AV376" s="13" t="s">
        <v>82</v>
      </c>
      <c r="AW376" s="13" t="s">
        <v>33</v>
      </c>
      <c r="AX376" s="13" t="s">
        <v>79</v>
      </c>
      <c r="AY376" s="243" t="s">
        <v>190</v>
      </c>
    </row>
    <row r="377" s="13" customFormat="1">
      <c r="A377" s="13"/>
      <c r="B377" s="232"/>
      <c r="C377" s="233"/>
      <c r="D377" s="234" t="s">
        <v>205</v>
      </c>
      <c r="E377" s="233"/>
      <c r="F377" s="236" t="s">
        <v>6144</v>
      </c>
      <c r="G377" s="233"/>
      <c r="H377" s="237">
        <v>58.799999999999997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205</v>
      </c>
      <c r="AU377" s="243" t="s">
        <v>82</v>
      </c>
      <c r="AV377" s="13" t="s">
        <v>82</v>
      </c>
      <c r="AW377" s="13" t="s">
        <v>4</v>
      </c>
      <c r="AX377" s="13" t="s">
        <v>79</v>
      </c>
      <c r="AY377" s="243" t="s">
        <v>190</v>
      </c>
    </row>
    <row r="378" s="2" customFormat="1" ht="16.5" customHeight="1">
      <c r="A378" s="40"/>
      <c r="B378" s="41"/>
      <c r="C378" s="244" t="s">
        <v>1239</v>
      </c>
      <c r="D378" s="244" t="s">
        <v>219</v>
      </c>
      <c r="E378" s="245" t="s">
        <v>6145</v>
      </c>
      <c r="F378" s="246" t="s">
        <v>6146</v>
      </c>
      <c r="G378" s="247" t="s">
        <v>380</v>
      </c>
      <c r="H378" s="248">
        <v>16.59</v>
      </c>
      <c r="I378" s="249"/>
      <c r="J378" s="250">
        <f>ROUND(I378*H378,2)</f>
        <v>0</v>
      </c>
      <c r="K378" s="246" t="s">
        <v>554</v>
      </c>
      <c r="L378" s="251"/>
      <c r="M378" s="252" t="s">
        <v>19</v>
      </c>
      <c r="N378" s="253" t="s">
        <v>43</v>
      </c>
      <c r="O378" s="86"/>
      <c r="P378" s="223">
        <f>O378*H378</f>
        <v>0</v>
      </c>
      <c r="Q378" s="223">
        <v>0.0016999999999999999</v>
      </c>
      <c r="R378" s="223">
        <f>Q378*H378</f>
        <v>0.028202999999999999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419</v>
      </c>
      <c r="AT378" s="225" t="s">
        <v>219</v>
      </c>
      <c r="AU378" s="225" t="s">
        <v>82</v>
      </c>
      <c r="AY378" s="19" t="s">
        <v>190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307</v>
      </c>
      <c r="BM378" s="225" t="s">
        <v>6147</v>
      </c>
    </row>
    <row r="379" s="13" customFormat="1">
      <c r="A379" s="13"/>
      <c r="B379" s="232"/>
      <c r="C379" s="233"/>
      <c r="D379" s="234" t="s">
        <v>205</v>
      </c>
      <c r="E379" s="235" t="s">
        <v>19</v>
      </c>
      <c r="F379" s="236" t="s">
        <v>6148</v>
      </c>
      <c r="G379" s="233"/>
      <c r="H379" s="237">
        <v>15.800000000000001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205</v>
      </c>
      <c r="AU379" s="243" t="s">
        <v>82</v>
      </c>
      <c r="AV379" s="13" t="s">
        <v>82</v>
      </c>
      <c r="AW379" s="13" t="s">
        <v>33</v>
      </c>
      <c r="AX379" s="13" t="s">
        <v>79</v>
      </c>
      <c r="AY379" s="243" t="s">
        <v>190</v>
      </c>
    </row>
    <row r="380" s="13" customFormat="1">
      <c r="A380" s="13"/>
      <c r="B380" s="232"/>
      <c r="C380" s="233"/>
      <c r="D380" s="234" t="s">
        <v>205</v>
      </c>
      <c r="E380" s="233"/>
      <c r="F380" s="236" t="s">
        <v>6149</v>
      </c>
      <c r="G380" s="233"/>
      <c r="H380" s="237">
        <v>16.59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205</v>
      </c>
      <c r="AU380" s="243" t="s">
        <v>82</v>
      </c>
      <c r="AV380" s="13" t="s">
        <v>82</v>
      </c>
      <c r="AW380" s="13" t="s">
        <v>4</v>
      </c>
      <c r="AX380" s="13" t="s">
        <v>79</v>
      </c>
      <c r="AY380" s="243" t="s">
        <v>190</v>
      </c>
    </row>
    <row r="381" s="2" customFormat="1" ht="24.15" customHeight="1">
      <c r="A381" s="40"/>
      <c r="B381" s="41"/>
      <c r="C381" s="214" t="s">
        <v>1248</v>
      </c>
      <c r="D381" s="214" t="s">
        <v>192</v>
      </c>
      <c r="E381" s="215" t="s">
        <v>6150</v>
      </c>
      <c r="F381" s="216" t="s">
        <v>6151</v>
      </c>
      <c r="G381" s="217" t="s">
        <v>568</v>
      </c>
      <c r="H381" s="279"/>
      <c r="I381" s="219"/>
      <c r="J381" s="220">
        <f>ROUND(I381*H381,2)</f>
        <v>0</v>
      </c>
      <c r="K381" s="216" t="s">
        <v>196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307</v>
      </c>
      <c r="AT381" s="225" t="s">
        <v>192</v>
      </c>
      <c r="AU381" s="225" t="s">
        <v>82</v>
      </c>
      <c r="AY381" s="19" t="s">
        <v>190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79</v>
      </c>
      <c r="BK381" s="226">
        <f>ROUND(I381*H381,2)</f>
        <v>0</v>
      </c>
      <c r="BL381" s="19" t="s">
        <v>307</v>
      </c>
      <c r="BM381" s="225" t="s">
        <v>6152</v>
      </c>
    </row>
    <row r="382" s="2" customFormat="1">
      <c r="A382" s="40"/>
      <c r="B382" s="41"/>
      <c r="C382" s="42"/>
      <c r="D382" s="227" t="s">
        <v>199</v>
      </c>
      <c r="E382" s="42"/>
      <c r="F382" s="228" t="s">
        <v>6153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199</v>
      </c>
      <c r="AU382" s="19" t="s">
        <v>82</v>
      </c>
    </row>
    <row r="383" s="12" customFormat="1" ht="22.8" customHeight="1">
      <c r="A383" s="12"/>
      <c r="B383" s="198"/>
      <c r="C383" s="199"/>
      <c r="D383" s="200" t="s">
        <v>71</v>
      </c>
      <c r="E383" s="212" t="s">
        <v>6154</v>
      </c>
      <c r="F383" s="212" t="s">
        <v>6155</v>
      </c>
      <c r="G383" s="199"/>
      <c r="H383" s="199"/>
      <c r="I383" s="202"/>
      <c r="J383" s="213">
        <f>BK383</f>
        <v>0</v>
      </c>
      <c r="K383" s="199"/>
      <c r="L383" s="204"/>
      <c r="M383" s="205"/>
      <c r="N383" s="206"/>
      <c r="O383" s="206"/>
      <c r="P383" s="207">
        <f>SUM(P384:P471)</f>
        <v>0</v>
      </c>
      <c r="Q383" s="206"/>
      <c r="R383" s="207">
        <f>SUM(R384:R471)</f>
        <v>1.1897380000000002</v>
      </c>
      <c r="S383" s="206"/>
      <c r="T383" s="208">
        <f>SUM(T384:T471)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9" t="s">
        <v>82</v>
      </c>
      <c r="AT383" s="210" t="s">
        <v>71</v>
      </c>
      <c r="AU383" s="210" t="s">
        <v>79</v>
      </c>
      <c r="AY383" s="209" t="s">
        <v>190</v>
      </c>
      <c r="BK383" s="211">
        <f>SUM(BK384:BK471)</f>
        <v>0</v>
      </c>
    </row>
    <row r="384" s="2" customFormat="1" ht="16.5" customHeight="1">
      <c r="A384" s="40"/>
      <c r="B384" s="41"/>
      <c r="C384" s="214" t="s">
        <v>1255</v>
      </c>
      <c r="D384" s="214" t="s">
        <v>192</v>
      </c>
      <c r="E384" s="215" t="s">
        <v>6156</v>
      </c>
      <c r="F384" s="216" t="s">
        <v>6157</v>
      </c>
      <c r="G384" s="217" t="s">
        <v>380</v>
      </c>
      <c r="H384" s="218">
        <v>116.8</v>
      </c>
      <c r="I384" s="219"/>
      <c r="J384" s="220">
        <f>ROUND(I384*H384,2)</f>
        <v>0</v>
      </c>
      <c r="K384" s="216" t="s">
        <v>196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0.00142</v>
      </c>
      <c r="R384" s="223">
        <f>Q384*H384</f>
        <v>0.165856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307</v>
      </c>
      <c r="AT384" s="225" t="s">
        <v>192</v>
      </c>
      <c r="AU384" s="225" t="s">
        <v>82</v>
      </c>
      <c r="AY384" s="19" t="s">
        <v>190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79</v>
      </c>
      <c r="BK384" s="226">
        <f>ROUND(I384*H384,2)</f>
        <v>0</v>
      </c>
      <c r="BL384" s="19" t="s">
        <v>307</v>
      </c>
      <c r="BM384" s="225" t="s">
        <v>6158</v>
      </c>
    </row>
    <row r="385" s="2" customFormat="1">
      <c r="A385" s="40"/>
      <c r="B385" s="41"/>
      <c r="C385" s="42"/>
      <c r="D385" s="227" t="s">
        <v>199</v>
      </c>
      <c r="E385" s="42"/>
      <c r="F385" s="228" t="s">
        <v>6159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199</v>
      </c>
      <c r="AU385" s="19" t="s">
        <v>82</v>
      </c>
    </row>
    <row r="386" s="2" customFormat="1" ht="16.5" customHeight="1">
      <c r="A386" s="40"/>
      <c r="B386" s="41"/>
      <c r="C386" s="214" t="s">
        <v>1261</v>
      </c>
      <c r="D386" s="214" t="s">
        <v>192</v>
      </c>
      <c r="E386" s="215" t="s">
        <v>6160</v>
      </c>
      <c r="F386" s="216" t="s">
        <v>6161</v>
      </c>
      <c r="G386" s="217" t="s">
        <v>380</v>
      </c>
      <c r="H386" s="218">
        <v>61.100000000000001</v>
      </c>
      <c r="I386" s="219"/>
      <c r="J386" s="220">
        <f>ROUND(I386*H386,2)</f>
        <v>0</v>
      </c>
      <c r="K386" s="216" t="s">
        <v>196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0.00197</v>
      </c>
      <c r="R386" s="223">
        <f>Q386*H386</f>
        <v>0.120367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307</v>
      </c>
      <c r="AT386" s="225" t="s">
        <v>192</v>
      </c>
      <c r="AU386" s="225" t="s">
        <v>82</v>
      </c>
      <c r="AY386" s="19" t="s">
        <v>190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307</v>
      </c>
      <c r="BM386" s="225" t="s">
        <v>6162</v>
      </c>
    </row>
    <row r="387" s="2" customFormat="1">
      <c r="A387" s="40"/>
      <c r="B387" s="41"/>
      <c r="C387" s="42"/>
      <c r="D387" s="227" t="s">
        <v>199</v>
      </c>
      <c r="E387" s="42"/>
      <c r="F387" s="228" t="s">
        <v>6163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199</v>
      </c>
      <c r="AU387" s="19" t="s">
        <v>82</v>
      </c>
    </row>
    <row r="388" s="2" customFormat="1" ht="16.5" customHeight="1">
      <c r="A388" s="40"/>
      <c r="B388" s="41"/>
      <c r="C388" s="214" t="s">
        <v>810</v>
      </c>
      <c r="D388" s="214" t="s">
        <v>192</v>
      </c>
      <c r="E388" s="215" t="s">
        <v>6164</v>
      </c>
      <c r="F388" s="216" t="s">
        <v>6165</v>
      </c>
      <c r="G388" s="217" t="s">
        <v>380</v>
      </c>
      <c r="H388" s="218">
        <v>134.30000000000001</v>
      </c>
      <c r="I388" s="219"/>
      <c r="J388" s="220">
        <f>ROUND(I388*H388,2)</f>
        <v>0</v>
      </c>
      <c r="K388" s="216" t="s">
        <v>196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0.0030400000000000002</v>
      </c>
      <c r="R388" s="223">
        <f>Q388*H388</f>
        <v>0.40827200000000008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307</v>
      </c>
      <c r="AT388" s="225" t="s">
        <v>192</v>
      </c>
      <c r="AU388" s="225" t="s">
        <v>82</v>
      </c>
      <c r="AY388" s="19" t="s">
        <v>190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79</v>
      </c>
      <c r="BK388" s="226">
        <f>ROUND(I388*H388,2)</f>
        <v>0</v>
      </c>
      <c r="BL388" s="19" t="s">
        <v>307</v>
      </c>
      <c r="BM388" s="225" t="s">
        <v>6166</v>
      </c>
    </row>
    <row r="389" s="2" customFormat="1">
      <c r="A389" s="40"/>
      <c r="B389" s="41"/>
      <c r="C389" s="42"/>
      <c r="D389" s="227" t="s">
        <v>199</v>
      </c>
      <c r="E389" s="42"/>
      <c r="F389" s="228" t="s">
        <v>6167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199</v>
      </c>
      <c r="AU389" s="19" t="s">
        <v>82</v>
      </c>
    </row>
    <row r="390" s="2" customFormat="1" ht="16.5" customHeight="1">
      <c r="A390" s="40"/>
      <c r="B390" s="41"/>
      <c r="C390" s="214" t="s">
        <v>1276</v>
      </c>
      <c r="D390" s="214" t="s">
        <v>192</v>
      </c>
      <c r="E390" s="215" t="s">
        <v>6168</v>
      </c>
      <c r="F390" s="216" t="s">
        <v>6169</v>
      </c>
      <c r="G390" s="217" t="s">
        <v>380</v>
      </c>
      <c r="H390" s="218">
        <v>8</v>
      </c>
      <c r="I390" s="219"/>
      <c r="J390" s="220">
        <f>ROUND(I390*H390,2)</f>
        <v>0</v>
      </c>
      <c r="K390" s="216" t="s">
        <v>554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0.00157</v>
      </c>
      <c r="R390" s="223">
        <f>Q390*H390</f>
        <v>0.01256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307</v>
      </c>
      <c r="AT390" s="225" t="s">
        <v>192</v>
      </c>
      <c r="AU390" s="225" t="s">
        <v>82</v>
      </c>
      <c r="AY390" s="19" t="s">
        <v>190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307</v>
      </c>
      <c r="BM390" s="225" t="s">
        <v>6170</v>
      </c>
    </row>
    <row r="391" s="2" customFormat="1" ht="16.5" customHeight="1">
      <c r="A391" s="40"/>
      <c r="B391" s="41"/>
      <c r="C391" s="214" t="s">
        <v>1282</v>
      </c>
      <c r="D391" s="214" t="s">
        <v>192</v>
      </c>
      <c r="E391" s="215" t="s">
        <v>6171</v>
      </c>
      <c r="F391" s="216" t="s">
        <v>6172</v>
      </c>
      <c r="G391" s="217" t="s">
        <v>380</v>
      </c>
      <c r="H391" s="218">
        <v>3.6000000000000001</v>
      </c>
      <c r="I391" s="219"/>
      <c r="J391" s="220">
        <f>ROUND(I391*H391,2)</f>
        <v>0</v>
      </c>
      <c r="K391" s="216" t="s">
        <v>554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0.00046999999999999999</v>
      </c>
      <c r="R391" s="223">
        <f>Q391*H391</f>
        <v>0.0016919999999999999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307</v>
      </c>
      <c r="AT391" s="225" t="s">
        <v>192</v>
      </c>
      <c r="AU391" s="225" t="s">
        <v>82</v>
      </c>
      <c r="AY391" s="19" t="s">
        <v>190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307</v>
      </c>
      <c r="BM391" s="225" t="s">
        <v>6173</v>
      </c>
    </row>
    <row r="392" s="2" customFormat="1" ht="16.5" customHeight="1">
      <c r="A392" s="40"/>
      <c r="B392" s="41"/>
      <c r="C392" s="214" t="s">
        <v>1291</v>
      </c>
      <c r="D392" s="214" t="s">
        <v>192</v>
      </c>
      <c r="E392" s="215" t="s">
        <v>6174</v>
      </c>
      <c r="F392" s="216" t="s">
        <v>6175</v>
      </c>
      <c r="G392" s="217" t="s">
        <v>380</v>
      </c>
      <c r="H392" s="218">
        <v>4.5</v>
      </c>
      <c r="I392" s="219"/>
      <c r="J392" s="220">
        <f>ROUND(I392*H392,2)</f>
        <v>0</v>
      </c>
      <c r="K392" s="216" t="s">
        <v>554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0.00072999999999999996</v>
      </c>
      <c r="R392" s="223">
        <f>Q392*H392</f>
        <v>0.0032849999999999997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307</v>
      </c>
      <c r="AT392" s="225" t="s">
        <v>192</v>
      </c>
      <c r="AU392" s="225" t="s">
        <v>82</v>
      </c>
      <c r="AY392" s="19" t="s">
        <v>190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307</v>
      </c>
      <c r="BM392" s="225" t="s">
        <v>6176</v>
      </c>
    </row>
    <row r="393" s="2" customFormat="1" ht="16.5" customHeight="1">
      <c r="A393" s="40"/>
      <c r="B393" s="41"/>
      <c r="C393" s="214" t="s">
        <v>1303</v>
      </c>
      <c r="D393" s="214" t="s">
        <v>192</v>
      </c>
      <c r="E393" s="215" t="s">
        <v>6177</v>
      </c>
      <c r="F393" s="216" t="s">
        <v>6178</v>
      </c>
      <c r="G393" s="217" t="s">
        <v>380</v>
      </c>
      <c r="H393" s="218">
        <v>5</v>
      </c>
      <c r="I393" s="219"/>
      <c r="J393" s="220">
        <f>ROUND(I393*H393,2)</f>
        <v>0</v>
      </c>
      <c r="K393" s="216" t="s">
        <v>554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0.00157</v>
      </c>
      <c r="R393" s="223">
        <f>Q393*H393</f>
        <v>0.0078499999999999993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307</v>
      </c>
      <c r="AT393" s="225" t="s">
        <v>192</v>
      </c>
      <c r="AU393" s="225" t="s">
        <v>82</v>
      </c>
      <c r="AY393" s="19" t="s">
        <v>190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79</v>
      </c>
      <c r="BK393" s="226">
        <f>ROUND(I393*H393,2)</f>
        <v>0</v>
      </c>
      <c r="BL393" s="19" t="s">
        <v>307</v>
      </c>
      <c r="BM393" s="225" t="s">
        <v>6179</v>
      </c>
    </row>
    <row r="394" s="2" customFormat="1" ht="16.5" customHeight="1">
      <c r="A394" s="40"/>
      <c r="B394" s="41"/>
      <c r="C394" s="244" t="s">
        <v>1310</v>
      </c>
      <c r="D394" s="244" t="s">
        <v>219</v>
      </c>
      <c r="E394" s="245" t="s">
        <v>6180</v>
      </c>
      <c r="F394" s="246" t="s">
        <v>6181</v>
      </c>
      <c r="G394" s="247" t="s">
        <v>408</v>
      </c>
      <c r="H394" s="248">
        <v>2</v>
      </c>
      <c r="I394" s="249"/>
      <c r="J394" s="250">
        <f>ROUND(I394*H394,2)</f>
        <v>0</v>
      </c>
      <c r="K394" s="246" t="s">
        <v>554</v>
      </c>
      <c r="L394" s="251"/>
      <c r="M394" s="252" t="s">
        <v>19</v>
      </c>
      <c r="N394" s="253" t="s">
        <v>43</v>
      </c>
      <c r="O394" s="86"/>
      <c r="P394" s="223">
        <f>O394*H394</f>
        <v>0</v>
      </c>
      <c r="Q394" s="223">
        <v>0.0011299999999999999</v>
      </c>
      <c r="R394" s="223">
        <f>Q394*H394</f>
        <v>0.0022599999999999999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419</v>
      </c>
      <c r="AT394" s="225" t="s">
        <v>219</v>
      </c>
      <c r="AU394" s="225" t="s">
        <v>82</v>
      </c>
      <c r="AY394" s="19" t="s">
        <v>190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79</v>
      </c>
      <c r="BK394" s="226">
        <f>ROUND(I394*H394,2)</f>
        <v>0</v>
      </c>
      <c r="BL394" s="19" t="s">
        <v>307</v>
      </c>
      <c r="BM394" s="225" t="s">
        <v>6182</v>
      </c>
    </row>
    <row r="395" s="2" customFormat="1" ht="16.5" customHeight="1">
      <c r="A395" s="40"/>
      <c r="B395" s="41"/>
      <c r="C395" s="214" t="s">
        <v>1316</v>
      </c>
      <c r="D395" s="214" t="s">
        <v>192</v>
      </c>
      <c r="E395" s="215" t="s">
        <v>6183</v>
      </c>
      <c r="F395" s="216" t="s">
        <v>6184</v>
      </c>
      <c r="G395" s="217" t="s">
        <v>380</v>
      </c>
      <c r="H395" s="218">
        <v>2.5</v>
      </c>
      <c r="I395" s="219"/>
      <c r="J395" s="220">
        <f>ROUND(I395*H395,2)</f>
        <v>0</v>
      </c>
      <c r="K395" s="216" t="s">
        <v>554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0.00059000000000000003</v>
      </c>
      <c r="R395" s="223">
        <f>Q395*H395</f>
        <v>0.0014750000000000002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307</v>
      </c>
      <c r="AT395" s="225" t="s">
        <v>192</v>
      </c>
      <c r="AU395" s="225" t="s">
        <v>82</v>
      </c>
      <c r="AY395" s="19" t="s">
        <v>190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307</v>
      </c>
      <c r="BM395" s="225" t="s">
        <v>6185</v>
      </c>
    </row>
    <row r="396" s="2" customFormat="1" ht="16.5" customHeight="1">
      <c r="A396" s="40"/>
      <c r="B396" s="41"/>
      <c r="C396" s="214" t="s">
        <v>1325</v>
      </c>
      <c r="D396" s="214" t="s">
        <v>192</v>
      </c>
      <c r="E396" s="215" t="s">
        <v>6186</v>
      </c>
      <c r="F396" s="216" t="s">
        <v>6187</v>
      </c>
      <c r="G396" s="217" t="s">
        <v>380</v>
      </c>
      <c r="H396" s="218">
        <v>7</v>
      </c>
      <c r="I396" s="219"/>
      <c r="J396" s="220">
        <f>ROUND(I396*H396,2)</f>
        <v>0</v>
      </c>
      <c r="K396" s="216" t="s">
        <v>196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0.00059000000000000003</v>
      </c>
      <c r="R396" s="223">
        <f>Q396*H396</f>
        <v>0.00413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307</v>
      </c>
      <c r="AT396" s="225" t="s">
        <v>192</v>
      </c>
      <c r="AU396" s="225" t="s">
        <v>82</v>
      </c>
      <c r="AY396" s="19" t="s">
        <v>190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307</v>
      </c>
      <c r="BM396" s="225" t="s">
        <v>6188</v>
      </c>
    </row>
    <row r="397" s="2" customFormat="1">
      <c r="A397" s="40"/>
      <c r="B397" s="41"/>
      <c r="C397" s="42"/>
      <c r="D397" s="227" t="s">
        <v>199</v>
      </c>
      <c r="E397" s="42"/>
      <c r="F397" s="228" t="s">
        <v>6189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199</v>
      </c>
      <c r="AU397" s="19" t="s">
        <v>82</v>
      </c>
    </row>
    <row r="398" s="2" customFormat="1" ht="16.5" customHeight="1">
      <c r="A398" s="40"/>
      <c r="B398" s="41"/>
      <c r="C398" s="214" t="s">
        <v>1331</v>
      </c>
      <c r="D398" s="214" t="s">
        <v>192</v>
      </c>
      <c r="E398" s="215" t="s">
        <v>6190</v>
      </c>
      <c r="F398" s="216" t="s">
        <v>6191</v>
      </c>
      <c r="G398" s="217" t="s">
        <v>380</v>
      </c>
      <c r="H398" s="218">
        <v>10.4</v>
      </c>
      <c r="I398" s="219"/>
      <c r="J398" s="220">
        <f>ROUND(I398*H398,2)</f>
        <v>0</v>
      </c>
      <c r="K398" s="216" t="s">
        <v>196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0.0020100000000000001</v>
      </c>
      <c r="R398" s="223">
        <f>Q398*H398</f>
        <v>0.020904000000000002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307</v>
      </c>
      <c r="AT398" s="225" t="s">
        <v>192</v>
      </c>
      <c r="AU398" s="225" t="s">
        <v>82</v>
      </c>
      <c r="AY398" s="19" t="s">
        <v>190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307</v>
      </c>
      <c r="BM398" s="225" t="s">
        <v>6192</v>
      </c>
    </row>
    <row r="399" s="2" customFormat="1">
      <c r="A399" s="40"/>
      <c r="B399" s="41"/>
      <c r="C399" s="42"/>
      <c r="D399" s="227" t="s">
        <v>199</v>
      </c>
      <c r="E399" s="42"/>
      <c r="F399" s="228" t="s">
        <v>6193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199</v>
      </c>
      <c r="AU399" s="19" t="s">
        <v>82</v>
      </c>
    </row>
    <row r="400" s="2" customFormat="1" ht="16.5" customHeight="1">
      <c r="A400" s="40"/>
      <c r="B400" s="41"/>
      <c r="C400" s="214" t="s">
        <v>1337</v>
      </c>
      <c r="D400" s="214" t="s">
        <v>192</v>
      </c>
      <c r="E400" s="215" t="s">
        <v>6194</v>
      </c>
      <c r="F400" s="216" t="s">
        <v>6195</v>
      </c>
      <c r="G400" s="217" t="s">
        <v>380</v>
      </c>
      <c r="H400" s="218">
        <v>31.699999999999999</v>
      </c>
      <c r="I400" s="219"/>
      <c r="J400" s="220">
        <f>ROUND(I400*H400,2)</f>
        <v>0</v>
      </c>
      <c r="K400" s="216" t="s">
        <v>196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0.00040000000000000002</v>
      </c>
      <c r="R400" s="223">
        <f>Q400*H400</f>
        <v>0.01268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307</v>
      </c>
      <c r="AT400" s="225" t="s">
        <v>192</v>
      </c>
      <c r="AU400" s="225" t="s">
        <v>82</v>
      </c>
      <c r="AY400" s="19" t="s">
        <v>190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79</v>
      </c>
      <c r="BK400" s="226">
        <f>ROUND(I400*H400,2)</f>
        <v>0</v>
      </c>
      <c r="BL400" s="19" t="s">
        <v>307</v>
      </c>
      <c r="BM400" s="225" t="s">
        <v>6196</v>
      </c>
    </row>
    <row r="401" s="2" customFormat="1">
      <c r="A401" s="40"/>
      <c r="B401" s="41"/>
      <c r="C401" s="42"/>
      <c r="D401" s="227" t="s">
        <v>199</v>
      </c>
      <c r="E401" s="42"/>
      <c r="F401" s="228" t="s">
        <v>6197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199</v>
      </c>
      <c r="AU401" s="19" t="s">
        <v>82</v>
      </c>
    </row>
    <row r="402" s="2" customFormat="1" ht="16.5" customHeight="1">
      <c r="A402" s="40"/>
      <c r="B402" s="41"/>
      <c r="C402" s="214" t="s">
        <v>1344</v>
      </c>
      <c r="D402" s="214" t="s">
        <v>192</v>
      </c>
      <c r="E402" s="215" t="s">
        <v>6198</v>
      </c>
      <c r="F402" s="216" t="s">
        <v>6199</v>
      </c>
      <c r="G402" s="217" t="s">
        <v>380</v>
      </c>
      <c r="H402" s="218">
        <v>29.699999999999999</v>
      </c>
      <c r="I402" s="219"/>
      <c r="J402" s="220">
        <f>ROUND(I402*H402,2)</f>
        <v>0</v>
      </c>
      <c r="K402" s="216" t="s">
        <v>196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0.00040999999999999999</v>
      </c>
      <c r="R402" s="223">
        <f>Q402*H402</f>
        <v>0.012176999999999999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307</v>
      </c>
      <c r="AT402" s="225" t="s">
        <v>192</v>
      </c>
      <c r="AU402" s="225" t="s">
        <v>82</v>
      </c>
      <c r="AY402" s="19" t="s">
        <v>190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79</v>
      </c>
      <c r="BK402" s="226">
        <f>ROUND(I402*H402,2)</f>
        <v>0</v>
      </c>
      <c r="BL402" s="19" t="s">
        <v>307</v>
      </c>
      <c r="BM402" s="225" t="s">
        <v>6200</v>
      </c>
    </row>
    <row r="403" s="2" customFormat="1">
      <c r="A403" s="40"/>
      <c r="B403" s="41"/>
      <c r="C403" s="42"/>
      <c r="D403" s="227" t="s">
        <v>199</v>
      </c>
      <c r="E403" s="42"/>
      <c r="F403" s="228" t="s">
        <v>6201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199</v>
      </c>
      <c r="AU403" s="19" t="s">
        <v>82</v>
      </c>
    </row>
    <row r="404" s="2" customFormat="1" ht="16.5" customHeight="1">
      <c r="A404" s="40"/>
      <c r="B404" s="41"/>
      <c r="C404" s="214" t="s">
        <v>1354</v>
      </c>
      <c r="D404" s="214" t="s">
        <v>192</v>
      </c>
      <c r="E404" s="215" t="s">
        <v>6202</v>
      </c>
      <c r="F404" s="216" t="s">
        <v>6203</v>
      </c>
      <c r="G404" s="217" t="s">
        <v>380</v>
      </c>
      <c r="H404" s="218">
        <v>6.5</v>
      </c>
      <c r="I404" s="219"/>
      <c r="J404" s="220">
        <f>ROUND(I404*H404,2)</f>
        <v>0</v>
      </c>
      <c r="K404" s="216" t="s">
        <v>196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0.00048000000000000001</v>
      </c>
      <c r="R404" s="223">
        <f>Q404*H404</f>
        <v>0.0031199999999999999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307</v>
      </c>
      <c r="AT404" s="225" t="s">
        <v>192</v>
      </c>
      <c r="AU404" s="225" t="s">
        <v>82</v>
      </c>
      <c r="AY404" s="19" t="s">
        <v>190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79</v>
      </c>
      <c r="BK404" s="226">
        <f>ROUND(I404*H404,2)</f>
        <v>0</v>
      </c>
      <c r="BL404" s="19" t="s">
        <v>307</v>
      </c>
      <c r="BM404" s="225" t="s">
        <v>6204</v>
      </c>
    </row>
    <row r="405" s="2" customFormat="1">
      <c r="A405" s="40"/>
      <c r="B405" s="41"/>
      <c r="C405" s="42"/>
      <c r="D405" s="227" t="s">
        <v>199</v>
      </c>
      <c r="E405" s="42"/>
      <c r="F405" s="228" t="s">
        <v>6205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199</v>
      </c>
      <c r="AU405" s="19" t="s">
        <v>82</v>
      </c>
    </row>
    <row r="406" s="2" customFormat="1" ht="16.5" customHeight="1">
      <c r="A406" s="40"/>
      <c r="B406" s="41"/>
      <c r="C406" s="214" t="s">
        <v>1361</v>
      </c>
      <c r="D406" s="214" t="s">
        <v>192</v>
      </c>
      <c r="E406" s="215" t="s">
        <v>6206</v>
      </c>
      <c r="F406" s="216" t="s">
        <v>6207</v>
      </c>
      <c r="G406" s="217" t="s">
        <v>380</v>
      </c>
      <c r="H406" s="218">
        <v>1</v>
      </c>
      <c r="I406" s="219"/>
      <c r="J406" s="220">
        <f>ROUND(I406*H406,2)</f>
        <v>0</v>
      </c>
      <c r="K406" s="216" t="s">
        <v>196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0.00071000000000000002</v>
      </c>
      <c r="R406" s="223">
        <f>Q406*H406</f>
        <v>0.00071000000000000002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307</v>
      </c>
      <c r="AT406" s="225" t="s">
        <v>192</v>
      </c>
      <c r="AU406" s="225" t="s">
        <v>82</v>
      </c>
      <c r="AY406" s="19" t="s">
        <v>190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79</v>
      </c>
      <c r="BK406" s="226">
        <f>ROUND(I406*H406,2)</f>
        <v>0</v>
      </c>
      <c r="BL406" s="19" t="s">
        <v>307</v>
      </c>
      <c r="BM406" s="225" t="s">
        <v>6208</v>
      </c>
    </row>
    <row r="407" s="2" customFormat="1">
      <c r="A407" s="40"/>
      <c r="B407" s="41"/>
      <c r="C407" s="42"/>
      <c r="D407" s="227" t="s">
        <v>199</v>
      </c>
      <c r="E407" s="42"/>
      <c r="F407" s="228" t="s">
        <v>6209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199</v>
      </c>
      <c r="AU407" s="19" t="s">
        <v>82</v>
      </c>
    </row>
    <row r="408" s="2" customFormat="1" ht="16.5" customHeight="1">
      <c r="A408" s="40"/>
      <c r="B408" s="41"/>
      <c r="C408" s="214" t="s">
        <v>1366</v>
      </c>
      <c r="D408" s="214" t="s">
        <v>192</v>
      </c>
      <c r="E408" s="215" t="s">
        <v>6210</v>
      </c>
      <c r="F408" s="216" t="s">
        <v>6211</v>
      </c>
      <c r="G408" s="217" t="s">
        <v>380</v>
      </c>
      <c r="H408" s="218">
        <v>6.4000000000000004</v>
      </c>
      <c r="I408" s="219"/>
      <c r="J408" s="220">
        <f>ROUND(I408*H408,2)</f>
        <v>0</v>
      </c>
      <c r="K408" s="216" t="s">
        <v>196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0.0022399999999999998</v>
      </c>
      <c r="R408" s="223">
        <f>Q408*H408</f>
        <v>0.014336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307</v>
      </c>
      <c r="AT408" s="225" t="s">
        <v>192</v>
      </c>
      <c r="AU408" s="225" t="s">
        <v>82</v>
      </c>
      <c r="AY408" s="19" t="s">
        <v>190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79</v>
      </c>
      <c r="BK408" s="226">
        <f>ROUND(I408*H408,2)</f>
        <v>0</v>
      </c>
      <c r="BL408" s="19" t="s">
        <v>307</v>
      </c>
      <c r="BM408" s="225" t="s">
        <v>6212</v>
      </c>
    </row>
    <row r="409" s="2" customFormat="1">
      <c r="A409" s="40"/>
      <c r="B409" s="41"/>
      <c r="C409" s="42"/>
      <c r="D409" s="227" t="s">
        <v>199</v>
      </c>
      <c r="E409" s="42"/>
      <c r="F409" s="228" t="s">
        <v>6213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199</v>
      </c>
      <c r="AU409" s="19" t="s">
        <v>82</v>
      </c>
    </row>
    <row r="410" s="2" customFormat="1" ht="16.5" customHeight="1">
      <c r="A410" s="40"/>
      <c r="B410" s="41"/>
      <c r="C410" s="214" t="s">
        <v>1373</v>
      </c>
      <c r="D410" s="214" t="s">
        <v>192</v>
      </c>
      <c r="E410" s="215" t="s">
        <v>6214</v>
      </c>
      <c r="F410" s="216" t="s">
        <v>6215</v>
      </c>
      <c r="G410" s="217" t="s">
        <v>380</v>
      </c>
      <c r="H410" s="218">
        <v>9.5999999999999996</v>
      </c>
      <c r="I410" s="219"/>
      <c r="J410" s="220">
        <f>ROUND(I410*H410,2)</f>
        <v>0</v>
      </c>
      <c r="K410" s="216" t="s">
        <v>196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0.00052999999999999998</v>
      </c>
      <c r="R410" s="223">
        <f>Q410*H410</f>
        <v>0.0050879999999999996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307</v>
      </c>
      <c r="AT410" s="225" t="s">
        <v>192</v>
      </c>
      <c r="AU410" s="225" t="s">
        <v>82</v>
      </c>
      <c r="AY410" s="19" t="s">
        <v>190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79</v>
      </c>
      <c r="BK410" s="226">
        <f>ROUND(I410*H410,2)</f>
        <v>0</v>
      </c>
      <c r="BL410" s="19" t="s">
        <v>307</v>
      </c>
      <c r="BM410" s="225" t="s">
        <v>6216</v>
      </c>
    </row>
    <row r="411" s="2" customFormat="1">
      <c r="A411" s="40"/>
      <c r="B411" s="41"/>
      <c r="C411" s="42"/>
      <c r="D411" s="227" t="s">
        <v>199</v>
      </c>
      <c r="E411" s="42"/>
      <c r="F411" s="228" t="s">
        <v>6217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199</v>
      </c>
      <c r="AU411" s="19" t="s">
        <v>82</v>
      </c>
    </row>
    <row r="412" s="2" customFormat="1" ht="16.5" customHeight="1">
      <c r="A412" s="40"/>
      <c r="B412" s="41"/>
      <c r="C412" s="214" t="s">
        <v>1380</v>
      </c>
      <c r="D412" s="214" t="s">
        <v>192</v>
      </c>
      <c r="E412" s="215" t="s">
        <v>6218</v>
      </c>
      <c r="F412" s="216" t="s">
        <v>6219</v>
      </c>
      <c r="G412" s="217" t="s">
        <v>380</v>
      </c>
      <c r="H412" s="218">
        <v>17.100000000000001</v>
      </c>
      <c r="I412" s="219"/>
      <c r="J412" s="220">
        <f>ROUND(I412*H412,2)</f>
        <v>0</v>
      </c>
      <c r="K412" s="216" t="s">
        <v>196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0.0019</v>
      </c>
      <c r="R412" s="223">
        <f>Q412*H412</f>
        <v>0.032490000000000005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307</v>
      </c>
      <c r="AT412" s="225" t="s">
        <v>192</v>
      </c>
      <c r="AU412" s="225" t="s">
        <v>82</v>
      </c>
      <c r="AY412" s="19" t="s">
        <v>190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79</v>
      </c>
      <c r="BK412" s="226">
        <f>ROUND(I412*H412,2)</f>
        <v>0</v>
      </c>
      <c r="BL412" s="19" t="s">
        <v>307</v>
      </c>
      <c r="BM412" s="225" t="s">
        <v>6220</v>
      </c>
    </row>
    <row r="413" s="2" customFormat="1">
      <c r="A413" s="40"/>
      <c r="B413" s="41"/>
      <c r="C413" s="42"/>
      <c r="D413" s="227" t="s">
        <v>199</v>
      </c>
      <c r="E413" s="42"/>
      <c r="F413" s="228" t="s">
        <v>6221</v>
      </c>
      <c r="G413" s="42"/>
      <c r="H413" s="42"/>
      <c r="I413" s="229"/>
      <c r="J413" s="42"/>
      <c r="K413" s="42"/>
      <c r="L413" s="46"/>
      <c r="M413" s="230"/>
      <c r="N413" s="231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199</v>
      </c>
      <c r="AU413" s="19" t="s">
        <v>82</v>
      </c>
    </row>
    <row r="414" s="2" customFormat="1" ht="16.5" customHeight="1">
      <c r="A414" s="40"/>
      <c r="B414" s="41"/>
      <c r="C414" s="214" t="s">
        <v>1388</v>
      </c>
      <c r="D414" s="214" t="s">
        <v>192</v>
      </c>
      <c r="E414" s="215" t="s">
        <v>6222</v>
      </c>
      <c r="F414" s="216" t="s">
        <v>6223</v>
      </c>
      <c r="G414" s="217" t="s">
        <v>380</v>
      </c>
      <c r="H414" s="218">
        <v>47.700000000000003</v>
      </c>
      <c r="I414" s="219"/>
      <c r="J414" s="220">
        <f>ROUND(I414*H414,2)</f>
        <v>0</v>
      </c>
      <c r="K414" s="216" t="s">
        <v>196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0.00044000000000000002</v>
      </c>
      <c r="R414" s="223">
        <f>Q414*H414</f>
        <v>0.020988000000000003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307</v>
      </c>
      <c r="AT414" s="225" t="s">
        <v>192</v>
      </c>
      <c r="AU414" s="225" t="s">
        <v>82</v>
      </c>
      <c r="AY414" s="19" t="s">
        <v>190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307</v>
      </c>
      <c r="BM414" s="225" t="s">
        <v>6224</v>
      </c>
    </row>
    <row r="415" s="2" customFormat="1">
      <c r="A415" s="40"/>
      <c r="B415" s="41"/>
      <c r="C415" s="42"/>
      <c r="D415" s="227" t="s">
        <v>199</v>
      </c>
      <c r="E415" s="42"/>
      <c r="F415" s="228" t="s">
        <v>6225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199</v>
      </c>
      <c r="AU415" s="19" t="s">
        <v>82</v>
      </c>
    </row>
    <row r="416" s="2" customFormat="1" ht="16.5" customHeight="1">
      <c r="A416" s="40"/>
      <c r="B416" s="41"/>
      <c r="C416" s="214" t="s">
        <v>1396</v>
      </c>
      <c r="D416" s="214" t="s">
        <v>192</v>
      </c>
      <c r="E416" s="215" t="s">
        <v>6226</v>
      </c>
      <c r="F416" s="216" t="s">
        <v>6227</v>
      </c>
      <c r="G416" s="217" t="s">
        <v>380</v>
      </c>
      <c r="H416" s="218">
        <v>45</v>
      </c>
      <c r="I416" s="219"/>
      <c r="J416" s="220">
        <f>ROUND(I416*H416,2)</f>
        <v>0</v>
      </c>
      <c r="K416" s="216" t="s">
        <v>196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0.00055000000000000003</v>
      </c>
      <c r="R416" s="223">
        <f>Q416*H416</f>
        <v>0.024750000000000001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307</v>
      </c>
      <c r="AT416" s="225" t="s">
        <v>192</v>
      </c>
      <c r="AU416" s="225" t="s">
        <v>82</v>
      </c>
      <c r="AY416" s="19" t="s">
        <v>190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79</v>
      </c>
      <c r="BK416" s="226">
        <f>ROUND(I416*H416,2)</f>
        <v>0</v>
      </c>
      <c r="BL416" s="19" t="s">
        <v>307</v>
      </c>
      <c r="BM416" s="225" t="s">
        <v>6228</v>
      </c>
    </row>
    <row r="417" s="2" customFormat="1">
      <c r="A417" s="40"/>
      <c r="B417" s="41"/>
      <c r="C417" s="42"/>
      <c r="D417" s="227" t="s">
        <v>199</v>
      </c>
      <c r="E417" s="42"/>
      <c r="F417" s="228" t="s">
        <v>6229</v>
      </c>
      <c r="G417" s="42"/>
      <c r="H417" s="42"/>
      <c r="I417" s="229"/>
      <c r="J417" s="42"/>
      <c r="K417" s="42"/>
      <c r="L417" s="46"/>
      <c r="M417" s="230"/>
      <c r="N417" s="231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199</v>
      </c>
      <c r="AU417" s="19" t="s">
        <v>82</v>
      </c>
    </row>
    <row r="418" s="2" customFormat="1" ht="16.5" customHeight="1">
      <c r="A418" s="40"/>
      <c r="B418" s="41"/>
      <c r="C418" s="214" t="s">
        <v>1401</v>
      </c>
      <c r="D418" s="214" t="s">
        <v>192</v>
      </c>
      <c r="E418" s="215" t="s">
        <v>6230</v>
      </c>
      <c r="F418" s="216" t="s">
        <v>6231</v>
      </c>
      <c r="G418" s="217" t="s">
        <v>380</v>
      </c>
      <c r="H418" s="218">
        <v>2</v>
      </c>
      <c r="I418" s="219"/>
      <c r="J418" s="220">
        <f>ROUND(I418*H418,2)</f>
        <v>0</v>
      </c>
      <c r="K418" s="216" t="s">
        <v>196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0.0010399999999999999</v>
      </c>
      <c r="R418" s="223">
        <f>Q418*H418</f>
        <v>0.0020799999999999998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307</v>
      </c>
      <c r="AT418" s="225" t="s">
        <v>192</v>
      </c>
      <c r="AU418" s="225" t="s">
        <v>82</v>
      </c>
      <c r="AY418" s="19" t="s">
        <v>190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79</v>
      </c>
      <c r="BK418" s="226">
        <f>ROUND(I418*H418,2)</f>
        <v>0</v>
      </c>
      <c r="BL418" s="19" t="s">
        <v>307</v>
      </c>
      <c r="BM418" s="225" t="s">
        <v>6232</v>
      </c>
    </row>
    <row r="419" s="2" customFormat="1">
      <c r="A419" s="40"/>
      <c r="B419" s="41"/>
      <c r="C419" s="42"/>
      <c r="D419" s="227" t="s">
        <v>199</v>
      </c>
      <c r="E419" s="42"/>
      <c r="F419" s="228" t="s">
        <v>6233</v>
      </c>
      <c r="G419" s="42"/>
      <c r="H419" s="42"/>
      <c r="I419" s="229"/>
      <c r="J419" s="42"/>
      <c r="K419" s="42"/>
      <c r="L419" s="46"/>
      <c r="M419" s="230"/>
      <c r="N419" s="231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199</v>
      </c>
      <c r="AU419" s="19" t="s">
        <v>82</v>
      </c>
    </row>
    <row r="420" s="2" customFormat="1" ht="16.5" customHeight="1">
      <c r="A420" s="40"/>
      <c r="B420" s="41"/>
      <c r="C420" s="214" t="s">
        <v>1409</v>
      </c>
      <c r="D420" s="214" t="s">
        <v>192</v>
      </c>
      <c r="E420" s="215" t="s">
        <v>6234</v>
      </c>
      <c r="F420" s="216" t="s">
        <v>6235</v>
      </c>
      <c r="G420" s="217" t="s">
        <v>380</v>
      </c>
      <c r="H420" s="218">
        <v>7.7999999999999998</v>
      </c>
      <c r="I420" s="219"/>
      <c r="J420" s="220">
        <f>ROUND(I420*H420,2)</f>
        <v>0</v>
      </c>
      <c r="K420" s="216" t="s">
        <v>196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0.0018699999999999999</v>
      </c>
      <c r="R420" s="223">
        <f>Q420*H420</f>
        <v>0.014585999999999998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307</v>
      </c>
      <c r="AT420" s="225" t="s">
        <v>192</v>
      </c>
      <c r="AU420" s="225" t="s">
        <v>82</v>
      </c>
      <c r="AY420" s="19" t="s">
        <v>190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79</v>
      </c>
      <c r="BK420" s="226">
        <f>ROUND(I420*H420,2)</f>
        <v>0</v>
      </c>
      <c r="BL420" s="19" t="s">
        <v>307</v>
      </c>
      <c r="BM420" s="225" t="s">
        <v>6236</v>
      </c>
    </row>
    <row r="421" s="2" customFormat="1">
      <c r="A421" s="40"/>
      <c r="B421" s="41"/>
      <c r="C421" s="42"/>
      <c r="D421" s="227" t="s">
        <v>199</v>
      </c>
      <c r="E421" s="42"/>
      <c r="F421" s="228" t="s">
        <v>6237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199</v>
      </c>
      <c r="AU421" s="19" t="s">
        <v>82</v>
      </c>
    </row>
    <row r="422" s="2" customFormat="1" ht="16.5" customHeight="1">
      <c r="A422" s="40"/>
      <c r="B422" s="41"/>
      <c r="C422" s="214" t="s">
        <v>1455</v>
      </c>
      <c r="D422" s="214" t="s">
        <v>192</v>
      </c>
      <c r="E422" s="215" t="s">
        <v>6238</v>
      </c>
      <c r="F422" s="216" t="s">
        <v>6239</v>
      </c>
      <c r="G422" s="217" t="s">
        <v>380</v>
      </c>
      <c r="H422" s="218">
        <v>61.100000000000001</v>
      </c>
      <c r="I422" s="219"/>
      <c r="J422" s="220">
        <f>ROUND(I422*H422,2)</f>
        <v>0</v>
      </c>
      <c r="K422" s="216" t="s">
        <v>196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0.00093000000000000005</v>
      </c>
      <c r="R422" s="223">
        <f>Q422*H422</f>
        <v>0.056823000000000005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307</v>
      </c>
      <c r="AT422" s="225" t="s">
        <v>192</v>
      </c>
      <c r="AU422" s="225" t="s">
        <v>82</v>
      </c>
      <c r="AY422" s="19" t="s">
        <v>190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79</v>
      </c>
      <c r="BK422" s="226">
        <f>ROUND(I422*H422,2)</f>
        <v>0</v>
      </c>
      <c r="BL422" s="19" t="s">
        <v>307</v>
      </c>
      <c r="BM422" s="225" t="s">
        <v>6240</v>
      </c>
    </row>
    <row r="423" s="2" customFormat="1">
      <c r="A423" s="40"/>
      <c r="B423" s="41"/>
      <c r="C423" s="42"/>
      <c r="D423" s="227" t="s">
        <v>199</v>
      </c>
      <c r="E423" s="42"/>
      <c r="F423" s="228" t="s">
        <v>6241</v>
      </c>
      <c r="G423" s="42"/>
      <c r="H423" s="42"/>
      <c r="I423" s="229"/>
      <c r="J423" s="42"/>
      <c r="K423" s="42"/>
      <c r="L423" s="46"/>
      <c r="M423" s="230"/>
      <c r="N423" s="231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199</v>
      </c>
      <c r="AU423" s="19" t="s">
        <v>82</v>
      </c>
    </row>
    <row r="424" s="2" customFormat="1" ht="16.5" customHeight="1">
      <c r="A424" s="40"/>
      <c r="B424" s="41"/>
      <c r="C424" s="214" t="s">
        <v>1507</v>
      </c>
      <c r="D424" s="214" t="s">
        <v>192</v>
      </c>
      <c r="E424" s="215" t="s">
        <v>6242</v>
      </c>
      <c r="F424" s="216" t="s">
        <v>6243</v>
      </c>
      <c r="G424" s="217" t="s">
        <v>380</v>
      </c>
      <c r="H424" s="218">
        <v>79.200000000000003</v>
      </c>
      <c r="I424" s="219"/>
      <c r="J424" s="220">
        <f>ROUND(I424*H424,2)</f>
        <v>0</v>
      </c>
      <c r="K424" s="216" t="s">
        <v>196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0.0017700000000000001</v>
      </c>
      <c r="R424" s="223">
        <f>Q424*H424</f>
        <v>0.140184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307</v>
      </c>
      <c r="AT424" s="225" t="s">
        <v>192</v>
      </c>
      <c r="AU424" s="225" t="s">
        <v>82</v>
      </c>
      <c r="AY424" s="19" t="s">
        <v>190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79</v>
      </c>
      <c r="BK424" s="226">
        <f>ROUND(I424*H424,2)</f>
        <v>0</v>
      </c>
      <c r="BL424" s="19" t="s">
        <v>307</v>
      </c>
      <c r="BM424" s="225" t="s">
        <v>6244</v>
      </c>
    </row>
    <row r="425" s="2" customFormat="1">
      <c r="A425" s="40"/>
      <c r="B425" s="41"/>
      <c r="C425" s="42"/>
      <c r="D425" s="227" t="s">
        <v>199</v>
      </c>
      <c r="E425" s="42"/>
      <c r="F425" s="228" t="s">
        <v>6245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199</v>
      </c>
      <c r="AU425" s="19" t="s">
        <v>82</v>
      </c>
    </row>
    <row r="426" s="2" customFormat="1" ht="16.5" customHeight="1">
      <c r="A426" s="40"/>
      <c r="B426" s="41"/>
      <c r="C426" s="214" t="s">
        <v>1515</v>
      </c>
      <c r="D426" s="214" t="s">
        <v>192</v>
      </c>
      <c r="E426" s="215" t="s">
        <v>6246</v>
      </c>
      <c r="F426" s="216" t="s">
        <v>6247</v>
      </c>
      <c r="G426" s="217" t="s">
        <v>380</v>
      </c>
      <c r="H426" s="218">
        <v>17.5</v>
      </c>
      <c r="I426" s="219"/>
      <c r="J426" s="220">
        <f>ROUND(I426*H426,2)</f>
        <v>0</v>
      </c>
      <c r="K426" s="216" t="s">
        <v>196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0.00233</v>
      </c>
      <c r="R426" s="223">
        <f>Q426*H426</f>
        <v>0.040774999999999999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307</v>
      </c>
      <c r="AT426" s="225" t="s">
        <v>192</v>
      </c>
      <c r="AU426" s="225" t="s">
        <v>82</v>
      </c>
      <c r="AY426" s="19" t="s">
        <v>190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79</v>
      </c>
      <c r="BK426" s="226">
        <f>ROUND(I426*H426,2)</f>
        <v>0</v>
      </c>
      <c r="BL426" s="19" t="s">
        <v>307</v>
      </c>
      <c r="BM426" s="225" t="s">
        <v>6248</v>
      </c>
    </row>
    <row r="427" s="2" customFormat="1">
      <c r="A427" s="40"/>
      <c r="B427" s="41"/>
      <c r="C427" s="42"/>
      <c r="D427" s="227" t="s">
        <v>199</v>
      </c>
      <c r="E427" s="42"/>
      <c r="F427" s="228" t="s">
        <v>6249</v>
      </c>
      <c r="G427" s="42"/>
      <c r="H427" s="42"/>
      <c r="I427" s="229"/>
      <c r="J427" s="42"/>
      <c r="K427" s="42"/>
      <c r="L427" s="46"/>
      <c r="M427" s="230"/>
      <c r="N427" s="231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199</v>
      </c>
      <c r="AU427" s="19" t="s">
        <v>82</v>
      </c>
    </row>
    <row r="428" s="2" customFormat="1" ht="16.5" customHeight="1">
      <c r="A428" s="40"/>
      <c r="B428" s="41"/>
      <c r="C428" s="214" t="s">
        <v>1524</v>
      </c>
      <c r="D428" s="214" t="s">
        <v>192</v>
      </c>
      <c r="E428" s="215" t="s">
        <v>6250</v>
      </c>
      <c r="F428" s="216" t="s">
        <v>6251</v>
      </c>
      <c r="G428" s="217" t="s">
        <v>408</v>
      </c>
      <c r="H428" s="218">
        <v>14</v>
      </c>
      <c r="I428" s="219"/>
      <c r="J428" s="220">
        <f>ROUND(I428*H428,2)</f>
        <v>0</v>
      </c>
      <c r="K428" s="216" t="s">
        <v>196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307</v>
      </c>
      <c r="AT428" s="225" t="s">
        <v>192</v>
      </c>
      <c r="AU428" s="225" t="s">
        <v>82</v>
      </c>
      <c r="AY428" s="19" t="s">
        <v>190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79</v>
      </c>
      <c r="BK428" s="226">
        <f>ROUND(I428*H428,2)</f>
        <v>0</v>
      </c>
      <c r="BL428" s="19" t="s">
        <v>307</v>
      </c>
      <c r="BM428" s="225" t="s">
        <v>6252</v>
      </c>
    </row>
    <row r="429" s="2" customFormat="1">
      <c r="A429" s="40"/>
      <c r="B429" s="41"/>
      <c r="C429" s="42"/>
      <c r="D429" s="227" t="s">
        <v>199</v>
      </c>
      <c r="E429" s="42"/>
      <c r="F429" s="228" t="s">
        <v>6253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199</v>
      </c>
      <c r="AU429" s="19" t="s">
        <v>82</v>
      </c>
    </row>
    <row r="430" s="2" customFormat="1" ht="16.5" customHeight="1">
      <c r="A430" s="40"/>
      <c r="B430" s="41"/>
      <c r="C430" s="214" t="s">
        <v>1531</v>
      </c>
      <c r="D430" s="214" t="s">
        <v>192</v>
      </c>
      <c r="E430" s="215" t="s">
        <v>6254</v>
      </c>
      <c r="F430" s="216" t="s">
        <v>6255</v>
      </c>
      <c r="G430" s="217" t="s">
        <v>408</v>
      </c>
      <c r="H430" s="218">
        <v>43</v>
      </c>
      <c r="I430" s="219"/>
      <c r="J430" s="220">
        <f>ROUND(I430*H430,2)</f>
        <v>0</v>
      </c>
      <c r="K430" s="216" t="s">
        <v>196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307</v>
      </c>
      <c r="AT430" s="225" t="s">
        <v>192</v>
      </c>
      <c r="AU430" s="225" t="s">
        <v>82</v>
      </c>
      <c r="AY430" s="19" t="s">
        <v>190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79</v>
      </c>
      <c r="BK430" s="226">
        <f>ROUND(I430*H430,2)</f>
        <v>0</v>
      </c>
      <c r="BL430" s="19" t="s">
        <v>307</v>
      </c>
      <c r="BM430" s="225" t="s">
        <v>6256</v>
      </c>
    </row>
    <row r="431" s="2" customFormat="1">
      <c r="A431" s="40"/>
      <c r="B431" s="41"/>
      <c r="C431" s="42"/>
      <c r="D431" s="227" t="s">
        <v>199</v>
      </c>
      <c r="E431" s="42"/>
      <c r="F431" s="228" t="s">
        <v>6257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199</v>
      </c>
      <c r="AU431" s="19" t="s">
        <v>82</v>
      </c>
    </row>
    <row r="432" s="2" customFormat="1" ht="16.5" customHeight="1">
      <c r="A432" s="40"/>
      <c r="B432" s="41"/>
      <c r="C432" s="214" t="s">
        <v>1536</v>
      </c>
      <c r="D432" s="214" t="s">
        <v>192</v>
      </c>
      <c r="E432" s="215" t="s">
        <v>6258</v>
      </c>
      <c r="F432" s="216" t="s">
        <v>6259</v>
      </c>
      <c r="G432" s="217" t="s">
        <v>408</v>
      </c>
      <c r="H432" s="218">
        <v>19</v>
      </c>
      <c r="I432" s="219"/>
      <c r="J432" s="220">
        <f>ROUND(I432*H432,2)</f>
        <v>0</v>
      </c>
      <c r="K432" s="216" t="s">
        <v>196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307</v>
      </c>
      <c r="AT432" s="225" t="s">
        <v>192</v>
      </c>
      <c r="AU432" s="225" t="s">
        <v>82</v>
      </c>
      <c r="AY432" s="19" t="s">
        <v>190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79</v>
      </c>
      <c r="BK432" s="226">
        <f>ROUND(I432*H432,2)</f>
        <v>0</v>
      </c>
      <c r="BL432" s="19" t="s">
        <v>307</v>
      </c>
      <c r="BM432" s="225" t="s">
        <v>6260</v>
      </c>
    </row>
    <row r="433" s="2" customFormat="1">
      <c r="A433" s="40"/>
      <c r="B433" s="41"/>
      <c r="C433" s="42"/>
      <c r="D433" s="227" t="s">
        <v>199</v>
      </c>
      <c r="E433" s="42"/>
      <c r="F433" s="228" t="s">
        <v>6261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199</v>
      </c>
      <c r="AU433" s="19" t="s">
        <v>82</v>
      </c>
    </row>
    <row r="434" s="2" customFormat="1" ht="16.5" customHeight="1">
      <c r="A434" s="40"/>
      <c r="B434" s="41"/>
      <c r="C434" s="214" t="s">
        <v>1545</v>
      </c>
      <c r="D434" s="214" t="s">
        <v>192</v>
      </c>
      <c r="E434" s="215" t="s">
        <v>6262</v>
      </c>
      <c r="F434" s="216" t="s">
        <v>6263</v>
      </c>
      <c r="G434" s="217" t="s">
        <v>408</v>
      </c>
      <c r="H434" s="218">
        <v>28</v>
      </c>
      <c r="I434" s="219"/>
      <c r="J434" s="220">
        <f>ROUND(I434*H434,2)</f>
        <v>0</v>
      </c>
      <c r="K434" s="216" t="s">
        <v>196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307</v>
      </c>
      <c r="AT434" s="225" t="s">
        <v>192</v>
      </c>
      <c r="AU434" s="225" t="s">
        <v>82</v>
      </c>
      <c r="AY434" s="19" t="s">
        <v>190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79</v>
      </c>
      <c r="BK434" s="226">
        <f>ROUND(I434*H434,2)</f>
        <v>0</v>
      </c>
      <c r="BL434" s="19" t="s">
        <v>307</v>
      </c>
      <c r="BM434" s="225" t="s">
        <v>6264</v>
      </c>
    </row>
    <row r="435" s="2" customFormat="1">
      <c r="A435" s="40"/>
      <c r="B435" s="41"/>
      <c r="C435" s="42"/>
      <c r="D435" s="227" t="s">
        <v>199</v>
      </c>
      <c r="E435" s="42"/>
      <c r="F435" s="228" t="s">
        <v>6265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199</v>
      </c>
      <c r="AU435" s="19" t="s">
        <v>82</v>
      </c>
    </row>
    <row r="436" s="2" customFormat="1" ht="16.5" customHeight="1">
      <c r="A436" s="40"/>
      <c r="B436" s="41"/>
      <c r="C436" s="244" t="s">
        <v>1551</v>
      </c>
      <c r="D436" s="244" t="s">
        <v>219</v>
      </c>
      <c r="E436" s="245" t="s">
        <v>6266</v>
      </c>
      <c r="F436" s="246" t="s">
        <v>6267</v>
      </c>
      <c r="G436" s="247" t="s">
        <v>408</v>
      </c>
      <c r="H436" s="248">
        <v>10</v>
      </c>
      <c r="I436" s="249"/>
      <c r="J436" s="250">
        <f>ROUND(I436*H436,2)</f>
        <v>0</v>
      </c>
      <c r="K436" s="246" t="s">
        <v>554</v>
      </c>
      <c r="L436" s="251"/>
      <c r="M436" s="252" t="s">
        <v>19</v>
      </c>
      <c r="N436" s="253" t="s">
        <v>43</v>
      </c>
      <c r="O436" s="86"/>
      <c r="P436" s="223">
        <f>O436*H436</f>
        <v>0</v>
      </c>
      <c r="Q436" s="223">
        <v>0.00021000000000000001</v>
      </c>
      <c r="R436" s="223">
        <f>Q436*H436</f>
        <v>0.0021000000000000003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419</v>
      </c>
      <c r="AT436" s="225" t="s">
        <v>219</v>
      </c>
      <c r="AU436" s="225" t="s">
        <v>82</v>
      </c>
      <c r="AY436" s="19" t="s">
        <v>190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79</v>
      </c>
      <c r="BK436" s="226">
        <f>ROUND(I436*H436,2)</f>
        <v>0</v>
      </c>
      <c r="BL436" s="19" t="s">
        <v>307</v>
      </c>
      <c r="BM436" s="225" t="s">
        <v>6268</v>
      </c>
    </row>
    <row r="437" s="2" customFormat="1" ht="16.5" customHeight="1">
      <c r="A437" s="40"/>
      <c r="B437" s="41"/>
      <c r="C437" s="244" t="s">
        <v>1558</v>
      </c>
      <c r="D437" s="244" t="s">
        <v>219</v>
      </c>
      <c r="E437" s="245" t="s">
        <v>6269</v>
      </c>
      <c r="F437" s="246" t="s">
        <v>6270</v>
      </c>
      <c r="G437" s="247" t="s">
        <v>408</v>
      </c>
      <c r="H437" s="248">
        <v>9</v>
      </c>
      <c r="I437" s="249"/>
      <c r="J437" s="250">
        <f>ROUND(I437*H437,2)</f>
        <v>0</v>
      </c>
      <c r="K437" s="246" t="s">
        <v>554</v>
      </c>
      <c r="L437" s="251"/>
      <c r="M437" s="252" t="s">
        <v>19</v>
      </c>
      <c r="N437" s="253" t="s">
        <v>43</v>
      </c>
      <c r="O437" s="86"/>
      <c r="P437" s="223">
        <f>O437*H437</f>
        <v>0</v>
      </c>
      <c r="Q437" s="223">
        <v>0.00044999999999999999</v>
      </c>
      <c r="R437" s="223">
        <f>Q437*H437</f>
        <v>0.0040499999999999998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419</v>
      </c>
      <c r="AT437" s="225" t="s">
        <v>219</v>
      </c>
      <c r="AU437" s="225" t="s">
        <v>82</v>
      </c>
      <c r="AY437" s="19" t="s">
        <v>190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79</v>
      </c>
      <c r="BK437" s="226">
        <f>ROUND(I437*H437,2)</f>
        <v>0</v>
      </c>
      <c r="BL437" s="19" t="s">
        <v>307</v>
      </c>
      <c r="BM437" s="225" t="s">
        <v>6271</v>
      </c>
    </row>
    <row r="438" s="2" customFormat="1" ht="16.5" customHeight="1">
      <c r="A438" s="40"/>
      <c r="B438" s="41"/>
      <c r="C438" s="244" t="s">
        <v>1560</v>
      </c>
      <c r="D438" s="244" t="s">
        <v>219</v>
      </c>
      <c r="E438" s="245" t="s">
        <v>6272</v>
      </c>
      <c r="F438" s="246" t="s">
        <v>6273</v>
      </c>
      <c r="G438" s="247" t="s">
        <v>408</v>
      </c>
      <c r="H438" s="248">
        <v>2</v>
      </c>
      <c r="I438" s="249"/>
      <c r="J438" s="250">
        <f>ROUND(I438*H438,2)</f>
        <v>0</v>
      </c>
      <c r="K438" s="246" t="s">
        <v>554</v>
      </c>
      <c r="L438" s="251"/>
      <c r="M438" s="252" t="s">
        <v>19</v>
      </c>
      <c r="N438" s="253" t="s">
        <v>43</v>
      </c>
      <c r="O438" s="86"/>
      <c r="P438" s="223">
        <f>O438*H438</f>
        <v>0</v>
      </c>
      <c r="Q438" s="223">
        <v>0.00069999999999999999</v>
      </c>
      <c r="R438" s="223">
        <f>Q438*H438</f>
        <v>0.0014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419</v>
      </c>
      <c r="AT438" s="225" t="s">
        <v>219</v>
      </c>
      <c r="AU438" s="225" t="s">
        <v>82</v>
      </c>
      <c r="AY438" s="19" t="s">
        <v>190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79</v>
      </c>
      <c r="BK438" s="226">
        <f>ROUND(I438*H438,2)</f>
        <v>0</v>
      </c>
      <c r="BL438" s="19" t="s">
        <v>307</v>
      </c>
      <c r="BM438" s="225" t="s">
        <v>6274</v>
      </c>
    </row>
    <row r="439" s="2" customFormat="1" ht="16.5" customHeight="1">
      <c r="A439" s="40"/>
      <c r="B439" s="41"/>
      <c r="C439" s="244" t="s">
        <v>1565</v>
      </c>
      <c r="D439" s="244" t="s">
        <v>219</v>
      </c>
      <c r="E439" s="245" t="s">
        <v>6275</v>
      </c>
      <c r="F439" s="246" t="s">
        <v>6276</v>
      </c>
      <c r="G439" s="247" t="s">
        <v>408</v>
      </c>
      <c r="H439" s="248">
        <v>2</v>
      </c>
      <c r="I439" s="249"/>
      <c r="J439" s="250">
        <f>ROUND(I439*H439,2)</f>
        <v>0</v>
      </c>
      <c r="K439" s="246" t="s">
        <v>554</v>
      </c>
      <c r="L439" s="251"/>
      <c r="M439" s="252" t="s">
        <v>19</v>
      </c>
      <c r="N439" s="253" t="s">
        <v>43</v>
      </c>
      <c r="O439" s="86"/>
      <c r="P439" s="223">
        <f>O439*H439</f>
        <v>0</v>
      </c>
      <c r="Q439" s="223">
        <v>0.00013999999999999999</v>
      </c>
      <c r="R439" s="223">
        <f>Q439*H439</f>
        <v>0.00027999999999999998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419</v>
      </c>
      <c r="AT439" s="225" t="s">
        <v>219</v>
      </c>
      <c r="AU439" s="225" t="s">
        <v>82</v>
      </c>
      <c r="AY439" s="19" t="s">
        <v>190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79</v>
      </c>
      <c r="BK439" s="226">
        <f>ROUND(I439*H439,2)</f>
        <v>0</v>
      </c>
      <c r="BL439" s="19" t="s">
        <v>307</v>
      </c>
      <c r="BM439" s="225" t="s">
        <v>6277</v>
      </c>
    </row>
    <row r="440" s="2" customFormat="1" ht="16.5" customHeight="1">
      <c r="A440" s="40"/>
      <c r="B440" s="41"/>
      <c r="C440" s="244" t="s">
        <v>1576</v>
      </c>
      <c r="D440" s="244" t="s">
        <v>219</v>
      </c>
      <c r="E440" s="245" t="s">
        <v>6278</v>
      </c>
      <c r="F440" s="246" t="s">
        <v>6279</v>
      </c>
      <c r="G440" s="247" t="s">
        <v>408</v>
      </c>
      <c r="H440" s="248">
        <v>6</v>
      </c>
      <c r="I440" s="249"/>
      <c r="J440" s="250">
        <f>ROUND(I440*H440,2)</f>
        <v>0</v>
      </c>
      <c r="K440" s="246" t="s">
        <v>554</v>
      </c>
      <c r="L440" s="251"/>
      <c r="M440" s="252" t="s">
        <v>19</v>
      </c>
      <c r="N440" s="253" t="s">
        <v>43</v>
      </c>
      <c r="O440" s="86"/>
      <c r="P440" s="223">
        <f>O440*H440</f>
        <v>0</v>
      </c>
      <c r="Q440" s="223">
        <v>0.00033</v>
      </c>
      <c r="R440" s="223">
        <f>Q440*H440</f>
        <v>0.00198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419</v>
      </c>
      <c r="AT440" s="225" t="s">
        <v>219</v>
      </c>
      <c r="AU440" s="225" t="s">
        <v>82</v>
      </c>
      <c r="AY440" s="19" t="s">
        <v>190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79</v>
      </c>
      <c r="BK440" s="226">
        <f>ROUND(I440*H440,2)</f>
        <v>0</v>
      </c>
      <c r="BL440" s="19" t="s">
        <v>307</v>
      </c>
      <c r="BM440" s="225" t="s">
        <v>6280</v>
      </c>
    </row>
    <row r="441" s="2" customFormat="1" ht="16.5" customHeight="1">
      <c r="A441" s="40"/>
      <c r="B441" s="41"/>
      <c r="C441" s="244" t="s">
        <v>1591</v>
      </c>
      <c r="D441" s="244" t="s">
        <v>219</v>
      </c>
      <c r="E441" s="245" t="s">
        <v>6281</v>
      </c>
      <c r="F441" s="246" t="s">
        <v>6282</v>
      </c>
      <c r="G441" s="247" t="s">
        <v>408</v>
      </c>
      <c r="H441" s="248">
        <v>11</v>
      </c>
      <c r="I441" s="249"/>
      <c r="J441" s="250">
        <f>ROUND(I441*H441,2)</f>
        <v>0</v>
      </c>
      <c r="K441" s="246" t="s">
        <v>554</v>
      </c>
      <c r="L441" s="251"/>
      <c r="M441" s="252" t="s">
        <v>19</v>
      </c>
      <c r="N441" s="253" t="s">
        <v>43</v>
      </c>
      <c r="O441" s="86"/>
      <c r="P441" s="223">
        <f>O441*H441</f>
        <v>0</v>
      </c>
      <c r="Q441" s="223">
        <v>3.0000000000000001E-05</v>
      </c>
      <c r="R441" s="223">
        <f>Q441*H441</f>
        <v>0.00033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419</v>
      </c>
      <c r="AT441" s="225" t="s">
        <v>219</v>
      </c>
      <c r="AU441" s="225" t="s">
        <v>82</v>
      </c>
      <c r="AY441" s="19" t="s">
        <v>190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79</v>
      </c>
      <c r="BK441" s="226">
        <f>ROUND(I441*H441,2)</f>
        <v>0</v>
      </c>
      <c r="BL441" s="19" t="s">
        <v>307</v>
      </c>
      <c r="BM441" s="225" t="s">
        <v>6283</v>
      </c>
    </row>
    <row r="442" s="2" customFormat="1" ht="16.5" customHeight="1">
      <c r="A442" s="40"/>
      <c r="B442" s="41"/>
      <c r="C442" s="244" t="s">
        <v>1593</v>
      </c>
      <c r="D442" s="244" t="s">
        <v>219</v>
      </c>
      <c r="E442" s="245" t="s">
        <v>6284</v>
      </c>
      <c r="F442" s="246" t="s">
        <v>6285</v>
      </c>
      <c r="G442" s="247" t="s">
        <v>408</v>
      </c>
      <c r="H442" s="248">
        <v>2</v>
      </c>
      <c r="I442" s="249"/>
      <c r="J442" s="250">
        <f>ROUND(I442*H442,2)</f>
        <v>0</v>
      </c>
      <c r="K442" s="246" t="s">
        <v>554</v>
      </c>
      <c r="L442" s="251"/>
      <c r="M442" s="252" t="s">
        <v>19</v>
      </c>
      <c r="N442" s="253" t="s">
        <v>43</v>
      </c>
      <c r="O442" s="86"/>
      <c r="P442" s="223">
        <f>O442*H442</f>
        <v>0</v>
      </c>
      <c r="Q442" s="223">
        <v>6.9999999999999994E-05</v>
      </c>
      <c r="R442" s="223">
        <f>Q442*H442</f>
        <v>0.00013999999999999999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419</v>
      </c>
      <c r="AT442" s="225" t="s">
        <v>219</v>
      </c>
      <c r="AU442" s="225" t="s">
        <v>82</v>
      </c>
      <c r="AY442" s="19" t="s">
        <v>190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79</v>
      </c>
      <c r="BK442" s="226">
        <f>ROUND(I442*H442,2)</f>
        <v>0</v>
      </c>
      <c r="BL442" s="19" t="s">
        <v>307</v>
      </c>
      <c r="BM442" s="225" t="s">
        <v>6286</v>
      </c>
    </row>
    <row r="443" s="2" customFormat="1" ht="16.5" customHeight="1">
      <c r="A443" s="40"/>
      <c r="B443" s="41"/>
      <c r="C443" s="214" t="s">
        <v>1595</v>
      </c>
      <c r="D443" s="214" t="s">
        <v>192</v>
      </c>
      <c r="E443" s="215" t="s">
        <v>6287</v>
      </c>
      <c r="F443" s="216" t="s">
        <v>6288</v>
      </c>
      <c r="G443" s="217" t="s">
        <v>408</v>
      </c>
      <c r="H443" s="218">
        <v>4</v>
      </c>
      <c r="I443" s="219"/>
      <c r="J443" s="220">
        <f>ROUND(I443*H443,2)</f>
        <v>0</v>
      </c>
      <c r="K443" s="216" t="s">
        <v>196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0.00148</v>
      </c>
      <c r="R443" s="223">
        <f>Q443*H443</f>
        <v>0.0059199999999999999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307</v>
      </c>
      <c r="AT443" s="225" t="s">
        <v>192</v>
      </c>
      <c r="AU443" s="225" t="s">
        <v>82</v>
      </c>
      <c r="AY443" s="19" t="s">
        <v>190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79</v>
      </c>
      <c r="BK443" s="226">
        <f>ROUND(I443*H443,2)</f>
        <v>0</v>
      </c>
      <c r="BL443" s="19" t="s">
        <v>307</v>
      </c>
      <c r="BM443" s="225" t="s">
        <v>6289</v>
      </c>
    </row>
    <row r="444" s="2" customFormat="1">
      <c r="A444" s="40"/>
      <c r="B444" s="41"/>
      <c r="C444" s="42"/>
      <c r="D444" s="227" t="s">
        <v>199</v>
      </c>
      <c r="E444" s="42"/>
      <c r="F444" s="228" t="s">
        <v>6290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199</v>
      </c>
      <c r="AU444" s="19" t="s">
        <v>82</v>
      </c>
    </row>
    <row r="445" s="2" customFormat="1" ht="16.5" customHeight="1">
      <c r="A445" s="40"/>
      <c r="B445" s="41"/>
      <c r="C445" s="214" t="s">
        <v>1611</v>
      </c>
      <c r="D445" s="214" t="s">
        <v>192</v>
      </c>
      <c r="E445" s="215" t="s">
        <v>6291</v>
      </c>
      <c r="F445" s="216" t="s">
        <v>6292</v>
      </c>
      <c r="G445" s="217" t="s">
        <v>408</v>
      </c>
      <c r="H445" s="218">
        <v>9</v>
      </c>
      <c r="I445" s="219"/>
      <c r="J445" s="220">
        <f>ROUND(I445*H445,2)</f>
        <v>0</v>
      </c>
      <c r="K445" s="216" t="s">
        <v>196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6.0000000000000002E-05</v>
      </c>
      <c r="R445" s="223">
        <f>Q445*H445</f>
        <v>0.00054000000000000001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307</v>
      </c>
      <c r="AT445" s="225" t="s">
        <v>192</v>
      </c>
      <c r="AU445" s="225" t="s">
        <v>82</v>
      </c>
      <c r="AY445" s="19" t="s">
        <v>190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79</v>
      </c>
      <c r="BK445" s="226">
        <f>ROUND(I445*H445,2)</f>
        <v>0</v>
      </c>
      <c r="BL445" s="19" t="s">
        <v>307</v>
      </c>
      <c r="BM445" s="225" t="s">
        <v>6293</v>
      </c>
    </row>
    <row r="446" s="2" customFormat="1">
      <c r="A446" s="40"/>
      <c r="B446" s="41"/>
      <c r="C446" s="42"/>
      <c r="D446" s="227" t="s">
        <v>199</v>
      </c>
      <c r="E446" s="42"/>
      <c r="F446" s="228" t="s">
        <v>6294</v>
      </c>
      <c r="G446" s="42"/>
      <c r="H446" s="42"/>
      <c r="I446" s="229"/>
      <c r="J446" s="42"/>
      <c r="K446" s="42"/>
      <c r="L446" s="46"/>
      <c r="M446" s="230"/>
      <c r="N446" s="231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199</v>
      </c>
      <c r="AU446" s="19" t="s">
        <v>82</v>
      </c>
    </row>
    <row r="447" s="13" customFormat="1">
      <c r="A447" s="13"/>
      <c r="B447" s="232"/>
      <c r="C447" s="233"/>
      <c r="D447" s="234" t="s">
        <v>205</v>
      </c>
      <c r="E447" s="235" t="s">
        <v>19</v>
      </c>
      <c r="F447" s="236" t="s">
        <v>6295</v>
      </c>
      <c r="G447" s="233"/>
      <c r="H447" s="237">
        <v>9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205</v>
      </c>
      <c r="AU447" s="243" t="s">
        <v>82</v>
      </c>
      <c r="AV447" s="13" t="s">
        <v>82</v>
      </c>
      <c r="AW447" s="13" t="s">
        <v>33</v>
      </c>
      <c r="AX447" s="13" t="s">
        <v>79</v>
      </c>
      <c r="AY447" s="243" t="s">
        <v>190</v>
      </c>
    </row>
    <row r="448" s="2" customFormat="1" ht="24.15" customHeight="1">
      <c r="A448" s="40"/>
      <c r="B448" s="41"/>
      <c r="C448" s="244" t="s">
        <v>1640</v>
      </c>
      <c r="D448" s="244" t="s">
        <v>219</v>
      </c>
      <c r="E448" s="245" t="s">
        <v>6296</v>
      </c>
      <c r="F448" s="246" t="s">
        <v>6297</v>
      </c>
      <c r="G448" s="247" t="s">
        <v>408</v>
      </c>
      <c r="H448" s="248">
        <v>8</v>
      </c>
      <c r="I448" s="249"/>
      <c r="J448" s="250">
        <f>ROUND(I448*H448,2)</f>
        <v>0</v>
      </c>
      <c r="K448" s="246" t="s">
        <v>554</v>
      </c>
      <c r="L448" s="251"/>
      <c r="M448" s="252" t="s">
        <v>19</v>
      </c>
      <c r="N448" s="253" t="s">
        <v>43</v>
      </c>
      <c r="O448" s="86"/>
      <c r="P448" s="223">
        <f>O448*H448</f>
        <v>0</v>
      </c>
      <c r="Q448" s="223">
        <v>0.00023000000000000001</v>
      </c>
      <c r="R448" s="223">
        <f>Q448*H448</f>
        <v>0.0018400000000000001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419</v>
      </c>
      <c r="AT448" s="225" t="s">
        <v>219</v>
      </c>
      <c r="AU448" s="225" t="s">
        <v>82</v>
      </c>
      <c r="AY448" s="19" t="s">
        <v>190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79</v>
      </c>
      <c r="BK448" s="226">
        <f>ROUND(I448*H448,2)</f>
        <v>0</v>
      </c>
      <c r="BL448" s="19" t="s">
        <v>307</v>
      </c>
      <c r="BM448" s="225" t="s">
        <v>6298</v>
      </c>
    </row>
    <row r="449" s="2" customFormat="1" ht="24.15" customHeight="1">
      <c r="A449" s="40"/>
      <c r="B449" s="41"/>
      <c r="C449" s="244" t="s">
        <v>1647</v>
      </c>
      <c r="D449" s="244" t="s">
        <v>219</v>
      </c>
      <c r="E449" s="245" t="s">
        <v>6299</v>
      </c>
      <c r="F449" s="246" t="s">
        <v>6300</v>
      </c>
      <c r="G449" s="247" t="s">
        <v>408</v>
      </c>
      <c r="H449" s="248">
        <v>10</v>
      </c>
      <c r="I449" s="249"/>
      <c r="J449" s="250">
        <f>ROUND(I449*H449,2)</f>
        <v>0</v>
      </c>
      <c r="K449" s="246" t="s">
        <v>554</v>
      </c>
      <c r="L449" s="251"/>
      <c r="M449" s="252" t="s">
        <v>19</v>
      </c>
      <c r="N449" s="253" t="s">
        <v>43</v>
      </c>
      <c r="O449" s="86"/>
      <c r="P449" s="223">
        <f>O449*H449</f>
        <v>0</v>
      </c>
      <c r="Q449" s="223">
        <v>0.00027999999999999998</v>
      </c>
      <c r="R449" s="223">
        <f>Q449*H449</f>
        <v>0.0027999999999999995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419</v>
      </c>
      <c r="AT449" s="225" t="s">
        <v>219</v>
      </c>
      <c r="AU449" s="225" t="s">
        <v>82</v>
      </c>
      <c r="AY449" s="19" t="s">
        <v>190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79</v>
      </c>
      <c r="BK449" s="226">
        <f>ROUND(I449*H449,2)</f>
        <v>0</v>
      </c>
      <c r="BL449" s="19" t="s">
        <v>307</v>
      </c>
      <c r="BM449" s="225" t="s">
        <v>6301</v>
      </c>
    </row>
    <row r="450" s="2" customFormat="1" ht="16.5" customHeight="1">
      <c r="A450" s="40"/>
      <c r="B450" s="41"/>
      <c r="C450" s="244" t="s">
        <v>1704</v>
      </c>
      <c r="D450" s="244" t="s">
        <v>219</v>
      </c>
      <c r="E450" s="245" t="s">
        <v>6302</v>
      </c>
      <c r="F450" s="246" t="s">
        <v>6303</v>
      </c>
      <c r="G450" s="247" t="s">
        <v>408</v>
      </c>
      <c r="H450" s="248">
        <v>8</v>
      </c>
      <c r="I450" s="249"/>
      <c r="J450" s="250">
        <f>ROUND(I450*H450,2)</f>
        <v>0</v>
      </c>
      <c r="K450" s="246" t="s">
        <v>554</v>
      </c>
      <c r="L450" s="251"/>
      <c r="M450" s="252" t="s">
        <v>19</v>
      </c>
      <c r="N450" s="253" t="s">
        <v>43</v>
      </c>
      <c r="O450" s="86"/>
      <c r="P450" s="223">
        <f>O450*H450</f>
        <v>0</v>
      </c>
      <c r="Q450" s="223">
        <v>9.0000000000000006E-05</v>
      </c>
      <c r="R450" s="223">
        <f>Q450*H450</f>
        <v>0.00072000000000000005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419</v>
      </c>
      <c r="AT450" s="225" t="s">
        <v>219</v>
      </c>
      <c r="AU450" s="225" t="s">
        <v>82</v>
      </c>
      <c r="AY450" s="19" t="s">
        <v>190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79</v>
      </c>
      <c r="BK450" s="226">
        <f>ROUND(I450*H450,2)</f>
        <v>0</v>
      </c>
      <c r="BL450" s="19" t="s">
        <v>307</v>
      </c>
      <c r="BM450" s="225" t="s">
        <v>6304</v>
      </c>
    </row>
    <row r="451" s="13" customFormat="1">
      <c r="A451" s="13"/>
      <c r="B451" s="232"/>
      <c r="C451" s="233"/>
      <c r="D451" s="234" t="s">
        <v>205</v>
      </c>
      <c r="E451" s="235" t="s">
        <v>19</v>
      </c>
      <c r="F451" s="236" t="s">
        <v>6305</v>
      </c>
      <c r="G451" s="233"/>
      <c r="H451" s="237">
        <v>8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205</v>
      </c>
      <c r="AU451" s="243" t="s">
        <v>82</v>
      </c>
      <c r="AV451" s="13" t="s">
        <v>82</v>
      </c>
      <c r="AW451" s="13" t="s">
        <v>33</v>
      </c>
      <c r="AX451" s="13" t="s">
        <v>72</v>
      </c>
      <c r="AY451" s="243" t="s">
        <v>190</v>
      </c>
    </row>
    <row r="452" s="15" customFormat="1">
      <c r="A452" s="15"/>
      <c r="B452" s="264"/>
      <c r="C452" s="265"/>
      <c r="D452" s="234" t="s">
        <v>205</v>
      </c>
      <c r="E452" s="266" t="s">
        <v>19</v>
      </c>
      <c r="F452" s="267" t="s">
        <v>243</v>
      </c>
      <c r="G452" s="265"/>
      <c r="H452" s="268">
        <v>8</v>
      </c>
      <c r="I452" s="269"/>
      <c r="J452" s="265"/>
      <c r="K452" s="265"/>
      <c r="L452" s="270"/>
      <c r="M452" s="271"/>
      <c r="N452" s="272"/>
      <c r="O452" s="272"/>
      <c r="P452" s="272"/>
      <c r="Q452" s="272"/>
      <c r="R452" s="272"/>
      <c r="S452" s="272"/>
      <c r="T452" s="27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4" t="s">
        <v>205</v>
      </c>
      <c r="AU452" s="274" t="s">
        <v>82</v>
      </c>
      <c r="AV452" s="15" t="s">
        <v>197</v>
      </c>
      <c r="AW452" s="15" t="s">
        <v>33</v>
      </c>
      <c r="AX452" s="15" t="s">
        <v>79</v>
      </c>
      <c r="AY452" s="274" t="s">
        <v>190</v>
      </c>
    </row>
    <row r="453" s="2" customFormat="1" ht="33" customHeight="1">
      <c r="A453" s="40"/>
      <c r="B453" s="41"/>
      <c r="C453" s="214" t="s">
        <v>1709</v>
      </c>
      <c r="D453" s="214" t="s">
        <v>192</v>
      </c>
      <c r="E453" s="215" t="s">
        <v>6306</v>
      </c>
      <c r="F453" s="216" t="s">
        <v>6307</v>
      </c>
      <c r="G453" s="217" t="s">
        <v>408</v>
      </c>
      <c r="H453" s="218">
        <v>4</v>
      </c>
      <c r="I453" s="219"/>
      <c r="J453" s="220">
        <f>ROUND(I453*H453,2)</f>
        <v>0</v>
      </c>
      <c r="K453" s="216" t="s">
        <v>554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0.00189</v>
      </c>
      <c r="R453" s="223">
        <f>Q453*H453</f>
        <v>0.0075599999999999999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307</v>
      </c>
      <c r="AT453" s="225" t="s">
        <v>192</v>
      </c>
      <c r="AU453" s="225" t="s">
        <v>82</v>
      </c>
      <c r="AY453" s="19" t="s">
        <v>190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79</v>
      </c>
      <c r="BK453" s="226">
        <f>ROUND(I453*H453,2)</f>
        <v>0</v>
      </c>
      <c r="BL453" s="19" t="s">
        <v>307</v>
      </c>
      <c r="BM453" s="225" t="s">
        <v>6308</v>
      </c>
    </row>
    <row r="454" s="2" customFormat="1" ht="33" customHeight="1">
      <c r="A454" s="40"/>
      <c r="B454" s="41"/>
      <c r="C454" s="214" t="s">
        <v>1724</v>
      </c>
      <c r="D454" s="214" t="s">
        <v>192</v>
      </c>
      <c r="E454" s="215" t="s">
        <v>6309</v>
      </c>
      <c r="F454" s="216" t="s">
        <v>6310</v>
      </c>
      <c r="G454" s="217" t="s">
        <v>408</v>
      </c>
      <c r="H454" s="218">
        <v>2</v>
      </c>
      <c r="I454" s="219"/>
      <c r="J454" s="220">
        <f>ROUND(I454*H454,2)</f>
        <v>0</v>
      </c>
      <c r="K454" s="216" t="s">
        <v>554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0.0021199999999999999</v>
      </c>
      <c r="R454" s="223">
        <f>Q454*H454</f>
        <v>0.0042399999999999998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307</v>
      </c>
      <c r="AT454" s="225" t="s">
        <v>192</v>
      </c>
      <c r="AU454" s="225" t="s">
        <v>82</v>
      </c>
      <c r="AY454" s="19" t="s">
        <v>190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79</v>
      </c>
      <c r="BK454" s="226">
        <f>ROUND(I454*H454,2)</f>
        <v>0</v>
      </c>
      <c r="BL454" s="19" t="s">
        <v>307</v>
      </c>
      <c r="BM454" s="225" t="s">
        <v>6311</v>
      </c>
    </row>
    <row r="455" s="2" customFormat="1" ht="37.8" customHeight="1">
      <c r="A455" s="40"/>
      <c r="B455" s="41"/>
      <c r="C455" s="214" t="s">
        <v>1729</v>
      </c>
      <c r="D455" s="214" t="s">
        <v>192</v>
      </c>
      <c r="E455" s="215" t="s">
        <v>6312</v>
      </c>
      <c r="F455" s="216" t="s">
        <v>6313</v>
      </c>
      <c r="G455" s="217" t="s">
        <v>408</v>
      </c>
      <c r="H455" s="218">
        <v>1</v>
      </c>
      <c r="I455" s="219"/>
      <c r="J455" s="220">
        <f>ROUND(I455*H455,2)</f>
        <v>0</v>
      </c>
      <c r="K455" s="216" t="s">
        <v>554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0.0021299999999999999</v>
      </c>
      <c r="R455" s="223">
        <f>Q455*H455</f>
        <v>0.0021299999999999999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307</v>
      </c>
      <c r="AT455" s="225" t="s">
        <v>192</v>
      </c>
      <c r="AU455" s="225" t="s">
        <v>82</v>
      </c>
      <c r="AY455" s="19" t="s">
        <v>190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79</v>
      </c>
      <c r="BK455" s="226">
        <f>ROUND(I455*H455,2)</f>
        <v>0</v>
      </c>
      <c r="BL455" s="19" t="s">
        <v>307</v>
      </c>
      <c r="BM455" s="225" t="s">
        <v>6314</v>
      </c>
    </row>
    <row r="456" s="2" customFormat="1" ht="16.5" customHeight="1">
      <c r="A456" s="40"/>
      <c r="B456" s="41"/>
      <c r="C456" s="244" t="s">
        <v>1735</v>
      </c>
      <c r="D456" s="244" t="s">
        <v>219</v>
      </c>
      <c r="E456" s="245" t="s">
        <v>6315</v>
      </c>
      <c r="F456" s="246" t="s">
        <v>6316</v>
      </c>
      <c r="G456" s="247" t="s">
        <v>408</v>
      </c>
      <c r="H456" s="248">
        <v>7</v>
      </c>
      <c r="I456" s="249"/>
      <c r="J456" s="250">
        <f>ROUND(I456*H456,2)</f>
        <v>0</v>
      </c>
      <c r="K456" s="246" t="s">
        <v>554</v>
      </c>
      <c r="L456" s="251"/>
      <c r="M456" s="252" t="s">
        <v>19</v>
      </c>
      <c r="N456" s="253" t="s">
        <v>43</v>
      </c>
      <c r="O456" s="86"/>
      <c r="P456" s="223">
        <f>O456*H456</f>
        <v>0</v>
      </c>
      <c r="Q456" s="223">
        <v>0.0012600000000000001</v>
      </c>
      <c r="R456" s="223">
        <f>Q456*H456</f>
        <v>0.0088199999999999997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419</v>
      </c>
      <c r="AT456" s="225" t="s">
        <v>219</v>
      </c>
      <c r="AU456" s="225" t="s">
        <v>82</v>
      </c>
      <c r="AY456" s="19" t="s">
        <v>190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79</v>
      </c>
      <c r="BK456" s="226">
        <f>ROUND(I456*H456,2)</f>
        <v>0</v>
      </c>
      <c r="BL456" s="19" t="s">
        <v>307</v>
      </c>
      <c r="BM456" s="225" t="s">
        <v>6317</v>
      </c>
    </row>
    <row r="457" s="2" customFormat="1" ht="16.5" customHeight="1">
      <c r="A457" s="40"/>
      <c r="B457" s="41"/>
      <c r="C457" s="244" t="s">
        <v>1740</v>
      </c>
      <c r="D457" s="244" t="s">
        <v>219</v>
      </c>
      <c r="E457" s="245" t="s">
        <v>6318</v>
      </c>
      <c r="F457" s="246" t="s">
        <v>6319</v>
      </c>
      <c r="G457" s="247" t="s">
        <v>408</v>
      </c>
      <c r="H457" s="248">
        <v>7</v>
      </c>
      <c r="I457" s="249"/>
      <c r="J457" s="250">
        <f>ROUND(I457*H457,2)</f>
        <v>0</v>
      </c>
      <c r="K457" s="246" t="s">
        <v>554</v>
      </c>
      <c r="L457" s="251"/>
      <c r="M457" s="252" t="s">
        <v>19</v>
      </c>
      <c r="N457" s="253" t="s">
        <v>43</v>
      </c>
      <c r="O457" s="86"/>
      <c r="P457" s="223">
        <f>O457*H457</f>
        <v>0</v>
      </c>
      <c r="Q457" s="223">
        <v>5.0000000000000002E-05</v>
      </c>
      <c r="R457" s="223">
        <f>Q457*H457</f>
        <v>0.00035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419</v>
      </c>
      <c r="AT457" s="225" t="s">
        <v>219</v>
      </c>
      <c r="AU457" s="225" t="s">
        <v>82</v>
      </c>
      <c r="AY457" s="19" t="s">
        <v>190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79</v>
      </c>
      <c r="BK457" s="226">
        <f>ROUND(I457*H457,2)</f>
        <v>0</v>
      </c>
      <c r="BL457" s="19" t="s">
        <v>307</v>
      </c>
      <c r="BM457" s="225" t="s">
        <v>6320</v>
      </c>
    </row>
    <row r="458" s="2" customFormat="1" ht="16.5" customHeight="1">
      <c r="A458" s="40"/>
      <c r="B458" s="41"/>
      <c r="C458" s="214" t="s">
        <v>1745</v>
      </c>
      <c r="D458" s="214" t="s">
        <v>192</v>
      </c>
      <c r="E458" s="215" t="s">
        <v>6321</v>
      </c>
      <c r="F458" s="216" t="s">
        <v>6322</v>
      </c>
      <c r="G458" s="217" t="s">
        <v>408</v>
      </c>
      <c r="H458" s="218">
        <v>5</v>
      </c>
      <c r="I458" s="219"/>
      <c r="J458" s="220">
        <f>ROUND(I458*H458,2)</f>
        <v>0</v>
      </c>
      <c r="K458" s="216" t="s">
        <v>196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0.00016000000000000001</v>
      </c>
      <c r="R458" s="223">
        <f>Q458*H458</f>
        <v>0.00080000000000000004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307</v>
      </c>
      <c r="AT458" s="225" t="s">
        <v>192</v>
      </c>
      <c r="AU458" s="225" t="s">
        <v>82</v>
      </c>
      <c r="AY458" s="19" t="s">
        <v>190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79</v>
      </c>
      <c r="BK458" s="226">
        <f>ROUND(I458*H458,2)</f>
        <v>0</v>
      </c>
      <c r="BL458" s="19" t="s">
        <v>307</v>
      </c>
      <c r="BM458" s="225" t="s">
        <v>6323</v>
      </c>
    </row>
    <row r="459" s="2" customFormat="1">
      <c r="A459" s="40"/>
      <c r="B459" s="41"/>
      <c r="C459" s="42"/>
      <c r="D459" s="227" t="s">
        <v>199</v>
      </c>
      <c r="E459" s="42"/>
      <c r="F459" s="228" t="s">
        <v>6324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199</v>
      </c>
      <c r="AU459" s="19" t="s">
        <v>82</v>
      </c>
    </row>
    <row r="460" s="2" customFormat="1" ht="16.5" customHeight="1">
      <c r="A460" s="40"/>
      <c r="B460" s="41"/>
      <c r="C460" s="214" t="s">
        <v>1750</v>
      </c>
      <c r="D460" s="214" t="s">
        <v>192</v>
      </c>
      <c r="E460" s="215" t="s">
        <v>6325</v>
      </c>
      <c r="F460" s="216" t="s">
        <v>6326</v>
      </c>
      <c r="G460" s="217" t="s">
        <v>408</v>
      </c>
      <c r="H460" s="218">
        <v>2</v>
      </c>
      <c r="I460" s="219"/>
      <c r="J460" s="220">
        <f>ROUND(I460*H460,2)</f>
        <v>0</v>
      </c>
      <c r="K460" s="216" t="s">
        <v>196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0.00029</v>
      </c>
      <c r="R460" s="223">
        <f>Q460*H460</f>
        <v>0.00058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307</v>
      </c>
      <c r="AT460" s="225" t="s">
        <v>192</v>
      </c>
      <c r="AU460" s="225" t="s">
        <v>82</v>
      </c>
      <c r="AY460" s="19" t="s">
        <v>190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79</v>
      </c>
      <c r="BK460" s="226">
        <f>ROUND(I460*H460,2)</f>
        <v>0</v>
      </c>
      <c r="BL460" s="19" t="s">
        <v>307</v>
      </c>
      <c r="BM460" s="225" t="s">
        <v>6327</v>
      </c>
    </row>
    <row r="461" s="2" customFormat="1">
      <c r="A461" s="40"/>
      <c r="B461" s="41"/>
      <c r="C461" s="42"/>
      <c r="D461" s="227" t="s">
        <v>199</v>
      </c>
      <c r="E461" s="42"/>
      <c r="F461" s="228" t="s">
        <v>6328</v>
      </c>
      <c r="G461" s="42"/>
      <c r="H461" s="42"/>
      <c r="I461" s="229"/>
      <c r="J461" s="42"/>
      <c r="K461" s="42"/>
      <c r="L461" s="46"/>
      <c r="M461" s="230"/>
      <c r="N461" s="231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199</v>
      </c>
      <c r="AU461" s="19" t="s">
        <v>82</v>
      </c>
    </row>
    <row r="462" s="2" customFormat="1" ht="16.5" customHeight="1">
      <c r="A462" s="40"/>
      <c r="B462" s="41"/>
      <c r="C462" s="214" t="s">
        <v>1755</v>
      </c>
      <c r="D462" s="214" t="s">
        <v>192</v>
      </c>
      <c r="E462" s="215" t="s">
        <v>6329</v>
      </c>
      <c r="F462" s="216" t="s">
        <v>6330</v>
      </c>
      <c r="G462" s="217" t="s">
        <v>408</v>
      </c>
      <c r="H462" s="218">
        <v>5</v>
      </c>
      <c r="I462" s="219"/>
      <c r="J462" s="220">
        <f>ROUND(I462*H462,2)</f>
        <v>0</v>
      </c>
      <c r="K462" s="216" t="s">
        <v>196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0.00051000000000000004</v>
      </c>
      <c r="R462" s="223">
        <f>Q462*H462</f>
        <v>0.0025500000000000002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307</v>
      </c>
      <c r="AT462" s="225" t="s">
        <v>192</v>
      </c>
      <c r="AU462" s="225" t="s">
        <v>82</v>
      </c>
      <c r="AY462" s="19" t="s">
        <v>190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79</v>
      </c>
      <c r="BK462" s="226">
        <f>ROUND(I462*H462,2)</f>
        <v>0</v>
      </c>
      <c r="BL462" s="19" t="s">
        <v>307</v>
      </c>
      <c r="BM462" s="225" t="s">
        <v>6331</v>
      </c>
    </row>
    <row r="463" s="2" customFormat="1">
      <c r="A463" s="40"/>
      <c r="B463" s="41"/>
      <c r="C463" s="42"/>
      <c r="D463" s="227" t="s">
        <v>199</v>
      </c>
      <c r="E463" s="42"/>
      <c r="F463" s="228" t="s">
        <v>6332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199</v>
      </c>
      <c r="AU463" s="19" t="s">
        <v>82</v>
      </c>
    </row>
    <row r="464" s="2" customFormat="1" ht="16.5" customHeight="1">
      <c r="A464" s="40"/>
      <c r="B464" s="41"/>
      <c r="C464" s="214" t="s">
        <v>1764</v>
      </c>
      <c r="D464" s="214" t="s">
        <v>192</v>
      </c>
      <c r="E464" s="215" t="s">
        <v>6333</v>
      </c>
      <c r="F464" s="216" t="s">
        <v>6334</v>
      </c>
      <c r="G464" s="217" t="s">
        <v>408</v>
      </c>
      <c r="H464" s="218">
        <v>1</v>
      </c>
      <c r="I464" s="219"/>
      <c r="J464" s="220">
        <f>ROUND(I464*H464,2)</f>
        <v>0</v>
      </c>
      <c r="K464" s="216" t="s">
        <v>554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0.00017000000000000001</v>
      </c>
      <c r="R464" s="223">
        <f>Q464*H464</f>
        <v>0.00017000000000000001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307</v>
      </c>
      <c r="AT464" s="225" t="s">
        <v>192</v>
      </c>
      <c r="AU464" s="225" t="s">
        <v>82</v>
      </c>
      <c r="AY464" s="19" t="s">
        <v>190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79</v>
      </c>
      <c r="BK464" s="226">
        <f>ROUND(I464*H464,2)</f>
        <v>0</v>
      </c>
      <c r="BL464" s="19" t="s">
        <v>307</v>
      </c>
      <c r="BM464" s="225" t="s">
        <v>6335</v>
      </c>
    </row>
    <row r="465" s="2" customFormat="1" ht="16.5" customHeight="1">
      <c r="A465" s="40"/>
      <c r="B465" s="41"/>
      <c r="C465" s="244" t="s">
        <v>1780</v>
      </c>
      <c r="D465" s="244" t="s">
        <v>219</v>
      </c>
      <c r="E465" s="245" t="s">
        <v>6336</v>
      </c>
      <c r="F465" s="246" t="s">
        <v>6337</v>
      </c>
      <c r="G465" s="247" t="s">
        <v>408</v>
      </c>
      <c r="H465" s="248">
        <v>1</v>
      </c>
      <c r="I465" s="249"/>
      <c r="J465" s="250">
        <f>ROUND(I465*H465,2)</f>
        <v>0</v>
      </c>
      <c r="K465" s="246" t="s">
        <v>554</v>
      </c>
      <c r="L465" s="251"/>
      <c r="M465" s="252" t="s">
        <v>19</v>
      </c>
      <c r="N465" s="253" t="s">
        <v>43</v>
      </c>
      <c r="O465" s="86"/>
      <c r="P465" s="223">
        <f>O465*H465</f>
        <v>0</v>
      </c>
      <c r="Q465" s="223">
        <v>0.010999999999999999</v>
      </c>
      <c r="R465" s="223">
        <f>Q465*H465</f>
        <v>0.010999999999999999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419</v>
      </c>
      <c r="AT465" s="225" t="s">
        <v>219</v>
      </c>
      <c r="AU465" s="225" t="s">
        <v>82</v>
      </c>
      <c r="AY465" s="19" t="s">
        <v>190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79</v>
      </c>
      <c r="BK465" s="226">
        <f>ROUND(I465*H465,2)</f>
        <v>0</v>
      </c>
      <c r="BL465" s="19" t="s">
        <v>307</v>
      </c>
      <c r="BM465" s="225" t="s">
        <v>6338</v>
      </c>
    </row>
    <row r="466" s="2" customFormat="1" ht="16.5" customHeight="1">
      <c r="A466" s="40"/>
      <c r="B466" s="41"/>
      <c r="C466" s="214" t="s">
        <v>1784</v>
      </c>
      <c r="D466" s="214" t="s">
        <v>192</v>
      </c>
      <c r="E466" s="215" t="s">
        <v>6339</v>
      </c>
      <c r="F466" s="216" t="s">
        <v>6340</v>
      </c>
      <c r="G466" s="217" t="s">
        <v>380</v>
      </c>
      <c r="H466" s="218">
        <v>581.20000000000005</v>
      </c>
      <c r="I466" s="219"/>
      <c r="J466" s="220">
        <f>ROUND(I466*H466,2)</f>
        <v>0</v>
      </c>
      <c r="K466" s="216" t="s">
        <v>196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307</v>
      </c>
      <c r="AT466" s="225" t="s">
        <v>192</v>
      </c>
      <c r="AU466" s="225" t="s">
        <v>82</v>
      </c>
      <c r="AY466" s="19" t="s">
        <v>190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79</v>
      </c>
      <c r="BK466" s="226">
        <f>ROUND(I466*H466,2)</f>
        <v>0</v>
      </c>
      <c r="BL466" s="19" t="s">
        <v>307</v>
      </c>
      <c r="BM466" s="225" t="s">
        <v>6341</v>
      </c>
    </row>
    <row r="467" s="2" customFormat="1">
      <c r="A467" s="40"/>
      <c r="B467" s="41"/>
      <c r="C467" s="42"/>
      <c r="D467" s="227" t="s">
        <v>199</v>
      </c>
      <c r="E467" s="42"/>
      <c r="F467" s="228" t="s">
        <v>6342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199</v>
      </c>
      <c r="AU467" s="19" t="s">
        <v>82</v>
      </c>
    </row>
    <row r="468" s="2" customFormat="1" ht="16.5" customHeight="1">
      <c r="A468" s="40"/>
      <c r="B468" s="41"/>
      <c r="C468" s="214" t="s">
        <v>1795</v>
      </c>
      <c r="D468" s="214" t="s">
        <v>192</v>
      </c>
      <c r="E468" s="215" t="s">
        <v>6343</v>
      </c>
      <c r="F468" s="216" t="s">
        <v>6344</v>
      </c>
      <c r="G468" s="217" t="s">
        <v>380</v>
      </c>
      <c r="H468" s="218">
        <v>134.30000000000001</v>
      </c>
      <c r="I468" s="219"/>
      <c r="J468" s="220">
        <f>ROUND(I468*H468,2)</f>
        <v>0</v>
      </c>
      <c r="K468" s="216" t="s">
        <v>196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307</v>
      </c>
      <c r="AT468" s="225" t="s">
        <v>192</v>
      </c>
      <c r="AU468" s="225" t="s">
        <v>82</v>
      </c>
      <c r="AY468" s="19" t="s">
        <v>190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79</v>
      </c>
      <c r="BK468" s="226">
        <f>ROUND(I468*H468,2)</f>
        <v>0</v>
      </c>
      <c r="BL468" s="19" t="s">
        <v>307</v>
      </c>
      <c r="BM468" s="225" t="s">
        <v>6345</v>
      </c>
    </row>
    <row r="469" s="2" customFormat="1">
      <c r="A469" s="40"/>
      <c r="B469" s="41"/>
      <c r="C469" s="42"/>
      <c r="D469" s="227" t="s">
        <v>199</v>
      </c>
      <c r="E469" s="42"/>
      <c r="F469" s="228" t="s">
        <v>6346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199</v>
      </c>
      <c r="AU469" s="19" t="s">
        <v>82</v>
      </c>
    </row>
    <row r="470" s="2" customFormat="1" ht="24.15" customHeight="1">
      <c r="A470" s="40"/>
      <c r="B470" s="41"/>
      <c r="C470" s="214" t="s">
        <v>1800</v>
      </c>
      <c r="D470" s="214" t="s">
        <v>192</v>
      </c>
      <c r="E470" s="215" t="s">
        <v>6347</v>
      </c>
      <c r="F470" s="216" t="s">
        <v>6348</v>
      </c>
      <c r="G470" s="217" t="s">
        <v>568</v>
      </c>
      <c r="H470" s="279"/>
      <c r="I470" s="219"/>
      <c r="J470" s="220">
        <f>ROUND(I470*H470,2)</f>
        <v>0</v>
      </c>
      <c r="K470" s="216" t="s">
        <v>196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307</v>
      </c>
      <c r="AT470" s="225" t="s">
        <v>192</v>
      </c>
      <c r="AU470" s="225" t="s">
        <v>82</v>
      </c>
      <c r="AY470" s="19" t="s">
        <v>190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79</v>
      </c>
      <c r="BK470" s="226">
        <f>ROUND(I470*H470,2)</f>
        <v>0</v>
      </c>
      <c r="BL470" s="19" t="s">
        <v>307</v>
      </c>
      <c r="BM470" s="225" t="s">
        <v>6349</v>
      </c>
    </row>
    <row r="471" s="2" customFormat="1">
      <c r="A471" s="40"/>
      <c r="B471" s="41"/>
      <c r="C471" s="42"/>
      <c r="D471" s="227" t="s">
        <v>199</v>
      </c>
      <c r="E471" s="42"/>
      <c r="F471" s="228" t="s">
        <v>6350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199</v>
      </c>
      <c r="AU471" s="19" t="s">
        <v>82</v>
      </c>
    </row>
    <row r="472" s="12" customFormat="1" ht="22.8" customHeight="1">
      <c r="A472" s="12"/>
      <c r="B472" s="198"/>
      <c r="C472" s="199"/>
      <c r="D472" s="200" t="s">
        <v>71</v>
      </c>
      <c r="E472" s="212" t="s">
        <v>6351</v>
      </c>
      <c r="F472" s="212" t="s">
        <v>6352</v>
      </c>
      <c r="G472" s="199"/>
      <c r="H472" s="199"/>
      <c r="I472" s="202"/>
      <c r="J472" s="213">
        <f>BK472</f>
        <v>0</v>
      </c>
      <c r="K472" s="199"/>
      <c r="L472" s="204"/>
      <c r="M472" s="205"/>
      <c r="N472" s="206"/>
      <c r="O472" s="206"/>
      <c r="P472" s="207">
        <f>SUM(P473:P482)</f>
        <v>0</v>
      </c>
      <c r="Q472" s="206"/>
      <c r="R472" s="207">
        <f>SUM(R473:R482)</f>
        <v>0</v>
      </c>
      <c r="S472" s="206"/>
      <c r="T472" s="208">
        <f>SUM(T473:T482)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9" t="s">
        <v>82</v>
      </c>
      <c r="AT472" s="210" t="s">
        <v>71</v>
      </c>
      <c r="AU472" s="210" t="s">
        <v>79</v>
      </c>
      <c r="AY472" s="209" t="s">
        <v>190</v>
      </c>
      <c r="BK472" s="211">
        <f>SUM(BK473:BK482)</f>
        <v>0</v>
      </c>
    </row>
    <row r="473" s="2" customFormat="1" ht="16.5" customHeight="1">
      <c r="A473" s="40"/>
      <c r="B473" s="41"/>
      <c r="C473" s="214" t="s">
        <v>1810</v>
      </c>
      <c r="D473" s="214" t="s">
        <v>192</v>
      </c>
      <c r="E473" s="215" t="s">
        <v>6353</v>
      </c>
      <c r="F473" s="216" t="s">
        <v>6354</v>
      </c>
      <c r="G473" s="217" t="s">
        <v>380</v>
      </c>
      <c r="H473" s="218">
        <v>60</v>
      </c>
      <c r="I473" s="219"/>
      <c r="J473" s="220">
        <f>ROUND(I473*H473,2)</f>
        <v>0</v>
      </c>
      <c r="K473" s="216" t="s">
        <v>196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307</v>
      </c>
      <c r="AT473" s="225" t="s">
        <v>192</v>
      </c>
      <c r="AU473" s="225" t="s">
        <v>82</v>
      </c>
      <c r="AY473" s="19" t="s">
        <v>190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79</v>
      </c>
      <c r="BK473" s="226">
        <f>ROUND(I473*H473,2)</f>
        <v>0</v>
      </c>
      <c r="BL473" s="19" t="s">
        <v>307</v>
      </c>
      <c r="BM473" s="225" t="s">
        <v>6355</v>
      </c>
    </row>
    <row r="474" s="2" customFormat="1">
      <c r="A474" s="40"/>
      <c r="B474" s="41"/>
      <c r="C474" s="42"/>
      <c r="D474" s="227" t="s">
        <v>199</v>
      </c>
      <c r="E474" s="42"/>
      <c r="F474" s="228" t="s">
        <v>6356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199</v>
      </c>
      <c r="AU474" s="19" t="s">
        <v>82</v>
      </c>
    </row>
    <row r="475" s="2" customFormat="1" ht="16.5" customHeight="1">
      <c r="A475" s="40"/>
      <c r="B475" s="41"/>
      <c r="C475" s="244" t="s">
        <v>1815</v>
      </c>
      <c r="D475" s="244" t="s">
        <v>219</v>
      </c>
      <c r="E475" s="245" t="s">
        <v>6357</v>
      </c>
      <c r="F475" s="246" t="s">
        <v>6358</v>
      </c>
      <c r="G475" s="247" t="s">
        <v>380</v>
      </c>
      <c r="H475" s="248">
        <v>66</v>
      </c>
      <c r="I475" s="249"/>
      <c r="J475" s="250">
        <f>ROUND(I475*H475,2)</f>
        <v>0</v>
      </c>
      <c r="K475" s="246" t="s">
        <v>554</v>
      </c>
      <c r="L475" s="251"/>
      <c r="M475" s="252" t="s">
        <v>19</v>
      </c>
      <c r="N475" s="253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419</v>
      </c>
      <c r="AT475" s="225" t="s">
        <v>219</v>
      </c>
      <c r="AU475" s="225" t="s">
        <v>82</v>
      </c>
      <c r="AY475" s="19" t="s">
        <v>190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79</v>
      </c>
      <c r="BK475" s="226">
        <f>ROUND(I475*H475,2)</f>
        <v>0</v>
      </c>
      <c r="BL475" s="19" t="s">
        <v>307</v>
      </c>
      <c r="BM475" s="225" t="s">
        <v>6359</v>
      </c>
    </row>
    <row r="476" s="13" customFormat="1">
      <c r="A476" s="13"/>
      <c r="B476" s="232"/>
      <c r="C476" s="233"/>
      <c r="D476" s="234" t="s">
        <v>205</v>
      </c>
      <c r="E476" s="235" t="s">
        <v>19</v>
      </c>
      <c r="F476" s="236" t="s">
        <v>1361</v>
      </c>
      <c r="G476" s="233"/>
      <c r="H476" s="237">
        <v>60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205</v>
      </c>
      <c r="AU476" s="243" t="s">
        <v>82</v>
      </c>
      <c r="AV476" s="13" t="s">
        <v>82</v>
      </c>
      <c r="AW476" s="13" t="s">
        <v>33</v>
      </c>
      <c r="AX476" s="13" t="s">
        <v>79</v>
      </c>
      <c r="AY476" s="243" t="s">
        <v>190</v>
      </c>
    </row>
    <row r="477" s="13" customFormat="1">
      <c r="A477" s="13"/>
      <c r="B477" s="232"/>
      <c r="C477" s="233"/>
      <c r="D477" s="234" t="s">
        <v>205</v>
      </c>
      <c r="E477" s="233"/>
      <c r="F477" s="236" t="s">
        <v>6360</v>
      </c>
      <c r="G477" s="233"/>
      <c r="H477" s="237">
        <v>66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205</v>
      </c>
      <c r="AU477" s="243" t="s">
        <v>82</v>
      </c>
      <c r="AV477" s="13" t="s">
        <v>82</v>
      </c>
      <c r="AW477" s="13" t="s">
        <v>4</v>
      </c>
      <c r="AX477" s="13" t="s">
        <v>79</v>
      </c>
      <c r="AY477" s="243" t="s">
        <v>190</v>
      </c>
    </row>
    <row r="478" s="2" customFormat="1" ht="16.5" customHeight="1">
      <c r="A478" s="40"/>
      <c r="B478" s="41"/>
      <c r="C478" s="214" t="s">
        <v>1819</v>
      </c>
      <c r="D478" s="214" t="s">
        <v>192</v>
      </c>
      <c r="E478" s="215" t="s">
        <v>6361</v>
      </c>
      <c r="F478" s="216" t="s">
        <v>6362</v>
      </c>
      <c r="G478" s="217" t="s">
        <v>408</v>
      </c>
      <c r="H478" s="218">
        <v>2</v>
      </c>
      <c r="I478" s="219"/>
      <c r="J478" s="220">
        <f>ROUND(I478*H478,2)</f>
        <v>0</v>
      </c>
      <c r="K478" s="216" t="s">
        <v>196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307</v>
      </c>
      <c r="AT478" s="225" t="s">
        <v>192</v>
      </c>
      <c r="AU478" s="225" t="s">
        <v>82</v>
      </c>
      <c r="AY478" s="19" t="s">
        <v>190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79</v>
      </c>
      <c r="BK478" s="226">
        <f>ROUND(I478*H478,2)</f>
        <v>0</v>
      </c>
      <c r="BL478" s="19" t="s">
        <v>307</v>
      </c>
      <c r="BM478" s="225" t="s">
        <v>6363</v>
      </c>
    </row>
    <row r="479" s="2" customFormat="1">
      <c r="A479" s="40"/>
      <c r="B479" s="41"/>
      <c r="C479" s="42"/>
      <c r="D479" s="227" t="s">
        <v>199</v>
      </c>
      <c r="E479" s="42"/>
      <c r="F479" s="228" t="s">
        <v>6364</v>
      </c>
      <c r="G479" s="42"/>
      <c r="H479" s="42"/>
      <c r="I479" s="229"/>
      <c r="J479" s="42"/>
      <c r="K479" s="42"/>
      <c r="L479" s="46"/>
      <c r="M479" s="230"/>
      <c r="N479" s="231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199</v>
      </c>
      <c r="AU479" s="19" t="s">
        <v>82</v>
      </c>
    </row>
    <row r="480" s="2" customFormat="1" ht="16.5" customHeight="1">
      <c r="A480" s="40"/>
      <c r="B480" s="41"/>
      <c r="C480" s="244" t="s">
        <v>1826</v>
      </c>
      <c r="D480" s="244" t="s">
        <v>219</v>
      </c>
      <c r="E480" s="245" t="s">
        <v>6365</v>
      </c>
      <c r="F480" s="246" t="s">
        <v>6366</v>
      </c>
      <c r="G480" s="247" t="s">
        <v>408</v>
      </c>
      <c r="H480" s="248">
        <v>2</v>
      </c>
      <c r="I480" s="249"/>
      <c r="J480" s="250">
        <f>ROUND(I480*H480,2)</f>
        <v>0</v>
      </c>
      <c r="K480" s="246" t="s">
        <v>554</v>
      </c>
      <c r="L480" s="251"/>
      <c r="M480" s="252" t="s">
        <v>19</v>
      </c>
      <c r="N480" s="253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419</v>
      </c>
      <c r="AT480" s="225" t="s">
        <v>219</v>
      </c>
      <c r="AU480" s="225" t="s">
        <v>82</v>
      </c>
      <c r="AY480" s="19" t="s">
        <v>190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79</v>
      </c>
      <c r="BK480" s="226">
        <f>ROUND(I480*H480,2)</f>
        <v>0</v>
      </c>
      <c r="BL480" s="19" t="s">
        <v>307</v>
      </c>
      <c r="BM480" s="225" t="s">
        <v>6367</v>
      </c>
    </row>
    <row r="481" s="2" customFormat="1" ht="24.15" customHeight="1">
      <c r="A481" s="40"/>
      <c r="B481" s="41"/>
      <c r="C481" s="214" t="s">
        <v>1833</v>
      </c>
      <c r="D481" s="214" t="s">
        <v>192</v>
      </c>
      <c r="E481" s="215" t="s">
        <v>6368</v>
      </c>
      <c r="F481" s="216" t="s">
        <v>6369</v>
      </c>
      <c r="G481" s="217" t="s">
        <v>568</v>
      </c>
      <c r="H481" s="279"/>
      <c r="I481" s="219"/>
      <c r="J481" s="220">
        <f>ROUND(I481*H481,2)</f>
        <v>0</v>
      </c>
      <c r="K481" s="216" t="s">
        <v>196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307</v>
      </c>
      <c r="AT481" s="225" t="s">
        <v>192</v>
      </c>
      <c r="AU481" s="225" t="s">
        <v>82</v>
      </c>
      <c r="AY481" s="19" t="s">
        <v>190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79</v>
      </c>
      <c r="BK481" s="226">
        <f>ROUND(I481*H481,2)</f>
        <v>0</v>
      </c>
      <c r="BL481" s="19" t="s">
        <v>307</v>
      </c>
      <c r="BM481" s="225" t="s">
        <v>6370</v>
      </c>
    </row>
    <row r="482" s="2" customFormat="1">
      <c r="A482" s="40"/>
      <c r="B482" s="41"/>
      <c r="C482" s="42"/>
      <c r="D482" s="227" t="s">
        <v>199</v>
      </c>
      <c r="E482" s="42"/>
      <c r="F482" s="228" t="s">
        <v>6371</v>
      </c>
      <c r="G482" s="42"/>
      <c r="H482" s="42"/>
      <c r="I482" s="229"/>
      <c r="J482" s="42"/>
      <c r="K482" s="42"/>
      <c r="L482" s="46"/>
      <c r="M482" s="230"/>
      <c r="N482" s="231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199</v>
      </c>
      <c r="AU482" s="19" t="s">
        <v>82</v>
      </c>
    </row>
    <row r="483" s="12" customFormat="1" ht="22.8" customHeight="1">
      <c r="A483" s="12"/>
      <c r="B483" s="198"/>
      <c r="C483" s="199"/>
      <c r="D483" s="200" t="s">
        <v>71</v>
      </c>
      <c r="E483" s="212" t="s">
        <v>6372</v>
      </c>
      <c r="F483" s="212" t="s">
        <v>6373</v>
      </c>
      <c r="G483" s="199"/>
      <c r="H483" s="199"/>
      <c r="I483" s="202"/>
      <c r="J483" s="213">
        <f>BK483</f>
        <v>0</v>
      </c>
      <c r="K483" s="199"/>
      <c r="L483" s="204"/>
      <c r="M483" s="205"/>
      <c r="N483" s="206"/>
      <c r="O483" s="206"/>
      <c r="P483" s="207">
        <f>SUM(P484:P495)</f>
        <v>0</v>
      </c>
      <c r="Q483" s="206"/>
      <c r="R483" s="207">
        <f>SUM(R484:R495)</f>
        <v>0.0056892000000000002</v>
      </c>
      <c r="S483" s="206"/>
      <c r="T483" s="208">
        <f>SUM(T484:T495)</f>
        <v>0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9" t="s">
        <v>82</v>
      </c>
      <c r="AT483" s="210" t="s">
        <v>71</v>
      </c>
      <c r="AU483" s="210" t="s">
        <v>79</v>
      </c>
      <c r="AY483" s="209" t="s">
        <v>190</v>
      </c>
      <c r="BK483" s="211">
        <f>SUM(BK484:BK495)</f>
        <v>0</v>
      </c>
    </row>
    <row r="484" s="2" customFormat="1" ht="21.75" customHeight="1">
      <c r="A484" s="40"/>
      <c r="B484" s="41"/>
      <c r="C484" s="214" t="s">
        <v>1838</v>
      </c>
      <c r="D484" s="214" t="s">
        <v>192</v>
      </c>
      <c r="E484" s="215" t="s">
        <v>6374</v>
      </c>
      <c r="F484" s="216" t="s">
        <v>6375</v>
      </c>
      <c r="G484" s="217" t="s">
        <v>380</v>
      </c>
      <c r="H484" s="218">
        <v>46.100000000000001</v>
      </c>
      <c r="I484" s="219"/>
      <c r="J484" s="220">
        <f>ROUND(I484*H484,2)</f>
        <v>0</v>
      </c>
      <c r="K484" s="216" t="s">
        <v>196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307</v>
      </c>
      <c r="AT484" s="225" t="s">
        <v>192</v>
      </c>
      <c r="AU484" s="225" t="s">
        <v>82</v>
      </c>
      <c r="AY484" s="19" t="s">
        <v>190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307</v>
      </c>
      <c r="BM484" s="225" t="s">
        <v>6376</v>
      </c>
    </row>
    <row r="485" s="2" customFormat="1">
      <c r="A485" s="40"/>
      <c r="B485" s="41"/>
      <c r="C485" s="42"/>
      <c r="D485" s="227" t="s">
        <v>199</v>
      </c>
      <c r="E485" s="42"/>
      <c r="F485" s="228" t="s">
        <v>6377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199</v>
      </c>
      <c r="AU485" s="19" t="s">
        <v>82</v>
      </c>
    </row>
    <row r="486" s="13" customFormat="1">
      <c r="A486" s="13"/>
      <c r="B486" s="232"/>
      <c r="C486" s="233"/>
      <c r="D486" s="234" t="s">
        <v>205</v>
      </c>
      <c r="E486" s="235" t="s">
        <v>19</v>
      </c>
      <c r="F486" s="236" t="s">
        <v>6378</v>
      </c>
      <c r="G486" s="233"/>
      <c r="H486" s="237">
        <v>46.100000000000001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205</v>
      </c>
      <c r="AU486" s="243" t="s">
        <v>82</v>
      </c>
      <c r="AV486" s="13" t="s">
        <v>82</v>
      </c>
      <c r="AW486" s="13" t="s">
        <v>33</v>
      </c>
      <c r="AX486" s="13" t="s">
        <v>72</v>
      </c>
      <c r="AY486" s="243" t="s">
        <v>190</v>
      </c>
    </row>
    <row r="487" s="15" customFormat="1">
      <c r="A487" s="15"/>
      <c r="B487" s="264"/>
      <c r="C487" s="265"/>
      <c r="D487" s="234" t="s">
        <v>205</v>
      </c>
      <c r="E487" s="266" t="s">
        <v>19</v>
      </c>
      <c r="F487" s="267" t="s">
        <v>243</v>
      </c>
      <c r="G487" s="265"/>
      <c r="H487" s="268">
        <v>46.100000000000001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4" t="s">
        <v>205</v>
      </c>
      <c r="AU487" s="274" t="s">
        <v>82</v>
      </c>
      <c r="AV487" s="15" t="s">
        <v>197</v>
      </c>
      <c r="AW487" s="15" t="s">
        <v>33</v>
      </c>
      <c r="AX487" s="15" t="s">
        <v>79</v>
      </c>
      <c r="AY487" s="274" t="s">
        <v>190</v>
      </c>
    </row>
    <row r="488" s="2" customFormat="1" ht="16.5" customHeight="1">
      <c r="A488" s="40"/>
      <c r="B488" s="41"/>
      <c r="C488" s="244" t="s">
        <v>1845</v>
      </c>
      <c r="D488" s="244" t="s">
        <v>219</v>
      </c>
      <c r="E488" s="245" t="s">
        <v>6379</v>
      </c>
      <c r="F488" s="246" t="s">
        <v>6380</v>
      </c>
      <c r="G488" s="247" t="s">
        <v>380</v>
      </c>
      <c r="H488" s="248">
        <v>19.800000000000001</v>
      </c>
      <c r="I488" s="249"/>
      <c r="J488" s="250">
        <f>ROUND(I488*H488,2)</f>
        <v>0</v>
      </c>
      <c r="K488" s="246" t="s">
        <v>554</v>
      </c>
      <c r="L488" s="251"/>
      <c r="M488" s="252" t="s">
        <v>19</v>
      </c>
      <c r="N488" s="253" t="s">
        <v>43</v>
      </c>
      <c r="O488" s="86"/>
      <c r="P488" s="223">
        <f>O488*H488</f>
        <v>0</v>
      </c>
      <c r="Q488" s="223">
        <v>0.00010000000000000001</v>
      </c>
      <c r="R488" s="223">
        <f>Q488*H488</f>
        <v>0.00198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419</v>
      </c>
      <c r="AT488" s="225" t="s">
        <v>219</v>
      </c>
      <c r="AU488" s="225" t="s">
        <v>82</v>
      </c>
      <c r="AY488" s="19" t="s">
        <v>190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307</v>
      </c>
      <c r="BM488" s="225" t="s">
        <v>6381</v>
      </c>
    </row>
    <row r="489" s="13" customFormat="1">
      <c r="A489" s="13"/>
      <c r="B489" s="232"/>
      <c r="C489" s="233"/>
      <c r="D489" s="234" t="s">
        <v>205</v>
      </c>
      <c r="E489" s="235" t="s">
        <v>19</v>
      </c>
      <c r="F489" s="236" t="s">
        <v>327</v>
      </c>
      <c r="G489" s="233"/>
      <c r="H489" s="237">
        <v>18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205</v>
      </c>
      <c r="AU489" s="243" t="s">
        <v>82</v>
      </c>
      <c r="AV489" s="13" t="s">
        <v>82</v>
      </c>
      <c r="AW489" s="13" t="s">
        <v>33</v>
      </c>
      <c r="AX489" s="13" t="s">
        <v>79</v>
      </c>
      <c r="AY489" s="243" t="s">
        <v>190</v>
      </c>
    </row>
    <row r="490" s="13" customFormat="1">
      <c r="A490" s="13"/>
      <c r="B490" s="232"/>
      <c r="C490" s="233"/>
      <c r="D490" s="234" t="s">
        <v>205</v>
      </c>
      <c r="E490" s="233"/>
      <c r="F490" s="236" t="s">
        <v>6382</v>
      </c>
      <c r="G490" s="233"/>
      <c r="H490" s="237">
        <v>19.800000000000001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205</v>
      </c>
      <c r="AU490" s="243" t="s">
        <v>82</v>
      </c>
      <c r="AV490" s="13" t="s">
        <v>82</v>
      </c>
      <c r="AW490" s="13" t="s">
        <v>4</v>
      </c>
      <c r="AX490" s="13" t="s">
        <v>79</v>
      </c>
      <c r="AY490" s="243" t="s">
        <v>190</v>
      </c>
    </row>
    <row r="491" s="2" customFormat="1" ht="16.5" customHeight="1">
      <c r="A491" s="40"/>
      <c r="B491" s="41"/>
      <c r="C491" s="244" t="s">
        <v>2039</v>
      </c>
      <c r="D491" s="244" t="s">
        <v>219</v>
      </c>
      <c r="E491" s="245" t="s">
        <v>6383</v>
      </c>
      <c r="F491" s="246" t="s">
        <v>6384</v>
      </c>
      <c r="G491" s="247" t="s">
        <v>380</v>
      </c>
      <c r="H491" s="248">
        <v>30.91</v>
      </c>
      <c r="I491" s="249"/>
      <c r="J491" s="250">
        <f>ROUND(I491*H491,2)</f>
        <v>0</v>
      </c>
      <c r="K491" s="246" t="s">
        <v>554</v>
      </c>
      <c r="L491" s="251"/>
      <c r="M491" s="252" t="s">
        <v>19</v>
      </c>
      <c r="N491" s="253" t="s">
        <v>43</v>
      </c>
      <c r="O491" s="86"/>
      <c r="P491" s="223">
        <f>O491*H491</f>
        <v>0</v>
      </c>
      <c r="Q491" s="223">
        <v>0.00012</v>
      </c>
      <c r="R491" s="223">
        <f>Q491*H491</f>
        <v>0.0037092000000000002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419</v>
      </c>
      <c r="AT491" s="225" t="s">
        <v>219</v>
      </c>
      <c r="AU491" s="225" t="s">
        <v>82</v>
      </c>
      <c r="AY491" s="19" t="s">
        <v>190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79</v>
      </c>
      <c r="BK491" s="226">
        <f>ROUND(I491*H491,2)</f>
        <v>0</v>
      </c>
      <c r="BL491" s="19" t="s">
        <v>307</v>
      </c>
      <c r="BM491" s="225" t="s">
        <v>6385</v>
      </c>
    </row>
    <row r="492" s="13" customFormat="1">
      <c r="A492" s="13"/>
      <c r="B492" s="232"/>
      <c r="C492" s="233"/>
      <c r="D492" s="234" t="s">
        <v>205</v>
      </c>
      <c r="E492" s="235" t="s">
        <v>19</v>
      </c>
      <c r="F492" s="236" t="s">
        <v>6386</v>
      </c>
      <c r="G492" s="233"/>
      <c r="H492" s="237">
        <v>28.100000000000001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205</v>
      </c>
      <c r="AU492" s="243" t="s">
        <v>82</v>
      </c>
      <c r="AV492" s="13" t="s">
        <v>82</v>
      </c>
      <c r="AW492" s="13" t="s">
        <v>33</v>
      </c>
      <c r="AX492" s="13" t="s">
        <v>79</v>
      </c>
      <c r="AY492" s="243" t="s">
        <v>190</v>
      </c>
    </row>
    <row r="493" s="13" customFormat="1">
      <c r="A493" s="13"/>
      <c r="B493" s="232"/>
      <c r="C493" s="233"/>
      <c r="D493" s="234" t="s">
        <v>205</v>
      </c>
      <c r="E493" s="233"/>
      <c r="F493" s="236" t="s">
        <v>6387</v>
      </c>
      <c r="G493" s="233"/>
      <c r="H493" s="237">
        <v>30.91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205</v>
      </c>
      <c r="AU493" s="243" t="s">
        <v>82</v>
      </c>
      <c r="AV493" s="13" t="s">
        <v>82</v>
      </c>
      <c r="AW493" s="13" t="s">
        <v>4</v>
      </c>
      <c r="AX493" s="13" t="s">
        <v>79</v>
      </c>
      <c r="AY493" s="243" t="s">
        <v>190</v>
      </c>
    </row>
    <row r="494" s="2" customFormat="1" ht="24.15" customHeight="1">
      <c r="A494" s="40"/>
      <c r="B494" s="41"/>
      <c r="C494" s="214" t="s">
        <v>2044</v>
      </c>
      <c r="D494" s="214" t="s">
        <v>192</v>
      </c>
      <c r="E494" s="215" t="s">
        <v>6388</v>
      </c>
      <c r="F494" s="216" t="s">
        <v>6389</v>
      </c>
      <c r="G494" s="217" t="s">
        <v>568</v>
      </c>
      <c r="H494" s="279"/>
      <c r="I494" s="219"/>
      <c r="J494" s="220">
        <f>ROUND(I494*H494,2)</f>
        <v>0</v>
      </c>
      <c r="K494" s="216" t="s">
        <v>196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307</v>
      </c>
      <c r="AT494" s="225" t="s">
        <v>192</v>
      </c>
      <c r="AU494" s="225" t="s">
        <v>82</v>
      </c>
      <c r="AY494" s="19" t="s">
        <v>190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79</v>
      </c>
      <c r="BK494" s="226">
        <f>ROUND(I494*H494,2)</f>
        <v>0</v>
      </c>
      <c r="BL494" s="19" t="s">
        <v>307</v>
      </c>
      <c r="BM494" s="225" t="s">
        <v>6390</v>
      </c>
    </row>
    <row r="495" s="2" customFormat="1">
      <c r="A495" s="40"/>
      <c r="B495" s="41"/>
      <c r="C495" s="42"/>
      <c r="D495" s="227" t="s">
        <v>199</v>
      </c>
      <c r="E495" s="42"/>
      <c r="F495" s="228" t="s">
        <v>6391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199</v>
      </c>
      <c r="AU495" s="19" t="s">
        <v>82</v>
      </c>
    </row>
    <row r="496" s="12" customFormat="1" ht="22.8" customHeight="1">
      <c r="A496" s="12"/>
      <c r="B496" s="198"/>
      <c r="C496" s="199"/>
      <c r="D496" s="200" t="s">
        <v>71</v>
      </c>
      <c r="E496" s="212" t="s">
        <v>3063</v>
      </c>
      <c r="F496" s="212" t="s">
        <v>3064</v>
      </c>
      <c r="G496" s="199"/>
      <c r="H496" s="199"/>
      <c r="I496" s="202"/>
      <c r="J496" s="213">
        <f>BK496</f>
        <v>0</v>
      </c>
      <c r="K496" s="199"/>
      <c r="L496" s="204"/>
      <c r="M496" s="205"/>
      <c r="N496" s="206"/>
      <c r="O496" s="206"/>
      <c r="P496" s="207">
        <f>SUM(P497:P501)</f>
        <v>0</v>
      </c>
      <c r="Q496" s="206"/>
      <c r="R496" s="207">
        <f>SUM(R497:R501)</f>
        <v>0.022769999999999999</v>
      </c>
      <c r="S496" s="206"/>
      <c r="T496" s="208">
        <f>SUM(T497:T501)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82</v>
      </c>
      <c r="AT496" s="210" t="s">
        <v>71</v>
      </c>
      <c r="AU496" s="210" t="s">
        <v>79</v>
      </c>
      <c r="AY496" s="209" t="s">
        <v>190</v>
      </c>
      <c r="BK496" s="211">
        <f>SUM(BK497:BK501)</f>
        <v>0</v>
      </c>
    </row>
    <row r="497" s="2" customFormat="1" ht="24.15" customHeight="1">
      <c r="A497" s="40"/>
      <c r="B497" s="41"/>
      <c r="C497" s="214" t="s">
        <v>2070</v>
      </c>
      <c r="D497" s="214" t="s">
        <v>192</v>
      </c>
      <c r="E497" s="215" t="s">
        <v>6392</v>
      </c>
      <c r="F497" s="216" t="s">
        <v>6393</v>
      </c>
      <c r="G497" s="217" t="s">
        <v>408</v>
      </c>
      <c r="H497" s="218">
        <v>9</v>
      </c>
      <c r="I497" s="219"/>
      <c r="J497" s="220">
        <f>ROUND(I497*H497,2)</f>
        <v>0</v>
      </c>
      <c r="K497" s="216" t="s">
        <v>196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3.0000000000000001E-05</v>
      </c>
      <c r="R497" s="223">
        <f>Q497*H497</f>
        <v>0.00027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307</v>
      </c>
      <c r="AT497" s="225" t="s">
        <v>192</v>
      </c>
      <c r="AU497" s="225" t="s">
        <v>82</v>
      </c>
      <c r="AY497" s="19" t="s">
        <v>190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79</v>
      </c>
      <c r="BK497" s="226">
        <f>ROUND(I497*H497,2)</f>
        <v>0</v>
      </c>
      <c r="BL497" s="19" t="s">
        <v>307</v>
      </c>
      <c r="BM497" s="225" t="s">
        <v>6394</v>
      </c>
    </row>
    <row r="498" s="2" customFormat="1">
      <c r="A498" s="40"/>
      <c r="B498" s="41"/>
      <c r="C498" s="42"/>
      <c r="D498" s="227" t="s">
        <v>199</v>
      </c>
      <c r="E498" s="42"/>
      <c r="F498" s="228" t="s">
        <v>6395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199</v>
      </c>
      <c r="AU498" s="19" t="s">
        <v>82</v>
      </c>
    </row>
    <row r="499" s="2" customFormat="1" ht="16.5" customHeight="1">
      <c r="A499" s="40"/>
      <c r="B499" s="41"/>
      <c r="C499" s="244" t="s">
        <v>2087</v>
      </c>
      <c r="D499" s="244" t="s">
        <v>219</v>
      </c>
      <c r="E499" s="245" t="s">
        <v>6396</v>
      </c>
      <c r="F499" s="246" t="s">
        <v>6397</v>
      </c>
      <c r="G499" s="247" t="s">
        <v>408</v>
      </c>
      <c r="H499" s="248">
        <v>9</v>
      </c>
      <c r="I499" s="249"/>
      <c r="J499" s="250">
        <f>ROUND(I499*H499,2)</f>
        <v>0</v>
      </c>
      <c r="K499" s="246" t="s">
        <v>554</v>
      </c>
      <c r="L499" s="251"/>
      <c r="M499" s="252" t="s">
        <v>19</v>
      </c>
      <c r="N499" s="253" t="s">
        <v>43</v>
      </c>
      <c r="O499" s="86"/>
      <c r="P499" s="223">
        <f>O499*H499</f>
        <v>0</v>
      </c>
      <c r="Q499" s="223">
        <v>0.0025000000000000001</v>
      </c>
      <c r="R499" s="223">
        <f>Q499*H499</f>
        <v>0.022499999999999999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419</v>
      </c>
      <c r="AT499" s="225" t="s">
        <v>219</v>
      </c>
      <c r="AU499" s="225" t="s">
        <v>82</v>
      </c>
      <c r="AY499" s="19" t="s">
        <v>190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79</v>
      </c>
      <c r="BK499" s="226">
        <f>ROUND(I499*H499,2)</f>
        <v>0</v>
      </c>
      <c r="BL499" s="19" t="s">
        <v>307</v>
      </c>
      <c r="BM499" s="225" t="s">
        <v>6398</v>
      </c>
    </row>
    <row r="500" s="2" customFormat="1" ht="24.15" customHeight="1">
      <c r="A500" s="40"/>
      <c r="B500" s="41"/>
      <c r="C500" s="214" t="s">
        <v>2093</v>
      </c>
      <c r="D500" s="214" t="s">
        <v>192</v>
      </c>
      <c r="E500" s="215" t="s">
        <v>5646</v>
      </c>
      <c r="F500" s="216" t="s">
        <v>5647</v>
      </c>
      <c r="G500" s="217" t="s">
        <v>568</v>
      </c>
      <c r="H500" s="279"/>
      <c r="I500" s="219"/>
      <c r="J500" s="220">
        <f>ROUND(I500*H500,2)</f>
        <v>0</v>
      </c>
      <c r="K500" s="216" t="s">
        <v>196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307</v>
      </c>
      <c r="AT500" s="225" t="s">
        <v>192</v>
      </c>
      <c r="AU500" s="225" t="s">
        <v>82</v>
      </c>
      <c r="AY500" s="19" t="s">
        <v>190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79</v>
      </c>
      <c r="BK500" s="226">
        <f>ROUND(I500*H500,2)</f>
        <v>0</v>
      </c>
      <c r="BL500" s="19" t="s">
        <v>307</v>
      </c>
      <c r="BM500" s="225" t="s">
        <v>6399</v>
      </c>
    </row>
    <row r="501" s="2" customFormat="1">
      <c r="A501" s="40"/>
      <c r="B501" s="41"/>
      <c r="C501" s="42"/>
      <c r="D501" s="227" t="s">
        <v>199</v>
      </c>
      <c r="E501" s="42"/>
      <c r="F501" s="228" t="s">
        <v>5649</v>
      </c>
      <c r="G501" s="42"/>
      <c r="H501" s="42"/>
      <c r="I501" s="229"/>
      <c r="J501" s="42"/>
      <c r="K501" s="42"/>
      <c r="L501" s="46"/>
      <c r="M501" s="230"/>
      <c r="N501" s="231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199</v>
      </c>
      <c r="AU501" s="19" t="s">
        <v>82</v>
      </c>
    </row>
    <row r="502" s="12" customFormat="1" ht="22.8" customHeight="1">
      <c r="A502" s="12"/>
      <c r="B502" s="198"/>
      <c r="C502" s="199"/>
      <c r="D502" s="200" t="s">
        <v>71</v>
      </c>
      <c r="E502" s="212" t="s">
        <v>403</v>
      </c>
      <c r="F502" s="212" t="s">
        <v>404</v>
      </c>
      <c r="G502" s="199"/>
      <c r="H502" s="199"/>
      <c r="I502" s="202"/>
      <c r="J502" s="213">
        <f>BK502</f>
        <v>0</v>
      </c>
      <c r="K502" s="199"/>
      <c r="L502" s="204"/>
      <c r="M502" s="205"/>
      <c r="N502" s="206"/>
      <c r="O502" s="206"/>
      <c r="P502" s="207">
        <f>SUM(P503:P510)</f>
        <v>0</v>
      </c>
      <c r="Q502" s="206"/>
      <c r="R502" s="207">
        <f>SUM(R503:R510)</f>
        <v>0.0361</v>
      </c>
      <c r="S502" s="206"/>
      <c r="T502" s="208">
        <f>SUM(T503:T510)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9" t="s">
        <v>82</v>
      </c>
      <c r="AT502" s="210" t="s">
        <v>71</v>
      </c>
      <c r="AU502" s="210" t="s">
        <v>79</v>
      </c>
      <c r="AY502" s="209" t="s">
        <v>190</v>
      </c>
      <c r="BK502" s="211">
        <f>SUM(BK503:BK510)</f>
        <v>0</v>
      </c>
    </row>
    <row r="503" s="2" customFormat="1" ht="24.15" customHeight="1">
      <c r="A503" s="40"/>
      <c r="B503" s="41"/>
      <c r="C503" s="214" t="s">
        <v>2097</v>
      </c>
      <c r="D503" s="214" t="s">
        <v>192</v>
      </c>
      <c r="E503" s="215" t="s">
        <v>6400</v>
      </c>
      <c r="F503" s="216" t="s">
        <v>6401</v>
      </c>
      <c r="G503" s="217" t="s">
        <v>408</v>
      </c>
      <c r="H503" s="218">
        <v>20</v>
      </c>
      <c r="I503" s="219"/>
      <c r="J503" s="220">
        <f>ROUND(I503*H503,2)</f>
        <v>0</v>
      </c>
      <c r="K503" s="216" t="s">
        <v>554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0.00012999999999999999</v>
      </c>
      <c r="R503" s="223">
        <f>Q503*H503</f>
        <v>0.0025999999999999999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307</v>
      </c>
      <c r="AT503" s="225" t="s">
        <v>192</v>
      </c>
      <c r="AU503" s="225" t="s">
        <v>82</v>
      </c>
      <c r="AY503" s="19" t="s">
        <v>190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79</v>
      </c>
      <c r="BK503" s="226">
        <f>ROUND(I503*H503,2)</f>
        <v>0</v>
      </c>
      <c r="BL503" s="19" t="s">
        <v>307</v>
      </c>
      <c r="BM503" s="225" t="s">
        <v>6402</v>
      </c>
    </row>
    <row r="504" s="13" customFormat="1">
      <c r="A504" s="13"/>
      <c r="B504" s="232"/>
      <c r="C504" s="233"/>
      <c r="D504" s="234" t="s">
        <v>205</v>
      </c>
      <c r="E504" s="235" t="s">
        <v>19</v>
      </c>
      <c r="F504" s="236" t="s">
        <v>6403</v>
      </c>
      <c r="G504" s="233"/>
      <c r="H504" s="237">
        <v>20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205</v>
      </c>
      <c r="AU504" s="243" t="s">
        <v>82</v>
      </c>
      <c r="AV504" s="13" t="s">
        <v>82</v>
      </c>
      <c r="AW504" s="13" t="s">
        <v>33</v>
      </c>
      <c r="AX504" s="13" t="s">
        <v>72</v>
      </c>
      <c r="AY504" s="243" t="s">
        <v>190</v>
      </c>
    </row>
    <row r="505" s="15" customFormat="1">
      <c r="A505" s="15"/>
      <c r="B505" s="264"/>
      <c r="C505" s="265"/>
      <c r="D505" s="234" t="s">
        <v>205</v>
      </c>
      <c r="E505" s="266" t="s">
        <v>19</v>
      </c>
      <c r="F505" s="267" t="s">
        <v>243</v>
      </c>
      <c r="G505" s="265"/>
      <c r="H505" s="268">
        <v>20</v>
      </c>
      <c r="I505" s="269"/>
      <c r="J505" s="265"/>
      <c r="K505" s="265"/>
      <c r="L505" s="270"/>
      <c r="M505" s="271"/>
      <c r="N505" s="272"/>
      <c r="O505" s="272"/>
      <c r="P505" s="272"/>
      <c r="Q505" s="272"/>
      <c r="R505" s="272"/>
      <c r="S505" s="272"/>
      <c r="T505" s="27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4" t="s">
        <v>205</v>
      </c>
      <c r="AU505" s="274" t="s">
        <v>82</v>
      </c>
      <c r="AV505" s="15" t="s">
        <v>197</v>
      </c>
      <c r="AW505" s="15" t="s">
        <v>33</v>
      </c>
      <c r="AX505" s="15" t="s">
        <v>79</v>
      </c>
      <c r="AY505" s="274" t="s">
        <v>190</v>
      </c>
    </row>
    <row r="506" s="2" customFormat="1" ht="16.5" customHeight="1">
      <c r="A506" s="40"/>
      <c r="B506" s="41"/>
      <c r="C506" s="244" t="s">
        <v>2102</v>
      </c>
      <c r="D506" s="244" t="s">
        <v>219</v>
      </c>
      <c r="E506" s="245" t="s">
        <v>6404</v>
      </c>
      <c r="F506" s="246" t="s">
        <v>6405</v>
      </c>
      <c r="G506" s="247" t="s">
        <v>408</v>
      </c>
      <c r="H506" s="248">
        <v>15</v>
      </c>
      <c r="I506" s="249"/>
      <c r="J506" s="250">
        <f>ROUND(I506*H506,2)</f>
        <v>0</v>
      </c>
      <c r="K506" s="246" t="s">
        <v>554</v>
      </c>
      <c r="L506" s="251"/>
      <c r="M506" s="252" t="s">
        <v>19</v>
      </c>
      <c r="N506" s="253" t="s">
        <v>43</v>
      </c>
      <c r="O506" s="86"/>
      <c r="P506" s="223">
        <f>O506*H506</f>
        <v>0</v>
      </c>
      <c r="Q506" s="223">
        <v>0.0010200000000000001</v>
      </c>
      <c r="R506" s="223">
        <f>Q506*H506</f>
        <v>0.015300000000000001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419</v>
      </c>
      <c r="AT506" s="225" t="s">
        <v>219</v>
      </c>
      <c r="AU506" s="225" t="s">
        <v>82</v>
      </c>
      <c r="AY506" s="19" t="s">
        <v>190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79</v>
      </c>
      <c r="BK506" s="226">
        <f>ROUND(I506*H506,2)</f>
        <v>0</v>
      </c>
      <c r="BL506" s="19" t="s">
        <v>307</v>
      </c>
      <c r="BM506" s="225" t="s">
        <v>6406</v>
      </c>
    </row>
    <row r="507" s="2" customFormat="1" ht="16.5" customHeight="1">
      <c r="A507" s="40"/>
      <c r="B507" s="41"/>
      <c r="C507" s="244" t="s">
        <v>2107</v>
      </c>
      <c r="D507" s="244" t="s">
        <v>219</v>
      </c>
      <c r="E507" s="245" t="s">
        <v>6407</v>
      </c>
      <c r="F507" s="246" t="s">
        <v>6408</v>
      </c>
      <c r="G507" s="247" t="s">
        <v>408</v>
      </c>
      <c r="H507" s="248">
        <v>4</v>
      </c>
      <c r="I507" s="249"/>
      <c r="J507" s="250">
        <f>ROUND(I507*H507,2)</f>
        <v>0</v>
      </c>
      <c r="K507" s="246" t="s">
        <v>554</v>
      </c>
      <c r="L507" s="251"/>
      <c r="M507" s="252" t="s">
        <v>19</v>
      </c>
      <c r="N507" s="253" t="s">
        <v>43</v>
      </c>
      <c r="O507" s="86"/>
      <c r="P507" s="223">
        <f>O507*H507</f>
        <v>0</v>
      </c>
      <c r="Q507" s="223">
        <v>0.0025000000000000001</v>
      </c>
      <c r="R507" s="223">
        <f>Q507*H507</f>
        <v>0.01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419</v>
      </c>
      <c r="AT507" s="225" t="s">
        <v>219</v>
      </c>
      <c r="AU507" s="225" t="s">
        <v>82</v>
      </c>
      <c r="AY507" s="19" t="s">
        <v>190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79</v>
      </c>
      <c r="BK507" s="226">
        <f>ROUND(I507*H507,2)</f>
        <v>0</v>
      </c>
      <c r="BL507" s="19" t="s">
        <v>307</v>
      </c>
      <c r="BM507" s="225" t="s">
        <v>6409</v>
      </c>
    </row>
    <row r="508" s="2" customFormat="1" ht="16.5" customHeight="1">
      <c r="A508" s="40"/>
      <c r="B508" s="41"/>
      <c r="C508" s="244" t="s">
        <v>2112</v>
      </c>
      <c r="D508" s="244" t="s">
        <v>219</v>
      </c>
      <c r="E508" s="245" t="s">
        <v>6410</v>
      </c>
      <c r="F508" s="246" t="s">
        <v>6411</v>
      </c>
      <c r="G508" s="247" t="s">
        <v>408</v>
      </c>
      <c r="H508" s="248">
        <v>1</v>
      </c>
      <c r="I508" s="249"/>
      <c r="J508" s="250">
        <f>ROUND(I508*H508,2)</f>
        <v>0</v>
      </c>
      <c r="K508" s="246" t="s">
        <v>554</v>
      </c>
      <c r="L508" s="251"/>
      <c r="M508" s="252" t="s">
        <v>19</v>
      </c>
      <c r="N508" s="253" t="s">
        <v>43</v>
      </c>
      <c r="O508" s="86"/>
      <c r="P508" s="223">
        <f>O508*H508</f>
        <v>0</v>
      </c>
      <c r="Q508" s="223">
        <v>0.0082000000000000007</v>
      </c>
      <c r="R508" s="223">
        <f>Q508*H508</f>
        <v>0.0082000000000000007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419</v>
      </c>
      <c r="AT508" s="225" t="s">
        <v>219</v>
      </c>
      <c r="AU508" s="225" t="s">
        <v>82</v>
      </c>
      <c r="AY508" s="19" t="s">
        <v>190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79</v>
      </c>
      <c r="BK508" s="226">
        <f>ROUND(I508*H508,2)</f>
        <v>0</v>
      </c>
      <c r="BL508" s="19" t="s">
        <v>307</v>
      </c>
      <c r="BM508" s="225" t="s">
        <v>6412</v>
      </c>
    </row>
    <row r="509" s="2" customFormat="1" ht="24.15" customHeight="1">
      <c r="A509" s="40"/>
      <c r="B509" s="41"/>
      <c r="C509" s="214" t="s">
        <v>2118</v>
      </c>
      <c r="D509" s="214" t="s">
        <v>192</v>
      </c>
      <c r="E509" s="215" t="s">
        <v>5693</v>
      </c>
      <c r="F509" s="216" t="s">
        <v>5694</v>
      </c>
      <c r="G509" s="217" t="s">
        <v>568</v>
      </c>
      <c r="H509" s="279"/>
      <c r="I509" s="219"/>
      <c r="J509" s="220">
        <f>ROUND(I509*H509,2)</f>
        <v>0</v>
      </c>
      <c r="K509" s="216" t="s">
        <v>196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307</v>
      </c>
      <c r="AT509" s="225" t="s">
        <v>192</v>
      </c>
      <c r="AU509" s="225" t="s">
        <v>82</v>
      </c>
      <c r="AY509" s="19" t="s">
        <v>190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79</v>
      </c>
      <c r="BK509" s="226">
        <f>ROUND(I509*H509,2)</f>
        <v>0</v>
      </c>
      <c r="BL509" s="19" t="s">
        <v>307</v>
      </c>
      <c r="BM509" s="225" t="s">
        <v>6413</v>
      </c>
    </row>
    <row r="510" s="2" customFormat="1">
      <c r="A510" s="40"/>
      <c r="B510" s="41"/>
      <c r="C510" s="42"/>
      <c r="D510" s="227" t="s">
        <v>199</v>
      </c>
      <c r="E510" s="42"/>
      <c r="F510" s="228" t="s">
        <v>5696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199</v>
      </c>
      <c r="AU510" s="19" t="s">
        <v>82</v>
      </c>
    </row>
    <row r="511" s="12" customFormat="1" ht="25.92" customHeight="1">
      <c r="A511" s="12"/>
      <c r="B511" s="198"/>
      <c r="C511" s="199"/>
      <c r="D511" s="200" t="s">
        <v>71</v>
      </c>
      <c r="E511" s="201" t="s">
        <v>5697</v>
      </c>
      <c r="F511" s="201" t="s">
        <v>5698</v>
      </c>
      <c r="G511" s="199"/>
      <c r="H511" s="199"/>
      <c r="I511" s="202"/>
      <c r="J511" s="203">
        <f>BK511</f>
        <v>0</v>
      </c>
      <c r="K511" s="199"/>
      <c r="L511" s="204"/>
      <c r="M511" s="205"/>
      <c r="N511" s="206"/>
      <c r="O511" s="206"/>
      <c r="P511" s="207">
        <f>SUM(P512:P515)</f>
        <v>0</v>
      </c>
      <c r="Q511" s="206"/>
      <c r="R511" s="207">
        <f>SUM(R512:R515)</f>
        <v>0</v>
      </c>
      <c r="S511" s="206"/>
      <c r="T511" s="208">
        <f>SUM(T512:T515)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9" t="s">
        <v>197</v>
      </c>
      <c r="AT511" s="210" t="s">
        <v>71</v>
      </c>
      <c r="AU511" s="210" t="s">
        <v>72</v>
      </c>
      <c r="AY511" s="209" t="s">
        <v>190</v>
      </c>
      <c r="BK511" s="211">
        <f>SUM(BK512:BK515)</f>
        <v>0</v>
      </c>
    </row>
    <row r="512" s="2" customFormat="1" ht="21.75" customHeight="1">
      <c r="A512" s="40"/>
      <c r="B512" s="41"/>
      <c r="C512" s="214" t="s">
        <v>2123</v>
      </c>
      <c r="D512" s="214" t="s">
        <v>192</v>
      </c>
      <c r="E512" s="215" t="s">
        <v>5699</v>
      </c>
      <c r="F512" s="216" t="s">
        <v>5700</v>
      </c>
      <c r="G512" s="217" t="s">
        <v>806</v>
      </c>
      <c r="H512" s="218">
        <v>100</v>
      </c>
      <c r="I512" s="219"/>
      <c r="J512" s="220">
        <f>ROUND(I512*H512,2)</f>
        <v>0</v>
      </c>
      <c r="K512" s="216" t="s">
        <v>196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4371</v>
      </c>
      <c r="AT512" s="225" t="s">
        <v>192</v>
      </c>
      <c r="AU512" s="225" t="s">
        <v>79</v>
      </c>
      <c r="AY512" s="19" t="s">
        <v>190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79</v>
      </c>
      <c r="BK512" s="226">
        <f>ROUND(I512*H512,2)</f>
        <v>0</v>
      </c>
      <c r="BL512" s="19" t="s">
        <v>4371</v>
      </c>
      <c r="BM512" s="225" t="s">
        <v>6414</v>
      </c>
    </row>
    <row r="513" s="2" customFormat="1">
      <c r="A513" s="40"/>
      <c r="B513" s="41"/>
      <c r="C513" s="42"/>
      <c r="D513" s="227" t="s">
        <v>199</v>
      </c>
      <c r="E513" s="42"/>
      <c r="F513" s="228" t="s">
        <v>5702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199</v>
      </c>
      <c r="AU513" s="19" t="s">
        <v>79</v>
      </c>
    </row>
    <row r="514" s="14" customFormat="1">
      <c r="A514" s="14"/>
      <c r="B514" s="254"/>
      <c r="C514" s="255"/>
      <c r="D514" s="234" t="s">
        <v>205</v>
      </c>
      <c r="E514" s="256" t="s">
        <v>19</v>
      </c>
      <c r="F514" s="257" t="s">
        <v>5703</v>
      </c>
      <c r="G514" s="255"/>
      <c r="H514" s="256" t="s">
        <v>19</v>
      </c>
      <c r="I514" s="258"/>
      <c r="J514" s="255"/>
      <c r="K514" s="255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205</v>
      </c>
      <c r="AU514" s="263" t="s">
        <v>79</v>
      </c>
      <c r="AV514" s="14" t="s">
        <v>79</v>
      </c>
      <c r="AW514" s="14" t="s">
        <v>33</v>
      </c>
      <c r="AX514" s="14" t="s">
        <v>72</v>
      </c>
      <c r="AY514" s="263" t="s">
        <v>190</v>
      </c>
    </row>
    <row r="515" s="13" customFormat="1">
      <c r="A515" s="13"/>
      <c r="B515" s="232"/>
      <c r="C515" s="233"/>
      <c r="D515" s="234" t="s">
        <v>205</v>
      </c>
      <c r="E515" s="235" t="s">
        <v>19</v>
      </c>
      <c r="F515" s="236" t="s">
        <v>1810</v>
      </c>
      <c r="G515" s="233"/>
      <c r="H515" s="237">
        <v>100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205</v>
      </c>
      <c r="AU515" s="243" t="s">
        <v>79</v>
      </c>
      <c r="AV515" s="13" t="s">
        <v>82</v>
      </c>
      <c r="AW515" s="13" t="s">
        <v>33</v>
      </c>
      <c r="AX515" s="13" t="s">
        <v>79</v>
      </c>
      <c r="AY515" s="243" t="s">
        <v>190</v>
      </c>
    </row>
    <row r="516" s="12" customFormat="1" ht="25.92" customHeight="1">
      <c r="A516" s="12"/>
      <c r="B516" s="198"/>
      <c r="C516" s="199"/>
      <c r="D516" s="200" t="s">
        <v>71</v>
      </c>
      <c r="E516" s="201" t="s">
        <v>571</v>
      </c>
      <c r="F516" s="201" t="s">
        <v>572</v>
      </c>
      <c r="G516" s="199"/>
      <c r="H516" s="199"/>
      <c r="I516" s="202"/>
      <c r="J516" s="203">
        <f>BK516</f>
        <v>0</v>
      </c>
      <c r="K516" s="199"/>
      <c r="L516" s="204"/>
      <c r="M516" s="205"/>
      <c r="N516" s="206"/>
      <c r="O516" s="206"/>
      <c r="P516" s="207">
        <f>P517</f>
        <v>0</v>
      </c>
      <c r="Q516" s="206"/>
      <c r="R516" s="207">
        <f>R517</f>
        <v>0</v>
      </c>
      <c r="S516" s="206"/>
      <c r="T516" s="208">
        <f>T517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9" t="s">
        <v>218</v>
      </c>
      <c r="AT516" s="210" t="s">
        <v>71</v>
      </c>
      <c r="AU516" s="210" t="s">
        <v>72</v>
      </c>
      <c r="AY516" s="209" t="s">
        <v>190</v>
      </c>
      <c r="BK516" s="211">
        <f>BK517</f>
        <v>0</v>
      </c>
    </row>
    <row r="517" s="12" customFormat="1" ht="22.8" customHeight="1">
      <c r="A517" s="12"/>
      <c r="B517" s="198"/>
      <c r="C517" s="199"/>
      <c r="D517" s="200" t="s">
        <v>71</v>
      </c>
      <c r="E517" s="212" t="s">
        <v>573</v>
      </c>
      <c r="F517" s="212" t="s">
        <v>574</v>
      </c>
      <c r="G517" s="199"/>
      <c r="H517" s="199"/>
      <c r="I517" s="202"/>
      <c r="J517" s="213">
        <f>BK517</f>
        <v>0</v>
      </c>
      <c r="K517" s="199"/>
      <c r="L517" s="204"/>
      <c r="M517" s="205"/>
      <c r="N517" s="206"/>
      <c r="O517" s="206"/>
      <c r="P517" s="207">
        <f>SUM(P518:P519)</f>
        <v>0</v>
      </c>
      <c r="Q517" s="206"/>
      <c r="R517" s="207">
        <f>SUM(R518:R519)</f>
        <v>0</v>
      </c>
      <c r="S517" s="206"/>
      <c r="T517" s="208">
        <f>SUM(T518:T519)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9" t="s">
        <v>218</v>
      </c>
      <c r="AT517" s="210" t="s">
        <v>71</v>
      </c>
      <c r="AU517" s="210" t="s">
        <v>79</v>
      </c>
      <c r="AY517" s="209" t="s">
        <v>190</v>
      </c>
      <c r="BK517" s="211">
        <f>SUM(BK518:BK519)</f>
        <v>0</v>
      </c>
    </row>
    <row r="518" s="2" customFormat="1" ht="16.5" customHeight="1">
      <c r="A518" s="40"/>
      <c r="B518" s="41"/>
      <c r="C518" s="214" t="s">
        <v>2128</v>
      </c>
      <c r="D518" s="214" t="s">
        <v>192</v>
      </c>
      <c r="E518" s="215" t="s">
        <v>5704</v>
      </c>
      <c r="F518" s="216" t="s">
        <v>5705</v>
      </c>
      <c r="G518" s="217" t="s">
        <v>677</v>
      </c>
      <c r="H518" s="218">
        <v>1</v>
      </c>
      <c r="I518" s="219"/>
      <c r="J518" s="220">
        <f>ROUND(I518*H518,2)</f>
        <v>0</v>
      </c>
      <c r="K518" s="216" t="s">
        <v>196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578</v>
      </c>
      <c r="AT518" s="225" t="s">
        <v>192</v>
      </c>
      <c r="AU518" s="225" t="s">
        <v>82</v>
      </c>
      <c r="AY518" s="19" t="s">
        <v>190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79</v>
      </c>
      <c r="BK518" s="226">
        <f>ROUND(I518*H518,2)</f>
        <v>0</v>
      </c>
      <c r="BL518" s="19" t="s">
        <v>578</v>
      </c>
      <c r="BM518" s="225" t="s">
        <v>6415</v>
      </c>
    </row>
    <row r="519" s="2" customFormat="1">
      <c r="A519" s="40"/>
      <c r="B519" s="41"/>
      <c r="C519" s="42"/>
      <c r="D519" s="227" t="s">
        <v>199</v>
      </c>
      <c r="E519" s="42"/>
      <c r="F519" s="228" t="s">
        <v>5707</v>
      </c>
      <c r="G519" s="42"/>
      <c r="H519" s="42"/>
      <c r="I519" s="229"/>
      <c r="J519" s="42"/>
      <c r="K519" s="42"/>
      <c r="L519" s="46"/>
      <c r="M519" s="275"/>
      <c r="N519" s="276"/>
      <c r="O519" s="277"/>
      <c r="P519" s="277"/>
      <c r="Q519" s="277"/>
      <c r="R519" s="277"/>
      <c r="S519" s="277"/>
      <c r="T519" s="278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199</v>
      </c>
      <c r="AU519" s="19" t="s">
        <v>82</v>
      </c>
    </row>
    <row r="520" s="2" customFormat="1" ht="6.96" customHeight="1">
      <c r="A520" s="40"/>
      <c r="B520" s="61"/>
      <c r="C520" s="62"/>
      <c r="D520" s="62"/>
      <c r="E520" s="62"/>
      <c r="F520" s="62"/>
      <c r="G520" s="62"/>
      <c r="H520" s="62"/>
      <c r="I520" s="62"/>
      <c r="J520" s="62"/>
      <c r="K520" s="62"/>
      <c r="L520" s="46"/>
      <c r="M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</row>
  </sheetData>
  <sheetProtection sheet="1" autoFilter="0" formatColumns="0" formatRows="0" objects="1" scenarios="1" spinCount="100000" saltValue="Mhsq7cGqGEbYJ+oLQLxD7lYKqreKU2ZtSQyBAVSkaG6SyKsIvhJHV1rvlsO5w0imIiooviQVNMq0bGPPeuwdaQ==" hashValue="tAZD14ZpHaHGn4IM3EzCT7RQKv+C2LZ2N7013bnzbDuJTxpccYdXKDOMgllFtwoyBZOrjHp4f5DRrADw1UsXjg==" algorithmName="SHA-512" password="C46D"/>
  <autoFilter ref="C101:K5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3_02/132351103"/>
    <hyperlink ref="F126" r:id="rId2" display="https://podminky.urs.cz/item/CS_URS_2023_02/132354201"/>
    <hyperlink ref="F148" r:id="rId3" display="https://podminky.urs.cz/item/CS_URS_2023_02/133351101"/>
    <hyperlink ref="F153" r:id="rId4" display="https://podminky.urs.cz/item/CS_URS_2023_02/151101101"/>
    <hyperlink ref="F175" r:id="rId5" display="https://podminky.urs.cz/item/CS_URS_2023_02/151101111"/>
    <hyperlink ref="F177" r:id="rId6" display="https://podminky.urs.cz/item/CS_URS_2023_02/151401501"/>
    <hyperlink ref="F199" r:id="rId7" display="https://podminky.urs.cz/item/CS_URS_2023_02/162351124"/>
    <hyperlink ref="F203" r:id="rId8" display="https://podminky.urs.cz/item/CS_URS_2023_02/162751137"/>
    <hyperlink ref="F209" r:id="rId9" display="https://podminky.urs.cz/item/CS_URS_2023_02/162751139"/>
    <hyperlink ref="F212" r:id="rId10" display="https://podminky.urs.cz/item/CS_URS_2023_02/167151102"/>
    <hyperlink ref="F214" r:id="rId11" display="https://podminky.urs.cz/item/CS_URS_2023_02/171201231"/>
    <hyperlink ref="F217" r:id="rId12" display="https://podminky.urs.cz/item/CS_URS_2023_02/171251201"/>
    <hyperlink ref="F219" r:id="rId13" display="https://podminky.urs.cz/item/CS_URS_2023_02/174151101"/>
    <hyperlink ref="F223" r:id="rId14" display="https://podminky.urs.cz/item/CS_URS_2023_02/175111101"/>
    <hyperlink ref="F266" r:id="rId15" display="https://podminky.urs.cz/item/CS_URS_2023_02/451572111"/>
    <hyperlink ref="F307" r:id="rId16" display="https://podminky.urs.cz/item/CS_URS_2023_02/644941111"/>
    <hyperlink ref="F311" r:id="rId17" display="https://podminky.urs.cz/item/CS_URS_2023_02/871313121"/>
    <hyperlink ref="F316" r:id="rId18" display="https://podminky.urs.cz/item/CS_URS_2023_02/892351111"/>
    <hyperlink ref="F318" r:id="rId19" display="https://podminky.urs.cz/item/CS_URS_2023_02/892372111"/>
    <hyperlink ref="F320" r:id="rId20" display="https://podminky.urs.cz/item/CS_URS_2023_02/894812202"/>
    <hyperlink ref="F323" r:id="rId21" display="https://podminky.urs.cz/item/CS_URS_2023_02/894812231"/>
    <hyperlink ref="F326" r:id="rId22" display="https://podminky.urs.cz/item/CS_URS_2023_02/894812249"/>
    <hyperlink ref="F329" r:id="rId23" display="https://podminky.urs.cz/item/CS_URS_2023_02/894812261"/>
    <hyperlink ref="F332" r:id="rId24" display="https://podminky.urs.cz/item/CS_URS_2023_02/894812313"/>
    <hyperlink ref="F335" r:id="rId25" display="https://podminky.urs.cz/item/CS_URS_2023_02/894812331"/>
    <hyperlink ref="F338" r:id="rId26" display="https://podminky.urs.cz/item/CS_URS_2023_02/894812339"/>
    <hyperlink ref="F341" r:id="rId27" display="https://podminky.urs.cz/item/CS_URS_2023_02/894812357"/>
    <hyperlink ref="F345" r:id="rId28" display="https://podminky.urs.cz/item/CS_URS_2023_02/935113111"/>
    <hyperlink ref="F353" r:id="rId29" display="https://podminky.urs.cz/item/CS_URS_2023_02/935923216"/>
    <hyperlink ref="F360" r:id="rId30" display="https://podminky.urs.cz/item/CS_URS_2023_02/998276101"/>
    <hyperlink ref="F364" r:id="rId31" display="https://podminky.urs.cz/item/CS_URS_2023_02/713463211"/>
    <hyperlink ref="F369" r:id="rId32" display="https://podminky.urs.cz/item/CS_URS_2023_02/713463411"/>
    <hyperlink ref="F382" r:id="rId33" display="https://podminky.urs.cz/item/CS_URS_2023_02/998713202"/>
    <hyperlink ref="F385" r:id="rId34" display="https://podminky.urs.cz/item/CS_URS_2023_02/721173401"/>
    <hyperlink ref="F387" r:id="rId35" display="https://podminky.urs.cz/item/CS_URS_2023_02/721173402"/>
    <hyperlink ref="F389" r:id="rId36" display="https://podminky.urs.cz/item/CS_URS_2023_02/721173403"/>
    <hyperlink ref="F397" r:id="rId37" display="https://podminky.urs.cz/item/CS_URS_2023_02/721174024"/>
    <hyperlink ref="F399" r:id="rId38" display="https://podminky.urs.cz/item/CS_URS_2023_02/721174025"/>
    <hyperlink ref="F401" r:id="rId39" display="https://podminky.urs.cz/item/CS_URS_2023_02/721174041"/>
    <hyperlink ref="F403" r:id="rId40" display="https://podminky.urs.cz/item/CS_URS_2023_02/721174042"/>
    <hyperlink ref="F405" r:id="rId41" display="https://podminky.urs.cz/item/CS_URS_2023_02/721174043"/>
    <hyperlink ref="F407" r:id="rId42" display="https://podminky.urs.cz/item/CS_URS_2023_02/721174044"/>
    <hyperlink ref="F409" r:id="rId43" display="https://podminky.urs.cz/item/CS_URS_2023_02/721174045"/>
    <hyperlink ref="F411" r:id="rId44" display="https://podminky.urs.cz/item/CS_URS_2023_02/721174062"/>
    <hyperlink ref="F413" r:id="rId45" display="https://podminky.urs.cz/item/CS_URS_2023_02/721174063"/>
    <hyperlink ref="F415" r:id="rId46" display="https://podminky.urs.cz/item/CS_URS_2023_02/721175202"/>
    <hyperlink ref="F417" r:id="rId47" display="https://podminky.urs.cz/item/CS_URS_2023_02/721175203"/>
    <hyperlink ref="F419" r:id="rId48" display="https://podminky.urs.cz/item/CS_URS_2023_02/721175204"/>
    <hyperlink ref="F421" r:id="rId49" display="https://podminky.urs.cz/item/CS_URS_2023_02/721175205"/>
    <hyperlink ref="F423" r:id="rId50" display="https://podminky.urs.cz/item/CS_URS_2023_02/721175211"/>
    <hyperlink ref="F425" r:id="rId51" display="https://podminky.urs.cz/item/CS_URS_2023_02/721175212"/>
    <hyperlink ref="F427" r:id="rId52" display="https://podminky.urs.cz/item/CS_URS_2023_02/721175213"/>
    <hyperlink ref="F429" r:id="rId53" display="https://podminky.urs.cz/item/CS_URS_2023_02/721194103"/>
    <hyperlink ref="F431" r:id="rId54" display="https://podminky.urs.cz/item/CS_URS_2023_02/721194104"/>
    <hyperlink ref="F433" r:id="rId55" display="https://podminky.urs.cz/item/CS_URS_2023_02/721194105"/>
    <hyperlink ref="F435" r:id="rId56" display="https://podminky.urs.cz/item/CS_URS_2023_02/721194109"/>
    <hyperlink ref="F444" r:id="rId57" display="https://podminky.urs.cz/item/CS_URS_2023_02/721211422"/>
    <hyperlink ref="F446" r:id="rId58" display="https://podminky.urs.cz/item/CS_URS_2023_02/721229111"/>
    <hyperlink ref="F459" r:id="rId59" display="https://podminky.urs.cz/item/CS_URS_2023_02/721273152"/>
    <hyperlink ref="F461" r:id="rId60" display="https://podminky.urs.cz/item/CS_URS_2023_02/721273153"/>
    <hyperlink ref="F463" r:id="rId61" display="https://podminky.urs.cz/item/CS_URS_2023_02/721274103"/>
    <hyperlink ref="F467" r:id="rId62" display="https://podminky.urs.cz/item/CS_URS_2023_02/721290111"/>
    <hyperlink ref="F469" r:id="rId63" display="https://podminky.urs.cz/item/CS_URS_2023_02/721290112"/>
    <hyperlink ref="F471" r:id="rId64" display="https://podminky.urs.cz/item/CS_URS_2023_02/998721202"/>
    <hyperlink ref="F474" r:id="rId65" display="https://podminky.urs.cz/item/CS_URS_2023_02/741124603"/>
    <hyperlink ref="F479" r:id="rId66" display="https://podminky.urs.cz/item/CS_URS_2023_02/741331075"/>
    <hyperlink ref="F482" r:id="rId67" display="https://podminky.urs.cz/item/CS_URS_2023_02/998741202"/>
    <hyperlink ref="F485" r:id="rId68" display="https://podminky.urs.cz/item/CS_URS_2023_02/751537041"/>
    <hyperlink ref="F495" r:id="rId69" display="https://podminky.urs.cz/item/CS_URS_2023_02/998751201"/>
    <hyperlink ref="F498" r:id="rId70" display="https://podminky.urs.cz/item/CS_URS_2023_02/763172387"/>
    <hyperlink ref="F501" r:id="rId71" display="https://podminky.urs.cz/item/CS_URS_2023_02/998763402"/>
    <hyperlink ref="F510" r:id="rId72" display="https://podminky.urs.cz/item/CS_URS_2023_02/998767202"/>
    <hyperlink ref="F513" r:id="rId73" display="https://podminky.urs.cz/item/CS_URS_2023_02/HZS2491"/>
    <hyperlink ref="F519" r:id="rId74" display="https://podminky.urs.cz/item/CS_URS_2023_02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6416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426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427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ROUND((SUM(BE88:BE332)),  2)</f>
        <v>0</v>
      </c>
      <c r="G35" s="40"/>
      <c r="H35" s="40"/>
      <c r="I35" s="159">
        <v>0.20999999999999999</v>
      </c>
      <c r="J35" s="158">
        <f>ROUND(((SUM(BE88:BE332))*I35),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ROUND((SUM(BF88:BF332)),  2)</f>
        <v>0</v>
      </c>
      <c r="G36" s="40"/>
      <c r="H36" s="40"/>
      <c r="I36" s="159">
        <v>0.14999999999999999</v>
      </c>
      <c r="J36" s="158">
        <f>ROUND(((SUM(BF88:BF332))*I36),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ROUND((SUM(BG88:BG332)),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ROUND((SUM(BH88:BH332)),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ROUND((SUM(BI88:BI332)),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D.1.4.01.4 - Zařizovací předměty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Ing. Michaela Pelikánová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Bc. Martin Frous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173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6417</v>
      </c>
      <c r="E65" s="184"/>
      <c r="F65" s="184"/>
      <c r="G65" s="184"/>
      <c r="H65" s="184"/>
      <c r="I65" s="184"/>
      <c r="J65" s="185">
        <f>J90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6418</v>
      </c>
      <c r="E66" s="184"/>
      <c r="F66" s="184"/>
      <c r="G66" s="184"/>
      <c r="H66" s="184"/>
      <c r="I66" s="184"/>
      <c r="J66" s="185">
        <f>J295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175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SŠ uměleckoprůmyslová Ústí nad Orlicí - areál Perla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155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698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157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D.1.4.01.4 - Zařizovací předměty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 xml:space="preserve"> </v>
      </c>
      <c r="G82" s="42"/>
      <c r="H82" s="42"/>
      <c r="I82" s="34" t="s">
        <v>23</v>
      </c>
      <c r="J82" s="74" t="str">
        <f>IF(J14="","",J14)</f>
        <v>18. 10. 2023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E17</f>
        <v>Pardubický kraj</v>
      </c>
      <c r="G84" s="42"/>
      <c r="H84" s="42"/>
      <c r="I84" s="34" t="s">
        <v>31</v>
      </c>
      <c r="J84" s="38" t="str">
        <f>E23</f>
        <v>Ing. Michaela Pelikánová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>Bc. Martin Frous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176</v>
      </c>
      <c r="D87" s="190" t="s">
        <v>57</v>
      </c>
      <c r="E87" s="190" t="s">
        <v>53</v>
      </c>
      <c r="F87" s="190" t="s">
        <v>54</v>
      </c>
      <c r="G87" s="190" t="s">
        <v>177</v>
      </c>
      <c r="H87" s="190" t="s">
        <v>178</v>
      </c>
      <c r="I87" s="190" t="s">
        <v>179</v>
      </c>
      <c r="J87" s="190" t="s">
        <v>162</v>
      </c>
      <c r="K87" s="191" t="s">
        <v>180</v>
      </c>
      <c r="L87" s="192"/>
      <c r="M87" s="94" t="s">
        <v>19</v>
      </c>
      <c r="N87" s="95" t="s">
        <v>42</v>
      </c>
      <c r="O87" s="95" t="s">
        <v>181</v>
      </c>
      <c r="P87" s="95" t="s">
        <v>182</v>
      </c>
      <c r="Q87" s="95" t="s">
        <v>183</v>
      </c>
      <c r="R87" s="95" t="s">
        <v>184</v>
      </c>
      <c r="S87" s="95" t="s">
        <v>185</v>
      </c>
      <c r="T87" s="96" t="s">
        <v>186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187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</f>
        <v>0</v>
      </c>
      <c r="Q88" s="98"/>
      <c r="R88" s="195">
        <f>R89</f>
        <v>1.74708</v>
      </c>
      <c r="S88" s="98"/>
      <c r="T88" s="196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163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401</v>
      </c>
      <c r="F89" s="201" t="s">
        <v>402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P90+P295</f>
        <v>0</v>
      </c>
      <c r="Q89" s="206"/>
      <c r="R89" s="207">
        <f>R90+R295</f>
        <v>1.74708</v>
      </c>
      <c r="S89" s="206"/>
      <c r="T89" s="208">
        <f>T90+T295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82</v>
      </c>
      <c r="AT89" s="210" t="s">
        <v>71</v>
      </c>
      <c r="AU89" s="210" t="s">
        <v>72</v>
      </c>
      <c r="AY89" s="209" t="s">
        <v>190</v>
      </c>
      <c r="BK89" s="211">
        <f>BK90+BK295</f>
        <v>0</v>
      </c>
    </row>
    <row r="90" s="12" customFormat="1" ht="22.8" customHeight="1">
      <c r="A90" s="12"/>
      <c r="B90" s="198"/>
      <c r="C90" s="199"/>
      <c r="D90" s="200" t="s">
        <v>71</v>
      </c>
      <c r="E90" s="212" t="s">
        <v>6419</v>
      </c>
      <c r="F90" s="212" t="s">
        <v>6420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SUM(P91:P294)</f>
        <v>0</v>
      </c>
      <c r="Q90" s="206"/>
      <c r="R90" s="207">
        <f>SUM(R91:R294)</f>
        <v>1.1989300000000001</v>
      </c>
      <c r="S90" s="206"/>
      <c r="T90" s="208">
        <f>SUM(T91:T294)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82</v>
      </c>
      <c r="AT90" s="210" t="s">
        <v>71</v>
      </c>
      <c r="AU90" s="210" t="s">
        <v>79</v>
      </c>
      <c r="AY90" s="209" t="s">
        <v>190</v>
      </c>
      <c r="BK90" s="211">
        <f>SUM(BK91:BK294)</f>
        <v>0</v>
      </c>
    </row>
    <row r="91" s="2" customFormat="1" ht="16.5" customHeight="1">
      <c r="A91" s="40"/>
      <c r="B91" s="41"/>
      <c r="C91" s="214" t="s">
        <v>79</v>
      </c>
      <c r="D91" s="214" t="s">
        <v>192</v>
      </c>
      <c r="E91" s="215" t="s">
        <v>6421</v>
      </c>
      <c r="F91" s="216" t="s">
        <v>6422</v>
      </c>
      <c r="G91" s="217" t="s">
        <v>408</v>
      </c>
      <c r="H91" s="218">
        <v>15</v>
      </c>
      <c r="I91" s="219"/>
      <c r="J91" s="220">
        <f>ROUND(I91*H91,2)</f>
        <v>0</v>
      </c>
      <c r="K91" s="216" t="s">
        <v>196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0.0011900000000000001</v>
      </c>
      <c r="R91" s="223">
        <f>Q91*H91</f>
        <v>0.017850000000000001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307</v>
      </c>
      <c r="AT91" s="225" t="s">
        <v>192</v>
      </c>
      <c r="AU91" s="225" t="s">
        <v>82</v>
      </c>
      <c r="AY91" s="19" t="s">
        <v>190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307</v>
      </c>
      <c r="BM91" s="225" t="s">
        <v>6423</v>
      </c>
    </row>
    <row r="92" s="2" customFormat="1">
      <c r="A92" s="40"/>
      <c r="B92" s="41"/>
      <c r="C92" s="42"/>
      <c r="D92" s="227" t="s">
        <v>199</v>
      </c>
      <c r="E92" s="42"/>
      <c r="F92" s="228" t="s">
        <v>6424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199</v>
      </c>
      <c r="AU92" s="19" t="s">
        <v>82</v>
      </c>
    </row>
    <row r="93" s="13" customFormat="1">
      <c r="A93" s="13"/>
      <c r="B93" s="232"/>
      <c r="C93" s="233"/>
      <c r="D93" s="234" t="s">
        <v>205</v>
      </c>
      <c r="E93" s="235" t="s">
        <v>19</v>
      </c>
      <c r="F93" s="236" t="s">
        <v>6425</v>
      </c>
      <c r="G93" s="233"/>
      <c r="H93" s="237">
        <v>11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205</v>
      </c>
      <c r="AU93" s="243" t="s">
        <v>82</v>
      </c>
      <c r="AV93" s="13" t="s">
        <v>82</v>
      </c>
      <c r="AW93" s="13" t="s">
        <v>33</v>
      </c>
      <c r="AX93" s="13" t="s">
        <v>72</v>
      </c>
      <c r="AY93" s="243" t="s">
        <v>190</v>
      </c>
    </row>
    <row r="94" s="13" customFormat="1">
      <c r="A94" s="13"/>
      <c r="B94" s="232"/>
      <c r="C94" s="233"/>
      <c r="D94" s="234" t="s">
        <v>205</v>
      </c>
      <c r="E94" s="235" t="s">
        <v>19</v>
      </c>
      <c r="F94" s="236" t="s">
        <v>6426</v>
      </c>
      <c r="G94" s="233"/>
      <c r="H94" s="237">
        <v>4</v>
      </c>
      <c r="I94" s="238"/>
      <c r="J94" s="233"/>
      <c r="K94" s="233"/>
      <c r="L94" s="239"/>
      <c r="M94" s="240"/>
      <c r="N94" s="241"/>
      <c r="O94" s="241"/>
      <c r="P94" s="241"/>
      <c r="Q94" s="241"/>
      <c r="R94" s="241"/>
      <c r="S94" s="241"/>
      <c r="T94" s="24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3" t="s">
        <v>205</v>
      </c>
      <c r="AU94" s="243" t="s">
        <v>82</v>
      </c>
      <c r="AV94" s="13" t="s">
        <v>82</v>
      </c>
      <c r="AW94" s="13" t="s">
        <v>33</v>
      </c>
      <c r="AX94" s="13" t="s">
        <v>72</v>
      </c>
      <c r="AY94" s="243" t="s">
        <v>190</v>
      </c>
    </row>
    <row r="95" s="15" customFormat="1">
      <c r="A95" s="15"/>
      <c r="B95" s="264"/>
      <c r="C95" s="265"/>
      <c r="D95" s="234" t="s">
        <v>205</v>
      </c>
      <c r="E95" s="266" t="s">
        <v>19</v>
      </c>
      <c r="F95" s="267" t="s">
        <v>243</v>
      </c>
      <c r="G95" s="265"/>
      <c r="H95" s="268">
        <v>15</v>
      </c>
      <c r="I95" s="269"/>
      <c r="J95" s="265"/>
      <c r="K95" s="265"/>
      <c r="L95" s="270"/>
      <c r="M95" s="271"/>
      <c r="N95" s="272"/>
      <c r="O95" s="272"/>
      <c r="P95" s="272"/>
      <c r="Q95" s="272"/>
      <c r="R95" s="272"/>
      <c r="S95" s="272"/>
      <c r="T95" s="273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4" t="s">
        <v>205</v>
      </c>
      <c r="AU95" s="274" t="s">
        <v>82</v>
      </c>
      <c r="AV95" s="15" t="s">
        <v>197</v>
      </c>
      <c r="AW95" s="15" t="s">
        <v>33</v>
      </c>
      <c r="AX95" s="15" t="s">
        <v>79</v>
      </c>
      <c r="AY95" s="274" t="s">
        <v>190</v>
      </c>
    </row>
    <row r="96" s="2" customFormat="1" ht="16.5" customHeight="1">
      <c r="A96" s="40"/>
      <c r="B96" s="41"/>
      <c r="C96" s="244" t="s">
        <v>82</v>
      </c>
      <c r="D96" s="244" t="s">
        <v>219</v>
      </c>
      <c r="E96" s="245" t="s">
        <v>6427</v>
      </c>
      <c r="F96" s="246" t="s">
        <v>6428</v>
      </c>
      <c r="G96" s="247" t="s">
        <v>408</v>
      </c>
      <c r="H96" s="248">
        <v>4</v>
      </c>
      <c r="I96" s="249"/>
      <c r="J96" s="250">
        <f>ROUND(I96*H96,2)</f>
        <v>0</v>
      </c>
      <c r="K96" s="246" t="s">
        <v>196</v>
      </c>
      <c r="L96" s="251"/>
      <c r="M96" s="252" t="s">
        <v>19</v>
      </c>
      <c r="N96" s="253" t="s">
        <v>43</v>
      </c>
      <c r="O96" s="86"/>
      <c r="P96" s="223">
        <f>O96*H96</f>
        <v>0</v>
      </c>
      <c r="Q96" s="223">
        <v>0.021899999999999999</v>
      </c>
      <c r="R96" s="223">
        <f>Q96*H96</f>
        <v>0.087599999999999997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419</v>
      </c>
      <c r="AT96" s="225" t="s">
        <v>219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307</v>
      </c>
      <c r="BM96" s="225" t="s">
        <v>6429</v>
      </c>
    </row>
    <row r="97" s="13" customFormat="1">
      <c r="A97" s="13"/>
      <c r="B97" s="232"/>
      <c r="C97" s="233"/>
      <c r="D97" s="234" t="s">
        <v>205</v>
      </c>
      <c r="E97" s="235" t="s">
        <v>19</v>
      </c>
      <c r="F97" s="236" t="s">
        <v>6426</v>
      </c>
      <c r="G97" s="233"/>
      <c r="H97" s="237">
        <v>4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205</v>
      </c>
      <c r="AU97" s="243" t="s">
        <v>82</v>
      </c>
      <c r="AV97" s="13" t="s">
        <v>82</v>
      </c>
      <c r="AW97" s="13" t="s">
        <v>33</v>
      </c>
      <c r="AX97" s="13" t="s">
        <v>79</v>
      </c>
      <c r="AY97" s="243" t="s">
        <v>190</v>
      </c>
    </row>
    <row r="98" s="2" customFormat="1" ht="16.5" customHeight="1">
      <c r="A98" s="40"/>
      <c r="B98" s="41"/>
      <c r="C98" s="244" t="s">
        <v>207</v>
      </c>
      <c r="D98" s="244" t="s">
        <v>219</v>
      </c>
      <c r="E98" s="245" t="s">
        <v>6430</v>
      </c>
      <c r="F98" s="246" t="s">
        <v>6431</v>
      </c>
      <c r="G98" s="247" t="s">
        <v>408</v>
      </c>
      <c r="H98" s="248">
        <v>11</v>
      </c>
      <c r="I98" s="249"/>
      <c r="J98" s="250">
        <f>ROUND(I98*H98,2)</f>
        <v>0</v>
      </c>
      <c r="K98" s="246" t="s">
        <v>196</v>
      </c>
      <c r="L98" s="251"/>
      <c r="M98" s="252" t="s">
        <v>19</v>
      </c>
      <c r="N98" s="253" t="s">
        <v>43</v>
      </c>
      <c r="O98" s="86"/>
      <c r="P98" s="223">
        <f>O98*H98</f>
        <v>0</v>
      </c>
      <c r="Q98" s="223">
        <v>0.014500000000000001</v>
      </c>
      <c r="R98" s="223">
        <f>Q98*H98</f>
        <v>0.1595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419</v>
      </c>
      <c r="AT98" s="225" t="s">
        <v>219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307</v>
      </c>
      <c r="BM98" s="225" t="s">
        <v>6432</v>
      </c>
    </row>
    <row r="99" s="13" customFormat="1">
      <c r="A99" s="13"/>
      <c r="B99" s="232"/>
      <c r="C99" s="233"/>
      <c r="D99" s="234" t="s">
        <v>205</v>
      </c>
      <c r="E99" s="235" t="s">
        <v>19</v>
      </c>
      <c r="F99" s="236" t="s">
        <v>6425</v>
      </c>
      <c r="G99" s="233"/>
      <c r="H99" s="237">
        <v>11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205</v>
      </c>
      <c r="AU99" s="243" t="s">
        <v>82</v>
      </c>
      <c r="AV99" s="13" t="s">
        <v>82</v>
      </c>
      <c r="AW99" s="13" t="s">
        <v>33</v>
      </c>
      <c r="AX99" s="13" t="s">
        <v>79</v>
      </c>
      <c r="AY99" s="243" t="s">
        <v>190</v>
      </c>
    </row>
    <row r="100" s="2" customFormat="1" ht="16.5" customHeight="1">
      <c r="A100" s="40"/>
      <c r="B100" s="41"/>
      <c r="C100" s="214" t="s">
        <v>197</v>
      </c>
      <c r="D100" s="214" t="s">
        <v>192</v>
      </c>
      <c r="E100" s="215" t="s">
        <v>6433</v>
      </c>
      <c r="F100" s="216" t="s">
        <v>6434</v>
      </c>
      <c r="G100" s="217" t="s">
        <v>408</v>
      </c>
      <c r="H100" s="218">
        <v>15</v>
      </c>
      <c r="I100" s="219"/>
      <c r="J100" s="220">
        <f>ROUND(I100*H100,2)</f>
        <v>0</v>
      </c>
      <c r="K100" s="216" t="s">
        <v>196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307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307</v>
      </c>
      <c r="BM100" s="225" t="s">
        <v>6435</v>
      </c>
    </row>
    <row r="101" s="2" customFormat="1">
      <c r="A101" s="40"/>
      <c r="B101" s="41"/>
      <c r="C101" s="42"/>
      <c r="D101" s="227" t="s">
        <v>199</v>
      </c>
      <c r="E101" s="42"/>
      <c r="F101" s="228" t="s">
        <v>6436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199</v>
      </c>
      <c r="AU101" s="19" t="s">
        <v>82</v>
      </c>
    </row>
    <row r="102" s="13" customFormat="1">
      <c r="A102" s="13"/>
      <c r="B102" s="232"/>
      <c r="C102" s="233"/>
      <c r="D102" s="234" t="s">
        <v>205</v>
      </c>
      <c r="E102" s="235" t="s">
        <v>19</v>
      </c>
      <c r="F102" s="236" t="s">
        <v>6425</v>
      </c>
      <c r="G102" s="233"/>
      <c r="H102" s="237">
        <v>11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205</v>
      </c>
      <c r="AU102" s="243" t="s">
        <v>82</v>
      </c>
      <c r="AV102" s="13" t="s">
        <v>82</v>
      </c>
      <c r="AW102" s="13" t="s">
        <v>33</v>
      </c>
      <c r="AX102" s="13" t="s">
        <v>72</v>
      </c>
      <c r="AY102" s="243" t="s">
        <v>190</v>
      </c>
    </row>
    <row r="103" s="13" customFormat="1">
      <c r="A103" s="13"/>
      <c r="B103" s="232"/>
      <c r="C103" s="233"/>
      <c r="D103" s="234" t="s">
        <v>205</v>
      </c>
      <c r="E103" s="235" t="s">
        <v>19</v>
      </c>
      <c r="F103" s="236" t="s">
        <v>6426</v>
      </c>
      <c r="G103" s="233"/>
      <c r="H103" s="237">
        <v>4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205</v>
      </c>
      <c r="AU103" s="243" t="s">
        <v>82</v>
      </c>
      <c r="AV103" s="13" t="s">
        <v>82</v>
      </c>
      <c r="AW103" s="13" t="s">
        <v>33</v>
      </c>
      <c r="AX103" s="13" t="s">
        <v>72</v>
      </c>
      <c r="AY103" s="243" t="s">
        <v>190</v>
      </c>
    </row>
    <row r="104" s="15" customFormat="1">
      <c r="A104" s="15"/>
      <c r="B104" s="264"/>
      <c r="C104" s="265"/>
      <c r="D104" s="234" t="s">
        <v>205</v>
      </c>
      <c r="E104" s="266" t="s">
        <v>19</v>
      </c>
      <c r="F104" s="267" t="s">
        <v>243</v>
      </c>
      <c r="G104" s="265"/>
      <c r="H104" s="268">
        <v>15</v>
      </c>
      <c r="I104" s="269"/>
      <c r="J104" s="265"/>
      <c r="K104" s="265"/>
      <c r="L104" s="270"/>
      <c r="M104" s="271"/>
      <c r="N104" s="272"/>
      <c r="O104" s="272"/>
      <c r="P104" s="272"/>
      <c r="Q104" s="272"/>
      <c r="R104" s="272"/>
      <c r="S104" s="272"/>
      <c r="T104" s="27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4" t="s">
        <v>205</v>
      </c>
      <c r="AU104" s="274" t="s">
        <v>82</v>
      </c>
      <c r="AV104" s="15" t="s">
        <v>197</v>
      </c>
      <c r="AW104" s="15" t="s">
        <v>33</v>
      </c>
      <c r="AX104" s="15" t="s">
        <v>79</v>
      </c>
      <c r="AY104" s="274" t="s">
        <v>190</v>
      </c>
    </row>
    <row r="105" s="2" customFormat="1" ht="16.5" customHeight="1">
      <c r="A105" s="40"/>
      <c r="B105" s="41"/>
      <c r="C105" s="244" t="s">
        <v>218</v>
      </c>
      <c r="D105" s="244" t="s">
        <v>219</v>
      </c>
      <c r="E105" s="245" t="s">
        <v>6437</v>
      </c>
      <c r="F105" s="246" t="s">
        <v>6438</v>
      </c>
      <c r="G105" s="247" t="s">
        <v>408</v>
      </c>
      <c r="H105" s="248">
        <v>11</v>
      </c>
      <c r="I105" s="249"/>
      <c r="J105" s="250">
        <f>ROUND(I105*H105,2)</f>
        <v>0</v>
      </c>
      <c r="K105" s="246" t="s">
        <v>196</v>
      </c>
      <c r="L105" s="251"/>
      <c r="M105" s="252" t="s">
        <v>19</v>
      </c>
      <c r="N105" s="253" t="s">
        <v>43</v>
      </c>
      <c r="O105" s="86"/>
      <c r="P105" s="223">
        <f>O105*H105</f>
        <v>0</v>
      </c>
      <c r="Q105" s="223">
        <v>0.0022000000000000001</v>
      </c>
      <c r="R105" s="223">
        <f>Q105*H105</f>
        <v>0.024200000000000003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419</v>
      </c>
      <c r="AT105" s="225" t="s">
        <v>219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307</v>
      </c>
      <c r="BM105" s="225" t="s">
        <v>6439</v>
      </c>
    </row>
    <row r="106" s="13" customFormat="1">
      <c r="A106" s="13"/>
      <c r="B106" s="232"/>
      <c r="C106" s="233"/>
      <c r="D106" s="234" t="s">
        <v>205</v>
      </c>
      <c r="E106" s="235" t="s">
        <v>19</v>
      </c>
      <c r="F106" s="236" t="s">
        <v>6425</v>
      </c>
      <c r="G106" s="233"/>
      <c r="H106" s="237">
        <v>11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205</v>
      </c>
      <c r="AU106" s="243" t="s">
        <v>82</v>
      </c>
      <c r="AV106" s="13" t="s">
        <v>82</v>
      </c>
      <c r="AW106" s="13" t="s">
        <v>33</v>
      </c>
      <c r="AX106" s="13" t="s">
        <v>79</v>
      </c>
      <c r="AY106" s="243" t="s">
        <v>190</v>
      </c>
    </row>
    <row r="107" s="2" customFormat="1" ht="16.5" customHeight="1">
      <c r="A107" s="40"/>
      <c r="B107" s="41"/>
      <c r="C107" s="244" t="s">
        <v>228</v>
      </c>
      <c r="D107" s="244" t="s">
        <v>219</v>
      </c>
      <c r="E107" s="245" t="s">
        <v>6440</v>
      </c>
      <c r="F107" s="246" t="s">
        <v>6441</v>
      </c>
      <c r="G107" s="247" t="s">
        <v>408</v>
      </c>
      <c r="H107" s="248">
        <v>4</v>
      </c>
      <c r="I107" s="249"/>
      <c r="J107" s="250">
        <f>ROUND(I107*H107,2)</f>
        <v>0</v>
      </c>
      <c r="K107" s="246" t="s">
        <v>554</v>
      </c>
      <c r="L107" s="251"/>
      <c r="M107" s="252" t="s">
        <v>19</v>
      </c>
      <c r="N107" s="253" t="s">
        <v>43</v>
      </c>
      <c r="O107" s="86"/>
      <c r="P107" s="223">
        <f>O107*H107</f>
        <v>0</v>
      </c>
      <c r="Q107" s="223">
        <v>0.0022000000000000001</v>
      </c>
      <c r="R107" s="223">
        <f>Q107*H107</f>
        <v>0.0088000000000000005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419</v>
      </c>
      <c r="AT107" s="225" t="s">
        <v>219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307</v>
      </c>
      <c r="BM107" s="225" t="s">
        <v>6442</v>
      </c>
    </row>
    <row r="108" s="13" customFormat="1">
      <c r="A108" s="13"/>
      <c r="B108" s="232"/>
      <c r="C108" s="233"/>
      <c r="D108" s="234" t="s">
        <v>205</v>
      </c>
      <c r="E108" s="235" t="s">
        <v>19</v>
      </c>
      <c r="F108" s="236" t="s">
        <v>6426</v>
      </c>
      <c r="G108" s="233"/>
      <c r="H108" s="237">
        <v>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205</v>
      </c>
      <c r="AU108" s="243" t="s">
        <v>82</v>
      </c>
      <c r="AV108" s="13" t="s">
        <v>82</v>
      </c>
      <c r="AW108" s="13" t="s">
        <v>33</v>
      </c>
      <c r="AX108" s="13" t="s">
        <v>79</v>
      </c>
      <c r="AY108" s="243" t="s">
        <v>190</v>
      </c>
    </row>
    <row r="109" s="2" customFormat="1" ht="16.5" customHeight="1">
      <c r="A109" s="40"/>
      <c r="B109" s="41"/>
      <c r="C109" s="244" t="s">
        <v>233</v>
      </c>
      <c r="D109" s="244" t="s">
        <v>219</v>
      </c>
      <c r="E109" s="245" t="s">
        <v>6443</v>
      </c>
      <c r="F109" s="246" t="s">
        <v>6444</v>
      </c>
      <c r="G109" s="247" t="s">
        <v>408</v>
      </c>
      <c r="H109" s="248">
        <v>4</v>
      </c>
      <c r="I109" s="249"/>
      <c r="J109" s="250">
        <f>ROUND(I109*H109,2)</f>
        <v>0</v>
      </c>
      <c r="K109" s="246" t="s">
        <v>554</v>
      </c>
      <c r="L109" s="251"/>
      <c r="M109" s="252" t="s">
        <v>19</v>
      </c>
      <c r="N109" s="253" t="s">
        <v>43</v>
      </c>
      <c r="O109" s="86"/>
      <c r="P109" s="223">
        <f>O109*H109</f>
        <v>0</v>
      </c>
      <c r="Q109" s="223">
        <v>0.001</v>
      </c>
      <c r="R109" s="223">
        <f>Q109*H109</f>
        <v>0.0040000000000000001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419</v>
      </c>
      <c r="AT109" s="225" t="s">
        <v>219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307</v>
      </c>
      <c r="BM109" s="225" t="s">
        <v>6445</v>
      </c>
    </row>
    <row r="110" s="13" customFormat="1">
      <c r="A110" s="13"/>
      <c r="B110" s="232"/>
      <c r="C110" s="233"/>
      <c r="D110" s="234" t="s">
        <v>205</v>
      </c>
      <c r="E110" s="235" t="s">
        <v>19</v>
      </c>
      <c r="F110" s="236" t="s">
        <v>6426</v>
      </c>
      <c r="G110" s="233"/>
      <c r="H110" s="237">
        <v>4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205</v>
      </c>
      <c r="AU110" s="243" t="s">
        <v>82</v>
      </c>
      <c r="AV110" s="13" t="s">
        <v>82</v>
      </c>
      <c r="AW110" s="13" t="s">
        <v>33</v>
      </c>
      <c r="AX110" s="13" t="s">
        <v>79</v>
      </c>
      <c r="AY110" s="243" t="s">
        <v>190</v>
      </c>
    </row>
    <row r="111" s="2" customFormat="1" ht="16.5" customHeight="1">
      <c r="A111" s="40"/>
      <c r="B111" s="41"/>
      <c r="C111" s="214" t="s">
        <v>223</v>
      </c>
      <c r="D111" s="214" t="s">
        <v>192</v>
      </c>
      <c r="E111" s="215" t="s">
        <v>6446</v>
      </c>
      <c r="F111" s="216" t="s">
        <v>6447</v>
      </c>
      <c r="G111" s="217" t="s">
        <v>408</v>
      </c>
      <c r="H111" s="218">
        <v>6</v>
      </c>
      <c r="I111" s="219"/>
      <c r="J111" s="220">
        <f>ROUND(I111*H111,2)</f>
        <v>0</v>
      </c>
      <c r="K111" s="216" t="s">
        <v>196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8.0000000000000007E-05</v>
      </c>
      <c r="R111" s="223">
        <f>Q111*H111</f>
        <v>0.00048000000000000007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307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307</v>
      </c>
      <c r="BM111" s="225" t="s">
        <v>6448</v>
      </c>
    </row>
    <row r="112" s="2" customFormat="1">
      <c r="A112" s="40"/>
      <c r="B112" s="41"/>
      <c r="C112" s="42"/>
      <c r="D112" s="227" t="s">
        <v>199</v>
      </c>
      <c r="E112" s="42"/>
      <c r="F112" s="228" t="s">
        <v>6449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199</v>
      </c>
      <c r="AU112" s="19" t="s">
        <v>82</v>
      </c>
    </row>
    <row r="113" s="13" customFormat="1">
      <c r="A113" s="13"/>
      <c r="B113" s="232"/>
      <c r="C113" s="233"/>
      <c r="D113" s="234" t="s">
        <v>205</v>
      </c>
      <c r="E113" s="235" t="s">
        <v>19</v>
      </c>
      <c r="F113" s="236" t="s">
        <v>6450</v>
      </c>
      <c r="G113" s="233"/>
      <c r="H113" s="237">
        <v>6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205</v>
      </c>
      <c r="AU113" s="243" t="s">
        <v>82</v>
      </c>
      <c r="AV113" s="13" t="s">
        <v>82</v>
      </c>
      <c r="AW113" s="13" t="s">
        <v>33</v>
      </c>
      <c r="AX113" s="13" t="s">
        <v>79</v>
      </c>
      <c r="AY113" s="243" t="s">
        <v>190</v>
      </c>
    </row>
    <row r="114" s="2" customFormat="1" ht="16.5" customHeight="1">
      <c r="A114" s="40"/>
      <c r="B114" s="41"/>
      <c r="C114" s="244" t="s">
        <v>244</v>
      </c>
      <c r="D114" s="244" t="s">
        <v>219</v>
      </c>
      <c r="E114" s="245" t="s">
        <v>6451</v>
      </c>
      <c r="F114" s="246" t="s">
        <v>6452</v>
      </c>
      <c r="G114" s="247" t="s">
        <v>408</v>
      </c>
      <c r="H114" s="248">
        <v>6</v>
      </c>
      <c r="I114" s="249"/>
      <c r="J114" s="250">
        <f>ROUND(I114*H114,2)</f>
        <v>0</v>
      </c>
      <c r="K114" s="246" t="s">
        <v>196</v>
      </c>
      <c r="L114" s="251"/>
      <c r="M114" s="252" t="s">
        <v>19</v>
      </c>
      <c r="N114" s="253" t="s">
        <v>43</v>
      </c>
      <c r="O114" s="86"/>
      <c r="P114" s="223">
        <f>O114*H114</f>
        <v>0</v>
      </c>
      <c r="Q114" s="223">
        <v>0.017999999999999999</v>
      </c>
      <c r="R114" s="223">
        <f>Q114*H114</f>
        <v>0.10799999999999999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419</v>
      </c>
      <c r="AT114" s="225" t="s">
        <v>219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307</v>
      </c>
      <c r="BM114" s="225" t="s">
        <v>6453</v>
      </c>
    </row>
    <row r="115" s="13" customFormat="1">
      <c r="A115" s="13"/>
      <c r="B115" s="232"/>
      <c r="C115" s="233"/>
      <c r="D115" s="234" t="s">
        <v>205</v>
      </c>
      <c r="E115" s="235" t="s">
        <v>19</v>
      </c>
      <c r="F115" s="236" t="s">
        <v>6450</v>
      </c>
      <c r="G115" s="233"/>
      <c r="H115" s="237">
        <v>6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205</v>
      </c>
      <c r="AU115" s="243" t="s">
        <v>82</v>
      </c>
      <c r="AV115" s="13" t="s">
        <v>82</v>
      </c>
      <c r="AW115" s="13" t="s">
        <v>33</v>
      </c>
      <c r="AX115" s="13" t="s">
        <v>79</v>
      </c>
      <c r="AY115" s="243" t="s">
        <v>190</v>
      </c>
    </row>
    <row r="116" s="2" customFormat="1" ht="16.5" customHeight="1">
      <c r="A116" s="40"/>
      <c r="B116" s="41"/>
      <c r="C116" s="244" t="s">
        <v>249</v>
      </c>
      <c r="D116" s="244" t="s">
        <v>219</v>
      </c>
      <c r="E116" s="245" t="s">
        <v>6454</v>
      </c>
      <c r="F116" s="246" t="s">
        <v>6455</v>
      </c>
      <c r="G116" s="247" t="s">
        <v>408</v>
      </c>
      <c r="H116" s="248">
        <v>4</v>
      </c>
      <c r="I116" s="249"/>
      <c r="J116" s="250">
        <f>ROUND(I116*H116,2)</f>
        <v>0</v>
      </c>
      <c r="K116" s="246" t="s">
        <v>196</v>
      </c>
      <c r="L116" s="251"/>
      <c r="M116" s="252" t="s">
        <v>19</v>
      </c>
      <c r="N116" s="253" t="s">
        <v>43</v>
      </c>
      <c r="O116" s="86"/>
      <c r="P116" s="223">
        <f>O116*H116</f>
        <v>0</v>
      </c>
      <c r="Q116" s="223">
        <v>0.0018</v>
      </c>
      <c r="R116" s="223">
        <f>Q116*H116</f>
        <v>0.0071999999999999998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419</v>
      </c>
      <c r="AT116" s="225" t="s">
        <v>219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307</v>
      </c>
      <c r="BM116" s="225" t="s">
        <v>6456</v>
      </c>
    </row>
    <row r="117" s="13" customFormat="1">
      <c r="A117" s="13"/>
      <c r="B117" s="232"/>
      <c r="C117" s="233"/>
      <c r="D117" s="234" t="s">
        <v>205</v>
      </c>
      <c r="E117" s="235" t="s">
        <v>19</v>
      </c>
      <c r="F117" s="236" t="s">
        <v>6457</v>
      </c>
      <c r="G117" s="233"/>
      <c r="H117" s="237">
        <v>4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205</v>
      </c>
      <c r="AU117" s="243" t="s">
        <v>82</v>
      </c>
      <c r="AV117" s="13" t="s">
        <v>82</v>
      </c>
      <c r="AW117" s="13" t="s">
        <v>33</v>
      </c>
      <c r="AX117" s="13" t="s">
        <v>79</v>
      </c>
      <c r="AY117" s="243" t="s">
        <v>190</v>
      </c>
    </row>
    <row r="118" s="2" customFormat="1" ht="16.5" customHeight="1">
      <c r="A118" s="40"/>
      <c r="B118" s="41"/>
      <c r="C118" s="214" t="s">
        <v>258</v>
      </c>
      <c r="D118" s="214" t="s">
        <v>192</v>
      </c>
      <c r="E118" s="215" t="s">
        <v>6458</v>
      </c>
      <c r="F118" s="216" t="s">
        <v>6459</v>
      </c>
      <c r="G118" s="217" t="s">
        <v>553</v>
      </c>
      <c r="H118" s="218">
        <v>9</v>
      </c>
      <c r="I118" s="219"/>
      <c r="J118" s="220">
        <f>ROUND(I118*H118,2)</f>
        <v>0</v>
      </c>
      <c r="K118" s="216" t="s">
        <v>554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0.0032599999999999999</v>
      </c>
      <c r="R118" s="223">
        <f>Q118*H118</f>
        <v>0.029339999999999998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307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307</v>
      </c>
      <c r="BM118" s="225" t="s">
        <v>6460</v>
      </c>
    </row>
    <row r="119" s="13" customFormat="1">
      <c r="A119" s="13"/>
      <c r="B119" s="232"/>
      <c r="C119" s="233"/>
      <c r="D119" s="234" t="s">
        <v>205</v>
      </c>
      <c r="E119" s="235" t="s">
        <v>19</v>
      </c>
      <c r="F119" s="236" t="s">
        <v>6461</v>
      </c>
      <c r="G119" s="233"/>
      <c r="H119" s="237">
        <v>9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205</v>
      </c>
      <c r="AU119" s="243" t="s">
        <v>82</v>
      </c>
      <c r="AV119" s="13" t="s">
        <v>82</v>
      </c>
      <c r="AW119" s="13" t="s">
        <v>33</v>
      </c>
      <c r="AX119" s="13" t="s">
        <v>79</v>
      </c>
      <c r="AY119" s="243" t="s">
        <v>190</v>
      </c>
    </row>
    <row r="120" s="2" customFormat="1" ht="16.5" customHeight="1">
      <c r="A120" s="40"/>
      <c r="B120" s="41"/>
      <c r="C120" s="244" t="s">
        <v>272</v>
      </c>
      <c r="D120" s="244" t="s">
        <v>219</v>
      </c>
      <c r="E120" s="245" t="s">
        <v>6462</v>
      </c>
      <c r="F120" s="246" t="s">
        <v>6463</v>
      </c>
      <c r="G120" s="247" t="s">
        <v>408</v>
      </c>
      <c r="H120" s="248">
        <v>9</v>
      </c>
      <c r="I120" s="249"/>
      <c r="J120" s="250">
        <f>ROUND(I120*H120,2)</f>
        <v>0</v>
      </c>
      <c r="K120" s="246" t="s">
        <v>196</v>
      </c>
      <c r="L120" s="251"/>
      <c r="M120" s="252" t="s">
        <v>19</v>
      </c>
      <c r="N120" s="253" t="s">
        <v>43</v>
      </c>
      <c r="O120" s="86"/>
      <c r="P120" s="223">
        <f>O120*H120</f>
        <v>0</v>
      </c>
      <c r="Q120" s="223">
        <v>0.0080000000000000002</v>
      </c>
      <c r="R120" s="223">
        <f>Q120*H120</f>
        <v>0.072000000000000008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419</v>
      </c>
      <c r="AT120" s="225" t="s">
        <v>219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307</v>
      </c>
      <c r="BM120" s="225" t="s">
        <v>6464</v>
      </c>
    </row>
    <row r="121" s="13" customFormat="1">
      <c r="A121" s="13"/>
      <c r="B121" s="232"/>
      <c r="C121" s="233"/>
      <c r="D121" s="234" t="s">
        <v>205</v>
      </c>
      <c r="E121" s="235" t="s">
        <v>19</v>
      </c>
      <c r="F121" s="236" t="s">
        <v>6461</v>
      </c>
      <c r="G121" s="233"/>
      <c r="H121" s="237">
        <v>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205</v>
      </c>
      <c r="AU121" s="243" t="s">
        <v>82</v>
      </c>
      <c r="AV121" s="13" t="s">
        <v>82</v>
      </c>
      <c r="AW121" s="13" t="s">
        <v>33</v>
      </c>
      <c r="AX121" s="13" t="s">
        <v>79</v>
      </c>
      <c r="AY121" s="243" t="s">
        <v>190</v>
      </c>
    </row>
    <row r="122" s="2" customFormat="1" ht="16.5" customHeight="1">
      <c r="A122" s="40"/>
      <c r="B122" s="41"/>
      <c r="C122" s="214" t="s">
        <v>282</v>
      </c>
      <c r="D122" s="214" t="s">
        <v>192</v>
      </c>
      <c r="E122" s="215" t="s">
        <v>6465</v>
      </c>
      <c r="F122" s="216" t="s">
        <v>6466</v>
      </c>
      <c r="G122" s="217" t="s">
        <v>553</v>
      </c>
      <c r="H122" s="218">
        <v>1</v>
      </c>
      <c r="I122" s="219"/>
      <c r="J122" s="220">
        <f>ROUND(I122*H122,2)</f>
        <v>0</v>
      </c>
      <c r="K122" s="216" t="s">
        <v>554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0.0032599999999999999</v>
      </c>
      <c r="R122" s="223">
        <f>Q122*H122</f>
        <v>0.0032599999999999999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307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307</v>
      </c>
      <c r="BM122" s="225" t="s">
        <v>6467</v>
      </c>
    </row>
    <row r="123" s="13" customFormat="1">
      <c r="A123" s="13"/>
      <c r="B123" s="232"/>
      <c r="C123" s="233"/>
      <c r="D123" s="234" t="s">
        <v>205</v>
      </c>
      <c r="E123" s="235" t="s">
        <v>19</v>
      </c>
      <c r="F123" s="236" t="s">
        <v>6468</v>
      </c>
      <c r="G123" s="233"/>
      <c r="H123" s="237">
        <v>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205</v>
      </c>
      <c r="AU123" s="243" t="s">
        <v>82</v>
      </c>
      <c r="AV123" s="13" t="s">
        <v>82</v>
      </c>
      <c r="AW123" s="13" t="s">
        <v>33</v>
      </c>
      <c r="AX123" s="13" t="s">
        <v>79</v>
      </c>
      <c r="AY123" s="243" t="s">
        <v>190</v>
      </c>
    </row>
    <row r="124" s="2" customFormat="1" ht="16.5" customHeight="1">
      <c r="A124" s="40"/>
      <c r="B124" s="41"/>
      <c r="C124" s="244" t="s">
        <v>291</v>
      </c>
      <c r="D124" s="244" t="s">
        <v>219</v>
      </c>
      <c r="E124" s="245" t="s">
        <v>6469</v>
      </c>
      <c r="F124" s="246" t="s">
        <v>6470</v>
      </c>
      <c r="G124" s="247" t="s">
        <v>408</v>
      </c>
      <c r="H124" s="248">
        <v>1</v>
      </c>
      <c r="I124" s="249"/>
      <c r="J124" s="250">
        <f>ROUND(I124*H124,2)</f>
        <v>0</v>
      </c>
      <c r="K124" s="246" t="s">
        <v>554</v>
      </c>
      <c r="L124" s="251"/>
      <c r="M124" s="252" t="s">
        <v>19</v>
      </c>
      <c r="N124" s="253" t="s">
        <v>43</v>
      </c>
      <c r="O124" s="86"/>
      <c r="P124" s="223">
        <f>O124*H124</f>
        <v>0</v>
      </c>
      <c r="Q124" s="223">
        <v>0.014999999999999999</v>
      </c>
      <c r="R124" s="223">
        <f>Q124*H124</f>
        <v>0.014999999999999999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419</v>
      </c>
      <c r="AT124" s="225" t="s">
        <v>219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307</v>
      </c>
      <c r="BM124" s="225" t="s">
        <v>6471</v>
      </c>
    </row>
    <row r="125" s="13" customFormat="1">
      <c r="A125" s="13"/>
      <c r="B125" s="232"/>
      <c r="C125" s="233"/>
      <c r="D125" s="234" t="s">
        <v>205</v>
      </c>
      <c r="E125" s="235" t="s">
        <v>19</v>
      </c>
      <c r="F125" s="236" t="s">
        <v>6468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205</v>
      </c>
      <c r="AU125" s="243" t="s">
        <v>82</v>
      </c>
      <c r="AV125" s="13" t="s">
        <v>82</v>
      </c>
      <c r="AW125" s="13" t="s">
        <v>33</v>
      </c>
      <c r="AX125" s="13" t="s">
        <v>79</v>
      </c>
      <c r="AY125" s="243" t="s">
        <v>190</v>
      </c>
    </row>
    <row r="126" s="2" customFormat="1" ht="16.5" customHeight="1">
      <c r="A126" s="40"/>
      <c r="B126" s="41"/>
      <c r="C126" s="214" t="s">
        <v>8</v>
      </c>
      <c r="D126" s="214" t="s">
        <v>192</v>
      </c>
      <c r="E126" s="215" t="s">
        <v>6472</v>
      </c>
      <c r="F126" s="216" t="s">
        <v>6473</v>
      </c>
      <c r="G126" s="217" t="s">
        <v>553</v>
      </c>
      <c r="H126" s="218">
        <v>20</v>
      </c>
      <c r="I126" s="219"/>
      <c r="J126" s="220">
        <f>ROUND(I126*H126,2)</f>
        <v>0</v>
      </c>
      <c r="K126" s="216" t="s">
        <v>196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0.00173</v>
      </c>
      <c r="R126" s="223">
        <f>Q126*H126</f>
        <v>0.034599999999999999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307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307</v>
      </c>
      <c r="BM126" s="225" t="s">
        <v>6474</v>
      </c>
    </row>
    <row r="127" s="2" customFormat="1">
      <c r="A127" s="40"/>
      <c r="B127" s="41"/>
      <c r="C127" s="42"/>
      <c r="D127" s="227" t="s">
        <v>199</v>
      </c>
      <c r="E127" s="42"/>
      <c r="F127" s="228" t="s">
        <v>6475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199</v>
      </c>
      <c r="AU127" s="19" t="s">
        <v>82</v>
      </c>
    </row>
    <row r="128" s="13" customFormat="1">
      <c r="A128" s="13"/>
      <c r="B128" s="232"/>
      <c r="C128" s="233"/>
      <c r="D128" s="234" t="s">
        <v>205</v>
      </c>
      <c r="E128" s="235" t="s">
        <v>19</v>
      </c>
      <c r="F128" s="236" t="s">
        <v>6476</v>
      </c>
      <c r="G128" s="233"/>
      <c r="H128" s="237">
        <v>5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205</v>
      </c>
      <c r="AU128" s="243" t="s">
        <v>82</v>
      </c>
      <c r="AV128" s="13" t="s">
        <v>82</v>
      </c>
      <c r="AW128" s="13" t="s">
        <v>33</v>
      </c>
      <c r="AX128" s="13" t="s">
        <v>72</v>
      </c>
      <c r="AY128" s="243" t="s">
        <v>190</v>
      </c>
    </row>
    <row r="129" s="13" customFormat="1">
      <c r="A129" s="13"/>
      <c r="B129" s="232"/>
      <c r="C129" s="233"/>
      <c r="D129" s="234" t="s">
        <v>205</v>
      </c>
      <c r="E129" s="235" t="s">
        <v>19</v>
      </c>
      <c r="F129" s="236" t="s">
        <v>6477</v>
      </c>
      <c r="G129" s="233"/>
      <c r="H129" s="237">
        <v>11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205</v>
      </c>
      <c r="AU129" s="243" t="s">
        <v>82</v>
      </c>
      <c r="AV129" s="13" t="s">
        <v>82</v>
      </c>
      <c r="AW129" s="13" t="s">
        <v>33</v>
      </c>
      <c r="AX129" s="13" t="s">
        <v>72</v>
      </c>
      <c r="AY129" s="243" t="s">
        <v>190</v>
      </c>
    </row>
    <row r="130" s="13" customFormat="1">
      <c r="A130" s="13"/>
      <c r="B130" s="232"/>
      <c r="C130" s="233"/>
      <c r="D130" s="234" t="s">
        <v>205</v>
      </c>
      <c r="E130" s="235" t="s">
        <v>19</v>
      </c>
      <c r="F130" s="236" t="s">
        <v>6478</v>
      </c>
      <c r="G130" s="233"/>
      <c r="H130" s="237">
        <v>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205</v>
      </c>
      <c r="AU130" s="243" t="s">
        <v>82</v>
      </c>
      <c r="AV130" s="13" t="s">
        <v>82</v>
      </c>
      <c r="AW130" s="13" t="s">
        <v>33</v>
      </c>
      <c r="AX130" s="13" t="s">
        <v>72</v>
      </c>
      <c r="AY130" s="243" t="s">
        <v>190</v>
      </c>
    </row>
    <row r="131" s="15" customFormat="1">
      <c r="A131" s="15"/>
      <c r="B131" s="264"/>
      <c r="C131" s="265"/>
      <c r="D131" s="234" t="s">
        <v>205</v>
      </c>
      <c r="E131" s="266" t="s">
        <v>19</v>
      </c>
      <c r="F131" s="267" t="s">
        <v>243</v>
      </c>
      <c r="G131" s="265"/>
      <c r="H131" s="268">
        <v>20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4" t="s">
        <v>205</v>
      </c>
      <c r="AU131" s="274" t="s">
        <v>82</v>
      </c>
      <c r="AV131" s="15" t="s">
        <v>197</v>
      </c>
      <c r="AW131" s="15" t="s">
        <v>33</v>
      </c>
      <c r="AX131" s="15" t="s">
        <v>79</v>
      </c>
      <c r="AY131" s="274" t="s">
        <v>190</v>
      </c>
    </row>
    <row r="132" s="2" customFormat="1" ht="16.5" customHeight="1">
      <c r="A132" s="40"/>
      <c r="B132" s="41"/>
      <c r="C132" s="244" t="s">
        <v>307</v>
      </c>
      <c r="D132" s="244" t="s">
        <v>219</v>
      </c>
      <c r="E132" s="245" t="s">
        <v>6479</v>
      </c>
      <c r="F132" s="246" t="s">
        <v>6480</v>
      </c>
      <c r="G132" s="247" t="s">
        <v>408</v>
      </c>
      <c r="H132" s="248">
        <v>5</v>
      </c>
      <c r="I132" s="249"/>
      <c r="J132" s="250">
        <f>ROUND(I132*H132,2)</f>
        <v>0</v>
      </c>
      <c r="K132" s="246" t="s">
        <v>196</v>
      </c>
      <c r="L132" s="251"/>
      <c r="M132" s="252" t="s">
        <v>19</v>
      </c>
      <c r="N132" s="253" t="s">
        <v>43</v>
      </c>
      <c r="O132" s="86"/>
      <c r="P132" s="223">
        <f>O132*H132</f>
        <v>0</v>
      </c>
      <c r="Q132" s="223">
        <v>0.0135</v>
      </c>
      <c r="R132" s="223">
        <f>Q132*H132</f>
        <v>0.067500000000000004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419</v>
      </c>
      <c r="AT132" s="225" t="s">
        <v>219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307</v>
      </c>
      <c r="BM132" s="225" t="s">
        <v>6481</v>
      </c>
    </row>
    <row r="133" s="13" customFormat="1">
      <c r="A133" s="13"/>
      <c r="B133" s="232"/>
      <c r="C133" s="233"/>
      <c r="D133" s="234" t="s">
        <v>205</v>
      </c>
      <c r="E133" s="235" t="s">
        <v>19</v>
      </c>
      <c r="F133" s="236" t="s">
        <v>6476</v>
      </c>
      <c r="G133" s="233"/>
      <c r="H133" s="237">
        <v>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205</v>
      </c>
      <c r="AU133" s="243" t="s">
        <v>82</v>
      </c>
      <c r="AV133" s="13" t="s">
        <v>82</v>
      </c>
      <c r="AW133" s="13" t="s">
        <v>33</v>
      </c>
      <c r="AX133" s="13" t="s">
        <v>79</v>
      </c>
      <c r="AY133" s="243" t="s">
        <v>190</v>
      </c>
    </row>
    <row r="134" s="2" customFormat="1" ht="16.5" customHeight="1">
      <c r="A134" s="40"/>
      <c r="B134" s="41"/>
      <c r="C134" s="244" t="s">
        <v>226</v>
      </c>
      <c r="D134" s="244" t="s">
        <v>219</v>
      </c>
      <c r="E134" s="245" t="s">
        <v>6482</v>
      </c>
      <c r="F134" s="246" t="s">
        <v>6483</v>
      </c>
      <c r="G134" s="247" t="s">
        <v>408</v>
      </c>
      <c r="H134" s="248">
        <v>11</v>
      </c>
      <c r="I134" s="249"/>
      <c r="J134" s="250">
        <f>ROUND(I134*H134,2)</f>
        <v>0</v>
      </c>
      <c r="K134" s="246" t="s">
        <v>554</v>
      </c>
      <c r="L134" s="251"/>
      <c r="M134" s="252" t="s">
        <v>19</v>
      </c>
      <c r="N134" s="253" t="s">
        <v>43</v>
      </c>
      <c r="O134" s="86"/>
      <c r="P134" s="223">
        <f>O134*H134</f>
        <v>0</v>
      </c>
      <c r="Q134" s="223">
        <v>0.014999999999999999</v>
      </c>
      <c r="R134" s="223">
        <f>Q134*H134</f>
        <v>0.16499999999999998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419</v>
      </c>
      <c r="AT134" s="225" t="s">
        <v>219</v>
      </c>
      <c r="AU134" s="225" t="s">
        <v>82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307</v>
      </c>
      <c r="BM134" s="225" t="s">
        <v>6484</v>
      </c>
    </row>
    <row r="135" s="13" customFormat="1">
      <c r="A135" s="13"/>
      <c r="B135" s="232"/>
      <c r="C135" s="233"/>
      <c r="D135" s="234" t="s">
        <v>205</v>
      </c>
      <c r="E135" s="235" t="s">
        <v>19</v>
      </c>
      <c r="F135" s="236" t="s">
        <v>6477</v>
      </c>
      <c r="G135" s="233"/>
      <c r="H135" s="237">
        <v>11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205</v>
      </c>
      <c r="AU135" s="243" t="s">
        <v>82</v>
      </c>
      <c r="AV135" s="13" t="s">
        <v>82</v>
      </c>
      <c r="AW135" s="13" t="s">
        <v>33</v>
      </c>
      <c r="AX135" s="13" t="s">
        <v>79</v>
      </c>
      <c r="AY135" s="243" t="s">
        <v>190</v>
      </c>
    </row>
    <row r="136" s="2" customFormat="1" ht="16.5" customHeight="1">
      <c r="A136" s="40"/>
      <c r="B136" s="41"/>
      <c r="C136" s="244" t="s">
        <v>327</v>
      </c>
      <c r="D136" s="244" t="s">
        <v>219</v>
      </c>
      <c r="E136" s="245" t="s">
        <v>6485</v>
      </c>
      <c r="F136" s="246" t="s">
        <v>6486</v>
      </c>
      <c r="G136" s="247" t="s">
        <v>408</v>
      </c>
      <c r="H136" s="248">
        <v>4</v>
      </c>
      <c r="I136" s="249"/>
      <c r="J136" s="250">
        <f>ROUND(I136*H136,2)</f>
        <v>0</v>
      </c>
      <c r="K136" s="246" t="s">
        <v>196</v>
      </c>
      <c r="L136" s="251"/>
      <c r="M136" s="252" t="s">
        <v>19</v>
      </c>
      <c r="N136" s="253" t="s">
        <v>43</v>
      </c>
      <c r="O136" s="86"/>
      <c r="P136" s="223">
        <f>O136*H136</f>
        <v>0</v>
      </c>
      <c r="Q136" s="223">
        <v>0.017600000000000001</v>
      </c>
      <c r="R136" s="223">
        <f>Q136*H136</f>
        <v>0.070400000000000004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419</v>
      </c>
      <c r="AT136" s="225" t="s">
        <v>219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307</v>
      </c>
      <c r="BM136" s="225" t="s">
        <v>6487</v>
      </c>
    </row>
    <row r="137" s="13" customFormat="1">
      <c r="A137" s="13"/>
      <c r="B137" s="232"/>
      <c r="C137" s="233"/>
      <c r="D137" s="234" t="s">
        <v>205</v>
      </c>
      <c r="E137" s="235" t="s">
        <v>19</v>
      </c>
      <c r="F137" s="236" t="s">
        <v>6478</v>
      </c>
      <c r="G137" s="233"/>
      <c r="H137" s="237">
        <v>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205</v>
      </c>
      <c r="AU137" s="243" t="s">
        <v>82</v>
      </c>
      <c r="AV137" s="13" t="s">
        <v>82</v>
      </c>
      <c r="AW137" s="13" t="s">
        <v>33</v>
      </c>
      <c r="AX137" s="13" t="s">
        <v>79</v>
      </c>
      <c r="AY137" s="243" t="s">
        <v>190</v>
      </c>
    </row>
    <row r="138" s="2" customFormat="1" ht="16.5" customHeight="1">
      <c r="A138" s="40"/>
      <c r="B138" s="41"/>
      <c r="C138" s="214" t="s">
        <v>337</v>
      </c>
      <c r="D138" s="214" t="s">
        <v>192</v>
      </c>
      <c r="E138" s="215" t="s">
        <v>6488</v>
      </c>
      <c r="F138" s="216" t="s">
        <v>6489</v>
      </c>
      <c r="G138" s="217" t="s">
        <v>408</v>
      </c>
      <c r="H138" s="218">
        <v>1</v>
      </c>
      <c r="I138" s="219"/>
      <c r="J138" s="220">
        <f>ROUND(I138*H138,2)</f>
        <v>0</v>
      </c>
      <c r="K138" s="216" t="s">
        <v>196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0.00139</v>
      </c>
      <c r="R138" s="223">
        <f>Q138*H138</f>
        <v>0.00139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307</v>
      </c>
      <c r="AT138" s="225" t="s">
        <v>192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307</v>
      </c>
      <c r="BM138" s="225" t="s">
        <v>6490</v>
      </c>
    </row>
    <row r="139" s="2" customFormat="1">
      <c r="A139" s="40"/>
      <c r="B139" s="41"/>
      <c r="C139" s="42"/>
      <c r="D139" s="227" t="s">
        <v>199</v>
      </c>
      <c r="E139" s="42"/>
      <c r="F139" s="228" t="s">
        <v>6491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199</v>
      </c>
      <c r="AU139" s="19" t="s">
        <v>82</v>
      </c>
    </row>
    <row r="140" s="13" customFormat="1">
      <c r="A140" s="13"/>
      <c r="B140" s="232"/>
      <c r="C140" s="233"/>
      <c r="D140" s="234" t="s">
        <v>205</v>
      </c>
      <c r="E140" s="235" t="s">
        <v>19</v>
      </c>
      <c r="F140" s="236" t="s">
        <v>6492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82</v>
      </c>
      <c r="AV140" s="13" t="s">
        <v>82</v>
      </c>
      <c r="AW140" s="13" t="s">
        <v>33</v>
      </c>
      <c r="AX140" s="13" t="s">
        <v>79</v>
      </c>
      <c r="AY140" s="243" t="s">
        <v>190</v>
      </c>
    </row>
    <row r="141" s="2" customFormat="1" ht="16.5" customHeight="1">
      <c r="A141" s="40"/>
      <c r="B141" s="41"/>
      <c r="C141" s="244" t="s">
        <v>344</v>
      </c>
      <c r="D141" s="244" t="s">
        <v>219</v>
      </c>
      <c r="E141" s="245" t="s">
        <v>6493</v>
      </c>
      <c r="F141" s="246" t="s">
        <v>6494</v>
      </c>
      <c r="G141" s="247" t="s">
        <v>408</v>
      </c>
      <c r="H141" s="248">
        <v>1</v>
      </c>
      <c r="I141" s="249"/>
      <c r="J141" s="250">
        <f>ROUND(I141*H141,2)</f>
        <v>0</v>
      </c>
      <c r="K141" s="246" t="s">
        <v>196</v>
      </c>
      <c r="L141" s="251"/>
      <c r="M141" s="252" t="s">
        <v>19</v>
      </c>
      <c r="N141" s="253" t="s">
        <v>43</v>
      </c>
      <c r="O141" s="86"/>
      <c r="P141" s="223">
        <f>O141*H141</f>
        <v>0</v>
      </c>
      <c r="Q141" s="223">
        <v>0.016</v>
      </c>
      <c r="R141" s="223">
        <f>Q141*H141</f>
        <v>0.016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419</v>
      </c>
      <c r="AT141" s="225" t="s">
        <v>219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307</v>
      </c>
      <c r="BM141" s="225" t="s">
        <v>6495</v>
      </c>
    </row>
    <row r="142" s="13" customFormat="1">
      <c r="A142" s="13"/>
      <c r="B142" s="232"/>
      <c r="C142" s="233"/>
      <c r="D142" s="234" t="s">
        <v>205</v>
      </c>
      <c r="E142" s="235" t="s">
        <v>19</v>
      </c>
      <c r="F142" s="236" t="s">
        <v>6492</v>
      </c>
      <c r="G142" s="233"/>
      <c r="H142" s="237">
        <v>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205</v>
      </c>
      <c r="AU142" s="243" t="s">
        <v>82</v>
      </c>
      <c r="AV142" s="13" t="s">
        <v>82</v>
      </c>
      <c r="AW142" s="13" t="s">
        <v>33</v>
      </c>
      <c r="AX142" s="13" t="s">
        <v>79</v>
      </c>
      <c r="AY142" s="243" t="s">
        <v>190</v>
      </c>
    </row>
    <row r="143" s="2" customFormat="1" ht="16.5" customHeight="1">
      <c r="A143" s="40"/>
      <c r="B143" s="41"/>
      <c r="C143" s="214" t="s">
        <v>7</v>
      </c>
      <c r="D143" s="214" t="s">
        <v>192</v>
      </c>
      <c r="E143" s="215" t="s">
        <v>6496</v>
      </c>
      <c r="F143" s="216" t="s">
        <v>6497</v>
      </c>
      <c r="G143" s="217" t="s">
        <v>553</v>
      </c>
      <c r="H143" s="218">
        <v>11</v>
      </c>
      <c r="I143" s="219"/>
      <c r="J143" s="220">
        <f>ROUND(I143*H143,2)</f>
        <v>0</v>
      </c>
      <c r="K143" s="216" t="s">
        <v>196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0.00042999999999999999</v>
      </c>
      <c r="R143" s="223">
        <f>Q143*H143</f>
        <v>0.0047299999999999998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307</v>
      </c>
      <c r="AT143" s="225" t="s">
        <v>192</v>
      </c>
      <c r="AU143" s="225" t="s">
        <v>82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307</v>
      </c>
      <c r="BM143" s="225" t="s">
        <v>6498</v>
      </c>
    </row>
    <row r="144" s="2" customFormat="1">
      <c r="A144" s="40"/>
      <c r="B144" s="41"/>
      <c r="C144" s="42"/>
      <c r="D144" s="227" t="s">
        <v>199</v>
      </c>
      <c r="E144" s="42"/>
      <c r="F144" s="228" t="s">
        <v>6499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199</v>
      </c>
      <c r="AU144" s="19" t="s">
        <v>82</v>
      </c>
    </row>
    <row r="145" s="13" customFormat="1">
      <c r="A145" s="13"/>
      <c r="B145" s="232"/>
      <c r="C145" s="233"/>
      <c r="D145" s="234" t="s">
        <v>205</v>
      </c>
      <c r="E145" s="235" t="s">
        <v>19</v>
      </c>
      <c r="F145" s="236" t="s">
        <v>6500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205</v>
      </c>
      <c r="AU145" s="243" t="s">
        <v>82</v>
      </c>
      <c r="AV145" s="13" t="s">
        <v>82</v>
      </c>
      <c r="AW145" s="13" t="s">
        <v>33</v>
      </c>
      <c r="AX145" s="13" t="s">
        <v>72</v>
      </c>
      <c r="AY145" s="243" t="s">
        <v>190</v>
      </c>
    </row>
    <row r="146" s="13" customFormat="1">
      <c r="A146" s="13"/>
      <c r="B146" s="232"/>
      <c r="C146" s="233"/>
      <c r="D146" s="234" t="s">
        <v>205</v>
      </c>
      <c r="E146" s="235" t="s">
        <v>19</v>
      </c>
      <c r="F146" s="236" t="s">
        <v>6501</v>
      </c>
      <c r="G146" s="233"/>
      <c r="H146" s="237">
        <v>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205</v>
      </c>
      <c r="AU146" s="243" t="s">
        <v>82</v>
      </c>
      <c r="AV146" s="13" t="s">
        <v>82</v>
      </c>
      <c r="AW146" s="13" t="s">
        <v>33</v>
      </c>
      <c r="AX146" s="13" t="s">
        <v>72</v>
      </c>
      <c r="AY146" s="243" t="s">
        <v>190</v>
      </c>
    </row>
    <row r="147" s="13" customFormat="1">
      <c r="A147" s="13"/>
      <c r="B147" s="232"/>
      <c r="C147" s="233"/>
      <c r="D147" s="234" t="s">
        <v>205</v>
      </c>
      <c r="E147" s="235" t="s">
        <v>19</v>
      </c>
      <c r="F147" s="236" t="s">
        <v>6502</v>
      </c>
      <c r="G147" s="233"/>
      <c r="H147" s="237">
        <v>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205</v>
      </c>
      <c r="AU147" s="243" t="s">
        <v>82</v>
      </c>
      <c r="AV147" s="13" t="s">
        <v>82</v>
      </c>
      <c r="AW147" s="13" t="s">
        <v>33</v>
      </c>
      <c r="AX147" s="13" t="s">
        <v>72</v>
      </c>
      <c r="AY147" s="243" t="s">
        <v>190</v>
      </c>
    </row>
    <row r="148" s="13" customFormat="1">
      <c r="A148" s="13"/>
      <c r="B148" s="232"/>
      <c r="C148" s="233"/>
      <c r="D148" s="234" t="s">
        <v>205</v>
      </c>
      <c r="E148" s="235" t="s">
        <v>19</v>
      </c>
      <c r="F148" s="236" t="s">
        <v>6503</v>
      </c>
      <c r="G148" s="233"/>
      <c r="H148" s="237">
        <v>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205</v>
      </c>
      <c r="AU148" s="243" t="s">
        <v>82</v>
      </c>
      <c r="AV148" s="13" t="s">
        <v>82</v>
      </c>
      <c r="AW148" s="13" t="s">
        <v>33</v>
      </c>
      <c r="AX148" s="13" t="s">
        <v>72</v>
      </c>
      <c r="AY148" s="243" t="s">
        <v>190</v>
      </c>
    </row>
    <row r="149" s="15" customFormat="1">
      <c r="A149" s="15"/>
      <c r="B149" s="264"/>
      <c r="C149" s="265"/>
      <c r="D149" s="234" t="s">
        <v>205</v>
      </c>
      <c r="E149" s="266" t="s">
        <v>19</v>
      </c>
      <c r="F149" s="267" t="s">
        <v>243</v>
      </c>
      <c r="G149" s="265"/>
      <c r="H149" s="268">
        <v>11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205</v>
      </c>
      <c r="AU149" s="274" t="s">
        <v>82</v>
      </c>
      <c r="AV149" s="15" t="s">
        <v>197</v>
      </c>
      <c r="AW149" s="15" t="s">
        <v>33</v>
      </c>
      <c r="AX149" s="15" t="s">
        <v>79</v>
      </c>
      <c r="AY149" s="274" t="s">
        <v>190</v>
      </c>
    </row>
    <row r="150" s="2" customFormat="1" ht="16.5" customHeight="1">
      <c r="A150" s="40"/>
      <c r="B150" s="41"/>
      <c r="C150" s="244" t="s">
        <v>359</v>
      </c>
      <c r="D150" s="244" t="s">
        <v>219</v>
      </c>
      <c r="E150" s="245" t="s">
        <v>6504</v>
      </c>
      <c r="F150" s="246" t="s">
        <v>6505</v>
      </c>
      <c r="G150" s="247" t="s">
        <v>408</v>
      </c>
      <c r="H150" s="248">
        <v>2</v>
      </c>
      <c r="I150" s="249"/>
      <c r="J150" s="250">
        <f>ROUND(I150*H150,2)</f>
        <v>0</v>
      </c>
      <c r="K150" s="246" t="s">
        <v>554</v>
      </c>
      <c r="L150" s="251"/>
      <c r="M150" s="252" t="s">
        <v>19</v>
      </c>
      <c r="N150" s="253" t="s">
        <v>43</v>
      </c>
      <c r="O150" s="86"/>
      <c r="P150" s="223">
        <f>O150*H150</f>
        <v>0</v>
      </c>
      <c r="Q150" s="223">
        <v>0.0080000000000000002</v>
      </c>
      <c r="R150" s="223">
        <f>Q150*H150</f>
        <v>0.016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419</v>
      </c>
      <c r="AT150" s="225" t="s">
        <v>219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307</v>
      </c>
      <c r="BM150" s="225" t="s">
        <v>6506</v>
      </c>
    </row>
    <row r="151" s="13" customFormat="1">
      <c r="A151" s="13"/>
      <c r="B151" s="232"/>
      <c r="C151" s="233"/>
      <c r="D151" s="234" t="s">
        <v>205</v>
      </c>
      <c r="E151" s="235" t="s">
        <v>19</v>
      </c>
      <c r="F151" s="236" t="s">
        <v>6502</v>
      </c>
      <c r="G151" s="233"/>
      <c r="H151" s="237">
        <v>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205</v>
      </c>
      <c r="AU151" s="243" t="s">
        <v>82</v>
      </c>
      <c r="AV151" s="13" t="s">
        <v>82</v>
      </c>
      <c r="AW151" s="13" t="s">
        <v>33</v>
      </c>
      <c r="AX151" s="13" t="s">
        <v>79</v>
      </c>
      <c r="AY151" s="243" t="s">
        <v>190</v>
      </c>
    </row>
    <row r="152" s="2" customFormat="1" ht="16.5" customHeight="1">
      <c r="A152" s="40"/>
      <c r="B152" s="41"/>
      <c r="C152" s="244" t="s">
        <v>365</v>
      </c>
      <c r="D152" s="244" t="s">
        <v>219</v>
      </c>
      <c r="E152" s="245" t="s">
        <v>6507</v>
      </c>
      <c r="F152" s="246" t="s">
        <v>6508</v>
      </c>
      <c r="G152" s="247" t="s">
        <v>408</v>
      </c>
      <c r="H152" s="248">
        <v>1</v>
      </c>
      <c r="I152" s="249"/>
      <c r="J152" s="250">
        <f>ROUND(I152*H152,2)</f>
        <v>0</v>
      </c>
      <c r="K152" s="246" t="s">
        <v>554</v>
      </c>
      <c r="L152" s="251"/>
      <c r="M152" s="252" t="s">
        <v>19</v>
      </c>
      <c r="N152" s="253" t="s">
        <v>43</v>
      </c>
      <c r="O152" s="86"/>
      <c r="P152" s="223">
        <f>O152*H152</f>
        <v>0</v>
      </c>
      <c r="Q152" s="223">
        <v>0.017999999999999999</v>
      </c>
      <c r="R152" s="223">
        <f>Q152*H152</f>
        <v>0.017999999999999999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419</v>
      </c>
      <c r="AT152" s="225" t="s">
        <v>219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307</v>
      </c>
      <c r="BM152" s="225" t="s">
        <v>6509</v>
      </c>
    </row>
    <row r="153" s="13" customFormat="1">
      <c r="A153" s="13"/>
      <c r="B153" s="232"/>
      <c r="C153" s="233"/>
      <c r="D153" s="234" t="s">
        <v>205</v>
      </c>
      <c r="E153" s="235" t="s">
        <v>19</v>
      </c>
      <c r="F153" s="236" t="s">
        <v>6503</v>
      </c>
      <c r="G153" s="233"/>
      <c r="H153" s="237">
        <v>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205</v>
      </c>
      <c r="AU153" s="243" t="s">
        <v>82</v>
      </c>
      <c r="AV153" s="13" t="s">
        <v>82</v>
      </c>
      <c r="AW153" s="13" t="s">
        <v>33</v>
      </c>
      <c r="AX153" s="13" t="s">
        <v>79</v>
      </c>
      <c r="AY153" s="243" t="s">
        <v>190</v>
      </c>
    </row>
    <row r="154" s="2" customFormat="1" ht="16.5" customHeight="1">
      <c r="A154" s="40"/>
      <c r="B154" s="41"/>
      <c r="C154" s="244" t="s">
        <v>371</v>
      </c>
      <c r="D154" s="244" t="s">
        <v>219</v>
      </c>
      <c r="E154" s="245" t="s">
        <v>6510</v>
      </c>
      <c r="F154" s="246" t="s">
        <v>6511</v>
      </c>
      <c r="G154" s="247" t="s">
        <v>408</v>
      </c>
      <c r="H154" s="248">
        <v>1</v>
      </c>
      <c r="I154" s="249"/>
      <c r="J154" s="250">
        <f>ROUND(I154*H154,2)</f>
        <v>0</v>
      </c>
      <c r="K154" s="246" t="s">
        <v>196</v>
      </c>
      <c r="L154" s="251"/>
      <c r="M154" s="252" t="s">
        <v>19</v>
      </c>
      <c r="N154" s="253" t="s">
        <v>43</v>
      </c>
      <c r="O154" s="86"/>
      <c r="P154" s="223">
        <f>O154*H154</f>
        <v>0</v>
      </c>
      <c r="Q154" s="223">
        <v>0.02</v>
      </c>
      <c r="R154" s="223">
        <f>Q154*H154</f>
        <v>0.02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419</v>
      </c>
      <c r="AT154" s="225" t="s">
        <v>219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307</v>
      </c>
      <c r="BM154" s="225" t="s">
        <v>6512</v>
      </c>
    </row>
    <row r="155" s="13" customFormat="1">
      <c r="A155" s="13"/>
      <c r="B155" s="232"/>
      <c r="C155" s="233"/>
      <c r="D155" s="234" t="s">
        <v>205</v>
      </c>
      <c r="E155" s="235" t="s">
        <v>19</v>
      </c>
      <c r="F155" s="236" t="s">
        <v>6500</v>
      </c>
      <c r="G155" s="233"/>
      <c r="H155" s="237">
        <v>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205</v>
      </c>
      <c r="AU155" s="243" t="s">
        <v>82</v>
      </c>
      <c r="AV155" s="13" t="s">
        <v>82</v>
      </c>
      <c r="AW155" s="13" t="s">
        <v>33</v>
      </c>
      <c r="AX155" s="13" t="s">
        <v>79</v>
      </c>
      <c r="AY155" s="243" t="s">
        <v>190</v>
      </c>
    </row>
    <row r="156" s="2" customFormat="1" ht="16.5" customHeight="1">
      <c r="A156" s="40"/>
      <c r="B156" s="41"/>
      <c r="C156" s="244" t="s">
        <v>377</v>
      </c>
      <c r="D156" s="244" t="s">
        <v>219</v>
      </c>
      <c r="E156" s="245" t="s">
        <v>6513</v>
      </c>
      <c r="F156" s="246" t="s">
        <v>6514</v>
      </c>
      <c r="G156" s="247" t="s">
        <v>408</v>
      </c>
      <c r="H156" s="248">
        <v>7</v>
      </c>
      <c r="I156" s="249"/>
      <c r="J156" s="250">
        <f>ROUND(I156*H156,2)</f>
        <v>0</v>
      </c>
      <c r="K156" s="246" t="s">
        <v>554</v>
      </c>
      <c r="L156" s="251"/>
      <c r="M156" s="252" t="s">
        <v>19</v>
      </c>
      <c r="N156" s="253" t="s">
        <v>43</v>
      </c>
      <c r="O156" s="86"/>
      <c r="P156" s="223">
        <f>O156*H156</f>
        <v>0</v>
      </c>
      <c r="Q156" s="223">
        <v>0.0071000000000000004</v>
      </c>
      <c r="R156" s="223">
        <f>Q156*H156</f>
        <v>0.049700000000000001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419</v>
      </c>
      <c r="AT156" s="225" t="s">
        <v>219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307</v>
      </c>
      <c r="BM156" s="225" t="s">
        <v>6515</v>
      </c>
    </row>
    <row r="157" s="13" customFormat="1">
      <c r="A157" s="13"/>
      <c r="B157" s="232"/>
      <c r="C157" s="233"/>
      <c r="D157" s="234" t="s">
        <v>205</v>
      </c>
      <c r="E157" s="235" t="s">
        <v>19</v>
      </c>
      <c r="F157" s="236" t="s">
        <v>6501</v>
      </c>
      <c r="G157" s="233"/>
      <c r="H157" s="237">
        <v>7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205</v>
      </c>
      <c r="AU157" s="243" t="s">
        <v>82</v>
      </c>
      <c r="AV157" s="13" t="s">
        <v>82</v>
      </c>
      <c r="AW157" s="13" t="s">
        <v>33</v>
      </c>
      <c r="AX157" s="13" t="s">
        <v>79</v>
      </c>
      <c r="AY157" s="243" t="s">
        <v>190</v>
      </c>
    </row>
    <row r="158" s="2" customFormat="1" ht="16.5" customHeight="1">
      <c r="A158" s="40"/>
      <c r="B158" s="41"/>
      <c r="C158" s="214" t="s">
        <v>384</v>
      </c>
      <c r="D158" s="214" t="s">
        <v>192</v>
      </c>
      <c r="E158" s="215" t="s">
        <v>6516</v>
      </c>
      <c r="F158" s="216" t="s">
        <v>6517</v>
      </c>
      <c r="G158" s="217" t="s">
        <v>553</v>
      </c>
      <c r="H158" s="218">
        <v>2</v>
      </c>
      <c r="I158" s="219"/>
      <c r="J158" s="220">
        <f>ROUND(I158*H158,2)</f>
        <v>0</v>
      </c>
      <c r="K158" s="216" t="s">
        <v>196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0.00064000000000000005</v>
      </c>
      <c r="R158" s="223">
        <f>Q158*H158</f>
        <v>0.0012800000000000001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307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307</v>
      </c>
      <c r="BM158" s="225" t="s">
        <v>6518</v>
      </c>
    </row>
    <row r="159" s="2" customFormat="1">
      <c r="A159" s="40"/>
      <c r="B159" s="41"/>
      <c r="C159" s="42"/>
      <c r="D159" s="227" t="s">
        <v>199</v>
      </c>
      <c r="E159" s="42"/>
      <c r="F159" s="228" t="s">
        <v>6519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199</v>
      </c>
      <c r="AU159" s="19" t="s">
        <v>82</v>
      </c>
    </row>
    <row r="160" s="13" customFormat="1">
      <c r="A160" s="13"/>
      <c r="B160" s="232"/>
      <c r="C160" s="233"/>
      <c r="D160" s="234" t="s">
        <v>205</v>
      </c>
      <c r="E160" s="235" t="s">
        <v>19</v>
      </c>
      <c r="F160" s="236" t="s">
        <v>6520</v>
      </c>
      <c r="G160" s="233"/>
      <c r="H160" s="237">
        <v>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205</v>
      </c>
      <c r="AU160" s="243" t="s">
        <v>82</v>
      </c>
      <c r="AV160" s="13" t="s">
        <v>82</v>
      </c>
      <c r="AW160" s="13" t="s">
        <v>33</v>
      </c>
      <c r="AX160" s="13" t="s">
        <v>79</v>
      </c>
      <c r="AY160" s="243" t="s">
        <v>190</v>
      </c>
    </row>
    <row r="161" s="2" customFormat="1" ht="16.5" customHeight="1">
      <c r="A161" s="40"/>
      <c r="B161" s="41"/>
      <c r="C161" s="244" t="s">
        <v>256</v>
      </c>
      <c r="D161" s="244" t="s">
        <v>219</v>
      </c>
      <c r="E161" s="245" t="s">
        <v>6521</v>
      </c>
      <c r="F161" s="246" t="s">
        <v>6522</v>
      </c>
      <c r="G161" s="247" t="s">
        <v>408</v>
      </c>
      <c r="H161" s="248">
        <v>2</v>
      </c>
      <c r="I161" s="249"/>
      <c r="J161" s="250">
        <f>ROUND(I161*H161,2)</f>
        <v>0</v>
      </c>
      <c r="K161" s="246" t="s">
        <v>554</v>
      </c>
      <c r="L161" s="251"/>
      <c r="M161" s="252" t="s">
        <v>19</v>
      </c>
      <c r="N161" s="253" t="s">
        <v>43</v>
      </c>
      <c r="O161" s="86"/>
      <c r="P161" s="223">
        <f>O161*H161</f>
        <v>0</v>
      </c>
      <c r="Q161" s="223">
        <v>0.014</v>
      </c>
      <c r="R161" s="223">
        <f>Q161*H161</f>
        <v>0.028000000000000001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419</v>
      </c>
      <c r="AT161" s="225" t="s">
        <v>219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307</v>
      </c>
      <c r="BM161" s="225" t="s">
        <v>6523</v>
      </c>
    </row>
    <row r="162" s="13" customFormat="1">
      <c r="A162" s="13"/>
      <c r="B162" s="232"/>
      <c r="C162" s="233"/>
      <c r="D162" s="234" t="s">
        <v>205</v>
      </c>
      <c r="E162" s="235" t="s">
        <v>19</v>
      </c>
      <c r="F162" s="236" t="s">
        <v>6520</v>
      </c>
      <c r="G162" s="233"/>
      <c r="H162" s="237">
        <v>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205</v>
      </c>
      <c r="AU162" s="243" t="s">
        <v>82</v>
      </c>
      <c r="AV162" s="13" t="s">
        <v>82</v>
      </c>
      <c r="AW162" s="13" t="s">
        <v>33</v>
      </c>
      <c r="AX162" s="13" t="s">
        <v>79</v>
      </c>
      <c r="AY162" s="243" t="s">
        <v>190</v>
      </c>
    </row>
    <row r="163" s="2" customFormat="1" ht="16.5" customHeight="1">
      <c r="A163" s="40"/>
      <c r="B163" s="41"/>
      <c r="C163" s="214" t="s">
        <v>396</v>
      </c>
      <c r="D163" s="214" t="s">
        <v>192</v>
      </c>
      <c r="E163" s="215" t="s">
        <v>6524</v>
      </c>
      <c r="F163" s="216" t="s">
        <v>6525</v>
      </c>
      <c r="G163" s="217" t="s">
        <v>553</v>
      </c>
      <c r="H163" s="218">
        <v>81</v>
      </c>
      <c r="I163" s="219"/>
      <c r="J163" s="220">
        <f>ROUND(I163*H163,2)</f>
        <v>0</v>
      </c>
      <c r="K163" s="216" t="s">
        <v>196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9.0000000000000006E-05</v>
      </c>
      <c r="R163" s="223">
        <f>Q163*H163</f>
        <v>0.0072900000000000005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307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307</v>
      </c>
      <c r="BM163" s="225" t="s">
        <v>6526</v>
      </c>
    </row>
    <row r="164" s="2" customFormat="1">
      <c r="A164" s="40"/>
      <c r="B164" s="41"/>
      <c r="C164" s="42"/>
      <c r="D164" s="227" t="s">
        <v>199</v>
      </c>
      <c r="E164" s="42"/>
      <c r="F164" s="228" t="s">
        <v>6527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199</v>
      </c>
      <c r="AU164" s="19" t="s">
        <v>82</v>
      </c>
    </row>
    <row r="165" s="13" customFormat="1">
      <c r="A165" s="13"/>
      <c r="B165" s="232"/>
      <c r="C165" s="233"/>
      <c r="D165" s="234" t="s">
        <v>205</v>
      </c>
      <c r="E165" s="235" t="s">
        <v>19</v>
      </c>
      <c r="F165" s="236" t="s">
        <v>6425</v>
      </c>
      <c r="G165" s="233"/>
      <c r="H165" s="237">
        <v>11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205</v>
      </c>
      <c r="AU165" s="243" t="s">
        <v>82</v>
      </c>
      <c r="AV165" s="13" t="s">
        <v>82</v>
      </c>
      <c r="AW165" s="13" t="s">
        <v>33</v>
      </c>
      <c r="AX165" s="13" t="s">
        <v>72</v>
      </c>
      <c r="AY165" s="243" t="s">
        <v>190</v>
      </c>
    </row>
    <row r="166" s="13" customFormat="1">
      <c r="A166" s="13"/>
      <c r="B166" s="232"/>
      <c r="C166" s="233"/>
      <c r="D166" s="234" t="s">
        <v>205</v>
      </c>
      <c r="E166" s="235" t="s">
        <v>19</v>
      </c>
      <c r="F166" s="236" t="s">
        <v>6426</v>
      </c>
      <c r="G166" s="233"/>
      <c r="H166" s="237">
        <v>4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205</v>
      </c>
      <c r="AU166" s="243" t="s">
        <v>82</v>
      </c>
      <c r="AV166" s="13" t="s">
        <v>82</v>
      </c>
      <c r="AW166" s="13" t="s">
        <v>33</v>
      </c>
      <c r="AX166" s="13" t="s">
        <v>72</v>
      </c>
      <c r="AY166" s="243" t="s">
        <v>190</v>
      </c>
    </row>
    <row r="167" s="13" customFormat="1">
      <c r="A167" s="13"/>
      <c r="B167" s="232"/>
      <c r="C167" s="233"/>
      <c r="D167" s="234" t="s">
        <v>205</v>
      </c>
      <c r="E167" s="235" t="s">
        <v>19</v>
      </c>
      <c r="F167" s="236" t="s">
        <v>6528</v>
      </c>
      <c r="G167" s="233"/>
      <c r="H167" s="237">
        <v>10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205</v>
      </c>
      <c r="AU167" s="243" t="s">
        <v>82</v>
      </c>
      <c r="AV167" s="13" t="s">
        <v>82</v>
      </c>
      <c r="AW167" s="13" t="s">
        <v>33</v>
      </c>
      <c r="AX167" s="13" t="s">
        <v>72</v>
      </c>
      <c r="AY167" s="243" t="s">
        <v>190</v>
      </c>
    </row>
    <row r="168" s="13" customFormat="1">
      <c r="A168" s="13"/>
      <c r="B168" s="232"/>
      <c r="C168" s="233"/>
      <c r="D168" s="234" t="s">
        <v>205</v>
      </c>
      <c r="E168" s="235" t="s">
        <v>19</v>
      </c>
      <c r="F168" s="236" t="s">
        <v>6529</v>
      </c>
      <c r="G168" s="233"/>
      <c r="H168" s="237">
        <v>2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205</v>
      </c>
      <c r="AU168" s="243" t="s">
        <v>82</v>
      </c>
      <c r="AV168" s="13" t="s">
        <v>82</v>
      </c>
      <c r="AW168" s="13" t="s">
        <v>33</v>
      </c>
      <c r="AX168" s="13" t="s">
        <v>72</v>
      </c>
      <c r="AY168" s="243" t="s">
        <v>190</v>
      </c>
    </row>
    <row r="169" s="13" customFormat="1">
      <c r="A169" s="13"/>
      <c r="B169" s="232"/>
      <c r="C169" s="233"/>
      <c r="D169" s="234" t="s">
        <v>205</v>
      </c>
      <c r="E169" s="235" t="s">
        <v>19</v>
      </c>
      <c r="F169" s="236" t="s">
        <v>6530</v>
      </c>
      <c r="G169" s="233"/>
      <c r="H169" s="237">
        <v>18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205</v>
      </c>
      <c r="AU169" s="243" t="s">
        <v>82</v>
      </c>
      <c r="AV169" s="13" t="s">
        <v>82</v>
      </c>
      <c r="AW169" s="13" t="s">
        <v>33</v>
      </c>
      <c r="AX169" s="13" t="s">
        <v>72</v>
      </c>
      <c r="AY169" s="243" t="s">
        <v>190</v>
      </c>
    </row>
    <row r="170" s="13" customFormat="1">
      <c r="A170" s="13"/>
      <c r="B170" s="232"/>
      <c r="C170" s="233"/>
      <c r="D170" s="234" t="s">
        <v>205</v>
      </c>
      <c r="E170" s="235" t="s">
        <v>19</v>
      </c>
      <c r="F170" s="236" t="s">
        <v>6531</v>
      </c>
      <c r="G170" s="233"/>
      <c r="H170" s="237">
        <v>8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205</v>
      </c>
      <c r="AU170" s="243" t="s">
        <v>82</v>
      </c>
      <c r="AV170" s="13" t="s">
        <v>82</v>
      </c>
      <c r="AW170" s="13" t="s">
        <v>33</v>
      </c>
      <c r="AX170" s="13" t="s">
        <v>72</v>
      </c>
      <c r="AY170" s="243" t="s">
        <v>190</v>
      </c>
    </row>
    <row r="171" s="13" customFormat="1">
      <c r="A171" s="13"/>
      <c r="B171" s="232"/>
      <c r="C171" s="233"/>
      <c r="D171" s="234" t="s">
        <v>205</v>
      </c>
      <c r="E171" s="235" t="s">
        <v>19</v>
      </c>
      <c r="F171" s="236" t="s">
        <v>6532</v>
      </c>
      <c r="G171" s="233"/>
      <c r="H171" s="237">
        <v>2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205</v>
      </c>
      <c r="AU171" s="243" t="s">
        <v>82</v>
      </c>
      <c r="AV171" s="13" t="s">
        <v>82</v>
      </c>
      <c r="AW171" s="13" t="s">
        <v>33</v>
      </c>
      <c r="AX171" s="13" t="s">
        <v>72</v>
      </c>
      <c r="AY171" s="243" t="s">
        <v>190</v>
      </c>
    </row>
    <row r="172" s="13" customFormat="1">
      <c r="A172" s="13"/>
      <c r="B172" s="232"/>
      <c r="C172" s="233"/>
      <c r="D172" s="234" t="s">
        <v>205</v>
      </c>
      <c r="E172" s="235" t="s">
        <v>19</v>
      </c>
      <c r="F172" s="236" t="s">
        <v>6533</v>
      </c>
      <c r="G172" s="233"/>
      <c r="H172" s="237">
        <v>14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205</v>
      </c>
      <c r="AU172" s="243" t="s">
        <v>82</v>
      </c>
      <c r="AV172" s="13" t="s">
        <v>82</v>
      </c>
      <c r="AW172" s="13" t="s">
        <v>33</v>
      </c>
      <c r="AX172" s="13" t="s">
        <v>72</v>
      </c>
      <c r="AY172" s="243" t="s">
        <v>190</v>
      </c>
    </row>
    <row r="173" s="13" customFormat="1">
      <c r="A173" s="13"/>
      <c r="B173" s="232"/>
      <c r="C173" s="233"/>
      <c r="D173" s="234" t="s">
        <v>205</v>
      </c>
      <c r="E173" s="235" t="s">
        <v>19</v>
      </c>
      <c r="F173" s="236" t="s">
        <v>6534</v>
      </c>
      <c r="G173" s="233"/>
      <c r="H173" s="237">
        <v>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205</v>
      </c>
      <c r="AU173" s="243" t="s">
        <v>82</v>
      </c>
      <c r="AV173" s="13" t="s">
        <v>82</v>
      </c>
      <c r="AW173" s="13" t="s">
        <v>33</v>
      </c>
      <c r="AX173" s="13" t="s">
        <v>72</v>
      </c>
      <c r="AY173" s="243" t="s">
        <v>190</v>
      </c>
    </row>
    <row r="174" s="13" customFormat="1">
      <c r="A174" s="13"/>
      <c r="B174" s="232"/>
      <c r="C174" s="233"/>
      <c r="D174" s="234" t="s">
        <v>205</v>
      </c>
      <c r="E174" s="235" t="s">
        <v>19</v>
      </c>
      <c r="F174" s="236" t="s">
        <v>6535</v>
      </c>
      <c r="G174" s="233"/>
      <c r="H174" s="237">
        <v>2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205</v>
      </c>
      <c r="AU174" s="243" t="s">
        <v>82</v>
      </c>
      <c r="AV174" s="13" t="s">
        <v>82</v>
      </c>
      <c r="AW174" s="13" t="s">
        <v>33</v>
      </c>
      <c r="AX174" s="13" t="s">
        <v>72</v>
      </c>
      <c r="AY174" s="243" t="s">
        <v>190</v>
      </c>
    </row>
    <row r="175" s="13" customFormat="1">
      <c r="A175" s="13"/>
      <c r="B175" s="232"/>
      <c r="C175" s="233"/>
      <c r="D175" s="234" t="s">
        <v>205</v>
      </c>
      <c r="E175" s="235" t="s">
        <v>19</v>
      </c>
      <c r="F175" s="236" t="s">
        <v>6536</v>
      </c>
      <c r="G175" s="233"/>
      <c r="H175" s="237">
        <v>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205</v>
      </c>
      <c r="AU175" s="243" t="s">
        <v>82</v>
      </c>
      <c r="AV175" s="13" t="s">
        <v>82</v>
      </c>
      <c r="AW175" s="13" t="s">
        <v>33</v>
      </c>
      <c r="AX175" s="13" t="s">
        <v>72</v>
      </c>
      <c r="AY175" s="243" t="s">
        <v>190</v>
      </c>
    </row>
    <row r="176" s="15" customFormat="1">
      <c r="A176" s="15"/>
      <c r="B176" s="264"/>
      <c r="C176" s="265"/>
      <c r="D176" s="234" t="s">
        <v>205</v>
      </c>
      <c r="E176" s="266" t="s">
        <v>19</v>
      </c>
      <c r="F176" s="267" t="s">
        <v>243</v>
      </c>
      <c r="G176" s="265"/>
      <c r="H176" s="268">
        <v>81</v>
      </c>
      <c r="I176" s="269"/>
      <c r="J176" s="265"/>
      <c r="K176" s="265"/>
      <c r="L176" s="270"/>
      <c r="M176" s="271"/>
      <c r="N176" s="272"/>
      <c r="O176" s="272"/>
      <c r="P176" s="272"/>
      <c r="Q176" s="272"/>
      <c r="R176" s="272"/>
      <c r="S176" s="272"/>
      <c r="T176" s="27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4" t="s">
        <v>205</v>
      </c>
      <c r="AU176" s="274" t="s">
        <v>82</v>
      </c>
      <c r="AV176" s="15" t="s">
        <v>197</v>
      </c>
      <c r="AW176" s="15" t="s">
        <v>33</v>
      </c>
      <c r="AX176" s="15" t="s">
        <v>79</v>
      </c>
      <c r="AY176" s="274" t="s">
        <v>190</v>
      </c>
    </row>
    <row r="177" s="2" customFormat="1" ht="16.5" customHeight="1">
      <c r="A177" s="40"/>
      <c r="B177" s="41"/>
      <c r="C177" s="244" t="s">
        <v>405</v>
      </c>
      <c r="D177" s="244" t="s">
        <v>219</v>
      </c>
      <c r="E177" s="245" t="s">
        <v>6537</v>
      </c>
      <c r="F177" s="246" t="s">
        <v>6538</v>
      </c>
      <c r="G177" s="247" t="s">
        <v>408</v>
      </c>
      <c r="H177" s="248">
        <v>15</v>
      </c>
      <c r="I177" s="249"/>
      <c r="J177" s="250">
        <f>ROUND(I177*H177,2)</f>
        <v>0</v>
      </c>
      <c r="K177" s="246" t="s">
        <v>196</v>
      </c>
      <c r="L177" s="251"/>
      <c r="M177" s="252" t="s">
        <v>19</v>
      </c>
      <c r="N177" s="253" t="s">
        <v>43</v>
      </c>
      <c r="O177" s="86"/>
      <c r="P177" s="223">
        <f>O177*H177</f>
        <v>0</v>
      </c>
      <c r="Q177" s="223">
        <v>0.00014999999999999999</v>
      </c>
      <c r="R177" s="223">
        <f>Q177*H177</f>
        <v>0.0022499999999999998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419</v>
      </c>
      <c r="AT177" s="225" t="s">
        <v>219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307</v>
      </c>
      <c r="BM177" s="225" t="s">
        <v>6539</v>
      </c>
    </row>
    <row r="178" s="13" customFormat="1">
      <c r="A178" s="13"/>
      <c r="B178" s="232"/>
      <c r="C178" s="233"/>
      <c r="D178" s="234" t="s">
        <v>205</v>
      </c>
      <c r="E178" s="235" t="s">
        <v>19</v>
      </c>
      <c r="F178" s="236" t="s">
        <v>6425</v>
      </c>
      <c r="G178" s="233"/>
      <c r="H178" s="237">
        <v>11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205</v>
      </c>
      <c r="AU178" s="243" t="s">
        <v>82</v>
      </c>
      <c r="AV178" s="13" t="s">
        <v>82</v>
      </c>
      <c r="AW178" s="13" t="s">
        <v>33</v>
      </c>
      <c r="AX178" s="13" t="s">
        <v>72</v>
      </c>
      <c r="AY178" s="243" t="s">
        <v>190</v>
      </c>
    </row>
    <row r="179" s="13" customFormat="1">
      <c r="A179" s="13"/>
      <c r="B179" s="232"/>
      <c r="C179" s="233"/>
      <c r="D179" s="234" t="s">
        <v>205</v>
      </c>
      <c r="E179" s="235" t="s">
        <v>19</v>
      </c>
      <c r="F179" s="236" t="s">
        <v>6426</v>
      </c>
      <c r="G179" s="233"/>
      <c r="H179" s="237">
        <v>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205</v>
      </c>
      <c r="AU179" s="243" t="s">
        <v>82</v>
      </c>
      <c r="AV179" s="13" t="s">
        <v>82</v>
      </c>
      <c r="AW179" s="13" t="s">
        <v>33</v>
      </c>
      <c r="AX179" s="13" t="s">
        <v>72</v>
      </c>
      <c r="AY179" s="243" t="s">
        <v>190</v>
      </c>
    </row>
    <row r="180" s="15" customFormat="1">
      <c r="A180" s="15"/>
      <c r="B180" s="264"/>
      <c r="C180" s="265"/>
      <c r="D180" s="234" t="s">
        <v>205</v>
      </c>
      <c r="E180" s="266" t="s">
        <v>19</v>
      </c>
      <c r="F180" s="267" t="s">
        <v>243</v>
      </c>
      <c r="G180" s="265"/>
      <c r="H180" s="268">
        <v>15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205</v>
      </c>
      <c r="AU180" s="274" t="s">
        <v>82</v>
      </c>
      <c r="AV180" s="15" t="s">
        <v>197</v>
      </c>
      <c r="AW180" s="15" t="s">
        <v>33</v>
      </c>
      <c r="AX180" s="15" t="s">
        <v>79</v>
      </c>
      <c r="AY180" s="274" t="s">
        <v>190</v>
      </c>
    </row>
    <row r="181" s="2" customFormat="1" ht="16.5" customHeight="1">
      <c r="A181" s="40"/>
      <c r="B181" s="41"/>
      <c r="C181" s="244" t="s">
        <v>411</v>
      </c>
      <c r="D181" s="244" t="s">
        <v>219</v>
      </c>
      <c r="E181" s="245" t="s">
        <v>6540</v>
      </c>
      <c r="F181" s="246" t="s">
        <v>6541</v>
      </c>
      <c r="G181" s="247" t="s">
        <v>408</v>
      </c>
      <c r="H181" s="248">
        <v>66</v>
      </c>
      <c r="I181" s="249"/>
      <c r="J181" s="250">
        <f>ROUND(I181*H181,2)</f>
        <v>0</v>
      </c>
      <c r="K181" s="246" t="s">
        <v>196</v>
      </c>
      <c r="L181" s="251"/>
      <c r="M181" s="252" t="s">
        <v>19</v>
      </c>
      <c r="N181" s="253" t="s">
        <v>43</v>
      </c>
      <c r="O181" s="86"/>
      <c r="P181" s="223">
        <f>O181*H181</f>
        <v>0</v>
      </c>
      <c r="Q181" s="223">
        <v>0.00031</v>
      </c>
      <c r="R181" s="223">
        <f>Q181*H181</f>
        <v>0.020459999999999999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419</v>
      </c>
      <c r="AT181" s="225" t="s">
        <v>219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307</v>
      </c>
      <c r="BM181" s="225" t="s">
        <v>6542</v>
      </c>
    </row>
    <row r="182" s="13" customFormat="1">
      <c r="A182" s="13"/>
      <c r="B182" s="232"/>
      <c r="C182" s="233"/>
      <c r="D182" s="234" t="s">
        <v>205</v>
      </c>
      <c r="E182" s="235" t="s">
        <v>19</v>
      </c>
      <c r="F182" s="236" t="s">
        <v>6528</v>
      </c>
      <c r="G182" s="233"/>
      <c r="H182" s="237">
        <v>10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205</v>
      </c>
      <c r="AU182" s="243" t="s">
        <v>82</v>
      </c>
      <c r="AV182" s="13" t="s">
        <v>82</v>
      </c>
      <c r="AW182" s="13" t="s">
        <v>33</v>
      </c>
      <c r="AX182" s="13" t="s">
        <v>72</v>
      </c>
      <c r="AY182" s="243" t="s">
        <v>190</v>
      </c>
    </row>
    <row r="183" s="13" customFormat="1">
      <c r="A183" s="13"/>
      <c r="B183" s="232"/>
      <c r="C183" s="233"/>
      <c r="D183" s="234" t="s">
        <v>205</v>
      </c>
      <c r="E183" s="235" t="s">
        <v>19</v>
      </c>
      <c r="F183" s="236" t="s">
        <v>6529</v>
      </c>
      <c r="G183" s="233"/>
      <c r="H183" s="237">
        <v>2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205</v>
      </c>
      <c r="AU183" s="243" t="s">
        <v>82</v>
      </c>
      <c r="AV183" s="13" t="s">
        <v>82</v>
      </c>
      <c r="AW183" s="13" t="s">
        <v>33</v>
      </c>
      <c r="AX183" s="13" t="s">
        <v>72</v>
      </c>
      <c r="AY183" s="243" t="s">
        <v>190</v>
      </c>
    </row>
    <row r="184" s="13" customFormat="1">
      <c r="A184" s="13"/>
      <c r="B184" s="232"/>
      <c r="C184" s="233"/>
      <c r="D184" s="234" t="s">
        <v>205</v>
      </c>
      <c r="E184" s="235" t="s">
        <v>19</v>
      </c>
      <c r="F184" s="236" t="s">
        <v>6530</v>
      </c>
      <c r="G184" s="233"/>
      <c r="H184" s="237">
        <v>18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205</v>
      </c>
      <c r="AU184" s="243" t="s">
        <v>82</v>
      </c>
      <c r="AV184" s="13" t="s">
        <v>82</v>
      </c>
      <c r="AW184" s="13" t="s">
        <v>33</v>
      </c>
      <c r="AX184" s="13" t="s">
        <v>72</v>
      </c>
      <c r="AY184" s="243" t="s">
        <v>190</v>
      </c>
    </row>
    <row r="185" s="13" customFormat="1">
      <c r="A185" s="13"/>
      <c r="B185" s="232"/>
      <c r="C185" s="233"/>
      <c r="D185" s="234" t="s">
        <v>205</v>
      </c>
      <c r="E185" s="235" t="s">
        <v>19</v>
      </c>
      <c r="F185" s="236" t="s">
        <v>6531</v>
      </c>
      <c r="G185" s="233"/>
      <c r="H185" s="237">
        <v>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205</v>
      </c>
      <c r="AU185" s="243" t="s">
        <v>82</v>
      </c>
      <c r="AV185" s="13" t="s">
        <v>82</v>
      </c>
      <c r="AW185" s="13" t="s">
        <v>33</v>
      </c>
      <c r="AX185" s="13" t="s">
        <v>72</v>
      </c>
      <c r="AY185" s="243" t="s">
        <v>190</v>
      </c>
    </row>
    <row r="186" s="13" customFormat="1">
      <c r="A186" s="13"/>
      <c r="B186" s="232"/>
      <c r="C186" s="233"/>
      <c r="D186" s="234" t="s">
        <v>205</v>
      </c>
      <c r="E186" s="235" t="s">
        <v>19</v>
      </c>
      <c r="F186" s="236" t="s">
        <v>6532</v>
      </c>
      <c r="G186" s="233"/>
      <c r="H186" s="237">
        <v>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205</v>
      </c>
      <c r="AU186" s="243" t="s">
        <v>82</v>
      </c>
      <c r="AV186" s="13" t="s">
        <v>82</v>
      </c>
      <c r="AW186" s="13" t="s">
        <v>33</v>
      </c>
      <c r="AX186" s="13" t="s">
        <v>72</v>
      </c>
      <c r="AY186" s="243" t="s">
        <v>190</v>
      </c>
    </row>
    <row r="187" s="13" customFormat="1">
      <c r="A187" s="13"/>
      <c r="B187" s="232"/>
      <c r="C187" s="233"/>
      <c r="D187" s="234" t="s">
        <v>205</v>
      </c>
      <c r="E187" s="235" t="s">
        <v>19</v>
      </c>
      <c r="F187" s="236" t="s">
        <v>6533</v>
      </c>
      <c r="G187" s="233"/>
      <c r="H187" s="237">
        <v>14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205</v>
      </c>
      <c r="AU187" s="243" t="s">
        <v>82</v>
      </c>
      <c r="AV187" s="13" t="s">
        <v>82</v>
      </c>
      <c r="AW187" s="13" t="s">
        <v>33</v>
      </c>
      <c r="AX187" s="13" t="s">
        <v>72</v>
      </c>
      <c r="AY187" s="243" t="s">
        <v>190</v>
      </c>
    </row>
    <row r="188" s="13" customFormat="1">
      <c r="A188" s="13"/>
      <c r="B188" s="232"/>
      <c r="C188" s="233"/>
      <c r="D188" s="234" t="s">
        <v>205</v>
      </c>
      <c r="E188" s="235" t="s">
        <v>19</v>
      </c>
      <c r="F188" s="236" t="s">
        <v>6534</v>
      </c>
      <c r="G188" s="233"/>
      <c r="H188" s="237">
        <v>4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205</v>
      </c>
      <c r="AU188" s="243" t="s">
        <v>82</v>
      </c>
      <c r="AV188" s="13" t="s">
        <v>82</v>
      </c>
      <c r="AW188" s="13" t="s">
        <v>33</v>
      </c>
      <c r="AX188" s="13" t="s">
        <v>72</v>
      </c>
      <c r="AY188" s="243" t="s">
        <v>190</v>
      </c>
    </row>
    <row r="189" s="13" customFormat="1">
      <c r="A189" s="13"/>
      <c r="B189" s="232"/>
      <c r="C189" s="233"/>
      <c r="D189" s="234" t="s">
        <v>205</v>
      </c>
      <c r="E189" s="235" t="s">
        <v>19</v>
      </c>
      <c r="F189" s="236" t="s">
        <v>6535</v>
      </c>
      <c r="G189" s="233"/>
      <c r="H189" s="237">
        <v>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205</v>
      </c>
      <c r="AU189" s="243" t="s">
        <v>82</v>
      </c>
      <c r="AV189" s="13" t="s">
        <v>82</v>
      </c>
      <c r="AW189" s="13" t="s">
        <v>33</v>
      </c>
      <c r="AX189" s="13" t="s">
        <v>72</v>
      </c>
      <c r="AY189" s="243" t="s">
        <v>190</v>
      </c>
    </row>
    <row r="190" s="13" customFormat="1">
      <c r="A190" s="13"/>
      <c r="B190" s="232"/>
      <c r="C190" s="233"/>
      <c r="D190" s="234" t="s">
        <v>205</v>
      </c>
      <c r="E190" s="235" t="s">
        <v>19</v>
      </c>
      <c r="F190" s="236" t="s">
        <v>6536</v>
      </c>
      <c r="G190" s="233"/>
      <c r="H190" s="237">
        <v>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205</v>
      </c>
      <c r="AU190" s="243" t="s">
        <v>82</v>
      </c>
      <c r="AV190" s="13" t="s">
        <v>82</v>
      </c>
      <c r="AW190" s="13" t="s">
        <v>33</v>
      </c>
      <c r="AX190" s="13" t="s">
        <v>72</v>
      </c>
      <c r="AY190" s="243" t="s">
        <v>190</v>
      </c>
    </row>
    <row r="191" s="15" customFormat="1">
      <c r="A191" s="15"/>
      <c r="B191" s="264"/>
      <c r="C191" s="265"/>
      <c r="D191" s="234" t="s">
        <v>205</v>
      </c>
      <c r="E191" s="266" t="s">
        <v>19</v>
      </c>
      <c r="F191" s="267" t="s">
        <v>243</v>
      </c>
      <c r="G191" s="265"/>
      <c r="H191" s="268">
        <v>66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4" t="s">
        <v>205</v>
      </c>
      <c r="AU191" s="274" t="s">
        <v>82</v>
      </c>
      <c r="AV191" s="15" t="s">
        <v>197</v>
      </c>
      <c r="AW191" s="15" t="s">
        <v>33</v>
      </c>
      <c r="AX191" s="15" t="s">
        <v>79</v>
      </c>
      <c r="AY191" s="274" t="s">
        <v>190</v>
      </c>
    </row>
    <row r="192" s="2" customFormat="1" ht="16.5" customHeight="1">
      <c r="A192" s="40"/>
      <c r="B192" s="41"/>
      <c r="C192" s="244" t="s">
        <v>415</v>
      </c>
      <c r="D192" s="244" t="s">
        <v>219</v>
      </c>
      <c r="E192" s="245" t="s">
        <v>6543</v>
      </c>
      <c r="F192" s="246" t="s">
        <v>6544</v>
      </c>
      <c r="G192" s="247" t="s">
        <v>380</v>
      </c>
      <c r="H192" s="248">
        <v>66</v>
      </c>
      <c r="I192" s="249"/>
      <c r="J192" s="250">
        <f>ROUND(I192*H192,2)</f>
        <v>0</v>
      </c>
      <c r="K192" s="246" t="s">
        <v>196</v>
      </c>
      <c r="L192" s="251"/>
      <c r="M192" s="252" t="s">
        <v>19</v>
      </c>
      <c r="N192" s="253" t="s">
        <v>43</v>
      </c>
      <c r="O192" s="86"/>
      <c r="P192" s="223">
        <f>O192*H192</f>
        <v>0</v>
      </c>
      <c r="Q192" s="223">
        <v>0.00018000000000000001</v>
      </c>
      <c r="R192" s="223">
        <f>Q192*H192</f>
        <v>0.01188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419</v>
      </c>
      <c r="AT192" s="225" t="s">
        <v>219</v>
      </c>
      <c r="AU192" s="225" t="s">
        <v>82</v>
      </c>
      <c r="AY192" s="19" t="s">
        <v>190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307</v>
      </c>
      <c r="BM192" s="225" t="s">
        <v>6545</v>
      </c>
    </row>
    <row r="193" s="13" customFormat="1">
      <c r="A193" s="13"/>
      <c r="B193" s="232"/>
      <c r="C193" s="233"/>
      <c r="D193" s="234" t="s">
        <v>205</v>
      </c>
      <c r="E193" s="235" t="s">
        <v>19</v>
      </c>
      <c r="F193" s="236" t="s">
        <v>6528</v>
      </c>
      <c r="G193" s="233"/>
      <c r="H193" s="237">
        <v>10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205</v>
      </c>
      <c r="AU193" s="243" t="s">
        <v>82</v>
      </c>
      <c r="AV193" s="13" t="s">
        <v>82</v>
      </c>
      <c r="AW193" s="13" t="s">
        <v>33</v>
      </c>
      <c r="AX193" s="13" t="s">
        <v>72</v>
      </c>
      <c r="AY193" s="243" t="s">
        <v>190</v>
      </c>
    </row>
    <row r="194" s="13" customFormat="1">
      <c r="A194" s="13"/>
      <c r="B194" s="232"/>
      <c r="C194" s="233"/>
      <c r="D194" s="234" t="s">
        <v>205</v>
      </c>
      <c r="E194" s="235" t="s">
        <v>19</v>
      </c>
      <c r="F194" s="236" t="s">
        <v>6529</v>
      </c>
      <c r="G194" s="233"/>
      <c r="H194" s="237">
        <v>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205</v>
      </c>
      <c r="AU194" s="243" t="s">
        <v>82</v>
      </c>
      <c r="AV194" s="13" t="s">
        <v>82</v>
      </c>
      <c r="AW194" s="13" t="s">
        <v>33</v>
      </c>
      <c r="AX194" s="13" t="s">
        <v>72</v>
      </c>
      <c r="AY194" s="243" t="s">
        <v>190</v>
      </c>
    </row>
    <row r="195" s="13" customFormat="1">
      <c r="A195" s="13"/>
      <c r="B195" s="232"/>
      <c r="C195" s="233"/>
      <c r="D195" s="234" t="s">
        <v>205</v>
      </c>
      <c r="E195" s="235" t="s">
        <v>19</v>
      </c>
      <c r="F195" s="236" t="s">
        <v>6530</v>
      </c>
      <c r="G195" s="233"/>
      <c r="H195" s="237">
        <v>18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205</v>
      </c>
      <c r="AU195" s="243" t="s">
        <v>82</v>
      </c>
      <c r="AV195" s="13" t="s">
        <v>82</v>
      </c>
      <c r="AW195" s="13" t="s">
        <v>33</v>
      </c>
      <c r="AX195" s="13" t="s">
        <v>72</v>
      </c>
      <c r="AY195" s="243" t="s">
        <v>190</v>
      </c>
    </row>
    <row r="196" s="13" customFormat="1">
      <c r="A196" s="13"/>
      <c r="B196" s="232"/>
      <c r="C196" s="233"/>
      <c r="D196" s="234" t="s">
        <v>205</v>
      </c>
      <c r="E196" s="235" t="s">
        <v>19</v>
      </c>
      <c r="F196" s="236" t="s">
        <v>6531</v>
      </c>
      <c r="G196" s="233"/>
      <c r="H196" s="237">
        <v>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205</v>
      </c>
      <c r="AU196" s="243" t="s">
        <v>82</v>
      </c>
      <c r="AV196" s="13" t="s">
        <v>82</v>
      </c>
      <c r="AW196" s="13" t="s">
        <v>33</v>
      </c>
      <c r="AX196" s="13" t="s">
        <v>72</v>
      </c>
      <c r="AY196" s="243" t="s">
        <v>190</v>
      </c>
    </row>
    <row r="197" s="13" customFormat="1">
      <c r="A197" s="13"/>
      <c r="B197" s="232"/>
      <c r="C197" s="233"/>
      <c r="D197" s="234" t="s">
        <v>205</v>
      </c>
      <c r="E197" s="235" t="s">
        <v>19</v>
      </c>
      <c r="F197" s="236" t="s">
        <v>6532</v>
      </c>
      <c r="G197" s="233"/>
      <c r="H197" s="237">
        <v>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205</v>
      </c>
      <c r="AU197" s="243" t="s">
        <v>82</v>
      </c>
      <c r="AV197" s="13" t="s">
        <v>82</v>
      </c>
      <c r="AW197" s="13" t="s">
        <v>33</v>
      </c>
      <c r="AX197" s="13" t="s">
        <v>72</v>
      </c>
      <c r="AY197" s="243" t="s">
        <v>190</v>
      </c>
    </row>
    <row r="198" s="13" customFormat="1">
      <c r="A198" s="13"/>
      <c r="B198" s="232"/>
      <c r="C198" s="233"/>
      <c r="D198" s="234" t="s">
        <v>205</v>
      </c>
      <c r="E198" s="235" t="s">
        <v>19</v>
      </c>
      <c r="F198" s="236" t="s">
        <v>6533</v>
      </c>
      <c r="G198" s="233"/>
      <c r="H198" s="237">
        <v>14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205</v>
      </c>
      <c r="AU198" s="243" t="s">
        <v>82</v>
      </c>
      <c r="AV198" s="13" t="s">
        <v>82</v>
      </c>
      <c r="AW198" s="13" t="s">
        <v>33</v>
      </c>
      <c r="AX198" s="13" t="s">
        <v>72</v>
      </c>
      <c r="AY198" s="243" t="s">
        <v>190</v>
      </c>
    </row>
    <row r="199" s="13" customFormat="1">
      <c r="A199" s="13"/>
      <c r="B199" s="232"/>
      <c r="C199" s="233"/>
      <c r="D199" s="234" t="s">
        <v>205</v>
      </c>
      <c r="E199" s="235" t="s">
        <v>19</v>
      </c>
      <c r="F199" s="236" t="s">
        <v>6534</v>
      </c>
      <c r="G199" s="233"/>
      <c r="H199" s="237">
        <v>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205</v>
      </c>
      <c r="AU199" s="243" t="s">
        <v>82</v>
      </c>
      <c r="AV199" s="13" t="s">
        <v>82</v>
      </c>
      <c r="AW199" s="13" t="s">
        <v>33</v>
      </c>
      <c r="AX199" s="13" t="s">
        <v>72</v>
      </c>
      <c r="AY199" s="243" t="s">
        <v>190</v>
      </c>
    </row>
    <row r="200" s="13" customFormat="1">
      <c r="A200" s="13"/>
      <c r="B200" s="232"/>
      <c r="C200" s="233"/>
      <c r="D200" s="234" t="s">
        <v>205</v>
      </c>
      <c r="E200" s="235" t="s">
        <v>19</v>
      </c>
      <c r="F200" s="236" t="s">
        <v>6535</v>
      </c>
      <c r="G200" s="233"/>
      <c r="H200" s="237">
        <v>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205</v>
      </c>
      <c r="AU200" s="243" t="s">
        <v>82</v>
      </c>
      <c r="AV200" s="13" t="s">
        <v>82</v>
      </c>
      <c r="AW200" s="13" t="s">
        <v>33</v>
      </c>
      <c r="AX200" s="13" t="s">
        <v>72</v>
      </c>
      <c r="AY200" s="243" t="s">
        <v>190</v>
      </c>
    </row>
    <row r="201" s="13" customFormat="1">
      <c r="A201" s="13"/>
      <c r="B201" s="232"/>
      <c r="C201" s="233"/>
      <c r="D201" s="234" t="s">
        <v>205</v>
      </c>
      <c r="E201" s="235" t="s">
        <v>19</v>
      </c>
      <c r="F201" s="236" t="s">
        <v>6536</v>
      </c>
      <c r="G201" s="233"/>
      <c r="H201" s="237">
        <v>6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205</v>
      </c>
      <c r="AU201" s="243" t="s">
        <v>82</v>
      </c>
      <c r="AV201" s="13" t="s">
        <v>82</v>
      </c>
      <c r="AW201" s="13" t="s">
        <v>33</v>
      </c>
      <c r="AX201" s="13" t="s">
        <v>72</v>
      </c>
      <c r="AY201" s="243" t="s">
        <v>190</v>
      </c>
    </row>
    <row r="202" s="15" customFormat="1">
      <c r="A202" s="15"/>
      <c r="B202" s="264"/>
      <c r="C202" s="265"/>
      <c r="D202" s="234" t="s">
        <v>205</v>
      </c>
      <c r="E202" s="266" t="s">
        <v>19</v>
      </c>
      <c r="F202" s="267" t="s">
        <v>243</v>
      </c>
      <c r="G202" s="265"/>
      <c r="H202" s="268">
        <v>66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205</v>
      </c>
      <c r="AU202" s="274" t="s">
        <v>82</v>
      </c>
      <c r="AV202" s="15" t="s">
        <v>197</v>
      </c>
      <c r="AW202" s="15" t="s">
        <v>33</v>
      </c>
      <c r="AX202" s="15" t="s">
        <v>79</v>
      </c>
      <c r="AY202" s="274" t="s">
        <v>190</v>
      </c>
    </row>
    <row r="203" s="2" customFormat="1" ht="16.5" customHeight="1">
      <c r="A203" s="40"/>
      <c r="B203" s="41"/>
      <c r="C203" s="244" t="s">
        <v>419</v>
      </c>
      <c r="D203" s="244" t="s">
        <v>219</v>
      </c>
      <c r="E203" s="245" t="s">
        <v>6546</v>
      </c>
      <c r="F203" s="246" t="s">
        <v>6547</v>
      </c>
      <c r="G203" s="247" t="s">
        <v>380</v>
      </c>
      <c r="H203" s="248">
        <v>15</v>
      </c>
      <c r="I203" s="249"/>
      <c r="J203" s="250">
        <f>ROUND(I203*H203,2)</f>
        <v>0</v>
      </c>
      <c r="K203" s="246" t="s">
        <v>196</v>
      </c>
      <c r="L203" s="251"/>
      <c r="M203" s="252" t="s">
        <v>19</v>
      </c>
      <c r="N203" s="253" t="s">
        <v>43</v>
      </c>
      <c r="O203" s="86"/>
      <c r="P203" s="223">
        <f>O203*H203</f>
        <v>0</v>
      </c>
      <c r="Q203" s="223">
        <v>0.00020000000000000001</v>
      </c>
      <c r="R203" s="223">
        <f>Q203*H203</f>
        <v>0.0030000000000000001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419</v>
      </c>
      <c r="AT203" s="225" t="s">
        <v>219</v>
      </c>
      <c r="AU203" s="225" t="s">
        <v>82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307</v>
      </c>
      <c r="BM203" s="225" t="s">
        <v>6548</v>
      </c>
    </row>
    <row r="204" s="13" customFormat="1">
      <c r="A204" s="13"/>
      <c r="B204" s="232"/>
      <c r="C204" s="233"/>
      <c r="D204" s="234" t="s">
        <v>205</v>
      </c>
      <c r="E204" s="235" t="s">
        <v>19</v>
      </c>
      <c r="F204" s="236" t="s">
        <v>6425</v>
      </c>
      <c r="G204" s="233"/>
      <c r="H204" s="237">
        <v>11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205</v>
      </c>
      <c r="AU204" s="243" t="s">
        <v>82</v>
      </c>
      <c r="AV204" s="13" t="s">
        <v>82</v>
      </c>
      <c r="AW204" s="13" t="s">
        <v>33</v>
      </c>
      <c r="AX204" s="13" t="s">
        <v>72</v>
      </c>
      <c r="AY204" s="243" t="s">
        <v>190</v>
      </c>
    </row>
    <row r="205" s="13" customFormat="1">
      <c r="A205" s="13"/>
      <c r="B205" s="232"/>
      <c r="C205" s="233"/>
      <c r="D205" s="234" t="s">
        <v>205</v>
      </c>
      <c r="E205" s="235" t="s">
        <v>19</v>
      </c>
      <c r="F205" s="236" t="s">
        <v>6426</v>
      </c>
      <c r="G205" s="233"/>
      <c r="H205" s="237">
        <v>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205</v>
      </c>
      <c r="AU205" s="243" t="s">
        <v>82</v>
      </c>
      <c r="AV205" s="13" t="s">
        <v>82</v>
      </c>
      <c r="AW205" s="13" t="s">
        <v>33</v>
      </c>
      <c r="AX205" s="13" t="s">
        <v>72</v>
      </c>
      <c r="AY205" s="243" t="s">
        <v>190</v>
      </c>
    </row>
    <row r="206" s="15" customFormat="1">
      <c r="A206" s="15"/>
      <c r="B206" s="264"/>
      <c r="C206" s="265"/>
      <c r="D206" s="234" t="s">
        <v>205</v>
      </c>
      <c r="E206" s="266" t="s">
        <v>19</v>
      </c>
      <c r="F206" s="267" t="s">
        <v>243</v>
      </c>
      <c r="G206" s="265"/>
      <c r="H206" s="268">
        <v>15</v>
      </c>
      <c r="I206" s="269"/>
      <c r="J206" s="265"/>
      <c r="K206" s="265"/>
      <c r="L206" s="270"/>
      <c r="M206" s="271"/>
      <c r="N206" s="272"/>
      <c r="O206" s="272"/>
      <c r="P206" s="272"/>
      <c r="Q206" s="272"/>
      <c r="R206" s="272"/>
      <c r="S206" s="272"/>
      <c r="T206" s="27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4" t="s">
        <v>205</v>
      </c>
      <c r="AU206" s="274" t="s">
        <v>82</v>
      </c>
      <c r="AV206" s="15" t="s">
        <v>197</v>
      </c>
      <c r="AW206" s="15" t="s">
        <v>33</v>
      </c>
      <c r="AX206" s="15" t="s">
        <v>79</v>
      </c>
      <c r="AY206" s="274" t="s">
        <v>190</v>
      </c>
    </row>
    <row r="207" s="2" customFormat="1" ht="16.5" customHeight="1">
      <c r="A207" s="40"/>
      <c r="B207" s="41"/>
      <c r="C207" s="214" t="s">
        <v>575</v>
      </c>
      <c r="D207" s="214" t="s">
        <v>192</v>
      </c>
      <c r="E207" s="215" t="s">
        <v>6549</v>
      </c>
      <c r="F207" s="216" t="s">
        <v>6550</v>
      </c>
      <c r="G207" s="217" t="s">
        <v>408</v>
      </c>
      <c r="H207" s="218">
        <v>3</v>
      </c>
      <c r="I207" s="219"/>
      <c r="J207" s="220">
        <f>ROUND(I207*H207,2)</f>
        <v>0</v>
      </c>
      <c r="K207" s="216" t="s">
        <v>196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0.00016000000000000001</v>
      </c>
      <c r="R207" s="223">
        <f>Q207*H207</f>
        <v>0.00048000000000000007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307</v>
      </c>
      <c r="AT207" s="225" t="s">
        <v>192</v>
      </c>
      <c r="AU207" s="225" t="s">
        <v>82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307</v>
      </c>
      <c r="BM207" s="225" t="s">
        <v>6551</v>
      </c>
    </row>
    <row r="208" s="2" customFormat="1">
      <c r="A208" s="40"/>
      <c r="B208" s="41"/>
      <c r="C208" s="42"/>
      <c r="D208" s="227" t="s">
        <v>199</v>
      </c>
      <c r="E208" s="42"/>
      <c r="F208" s="228" t="s">
        <v>6552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199</v>
      </c>
      <c r="AU208" s="19" t="s">
        <v>82</v>
      </c>
    </row>
    <row r="209" s="13" customFormat="1">
      <c r="A209" s="13"/>
      <c r="B209" s="232"/>
      <c r="C209" s="233"/>
      <c r="D209" s="234" t="s">
        <v>205</v>
      </c>
      <c r="E209" s="235" t="s">
        <v>19</v>
      </c>
      <c r="F209" s="236" t="s">
        <v>6503</v>
      </c>
      <c r="G209" s="233"/>
      <c r="H209" s="237">
        <v>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205</v>
      </c>
      <c r="AU209" s="243" t="s">
        <v>82</v>
      </c>
      <c r="AV209" s="13" t="s">
        <v>82</v>
      </c>
      <c r="AW209" s="13" t="s">
        <v>33</v>
      </c>
      <c r="AX209" s="13" t="s">
        <v>72</v>
      </c>
      <c r="AY209" s="243" t="s">
        <v>190</v>
      </c>
    </row>
    <row r="210" s="13" customFormat="1">
      <c r="A210" s="13"/>
      <c r="B210" s="232"/>
      <c r="C210" s="233"/>
      <c r="D210" s="234" t="s">
        <v>205</v>
      </c>
      <c r="E210" s="235" t="s">
        <v>19</v>
      </c>
      <c r="F210" s="236" t="s">
        <v>6520</v>
      </c>
      <c r="G210" s="233"/>
      <c r="H210" s="237">
        <v>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205</v>
      </c>
      <c r="AU210" s="243" t="s">
        <v>82</v>
      </c>
      <c r="AV210" s="13" t="s">
        <v>82</v>
      </c>
      <c r="AW210" s="13" t="s">
        <v>33</v>
      </c>
      <c r="AX210" s="13" t="s">
        <v>72</v>
      </c>
      <c r="AY210" s="243" t="s">
        <v>190</v>
      </c>
    </row>
    <row r="211" s="15" customFormat="1">
      <c r="A211" s="15"/>
      <c r="B211" s="264"/>
      <c r="C211" s="265"/>
      <c r="D211" s="234" t="s">
        <v>205</v>
      </c>
      <c r="E211" s="266" t="s">
        <v>19</v>
      </c>
      <c r="F211" s="267" t="s">
        <v>243</v>
      </c>
      <c r="G211" s="265"/>
      <c r="H211" s="268">
        <v>3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205</v>
      </c>
      <c r="AU211" s="274" t="s">
        <v>82</v>
      </c>
      <c r="AV211" s="15" t="s">
        <v>197</v>
      </c>
      <c r="AW211" s="15" t="s">
        <v>33</v>
      </c>
      <c r="AX211" s="15" t="s">
        <v>79</v>
      </c>
      <c r="AY211" s="274" t="s">
        <v>190</v>
      </c>
    </row>
    <row r="212" s="2" customFormat="1" ht="16.5" customHeight="1">
      <c r="A212" s="40"/>
      <c r="B212" s="41"/>
      <c r="C212" s="244" t="s">
        <v>582</v>
      </c>
      <c r="D212" s="244" t="s">
        <v>219</v>
      </c>
      <c r="E212" s="245" t="s">
        <v>6553</v>
      </c>
      <c r="F212" s="246" t="s">
        <v>6554</v>
      </c>
      <c r="G212" s="247" t="s">
        <v>408</v>
      </c>
      <c r="H212" s="248">
        <v>3</v>
      </c>
      <c r="I212" s="249"/>
      <c r="J212" s="250">
        <f>ROUND(I212*H212,2)</f>
        <v>0</v>
      </c>
      <c r="K212" s="246" t="s">
        <v>554</v>
      </c>
      <c r="L212" s="251"/>
      <c r="M212" s="252" t="s">
        <v>19</v>
      </c>
      <c r="N212" s="253" t="s">
        <v>43</v>
      </c>
      <c r="O212" s="86"/>
      <c r="P212" s="223">
        <f>O212*H212</f>
        <v>0</v>
      </c>
      <c r="Q212" s="223">
        <v>0.0018</v>
      </c>
      <c r="R212" s="223">
        <f>Q212*H212</f>
        <v>0.0054000000000000003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419</v>
      </c>
      <c r="AT212" s="225" t="s">
        <v>219</v>
      </c>
      <c r="AU212" s="225" t="s">
        <v>82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307</v>
      </c>
      <c r="BM212" s="225" t="s">
        <v>6555</v>
      </c>
    </row>
    <row r="213" s="13" customFormat="1">
      <c r="A213" s="13"/>
      <c r="B213" s="232"/>
      <c r="C213" s="233"/>
      <c r="D213" s="234" t="s">
        <v>205</v>
      </c>
      <c r="E213" s="235" t="s">
        <v>19</v>
      </c>
      <c r="F213" s="236" t="s">
        <v>6503</v>
      </c>
      <c r="G213" s="233"/>
      <c r="H213" s="237">
        <v>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205</v>
      </c>
      <c r="AU213" s="243" t="s">
        <v>82</v>
      </c>
      <c r="AV213" s="13" t="s">
        <v>82</v>
      </c>
      <c r="AW213" s="13" t="s">
        <v>33</v>
      </c>
      <c r="AX213" s="13" t="s">
        <v>72</v>
      </c>
      <c r="AY213" s="243" t="s">
        <v>190</v>
      </c>
    </row>
    <row r="214" s="13" customFormat="1">
      <c r="A214" s="13"/>
      <c r="B214" s="232"/>
      <c r="C214" s="233"/>
      <c r="D214" s="234" t="s">
        <v>205</v>
      </c>
      <c r="E214" s="235" t="s">
        <v>19</v>
      </c>
      <c r="F214" s="236" t="s">
        <v>6520</v>
      </c>
      <c r="G214" s="233"/>
      <c r="H214" s="237">
        <v>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205</v>
      </c>
      <c r="AU214" s="243" t="s">
        <v>82</v>
      </c>
      <c r="AV214" s="13" t="s">
        <v>82</v>
      </c>
      <c r="AW214" s="13" t="s">
        <v>33</v>
      </c>
      <c r="AX214" s="13" t="s">
        <v>72</v>
      </c>
      <c r="AY214" s="243" t="s">
        <v>190</v>
      </c>
    </row>
    <row r="215" s="15" customFormat="1">
      <c r="A215" s="15"/>
      <c r="B215" s="264"/>
      <c r="C215" s="265"/>
      <c r="D215" s="234" t="s">
        <v>205</v>
      </c>
      <c r="E215" s="266" t="s">
        <v>19</v>
      </c>
      <c r="F215" s="267" t="s">
        <v>243</v>
      </c>
      <c r="G215" s="265"/>
      <c r="H215" s="268">
        <v>3</v>
      </c>
      <c r="I215" s="269"/>
      <c r="J215" s="265"/>
      <c r="K215" s="265"/>
      <c r="L215" s="270"/>
      <c r="M215" s="271"/>
      <c r="N215" s="272"/>
      <c r="O215" s="272"/>
      <c r="P215" s="272"/>
      <c r="Q215" s="272"/>
      <c r="R215" s="272"/>
      <c r="S215" s="272"/>
      <c r="T215" s="27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4" t="s">
        <v>205</v>
      </c>
      <c r="AU215" s="274" t="s">
        <v>82</v>
      </c>
      <c r="AV215" s="15" t="s">
        <v>197</v>
      </c>
      <c r="AW215" s="15" t="s">
        <v>33</v>
      </c>
      <c r="AX215" s="15" t="s">
        <v>79</v>
      </c>
      <c r="AY215" s="274" t="s">
        <v>190</v>
      </c>
    </row>
    <row r="216" s="2" customFormat="1" ht="16.5" customHeight="1">
      <c r="A216" s="40"/>
      <c r="B216" s="41"/>
      <c r="C216" s="214" t="s">
        <v>1035</v>
      </c>
      <c r="D216" s="214" t="s">
        <v>192</v>
      </c>
      <c r="E216" s="215" t="s">
        <v>6556</v>
      </c>
      <c r="F216" s="216" t="s">
        <v>6557</v>
      </c>
      <c r="G216" s="217" t="s">
        <v>408</v>
      </c>
      <c r="H216" s="218">
        <v>9</v>
      </c>
      <c r="I216" s="219"/>
      <c r="J216" s="220">
        <f>ROUND(I216*H216,2)</f>
        <v>0</v>
      </c>
      <c r="K216" s="216" t="s">
        <v>196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307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307</v>
      </c>
      <c r="BM216" s="225" t="s">
        <v>6558</v>
      </c>
    </row>
    <row r="217" s="2" customFormat="1">
      <c r="A217" s="40"/>
      <c r="B217" s="41"/>
      <c r="C217" s="42"/>
      <c r="D217" s="227" t="s">
        <v>199</v>
      </c>
      <c r="E217" s="42"/>
      <c r="F217" s="228" t="s">
        <v>6559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199</v>
      </c>
      <c r="AU217" s="19" t="s">
        <v>82</v>
      </c>
    </row>
    <row r="218" s="13" customFormat="1">
      <c r="A218" s="13"/>
      <c r="B218" s="232"/>
      <c r="C218" s="233"/>
      <c r="D218" s="234" t="s">
        <v>205</v>
      </c>
      <c r="E218" s="235" t="s">
        <v>19</v>
      </c>
      <c r="F218" s="236" t="s">
        <v>6501</v>
      </c>
      <c r="G218" s="233"/>
      <c r="H218" s="237">
        <v>7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205</v>
      </c>
      <c r="AU218" s="243" t="s">
        <v>82</v>
      </c>
      <c r="AV218" s="13" t="s">
        <v>82</v>
      </c>
      <c r="AW218" s="13" t="s">
        <v>33</v>
      </c>
      <c r="AX218" s="13" t="s">
        <v>72</v>
      </c>
      <c r="AY218" s="243" t="s">
        <v>190</v>
      </c>
    </row>
    <row r="219" s="13" customFormat="1">
      <c r="A219" s="13"/>
      <c r="B219" s="232"/>
      <c r="C219" s="233"/>
      <c r="D219" s="234" t="s">
        <v>205</v>
      </c>
      <c r="E219" s="235" t="s">
        <v>19</v>
      </c>
      <c r="F219" s="236" t="s">
        <v>6502</v>
      </c>
      <c r="G219" s="233"/>
      <c r="H219" s="237">
        <v>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205</v>
      </c>
      <c r="AU219" s="243" t="s">
        <v>82</v>
      </c>
      <c r="AV219" s="13" t="s">
        <v>82</v>
      </c>
      <c r="AW219" s="13" t="s">
        <v>33</v>
      </c>
      <c r="AX219" s="13" t="s">
        <v>72</v>
      </c>
      <c r="AY219" s="243" t="s">
        <v>190</v>
      </c>
    </row>
    <row r="220" s="15" customFormat="1">
      <c r="A220" s="15"/>
      <c r="B220" s="264"/>
      <c r="C220" s="265"/>
      <c r="D220" s="234" t="s">
        <v>205</v>
      </c>
      <c r="E220" s="266" t="s">
        <v>19</v>
      </c>
      <c r="F220" s="267" t="s">
        <v>243</v>
      </c>
      <c r="G220" s="265"/>
      <c r="H220" s="268">
        <v>9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205</v>
      </c>
      <c r="AU220" s="274" t="s">
        <v>82</v>
      </c>
      <c r="AV220" s="15" t="s">
        <v>197</v>
      </c>
      <c r="AW220" s="15" t="s">
        <v>33</v>
      </c>
      <c r="AX220" s="15" t="s">
        <v>79</v>
      </c>
      <c r="AY220" s="274" t="s">
        <v>190</v>
      </c>
    </row>
    <row r="221" s="2" customFormat="1" ht="16.5" customHeight="1">
      <c r="A221" s="40"/>
      <c r="B221" s="41"/>
      <c r="C221" s="244" t="s">
        <v>1040</v>
      </c>
      <c r="D221" s="244" t="s">
        <v>219</v>
      </c>
      <c r="E221" s="245" t="s">
        <v>6560</v>
      </c>
      <c r="F221" s="246" t="s">
        <v>6561</v>
      </c>
      <c r="G221" s="247" t="s">
        <v>408</v>
      </c>
      <c r="H221" s="248">
        <v>9</v>
      </c>
      <c r="I221" s="249"/>
      <c r="J221" s="250">
        <f>ROUND(I221*H221,2)</f>
        <v>0</v>
      </c>
      <c r="K221" s="246" t="s">
        <v>554</v>
      </c>
      <c r="L221" s="251"/>
      <c r="M221" s="252" t="s">
        <v>19</v>
      </c>
      <c r="N221" s="253" t="s">
        <v>43</v>
      </c>
      <c r="O221" s="86"/>
      <c r="P221" s="223">
        <f>O221*H221</f>
        <v>0</v>
      </c>
      <c r="Q221" s="223">
        <v>0.0018</v>
      </c>
      <c r="R221" s="223">
        <f>Q221*H221</f>
        <v>0.016199999999999999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419</v>
      </c>
      <c r="AT221" s="225" t="s">
        <v>219</v>
      </c>
      <c r="AU221" s="225" t="s">
        <v>82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307</v>
      </c>
      <c r="BM221" s="225" t="s">
        <v>6562</v>
      </c>
    </row>
    <row r="222" s="13" customFormat="1">
      <c r="A222" s="13"/>
      <c r="B222" s="232"/>
      <c r="C222" s="233"/>
      <c r="D222" s="234" t="s">
        <v>205</v>
      </c>
      <c r="E222" s="235" t="s">
        <v>19</v>
      </c>
      <c r="F222" s="236" t="s">
        <v>6501</v>
      </c>
      <c r="G222" s="233"/>
      <c r="H222" s="237">
        <v>7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205</v>
      </c>
      <c r="AU222" s="243" t="s">
        <v>82</v>
      </c>
      <c r="AV222" s="13" t="s">
        <v>82</v>
      </c>
      <c r="AW222" s="13" t="s">
        <v>33</v>
      </c>
      <c r="AX222" s="13" t="s">
        <v>72</v>
      </c>
      <c r="AY222" s="243" t="s">
        <v>190</v>
      </c>
    </row>
    <row r="223" s="13" customFormat="1">
      <c r="A223" s="13"/>
      <c r="B223" s="232"/>
      <c r="C223" s="233"/>
      <c r="D223" s="234" t="s">
        <v>205</v>
      </c>
      <c r="E223" s="235" t="s">
        <v>19</v>
      </c>
      <c r="F223" s="236" t="s">
        <v>6502</v>
      </c>
      <c r="G223" s="233"/>
      <c r="H223" s="237">
        <v>2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205</v>
      </c>
      <c r="AU223" s="243" t="s">
        <v>82</v>
      </c>
      <c r="AV223" s="13" t="s">
        <v>82</v>
      </c>
      <c r="AW223" s="13" t="s">
        <v>33</v>
      </c>
      <c r="AX223" s="13" t="s">
        <v>72</v>
      </c>
      <c r="AY223" s="243" t="s">
        <v>190</v>
      </c>
    </row>
    <row r="224" s="15" customFormat="1">
      <c r="A224" s="15"/>
      <c r="B224" s="264"/>
      <c r="C224" s="265"/>
      <c r="D224" s="234" t="s">
        <v>205</v>
      </c>
      <c r="E224" s="266" t="s">
        <v>19</v>
      </c>
      <c r="F224" s="267" t="s">
        <v>243</v>
      </c>
      <c r="G224" s="265"/>
      <c r="H224" s="268">
        <v>9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205</v>
      </c>
      <c r="AU224" s="274" t="s">
        <v>82</v>
      </c>
      <c r="AV224" s="15" t="s">
        <v>197</v>
      </c>
      <c r="AW224" s="15" t="s">
        <v>33</v>
      </c>
      <c r="AX224" s="15" t="s">
        <v>79</v>
      </c>
      <c r="AY224" s="274" t="s">
        <v>190</v>
      </c>
    </row>
    <row r="225" s="2" customFormat="1" ht="16.5" customHeight="1">
      <c r="A225" s="40"/>
      <c r="B225" s="41"/>
      <c r="C225" s="214" t="s">
        <v>1048</v>
      </c>
      <c r="D225" s="214" t="s">
        <v>192</v>
      </c>
      <c r="E225" s="215" t="s">
        <v>6563</v>
      </c>
      <c r="F225" s="216" t="s">
        <v>6564</v>
      </c>
      <c r="G225" s="217" t="s">
        <v>408</v>
      </c>
      <c r="H225" s="218">
        <v>11</v>
      </c>
      <c r="I225" s="219"/>
      <c r="J225" s="220">
        <f>ROUND(I225*H225,2)</f>
        <v>0</v>
      </c>
      <c r="K225" s="216" t="s">
        <v>196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0.00016000000000000001</v>
      </c>
      <c r="R225" s="223">
        <f>Q225*H225</f>
        <v>0.0017600000000000001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307</v>
      </c>
      <c r="AT225" s="225" t="s">
        <v>192</v>
      </c>
      <c r="AU225" s="225" t="s">
        <v>82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307</v>
      </c>
      <c r="BM225" s="225" t="s">
        <v>6565</v>
      </c>
    </row>
    <row r="226" s="2" customFormat="1">
      <c r="A226" s="40"/>
      <c r="B226" s="41"/>
      <c r="C226" s="42"/>
      <c r="D226" s="227" t="s">
        <v>199</v>
      </c>
      <c r="E226" s="42"/>
      <c r="F226" s="228" t="s">
        <v>6566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199</v>
      </c>
      <c r="AU226" s="19" t="s">
        <v>82</v>
      </c>
    </row>
    <row r="227" s="13" customFormat="1">
      <c r="A227" s="13"/>
      <c r="B227" s="232"/>
      <c r="C227" s="233"/>
      <c r="D227" s="234" t="s">
        <v>205</v>
      </c>
      <c r="E227" s="235" t="s">
        <v>19</v>
      </c>
      <c r="F227" s="236" t="s">
        <v>6477</v>
      </c>
      <c r="G227" s="233"/>
      <c r="H227" s="237">
        <v>11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205</v>
      </c>
      <c r="AU227" s="243" t="s">
        <v>82</v>
      </c>
      <c r="AV227" s="13" t="s">
        <v>82</v>
      </c>
      <c r="AW227" s="13" t="s">
        <v>33</v>
      </c>
      <c r="AX227" s="13" t="s">
        <v>79</v>
      </c>
      <c r="AY227" s="243" t="s">
        <v>190</v>
      </c>
    </row>
    <row r="228" s="2" customFormat="1" ht="16.5" customHeight="1">
      <c r="A228" s="40"/>
      <c r="B228" s="41"/>
      <c r="C228" s="244" t="s">
        <v>1059</v>
      </c>
      <c r="D228" s="244" t="s">
        <v>219</v>
      </c>
      <c r="E228" s="245" t="s">
        <v>6567</v>
      </c>
      <c r="F228" s="246" t="s">
        <v>6568</v>
      </c>
      <c r="G228" s="247" t="s">
        <v>408</v>
      </c>
      <c r="H228" s="248">
        <v>11</v>
      </c>
      <c r="I228" s="249"/>
      <c r="J228" s="250">
        <f>ROUND(I228*H228,2)</f>
        <v>0</v>
      </c>
      <c r="K228" s="246" t="s">
        <v>196</v>
      </c>
      <c r="L228" s="251"/>
      <c r="M228" s="252" t="s">
        <v>19</v>
      </c>
      <c r="N228" s="253" t="s">
        <v>43</v>
      </c>
      <c r="O228" s="86"/>
      <c r="P228" s="223">
        <f>O228*H228</f>
        <v>0</v>
      </c>
      <c r="Q228" s="223">
        <v>0.002</v>
      </c>
      <c r="R228" s="223">
        <f>Q228*H228</f>
        <v>0.021999999999999999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419</v>
      </c>
      <c r="AT228" s="225" t="s">
        <v>219</v>
      </c>
      <c r="AU228" s="225" t="s">
        <v>82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307</v>
      </c>
      <c r="BM228" s="225" t="s">
        <v>6569</v>
      </c>
    </row>
    <row r="229" s="13" customFormat="1">
      <c r="A229" s="13"/>
      <c r="B229" s="232"/>
      <c r="C229" s="233"/>
      <c r="D229" s="234" t="s">
        <v>205</v>
      </c>
      <c r="E229" s="235" t="s">
        <v>19</v>
      </c>
      <c r="F229" s="236" t="s">
        <v>6477</v>
      </c>
      <c r="G229" s="233"/>
      <c r="H229" s="237">
        <v>11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205</v>
      </c>
      <c r="AU229" s="243" t="s">
        <v>82</v>
      </c>
      <c r="AV229" s="13" t="s">
        <v>82</v>
      </c>
      <c r="AW229" s="13" t="s">
        <v>33</v>
      </c>
      <c r="AX229" s="13" t="s">
        <v>79</v>
      </c>
      <c r="AY229" s="243" t="s">
        <v>190</v>
      </c>
    </row>
    <row r="230" s="2" customFormat="1" ht="16.5" customHeight="1">
      <c r="A230" s="40"/>
      <c r="B230" s="41"/>
      <c r="C230" s="214" t="s">
        <v>1069</v>
      </c>
      <c r="D230" s="214" t="s">
        <v>192</v>
      </c>
      <c r="E230" s="215" t="s">
        <v>6570</v>
      </c>
      <c r="F230" s="216" t="s">
        <v>6571</v>
      </c>
      <c r="G230" s="217" t="s">
        <v>408</v>
      </c>
      <c r="H230" s="218">
        <v>20</v>
      </c>
      <c r="I230" s="219"/>
      <c r="J230" s="220">
        <f>ROUND(I230*H230,2)</f>
        <v>0</v>
      </c>
      <c r="K230" s="216" t="s">
        <v>196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4.0000000000000003E-05</v>
      </c>
      <c r="R230" s="223">
        <f>Q230*H230</f>
        <v>0.00080000000000000004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307</v>
      </c>
      <c r="AT230" s="225" t="s">
        <v>192</v>
      </c>
      <c r="AU230" s="225" t="s">
        <v>82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307</v>
      </c>
      <c r="BM230" s="225" t="s">
        <v>6572</v>
      </c>
    </row>
    <row r="231" s="2" customFormat="1">
      <c r="A231" s="40"/>
      <c r="B231" s="41"/>
      <c r="C231" s="42"/>
      <c r="D231" s="227" t="s">
        <v>199</v>
      </c>
      <c r="E231" s="42"/>
      <c r="F231" s="228" t="s">
        <v>6573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199</v>
      </c>
      <c r="AU231" s="19" t="s">
        <v>82</v>
      </c>
    </row>
    <row r="232" s="13" customFormat="1">
      <c r="A232" s="13"/>
      <c r="B232" s="232"/>
      <c r="C232" s="233"/>
      <c r="D232" s="234" t="s">
        <v>205</v>
      </c>
      <c r="E232" s="235" t="s">
        <v>19</v>
      </c>
      <c r="F232" s="236" t="s">
        <v>6476</v>
      </c>
      <c r="G232" s="233"/>
      <c r="H232" s="237">
        <v>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205</v>
      </c>
      <c r="AU232" s="243" t="s">
        <v>82</v>
      </c>
      <c r="AV232" s="13" t="s">
        <v>82</v>
      </c>
      <c r="AW232" s="13" t="s">
        <v>33</v>
      </c>
      <c r="AX232" s="13" t="s">
        <v>72</v>
      </c>
      <c r="AY232" s="243" t="s">
        <v>190</v>
      </c>
    </row>
    <row r="233" s="13" customFormat="1">
      <c r="A233" s="13"/>
      <c r="B233" s="232"/>
      <c r="C233" s="233"/>
      <c r="D233" s="234" t="s">
        <v>205</v>
      </c>
      <c r="E233" s="235" t="s">
        <v>19</v>
      </c>
      <c r="F233" s="236" t="s">
        <v>6468</v>
      </c>
      <c r="G233" s="233"/>
      <c r="H233" s="237">
        <v>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205</v>
      </c>
      <c r="AU233" s="243" t="s">
        <v>82</v>
      </c>
      <c r="AV233" s="13" t="s">
        <v>82</v>
      </c>
      <c r="AW233" s="13" t="s">
        <v>33</v>
      </c>
      <c r="AX233" s="13" t="s">
        <v>72</v>
      </c>
      <c r="AY233" s="243" t="s">
        <v>190</v>
      </c>
    </row>
    <row r="234" s="13" customFormat="1">
      <c r="A234" s="13"/>
      <c r="B234" s="232"/>
      <c r="C234" s="233"/>
      <c r="D234" s="234" t="s">
        <v>205</v>
      </c>
      <c r="E234" s="235" t="s">
        <v>19</v>
      </c>
      <c r="F234" s="236" t="s">
        <v>6461</v>
      </c>
      <c r="G234" s="233"/>
      <c r="H234" s="237">
        <v>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205</v>
      </c>
      <c r="AU234" s="243" t="s">
        <v>82</v>
      </c>
      <c r="AV234" s="13" t="s">
        <v>82</v>
      </c>
      <c r="AW234" s="13" t="s">
        <v>33</v>
      </c>
      <c r="AX234" s="13" t="s">
        <v>72</v>
      </c>
      <c r="AY234" s="243" t="s">
        <v>190</v>
      </c>
    </row>
    <row r="235" s="13" customFormat="1">
      <c r="A235" s="13"/>
      <c r="B235" s="232"/>
      <c r="C235" s="233"/>
      <c r="D235" s="234" t="s">
        <v>205</v>
      </c>
      <c r="E235" s="235" t="s">
        <v>19</v>
      </c>
      <c r="F235" s="236" t="s">
        <v>6478</v>
      </c>
      <c r="G235" s="233"/>
      <c r="H235" s="237">
        <v>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205</v>
      </c>
      <c r="AU235" s="243" t="s">
        <v>82</v>
      </c>
      <c r="AV235" s="13" t="s">
        <v>82</v>
      </c>
      <c r="AW235" s="13" t="s">
        <v>33</v>
      </c>
      <c r="AX235" s="13" t="s">
        <v>72</v>
      </c>
      <c r="AY235" s="243" t="s">
        <v>190</v>
      </c>
    </row>
    <row r="236" s="13" customFormat="1">
      <c r="A236" s="13"/>
      <c r="B236" s="232"/>
      <c r="C236" s="233"/>
      <c r="D236" s="234" t="s">
        <v>205</v>
      </c>
      <c r="E236" s="235" t="s">
        <v>19</v>
      </c>
      <c r="F236" s="236" t="s">
        <v>6500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205</v>
      </c>
      <c r="AU236" s="243" t="s">
        <v>82</v>
      </c>
      <c r="AV236" s="13" t="s">
        <v>82</v>
      </c>
      <c r="AW236" s="13" t="s">
        <v>33</v>
      </c>
      <c r="AX236" s="13" t="s">
        <v>72</v>
      </c>
      <c r="AY236" s="243" t="s">
        <v>190</v>
      </c>
    </row>
    <row r="237" s="15" customFormat="1">
      <c r="A237" s="15"/>
      <c r="B237" s="264"/>
      <c r="C237" s="265"/>
      <c r="D237" s="234" t="s">
        <v>205</v>
      </c>
      <c r="E237" s="266" t="s">
        <v>19</v>
      </c>
      <c r="F237" s="267" t="s">
        <v>243</v>
      </c>
      <c r="G237" s="265"/>
      <c r="H237" s="268">
        <v>20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205</v>
      </c>
      <c r="AU237" s="274" t="s">
        <v>82</v>
      </c>
      <c r="AV237" s="15" t="s">
        <v>197</v>
      </c>
      <c r="AW237" s="15" t="s">
        <v>33</v>
      </c>
      <c r="AX237" s="15" t="s">
        <v>79</v>
      </c>
      <c r="AY237" s="274" t="s">
        <v>190</v>
      </c>
    </row>
    <row r="238" s="2" customFormat="1" ht="16.5" customHeight="1">
      <c r="A238" s="40"/>
      <c r="B238" s="41"/>
      <c r="C238" s="244" t="s">
        <v>1088</v>
      </c>
      <c r="D238" s="244" t="s">
        <v>219</v>
      </c>
      <c r="E238" s="245" t="s">
        <v>6574</v>
      </c>
      <c r="F238" s="246" t="s">
        <v>6575</v>
      </c>
      <c r="G238" s="247" t="s">
        <v>408</v>
      </c>
      <c r="H238" s="248">
        <v>14</v>
      </c>
      <c r="I238" s="249"/>
      <c r="J238" s="250">
        <f>ROUND(I238*H238,2)</f>
        <v>0</v>
      </c>
      <c r="K238" s="246" t="s">
        <v>554</v>
      </c>
      <c r="L238" s="251"/>
      <c r="M238" s="252" t="s">
        <v>19</v>
      </c>
      <c r="N238" s="253" t="s">
        <v>43</v>
      </c>
      <c r="O238" s="86"/>
      <c r="P238" s="223">
        <f>O238*H238</f>
        <v>0</v>
      </c>
      <c r="Q238" s="223">
        <v>0.0018</v>
      </c>
      <c r="R238" s="223">
        <f>Q238*H238</f>
        <v>0.0252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419</v>
      </c>
      <c r="AT238" s="225" t="s">
        <v>219</v>
      </c>
      <c r="AU238" s="225" t="s">
        <v>82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307</v>
      </c>
      <c r="BM238" s="225" t="s">
        <v>6576</v>
      </c>
    </row>
    <row r="239" s="13" customFormat="1">
      <c r="A239" s="13"/>
      <c r="B239" s="232"/>
      <c r="C239" s="233"/>
      <c r="D239" s="234" t="s">
        <v>205</v>
      </c>
      <c r="E239" s="235" t="s">
        <v>19</v>
      </c>
      <c r="F239" s="236" t="s">
        <v>6476</v>
      </c>
      <c r="G239" s="233"/>
      <c r="H239" s="237">
        <v>5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205</v>
      </c>
      <c r="AU239" s="243" t="s">
        <v>82</v>
      </c>
      <c r="AV239" s="13" t="s">
        <v>82</v>
      </c>
      <c r="AW239" s="13" t="s">
        <v>33</v>
      </c>
      <c r="AX239" s="13" t="s">
        <v>72</v>
      </c>
      <c r="AY239" s="243" t="s">
        <v>190</v>
      </c>
    </row>
    <row r="240" s="13" customFormat="1">
      <c r="A240" s="13"/>
      <c r="B240" s="232"/>
      <c r="C240" s="233"/>
      <c r="D240" s="234" t="s">
        <v>205</v>
      </c>
      <c r="E240" s="235" t="s">
        <v>19</v>
      </c>
      <c r="F240" s="236" t="s">
        <v>6461</v>
      </c>
      <c r="G240" s="233"/>
      <c r="H240" s="237">
        <v>9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205</v>
      </c>
      <c r="AU240" s="243" t="s">
        <v>82</v>
      </c>
      <c r="AV240" s="13" t="s">
        <v>82</v>
      </c>
      <c r="AW240" s="13" t="s">
        <v>33</v>
      </c>
      <c r="AX240" s="13" t="s">
        <v>72</v>
      </c>
      <c r="AY240" s="243" t="s">
        <v>190</v>
      </c>
    </row>
    <row r="241" s="15" customFormat="1">
      <c r="A241" s="15"/>
      <c r="B241" s="264"/>
      <c r="C241" s="265"/>
      <c r="D241" s="234" t="s">
        <v>205</v>
      </c>
      <c r="E241" s="266" t="s">
        <v>19</v>
      </c>
      <c r="F241" s="267" t="s">
        <v>243</v>
      </c>
      <c r="G241" s="265"/>
      <c r="H241" s="268">
        <v>14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205</v>
      </c>
      <c r="AU241" s="274" t="s">
        <v>82</v>
      </c>
      <c r="AV241" s="15" t="s">
        <v>197</v>
      </c>
      <c r="AW241" s="15" t="s">
        <v>33</v>
      </c>
      <c r="AX241" s="15" t="s">
        <v>79</v>
      </c>
      <c r="AY241" s="274" t="s">
        <v>190</v>
      </c>
    </row>
    <row r="242" s="2" customFormat="1" ht="16.5" customHeight="1">
      <c r="A242" s="40"/>
      <c r="B242" s="41"/>
      <c r="C242" s="244" t="s">
        <v>1121</v>
      </c>
      <c r="D242" s="244" t="s">
        <v>219</v>
      </c>
      <c r="E242" s="245" t="s">
        <v>6577</v>
      </c>
      <c r="F242" s="246" t="s">
        <v>6578</v>
      </c>
      <c r="G242" s="247" t="s">
        <v>408</v>
      </c>
      <c r="H242" s="248">
        <v>1</v>
      </c>
      <c r="I242" s="249"/>
      <c r="J242" s="250">
        <f>ROUND(I242*H242,2)</f>
        <v>0</v>
      </c>
      <c r="K242" s="246" t="s">
        <v>554</v>
      </c>
      <c r="L242" s="251"/>
      <c r="M242" s="252" t="s">
        <v>19</v>
      </c>
      <c r="N242" s="253" t="s">
        <v>43</v>
      </c>
      <c r="O242" s="86"/>
      <c r="P242" s="223">
        <f>O242*H242</f>
        <v>0</v>
      </c>
      <c r="Q242" s="223">
        <v>0.0025000000000000001</v>
      </c>
      <c r="R242" s="223">
        <f>Q242*H242</f>
        <v>0.0025000000000000001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419</v>
      </c>
      <c r="AT242" s="225" t="s">
        <v>219</v>
      </c>
      <c r="AU242" s="225" t="s">
        <v>82</v>
      </c>
      <c r="AY242" s="19" t="s">
        <v>190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307</v>
      </c>
      <c r="BM242" s="225" t="s">
        <v>6579</v>
      </c>
    </row>
    <row r="243" s="13" customFormat="1">
      <c r="A243" s="13"/>
      <c r="B243" s="232"/>
      <c r="C243" s="233"/>
      <c r="D243" s="234" t="s">
        <v>205</v>
      </c>
      <c r="E243" s="235" t="s">
        <v>19</v>
      </c>
      <c r="F243" s="236" t="s">
        <v>6468</v>
      </c>
      <c r="G243" s="233"/>
      <c r="H243" s="237">
        <v>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205</v>
      </c>
      <c r="AU243" s="243" t="s">
        <v>82</v>
      </c>
      <c r="AV243" s="13" t="s">
        <v>82</v>
      </c>
      <c r="AW243" s="13" t="s">
        <v>33</v>
      </c>
      <c r="AX243" s="13" t="s">
        <v>79</v>
      </c>
      <c r="AY243" s="243" t="s">
        <v>190</v>
      </c>
    </row>
    <row r="244" s="2" customFormat="1" ht="16.5" customHeight="1">
      <c r="A244" s="40"/>
      <c r="B244" s="41"/>
      <c r="C244" s="244" t="s">
        <v>1170</v>
      </c>
      <c r="D244" s="244" t="s">
        <v>219</v>
      </c>
      <c r="E244" s="245" t="s">
        <v>6580</v>
      </c>
      <c r="F244" s="246" t="s">
        <v>6581</v>
      </c>
      <c r="G244" s="247" t="s">
        <v>408</v>
      </c>
      <c r="H244" s="248">
        <v>1</v>
      </c>
      <c r="I244" s="249"/>
      <c r="J244" s="250">
        <f>ROUND(I244*H244,2)</f>
        <v>0</v>
      </c>
      <c r="K244" s="246" t="s">
        <v>554</v>
      </c>
      <c r="L244" s="251"/>
      <c r="M244" s="252" t="s">
        <v>19</v>
      </c>
      <c r="N244" s="253" t="s">
        <v>43</v>
      </c>
      <c r="O244" s="86"/>
      <c r="P244" s="223">
        <f>O244*H244</f>
        <v>0</v>
      </c>
      <c r="Q244" s="223">
        <v>0.0025000000000000001</v>
      </c>
      <c r="R244" s="223">
        <f>Q244*H244</f>
        <v>0.0025000000000000001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419</v>
      </c>
      <c r="AT244" s="225" t="s">
        <v>219</v>
      </c>
      <c r="AU244" s="225" t="s">
        <v>82</v>
      </c>
      <c r="AY244" s="19" t="s">
        <v>190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307</v>
      </c>
      <c r="BM244" s="225" t="s">
        <v>6582</v>
      </c>
    </row>
    <row r="245" s="13" customFormat="1">
      <c r="A245" s="13"/>
      <c r="B245" s="232"/>
      <c r="C245" s="233"/>
      <c r="D245" s="234" t="s">
        <v>205</v>
      </c>
      <c r="E245" s="235" t="s">
        <v>19</v>
      </c>
      <c r="F245" s="236" t="s">
        <v>6500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205</v>
      </c>
      <c r="AU245" s="243" t="s">
        <v>82</v>
      </c>
      <c r="AV245" s="13" t="s">
        <v>82</v>
      </c>
      <c r="AW245" s="13" t="s">
        <v>33</v>
      </c>
      <c r="AX245" s="13" t="s">
        <v>79</v>
      </c>
      <c r="AY245" s="243" t="s">
        <v>190</v>
      </c>
    </row>
    <row r="246" s="2" customFormat="1" ht="21.75" customHeight="1">
      <c r="A246" s="40"/>
      <c r="B246" s="41"/>
      <c r="C246" s="244" t="s">
        <v>305</v>
      </c>
      <c r="D246" s="244" t="s">
        <v>219</v>
      </c>
      <c r="E246" s="245" t="s">
        <v>6583</v>
      </c>
      <c r="F246" s="246" t="s">
        <v>6584</v>
      </c>
      <c r="G246" s="247" t="s">
        <v>408</v>
      </c>
      <c r="H246" s="248">
        <v>4</v>
      </c>
      <c r="I246" s="249"/>
      <c r="J246" s="250">
        <f>ROUND(I246*H246,2)</f>
        <v>0</v>
      </c>
      <c r="K246" s="246" t="s">
        <v>554</v>
      </c>
      <c r="L246" s="251"/>
      <c r="M246" s="252" t="s">
        <v>19</v>
      </c>
      <c r="N246" s="253" t="s">
        <v>43</v>
      </c>
      <c r="O246" s="86"/>
      <c r="P246" s="223">
        <f>O246*H246</f>
        <v>0</v>
      </c>
      <c r="Q246" s="223">
        <v>0.0015200000000000001</v>
      </c>
      <c r="R246" s="223">
        <f>Q246*H246</f>
        <v>0.0060800000000000003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419</v>
      </c>
      <c r="AT246" s="225" t="s">
        <v>219</v>
      </c>
      <c r="AU246" s="225" t="s">
        <v>82</v>
      </c>
      <c r="AY246" s="19" t="s">
        <v>190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307</v>
      </c>
      <c r="BM246" s="225" t="s">
        <v>6585</v>
      </c>
    </row>
    <row r="247" s="13" customFormat="1">
      <c r="A247" s="13"/>
      <c r="B247" s="232"/>
      <c r="C247" s="233"/>
      <c r="D247" s="234" t="s">
        <v>205</v>
      </c>
      <c r="E247" s="235" t="s">
        <v>19</v>
      </c>
      <c r="F247" s="236" t="s">
        <v>6478</v>
      </c>
      <c r="G247" s="233"/>
      <c r="H247" s="237">
        <v>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205</v>
      </c>
      <c r="AU247" s="243" t="s">
        <v>82</v>
      </c>
      <c r="AV247" s="13" t="s">
        <v>82</v>
      </c>
      <c r="AW247" s="13" t="s">
        <v>33</v>
      </c>
      <c r="AX247" s="13" t="s">
        <v>79</v>
      </c>
      <c r="AY247" s="243" t="s">
        <v>190</v>
      </c>
    </row>
    <row r="248" s="2" customFormat="1" ht="16.5" customHeight="1">
      <c r="A248" s="40"/>
      <c r="B248" s="41"/>
      <c r="C248" s="214" t="s">
        <v>1239</v>
      </c>
      <c r="D248" s="214" t="s">
        <v>192</v>
      </c>
      <c r="E248" s="215" t="s">
        <v>6586</v>
      </c>
      <c r="F248" s="216" t="s">
        <v>6587</v>
      </c>
      <c r="G248" s="217" t="s">
        <v>408</v>
      </c>
      <c r="H248" s="218">
        <v>1</v>
      </c>
      <c r="I248" s="219"/>
      <c r="J248" s="220">
        <f>ROUND(I248*H248,2)</f>
        <v>0</v>
      </c>
      <c r="K248" s="216" t="s">
        <v>196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4.0000000000000003E-05</v>
      </c>
      <c r="R248" s="223">
        <f>Q248*H248</f>
        <v>4.0000000000000003E-05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307</v>
      </c>
      <c r="AT248" s="225" t="s">
        <v>192</v>
      </c>
      <c r="AU248" s="225" t="s">
        <v>82</v>
      </c>
      <c r="AY248" s="19" t="s">
        <v>190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307</v>
      </c>
      <c r="BM248" s="225" t="s">
        <v>6588</v>
      </c>
    </row>
    <row r="249" s="2" customFormat="1">
      <c r="A249" s="40"/>
      <c r="B249" s="41"/>
      <c r="C249" s="42"/>
      <c r="D249" s="227" t="s">
        <v>199</v>
      </c>
      <c r="E249" s="42"/>
      <c r="F249" s="228" t="s">
        <v>6589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199</v>
      </c>
      <c r="AU249" s="19" t="s">
        <v>82</v>
      </c>
    </row>
    <row r="250" s="13" customFormat="1">
      <c r="A250" s="13"/>
      <c r="B250" s="232"/>
      <c r="C250" s="233"/>
      <c r="D250" s="234" t="s">
        <v>205</v>
      </c>
      <c r="E250" s="235" t="s">
        <v>19</v>
      </c>
      <c r="F250" s="236" t="s">
        <v>6492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205</v>
      </c>
      <c r="AU250" s="243" t="s">
        <v>82</v>
      </c>
      <c r="AV250" s="13" t="s">
        <v>82</v>
      </c>
      <c r="AW250" s="13" t="s">
        <v>33</v>
      </c>
      <c r="AX250" s="13" t="s">
        <v>79</v>
      </c>
      <c r="AY250" s="243" t="s">
        <v>190</v>
      </c>
    </row>
    <row r="251" s="2" customFormat="1" ht="16.5" customHeight="1">
      <c r="A251" s="40"/>
      <c r="B251" s="41"/>
      <c r="C251" s="244" t="s">
        <v>1248</v>
      </c>
      <c r="D251" s="244" t="s">
        <v>219</v>
      </c>
      <c r="E251" s="245" t="s">
        <v>6590</v>
      </c>
      <c r="F251" s="246" t="s">
        <v>6591</v>
      </c>
      <c r="G251" s="247" t="s">
        <v>408</v>
      </c>
      <c r="H251" s="248">
        <v>1</v>
      </c>
      <c r="I251" s="249"/>
      <c r="J251" s="250">
        <f>ROUND(I251*H251,2)</f>
        <v>0</v>
      </c>
      <c r="K251" s="246" t="s">
        <v>554</v>
      </c>
      <c r="L251" s="251"/>
      <c r="M251" s="252" t="s">
        <v>19</v>
      </c>
      <c r="N251" s="253" t="s">
        <v>43</v>
      </c>
      <c r="O251" s="86"/>
      <c r="P251" s="223">
        <f>O251*H251</f>
        <v>0</v>
      </c>
      <c r="Q251" s="223">
        <v>0.0016299999999999999</v>
      </c>
      <c r="R251" s="223">
        <f>Q251*H251</f>
        <v>0.0016299999999999999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419</v>
      </c>
      <c r="AT251" s="225" t="s">
        <v>219</v>
      </c>
      <c r="AU251" s="225" t="s">
        <v>82</v>
      </c>
      <c r="AY251" s="19" t="s">
        <v>190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307</v>
      </c>
      <c r="BM251" s="225" t="s">
        <v>6592</v>
      </c>
    </row>
    <row r="252" s="13" customFormat="1">
      <c r="A252" s="13"/>
      <c r="B252" s="232"/>
      <c r="C252" s="233"/>
      <c r="D252" s="234" t="s">
        <v>205</v>
      </c>
      <c r="E252" s="235" t="s">
        <v>19</v>
      </c>
      <c r="F252" s="236" t="s">
        <v>6492</v>
      </c>
      <c r="G252" s="233"/>
      <c r="H252" s="237">
        <v>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205</v>
      </c>
      <c r="AU252" s="243" t="s">
        <v>82</v>
      </c>
      <c r="AV252" s="13" t="s">
        <v>82</v>
      </c>
      <c r="AW252" s="13" t="s">
        <v>33</v>
      </c>
      <c r="AX252" s="13" t="s">
        <v>79</v>
      </c>
      <c r="AY252" s="243" t="s">
        <v>190</v>
      </c>
    </row>
    <row r="253" s="2" customFormat="1" ht="16.5" customHeight="1">
      <c r="A253" s="40"/>
      <c r="B253" s="41"/>
      <c r="C253" s="214" t="s">
        <v>1255</v>
      </c>
      <c r="D253" s="214" t="s">
        <v>192</v>
      </c>
      <c r="E253" s="215" t="s">
        <v>6593</v>
      </c>
      <c r="F253" s="216" t="s">
        <v>6594</v>
      </c>
      <c r="G253" s="217" t="s">
        <v>553</v>
      </c>
      <c r="H253" s="218">
        <v>2</v>
      </c>
      <c r="I253" s="219"/>
      <c r="J253" s="220">
        <f>ROUND(I253*H253,2)</f>
        <v>0</v>
      </c>
      <c r="K253" s="216" t="s">
        <v>196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0.00012</v>
      </c>
      <c r="R253" s="223">
        <f>Q253*H253</f>
        <v>0.00024000000000000001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307</v>
      </c>
      <c r="AT253" s="225" t="s">
        <v>192</v>
      </c>
      <c r="AU253" s="225" t="s">
        <v>82</v>
      </c>
      <c r="AY253" s="19" t="s">
        <v>190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307</v>
      </c>
      <c r="BM253" s="225" t="s">
        <v>6595</v>
      </c>
    </row>
    <row r="254" s="2" customFormat="1">
      <c r="A254" s="40"/>
      <c r="B254" s="41"/>
      <c r="C254" s="42"/>
      <c r="D254" s="227" t="s">
        <v>199</v>
      </c>
      <c r="E254" s="42"/>
      <c r="F254" s="228" t="s">
        <v>6596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199</v>
      </c>
      <c r="AU254" s="19" t="s">
        <v>82</v>
      </c>
    </row>
    <row r="255" s="13" customFormat="1">
      <c r="A255" s="13"/>
      <c r="B255" s="232"/>
      <c r="C255" s="233"/>
      <c r="D255" s="234" t="s">
        <v>205</v>
      </c>
      <c r="E255" s="235" t="s">
        <v>19</v>
      </c>
      <c r="F255" s="236" t="s">
        <v>6597</v>
      </c>
      <c r="G255" s="233"/>
      <c r="H255" s="237">
        <v>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205</v>
      </c>
      <c r="AU255" s="243" t="s">
        <v>82</v>
      </c>
      <c r="AV255" s="13" t="s">
        <v>82</v>
      </c>
      <c r="AW255" s="13" t="s">
        <v>33</v>
      </c>
      <c r="AX255" s="13" t="s">
        <v>72</v>
      </c>
      <c r="AY255" s="243" t="s">
        <v>190</v>
      </c>
    </row>
    <row r="256" s="13" customFormat="1">
      <c r="A256" s="13"/>
      <c r="B256" s="232"/>
      <c r="C256" s="233"/>
      <c r="D256" s="234" t="s">
        <v>205</v>
      </c>
      <c r="E256" s="235" t="s">
        <v>19</v>
      </c>
      <c r="F256" s="236" t="s">
        <v>6598</v>
      </c>
      <c r="G256" s="233"/>
      <c r="H256" s="237">
        <v>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205</v>
      </c>
      <c r="AU256" s="243" t="s">
        <v>82</v>
      </c>
      <c r="AV256" s="13" t="s">
        <v>82</v>
      </c>
      <c r="AW256" s="13" t="s">
        <v>33</v>
      </c>
      <c r="AX256" s="13" t="s">
        <v>72</v>
      </c>
      <c r="AY256" s="243" t="s">
        <v>190</v>
      </c>
    </row>
    <row r="257" s="15" customFormat="1">
      <c r="A257" s="15"/>
      <c r="B257" s="264"/>
      <c r="C257" s="265"/>
      <c r="D257" s="234" t="s">
        <v>205</v>
      </c>
      <c r="E257" s="266" t="s">
        <v>19</v>
      </c>
      <c r="F257" s="267" t="s">
        <v>243</v>
      </c>
      <c r="G257" s="265"/>
      <c r="H257" s="268">
        <v>2</v>
      </c>
      <c r="I257" s="269"/>
      <c r="J257" s="265"/>
      <c r="K257" s="265"/>
      <c r="L257" s="270"/>
      <c r="M257" s="271"/>
      <c r="N257" s="272"/>
      <c r="O257" s="272"/>
      <c r="P257" s="272"/>
      <c r="Q257" s="272"/>
      <c r="R257" s="272"/>
      <c r="S257" s="272"/>
      <c r="T257" s="27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4" t="s">
        <v>205</v>
      </c>
      <c r="AU257" s="274" t="s">
        <v>82</v>
      </c>
      <c r="AV257" s="15" t="s">
        <v>197</v>
      </c>
      <c r="AW257" s="15" t="s">
        <v>33</v>
      </c>
      <c r="AX257" s="15" t="s">
        <v>79</v>
      </c>
      <c r="AY257" s="274" t="s">
        <v>190</v>
      </c>
    </row>
    <row r="258" s="2" customFormat="1" ht="16.5" customHeight="1">
      <c r="A258" s="40"/>
      <c r="B258" s="41"/>
      <c r="C258" s="244" t="s">
        <v>1261</v>
      </c>
      <c r="D258" s="244" t="s">
        <v>219</v>
      </c>
      <c r="E258" s="245" t="s">
        <v>6599</v>
      </c>
      <c r="F258" s="246" t="s">
        <v>6600</v>
      </c>
      <c r="G258" s="247" t="s">
        <v>408</v>
      </c>
      <c r="H258" s="248">
        <v>1</v>
      </c>
      <c r="I258" s="249"/>
      <c r="J258" s="250">
        <f>ROUND(I258*H258,2)</f>
        <v>0</v>
      </c>
      <c r="K258" s="246" t="s">
        <v>554</v>
      </c>
      <c r="L258" s="251"/>
      <c r="M258" s="252" t="s">
        <v>19</v>
      </c>
      <c r="N258" s="253" t="s">
        <v>43</v>
      </c>
      <c r="O258" s="86"/>
      <c r="P258" s="223">
        <f>O258*H258</f>
        <v>0</v>
      </c>
      <c r="Q258" s="223">
        <v>0.0018</v>
      </c>
      <c r="R258" s="223">
        <f>Q258*H258</f>
        <v>0.0018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419</v>
      </c>
      <c r="AT258" s="225" t="s">
        <v>219</v>
      </c>
      <c r="AU258" s="225" t="s">
        <v>82</v>
      </c>
      <c r="AY258" s="19" t="s">
        <v>190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307</v>
      </c>
      <c r="BM258" s="225" t="s">
        <v>6601</v>
      </c>
    </row>
    <row r="259" s="13" customFormat="1">
      <c r="A259" s="13"/>
      <c r="B259" s="232"/>
      <c r="C259" s="233"/>
      <c r="D259" s="234" t="s">
        <v>205</v>
      </c>
      <c r="E259" s="235" t="s">
        <v>19</v>
      </c>
      <c r="F259" s="236" t="s">
        <v>6597</v>
      </c>
      <c r="G259" s="233"/>
      <c r="H259" s="237">
        <v>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205</v>
      </c>
      <c r="AU259" s="243" t="s">
        <v>82</v>
      </c>
      <c r="AV259" s="13" t="s">
        <v>82</v>
      </c>
      <c r="AW259" s="13" t="s">
        <v>33</v>
      </c>
      <c r="AX259" s="13" t="s">
        <v>79</v>
      </c>
      <c r="AY259" s="243" t="s">
        <v>190</v>
      </c>
    </row>
    <row r="260" s="2" customFormat="1" ht="16.5" customHeight="1">
      <c r="A260" s="40"/>
      <c r="B260" s="41"/>
      <c r="C260" s="244" t="s">
        <v>810</v>
      </c>
      <c r="D260" s="244" t="s">
        <v>219</v>
      </c>
      <c r="E260" s="245" t="s">
        <v>6602</v>
      </c>
      <c r="F260" s="246" t="s">
        <v>6603</v>
      </c>
      <c r="G260" s="247" t="s">
        <v>408</v>
      </c>
      <c r="H260" s="248">
        <v>1</v>
      </c>
      <c r="I260" s="249"/>
      <c r="J260" s="250">
        <f>ROUND(I260*H260,2)</f>
        <v>0</v>
      </c>
      <c r="K260" s="246" t="s">
        <v>554</v>
      </c>
      <c r="L260" s="251"/>
      <c r="M260" s="252" t="s">
        <v>19</v>
      </c>
      <c r="N260" s="253" t="s">
        <v>43</v>
      </c>
      <c r="O260" s="86"/>
      <c r="P260" s="223">
        <f>O260*H260</f>
        <v>0</v>
      </c>
      <c r="Q260" s="223">
        <v>0.0022000000000000001</v>
      </c>
      <c r="R260" s="223">
        <f>Q260*H260</f>
        <v>0.0022000000000000001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419</v>
      </c>
      <c r="AT260" s="225" t="s">
        <v>219</v>
      </c>
      <c r="AU260" s="225" t="s">
        <v>82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307</v>
      </c>
      <c r="BM260" s="225" t="s">
        <v>6604</v>
      </c>
    </row>
    <row r="261" s="13" customFormat="1">
      <c r="A261" s="13"/>
      <c r="B261" s="232"/>
      <c r="C261" s="233"/>
      <c r="D261" s="234" t="s">
        <v>205</v>
      </c>
      <c r="E261" s="235" t="s">
        <v>19</v>
      </c>
      <c r="F261" s="236" t="s">
        <v>6598</v>
      </c>
      <c r="G261" s="233"/>
      <c r="H261" s="237">
        <v>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205</v>
      </c>
      <c r="AU261" s="243" t="s">
        <v>82</v>
      </c>
      <c r="AV261" s="13" t="s">
        <v>82</v>
      </c>
      <c r="AW261" s="13" t="s">
        <v>33</v>
      </c>
      <c r="AX261" s="13" t="s">
        <v>79</v>
      </c>
      <c r="AY261" s="243" t="s">
        <v>190</v>
      </c>
    </row>
    <row r="262" s="2" customFormat="1" ht="16.5" customHeight="1">
      <c r="A262" s="40"/>
      <c r="B262" s="41"/>
      <c r="C262" s="214" t="s">
        <v>1276</v>
      </c>
      <c r="D262" s="214" t="s">
        <v>192</v>
      </c>
      <c r="E262" s="215" t="s">
        <v>6605</v>
      </c>
      <c r="F262" s="216" t="s">
        <v>6606</v>
      </c>
      <c r="G262" s="217" t="s">
        <v>408</v>
      </c>
      <c r="H262" s="218">
        <v>9</v>
      </c>
      <c r="I262" s="219"/>
      <c r="J262" s="220">
        <f>ROUND(I262*H262,2)</f>
        <v>0</v>
      </c>
      <c r="K262" s="216" t="s">
        <v>196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0.00027999999999999998</v>
      </c>
      <c r="R262" s="223">
        <f>Q262*H262</f>
        <v>0.0025199999999999997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307</v>
      </c>
      <c r="AT262" s="225" t="s">
        <v>192</v>
      </c>
      <c r="AU262" s="225" t="s">
        <v>82</v>
      </c>
      <c r="AY262" s="19" t="s">
        <v>190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307</v>
      </c>
      <c r="BM262" s="225" t="s">
        <v>6607</v>
      </c>
    </row>
    <row r="263" s="2" customFormat="1">
      <c r="A263" s="40"/>
      <c r="B263" s="41"/>
      <c r="C263" s="42"/>
      <c r="D263" s="227" t="s">
        <v>199</v>
      </c>
      <c r="E263" s="42"/>
      <c r="F263" s="228" t="s">
        <v>6608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199</v>
      </c>
      <c r="AU263" s="19" t="s">
        <v>82</v>
      </c>
    </row>
    <row r="264" s="13" customFormat="1">
      <c r="A264" s="13"/>
      <c r="B264" s="232"/>
      <c r="C264" s="233"/>
      <c r="D264" s="234" t="s">
        <v>205</v>
      </c>
      <c r="E264" s="235" t="s">
        <v>19</v>
      </c>
      <c r="F264" s="236" t="s">
        <v>6500</v>
      </c>
      <c r="G264" s="233"/>
      <c r="H264" s="237">
        <v>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205</v>
      </c>
      <c r="AU264" s="243" t="s">
        <v>82</v>
      </c>
      <c r="AV264" s="13" t="s">
        <v>82</v>
      </c>
      <c r="AW264" s="13" t="s">
        <v>33</v>
      </c>
      <c r="AX264" s="13" t="s">
        <v>72</v>
      </c>
      <c r="AY264" s="243" t="s">
        <v>190</v>
      </c>
    </row>
    <row r="265" s="13" customFormat="1">
      <c r="A265" s="13"/>
      <c r="B265" s="232"/>
      <c r="C265" s="233"/>
      <c r="D265" s="234" t="s">
        <v>205</v>
      </c>
      <c r="E265" s="235" t="s">
        <v>19</v>
      </c>
      <c r="F265" s="236" t="s">
        <v>6501</v>
      </c>
      <c r="G265" s="233"/>
      <c r="H265" s="237">
        <v>7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205</v>
      </c>
      <c r="AU265" s="243" t="s">
        <v>82</v>
      </c>
      <c r="AV265" s="13" t="s">
        <v>82</v>
      </c>
      <c r="AW265" s="13" t="s">
        <v>33</v>
      </c>
      <c r="AX265" s="13" t="s">
        <v>72</v>
      </c>
      <c r="AY265" s="243" t="s">
        <v>190</v>
      </c>
    </row>
    <row r="266" s="13" customFormat="1">
      <c r="A266" s="13"/>
      <c r="B266" s="232"/>
      <c r="C266" s="233"/>
      <c r="D266" s="234" t="s">
        <v>205</v>
      </c>
      <c r="E266" s="235" t="s">
        <v>19</v>
      </c>
      <c r="F266" s="236" t="s">
        <v>6503</v>
      </c>
      <c r="G266" s="233"/>
      <c r="H266" s="237">
        <v>1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205</v>
      </c>
      <c r="AU266" s="243" t="s">
        <v>82</v>
      </c>
      <c r="AV266" s="13" t="s">
        <v>82</v>
      </c>
      <c r="AW266" s="13" t="s">
        <v>33</v>
      </c>
      <c r="AX266" s="13" t="s">
        <v>72</v>
      </c>
      <c r="AY266" s="243" t="s">
        <v>190</v>
      </c>
    </row>
    <row r="267" s="15" customFormat="1">
      <c r="A267" s="15"/>
      <c r="B267" s="264"/>
      <c r="C267" s="265"/>
      <c r="D267" s="234" t="s">
        <v>205</v>
      </c>
      <c r="E267" s="266" t="s">
        <v>19</v>
      </c>
      <c r="F267" s="267" t="s">
        <v>243</v>
      </c>
      <c r="G267" s="265"/>
      <c r="H267" s="268">
        <v>9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205</v>
      </c>
      <c r="AU267" s="274" t="s">
        <v>82</v>
      </c>
      <c r="AV267" s="15" t="s">
        <v>197</v>
      </c>
      <c r="AW267" s="15" t="s">
        <v>33</v>
      </c>
      <c r="AX267" s="15" t="s">
        <v>79</v>
      </c>
      <c r="AY267" s="274" t="s">
        <v>190</v>
      </c>
    </row>
    <row r="268" s="2" customFormat="1" ht="21.75" customHeight="1">
      <c r="A268" s="40"/>
      <c r="B268" s="41"/>
      <c r="C268" s="214" t="s">
        <v>1282</v>
      </c>
      <c r="D268" s="214" t="s">
        <v>192</v>
      </c>
      <c r="E268" s="215" t="s">
        <v>6609</v>
      </c>
      <c r="F268" s="216" t="s">
        <v>6610</v>
      </c>
      <c r="G268" s="217" t="s">
        <v>408</v>
      </c>
      <c r="H268" s="218">
        <v>2</v>
      </c>
      <c r="I268" s="219"/>
      <c r="J268" s="220">
        <f>ROUND(I268*H268,2)</f>
        <v>0</v>
      </c>
      <c r="K268" s="216" t="s">
        <v>196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0.00066</v>
      </c>
      <c r="R268" s="223">
        <f>Q268*H268</f>
        <v>0.00132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307</v>
      </c>
      <c r="AT268" s="225" t="s">
        <v>192</v>
      </c>
      <c r="AU268" s="225" t="s">
        <v>82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307</v>
      </c>
      <c r="BM268" s="225" t="s">
        <v>6611</v>
      </c>
    </row>
    <row r="269" s="2" customFormat="1">
      <c r="A269" s="40"/>
      <c r="B269" s="41"/>
      <c r="C269" s="42"/>
      <c r="D269" s="227" t="s">
        <v>199</v>
      </c>
      <c r="E269" s="42"/>
      <c r="F269" s="228" t="s">
        <v>6612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199</v>
      </c>
      <c r="AU269" s="19" t="s">
        <v>82</v>
      </c>
    </row>
    <row r="270" s="13" customFormat="1">
      <c r="A270" s="13"/>
      <c r="B270" s="232"/>
      <c r="C270" s="233"/>
      <c r="D270" s="234" t="s">
        <v>205</v>
      </c>
      <c r="E270" s="235" t="s">
        <v>19</v>
      </c>
      <c r="F270" s="236" t="s">
        <v>6502</v>
      </c>
      <c r="G270" s="233"/>
      <c r="H270" s="237">
        <v>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205</v>
      </c>
      <c r="AU270" s="243" t="s">
        <v>82</v>
      </c>
      <c r="AV270" s="13" t="s">
        <v>82</v>
      </c>
      <c r="AW270" s="13" t="s">
        <v>33</v>
      </c>
      <c r="AX270" s="13" t="s">
        <v>79</v>
      </c>
      <c r="AY270" s="243" t="s">
        <v>190</v>
      </c>
    </row>
    <row r="271" s="2" customFormat="1" ht="16.5" customHeight="1">
      <c r="A271" s="40"/>
      <c r="B271" s="41"/>
      <c r="C271" s="214" t="s">
        <v>1291</v>
      </c>
      <c r="D271" s="214" t="s">
        <v>192</v>
      </c>
      <c r="E271" s="215" t="s">
        <v>6613</v>
      </c>
      <c r="F271" s="216" t="s">
        <v>6614</v>
      </c>
      <c r="G271" s="217" t="s">
        <v>408</v>
      </c>
      <c r="H271" s="218">
        <v>1</v>
      </c>
      <c r="I271" s="219"/>
      <c r="J271" s="220">
        <f>ROUND(I271*H271,2)</f>
        <v>0</v>
      </c>
      <c r="K271" s="216" t="s">
        <v>196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0.00036999999999999999</v>
      </c>
      <c r="R271" s="223">
        <f>Q271*H271</f>
        <v>0.00036999999999999999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307</v>
      </c>
      <c r="AT271" s="225" t="s">
        <v>192</v>
      </c>
      <c r="AU271" s="225" t="s">
        <v>82</v>
      </c>
      <c r="AY271" s="19" t="s">
        <v>190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307</v>
      </c>
      <c r="BM271" s="225" t="s">
        <v>6615</v>
      </c>
    </row>
    <row r="272" s="2" customFormat="1">
      <c r="A272" s="40"/>
      <c r="B272" s="41"/>
      <c r="C272" s="42"/>
      <c r="D272" s="227" t="s">
        <v>199</v>
      </c>
      <c r="E272" s="42"/>
      <c r="F272" s="228" t="s">
        <v>6616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199</v>
      </c>
      <c r="AU272" s="19" t="s">
        <v>82</v>
      </c>
    </row>
    <row r="273" s="13" customFormat="1">
      <c r="A273" s="13"/>
      <c r="B273" s="232"/>
      <c r="C273" s="233"/>
      <c r="D273" s="234" t="s">
        <v>205</v>
      </c>
      <c r="E273" s="235" t="s">
        <v>19</v>
      </c>
      <c r="F273" s="236" t="s">
        <v>6492</v>
      </c>
      <c r="G273" s="233"/>
      <c r="H273" s="237">
        <v>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205</v>
      </c>
      <c r="AU273" s="243" t="s">
        <v>82</v>
      </c>
      <c r="AV273" s="13" t="s">
        <v>82</v>
      </c>
      <c r="AW273" s="13" t="s">
        <v>33</v>
      </c>
      <c r="AX273" s="13" t="s">
        <v>79</v>
      </c>
      <c r="AY273" s="243" t="s">
        <v>190</v>
      </c>
    </row>
    <row r="274" s="2" customFormat="1" ht="16.5" customHeight="1">
      <c r="A274" s="40"/>
      <c r="B274" s="41"/>
      <c r="C274" s="214" t="s">
        <v>1303</v>
      </c>
      <c r="D274" s="214" t="s">
        <v>192</v>
      </c>
      <c r="E274" s="215" t="s">
        <v>6617</v>
      </c>
      <c r="F274" s="216" t="s">
        <v>6618</v>
      </c>
      <c r="G274" s="217" t="s">
        <v>408</v>
      </c>
      <c r="H274" s="218">
        <v>6</v>
      </c>
      <c r="I274" s="219"/>
      <c r="J274" s="220">
        <f>ROUND(I274*H274,2)</f>
        <v>0</v>
      </c>
      <c r="K274" s="216" t="s">
        <v>196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0.00027999999999999998</v>
      </c>
      <c r="R274" s="223">
        <f>Q274*H274</f>
        <v>0.0016799999999999999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307</v>
      </c>
      <c r="AT274" s="225" t="s">
        <v>192</v>
      </c>
      <c r="AU274" s="225" t="s">
        <v>82</v>
      </c>
      <c r="AY274" s="19" t="s">
        <v>190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307</v>
      </c>
      <c r="BM274" s="225" t="s">
        <v>6619</v>
      </c>
    </row>
    <row r="275" s="2" customFormat="1">
      <c r="A275" s="40"/>
      <c r="B275" s="41"/>
      <c r="C275" s="42"/>
      <c r="D275" s="227" t="s">
        <v>199</v>
      </c>
      <c r="E275" s="42"/>
      <c r="F275" s="228" t="s">
        <v>6620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199</v>
      </c>
      <c r="AU275" s="19" t="s">
        <v>82</v>
      </c>
    </row>
    <row r="276" s="13" customFormat="1">
      <c r="A276" s="13"/>
      <c r="B276" s="232"/>
      <c r="C276" s="233"/>
      <c r="D276" s="234" t="s">
        <v>205</v>
      </c>
      <c r="E276" s="235" t="s">
        <v>19</v>
      </c>
      <c r="F276" s="236" t="s">
        <v>6450</v>
      </c>
      <c r="G276" s="233"/>
      <c r="H276" s="237">
        <v>6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205</v>
      </c>
      <c r="AU276" s="243" t="s">
        <v>82</v>
      </c>
      <c r="AV276" s="13" t="s">
        <v>82</v>
      </c>
      <c r="AW276" s="13" t="s">
        <v>33</v>
      </c>
      <c r="AX276" s="13" t="s">
        <v>79</v>
      </c>
      <c r="AY276" s="243" t="s">
        <v>190</v>
      </c>
    </row>
    <row r="277" s="2" customFormat="1" ht="16.5" customHeight="1">
      <c r="A277" s="40"/>
      <c r="B277" s="41"/>
      <c r="C277" s="214" t="s">
        <v>1310</v>
      </c>
      <c r="D277" s="214" t="s">
        <v>192</v>
      </c>
      <c r="E277" s="215" t="s">
        <v>6621</v>
      </c>
      <c r="F277" s="216" t="s">
        <v>6622</v>
      </c>
      <c r="G277" s="217" t="s">
        <v>408</v>
      </c>
      <c r="H277" s="218">
        <v>30</v>
      </c>
      <c r="I277" s="219"/>
      <c r="J277" s="220">
        <f>ROUND(I277*H277,2)</f>
        <v>0</v>
      </c>
      <c r="K277" s="216" t="s">
        <v>196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0.00014999999999999999</v>
      </c>
      <c r="R277" s="223">
        <f>Q277*H277</f>
        <v>0.0044999999999999997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307</v>
      </c>
      <c r="AT277" s="225" t="s">
        <v>192</v>
      </c>
      <c r="AU277" s="225" t="s">
        <v>82</v>
      </c>
      <c r="AY277" s="19" t="s">
        <v>190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307</v>
      </c>
      <c r="BM277" s="225" t="s">
        <v>6623</v>
      </c>
    </row>
    <row r="278" s="2" customFormat="1">
      <c r="A278" s="40"/>
      <c r="B278" s="41"/>
      <c r="C278" s="42"/>
      <c r="D278" s="227" t="s">
        <v>199</v>
      </c>
      <c r="E278" s="42"/>
      <c r="F278" s="228" t="s">
        <v>6624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199</v>
      </c>
      <c r="AU278" s="19" t="s">
        <v>82</v>
      </c>
    </row>
    <row r="279" s="13" customFormat="1">
      <c r="A279" s="13"/>
      <c r="B279" s="232"/>
      <c r="C279" s="233"/>
      <c r="D279" s="234" t="s">
        <v>205</v>
      </c>
      <c r="E279" s="235" t="s">
        <v>19</v>
      </c>
      <c r="F279" s="236" t="s">
        <v>6476</v>
      </c>
      <c r="G279" s="233"/>
      <c r="H279" s="237">
        <v>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205</v>
      </c>
      <c r="AU279" s="243" t="s">
        <v>82</v>
      </c>
      <c r="AV279" s="13" t="s">
        <v>82</v>
      </c>
      <c r="AW279" s="13" t="s">
        <v>33</v>
      </c>
      <c r="AX279" s="13" t="s">
        <v>72</v>
      </c>
      <c r="AY279" s="243" t="s">
        <v>190</v>
      </c>
    </row>
    <row r="280" s="13" customFormat="1">
      <c r="A280" s="13"/>
      <c r="B280" s="232"/>
      <c r="C280" s="233"/>
      <c r="D280" s="234" t="s">
        <v>205</v>
      </c>
      <c r="E280" s="235" t="s">
        <v>19</v>
      </c>
      <c r="F280" s="236" t="s">
        <v>6477</v>
      </c>
      <c r="G280" s="233"/>
      <c r="H280" s="237">
        <v>11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205</v>
      </c>
      <c r="AU280" s="243" t="s">
        <v>82</v>
      </c>
      <c r="AV280" s="13" t="s">
        <v>82</v>
      </c>
      <c r="AW280" s="13" t="s">
        <v>33</v>
      </c>
      <c r="AX280" s="13" t="s">
        <v>72</v>
      </c>
      <c r="AY280" s="243" t="s">
        <v>190</v>
      </c>
    </row>
    <row r="281" s="13" customFormat="1">
      <c r="A281" s="13"/>
      <c r="B281" s="232"/>
      <c r="C281" s="233"/>
      <c r="D281" s="234" t="s">
        <v>205</v>
      </c>
      <c r="E281" s="235" t="s">
        <v>19</v>
      </c>
      <c r="F281" s="236" t="s">
        <v>6468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205</v>
      </c>
      <c r="AU281" s="243" t="s">
        <v>82</v>
      </c>
      <c r="AV281" s="13" t="s">
        <v>82</v>
      </c>
      <c r="AW281" s="13" t="s">
        <v>33</v>
      </c>
      <c r="AX281" s="13" t="s">
        <v>72</v>
      </c>
      <c r="AY281" s="243" t="s">
        <v>190</v>
      </c>
    </row>
    <row r="282" s="13" customFormat="1">
      <c r="A282" s="13"/>
      <c r="B282" s="232"/>
      <c r="C282" s="233"/>
      <c r="D282" s="234" t="s">
        <v>205</v>
      </c>
      <c r="E282" s="235" t="s">
        <v>19</v>
      </c>
      <c r="F282" s="236" t="s">
        <v>6461</v>
      </c>
      <c r="G282" s="233"/>
      <c r="H282" s="237">
        <v>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205</v>
      </c>
      <c r="AU282" s="243" t="s">
        <v>82</v>
      </c>
      <c r="AV282" s="13" t="s">
        <v>82</v>
      </c>
      <c r="AW282" s="13" t="s">
        <v>33</v>
      </c>
      <c r="AX282" s="13" t="s">
        <v>72</v>
      </c>
      <c r="AY282" s="243" t="s">
        <v>190</v>
      </c>
    </row>
    <row r="283" s="13" customFormat="1">
      <c r="A283" s="13"/>
      <c r="B283" s="232"/>
      <c r="C283" s="233"/>
      <c r="D283" s="234" t="s">
        <v>205</v>
      </c>
      <c r="E283" s="235" t="s">
        <v>19</v>
      </c>
      <c r="F283" s="236" t="s">
        <v>6478</v>
      </c>
      <c r="G283" s="233"/>
      <c r="H283" s="237">
        <v>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205</v>
      </c>
      <c r="AU283" s="243" t="s">
        <v>82</v>
      </c>
      <c r="AV283" s="13" t="s">
        <v>82</v>
      </c>
      <c r="AW283" s="13" t="s">
        <v>33</v>
      </c>
      <c r="AX283" s="13" t="s">
        <v>72</v>
      </c>
      <c r="AY283" s="243" t="s">
        <v>190</v>
      </c>
    </row>
    <row r="284" s="15" customFormat="1">
      <c r="A284" s="15"/>
      <c r="B284" s="264"/>
      <c r="C284" s="265"/>
      <c r="D284" s="234" t="s">
        <v>205</v>
      </c>
      <c r="E284" s="266" t="s">
        <v>19</v>
      </c>
      <c r="F284" s="267" t="s">
        <v>243</v>
      </c>
      <c r="G284" s="265"/>
      <c r="H284" s="268">
        <v>30</v>
      </c>
      <c r="I284" s="269"/>
      <c r="J284" s="265"/>
      <c r="K284" s="265"/>
      <c r="L284" s="270"/>
      <c r="M284" s="271"/>
      <c r="N284" s="272"/>
      <c r="O284" s="272"/>
      <c r="P284" s="272"/>
      <c r="Q284" s="272"/>
      <c r="R284" s="272"/>
      <c r="S284" s="272"/>
      <c r="T284" s="27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4" t="s">
        <v>205</v>
      </c>
      <c r="AU284" s="274" t="s">
        <v>82</v>
      </c>
      <c r="AV284" s="15" t="s">
        <v>197</v>
      </c>
      <c r="AW284" s="15" t="s">
        <v>33</v>
      </c>
      <c r="AX284" s="15" t="s">
        <v>79</v>
      </c>
      <c r="AY284" s="274" t="s">
        <v>190</v>
      </c>
    </row>
    <row r="285" s="2" customFormat="1" ht="16.5" customHeight="1">
      <c r="A285" s="40"/>
      <c r="B285" s="41"/>
      <c r="C285" s="244" t="s">
        <v>1316</v>
      </c>
      <c r="D285" s="244" t="s">
        <v>219</v>
      </c>
      <c r="E285" s="245" t="s">
        <v>6625</v>
      </c>
      <c r="F285" s="246" t="s">
        <v>6626</v>
      </c>
      <c r="G285" s="247" t="s">
        <v>408</v>
      </c>
      <c r="H285" s="248">
        <v>4</v>
      </c>
      <c r="I285" s="249"/>
      <c r="J285" s="250">
        <f>ROUND(I285*H285,2)</f>
        <v>0</v>
      </c>
      <c r="K285" s="246" t="s">
        <v>196</v>
      </c>
      <c r="L285" s="251"/>
      <c r="M285" s="252" t="s">
        <v>19</v>
      </c>
      <c r="N285" s="253" t="s">
        <v>43</v>
      </c>
      <c r="O285" s="86"/>
      <c r="P285" s="223">
        <f>O285*H285</f>
        <v>0</v>
      </c>
      <c r="Q285" s="223">
        <v>0.00040000000000000002</v>
      </c>
      <c r="R285" s="223">
        <f>Q285*H285</f>
        <v>0.0016000000000000001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419</v>
      </c>
      <c r="AT285" s="225" t="s">
        <v>219</v>
      </c>
      <c r="AU285" s="225" t="s">
        <v>82</v>
      </c>
      <c r="AY285" s="19" t="s">
        <v>190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307</v>
      </c>
      <c r="BM285" s="225" t="s">
        <v>6627</v>
      </c>
    </row>
    <row r="286" s="13" customFormat="1">
      <c r="A286" s="13"/>
      <c r="B286" s="232"/>
      <c r="C286" s="233"/>
      <c r="D286" s="234" t="s">
        <v>205</v>
      </c>
      <c r="E286" s="235" t="s">
        <v>19</v>
      </c>
      <c r="F286" s="236" t="s">
        <v>6478</v>
      </c>
      <c r="G286" s="233"/>
      <c r="H286" s="237">
        <v>4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205</v>
      </c>
      <c r="AU286" s="243" t="s">
        <v>82</v>
      </c>
      <c r="AV286" s="13" t="s">
        <v>82</v>
      </c>
      <c r="AW286" s="13" t="s">
        <v>33</v>
      </c>
      <c r="AX286" s="13" t="s">
        <v>79</v>
      </c>
      <c r="AY286" s="243" t="s">
        <v>190</v>
      </c>
    </row>
    <row r="287" s="2" customFormat="1" ht="16.5" customHeight="1">
      <c r="A287" s="40"/>
      <c r="B287" s="41"/>
      <c r="C287" s="244" t="s">
        <v>1325</v>
      </c>
      <c r="D287" s="244" t="s">
        <v>219</v>
      </c>
      <c r="E287" s="245" t="s">
        <v>6628</v>
      </c>
      <c r="F287" s="246" t="s">
        <v>6629</v>
      </c>
      <c r="G287" s="247" t="s">
        <v>408</v>
      </c>
      <c r="H287" s="248">
        <v>26</v>
      </c>
      <c r="I287" s="249"/>
      <c r="J287" s="250">
        <f>ROUND(I287*H287,2)</f>
        <v>0</v>
      </c>
      <c r="K287" s="246" t="s">
        <v>554</v>
      </c>
      <c r="L287" s="251"/>
      <c r="M287" s="252" t="s">
        <v>19</v>
      </c>
      <c r="N287" s="253" t="s">
        <v>43</v>
      </c>
      <c r="O287" s="86"/>
      <c r="P287" s="223">
        <f>O287*H287</f>
        <v>0</v>
      </c>
      <c r="Q287" s="223">
        <v>0.00089999999999999998</v>
      </c>
      <c r="R287" s="223">
        <f>Q287*H287</f>
        <v>0.023400000000000001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419</v>
      </c>
      <c r="AT287" s="225" t="s">
        <v>219</v>
      </c>
      <c r="AU287" s="225" t="s">
        <v>82</v>
      </c>
      <c r="AY287" s="19" t="s">
        <v>190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307</v>
      </c>
      <c r="BM287" s="225" t="s">
        <v>6630</v>
      </c>
    </row>
    <row r="288" s="13" customFormat="1">
      <c r="A288" s="13"/>
      <c r="B288" s="232"/>
      <c r="C288" s="233"/>
      <c r="D288" s="234" t="s">
        <v>205</v>
      </c>
      <c r="E288" s="235" t="s">
        <v>19</v>
      </c>
      <c r="F288" s="236" t="s">
        <v>6476</v>
      </c>
      <c r="G288" s="233"/>
      <c r="H288" s="237">
        <v>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205</v>
      </c>
      <c r="AU288" s="243" t="s">
        <v>82</v>
      </c>
      <c r="AV288" s="13" t="s">
        <v>82</v>
      </c>
      <c r="AW288" s="13" t="s">
        <v>33</v>
      </c>
      <c r="AX288" s="13" t="s">
        <v>72</v>
      </c>
      <c r="AY288" s="243" t="s">
        <v>190</v>
      </c>
    </row>
    <row r="289" s="13" customFormat="1">
      <c r="A289" s="13"/>
      <c r="B289" s="232"/>
      <c r="C289" s="233"/>
      <c r="D289" s="234" t="s">
        <v>205</v>
      </c>
      <c r="E289" s="235" t="s">
        <v>19</v>
      </c>
      <c r="F289" s="236" t="s">
        <v>6477</v>
      </c>
      <c r="G289" s="233"/>
      <c r="H289" s="237">
        <v>11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205</v>
      </c>
      <c r="AU289" s="243" t="s">
        <v>82</v>
      </c>
      <c r="AV289" s="13" t="s">
        <v>82</v>
      </c>
      <c r="AW289" s="13" t="s">
        <v>33</v>
      </c>
      <c r="AX289" s="13" t="s">
        <v>72</v>
      </c>
      <c r="AY289" s="243" t="s">
        <v>190</v>
      </c>
    </row>
    <row r="290" s="13" customFormat="1">
      <c r="A290" s="13"/>
      <c r="B290" s="232"/>
      <c r="C290" s="233"/>
      <c r="D290" s="234" t="s">
        <v>205</v>
      </c>
      <c r="E290" s="235" t="s">
        <v>19</v>
      </c>
      <c r="F290" s="236" t="s">
        <v>6468</v>
      </c>
      <c r="G290" s="233"/>
      <c r="H290" s="237">
        <v>1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205</v>
      </c>
      <c r="AU290" s="243" t="s">
        <v>82</v>
      </c>
      <c r="AV290" s="13" t="s">
        <v>82</v>
      </c>
      <c r="AW290" s="13" t="s">
        <v>33</v>
      </c>
      <c r="AX290" s="13" t="s">
        <v>72</v>
      </c>
      <c r="AY290" s="243" t="s">
        <v>190</v>
      </c>
    </row>
    <row r="291" s="13" customFormat="1">
      <c r="A291" s="13"/>
      <c r="B291" s="232"/>
      <c r="C291" s="233"/>
      <c r="D291" s="234" t="s">
        <v>205</v>
      </c>
      <c r="E291" s="235" t="s">
        <v>19</v>
      </c>
      <c r="F291" s="236" t="s">
        <v>6461</v>
      </c>
      <c r="G291" s="233"/>
      <c r="H291" s="237">
        <v>9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205</v>
      </c>
      <c r="AU291" s="243" t="s">
        <v>82</v>
      </c>
      <c r="AV291" s="13" t="s">
        <v>82</v>
      </c>
      <c r="AW291" s="13" t="s">
        <v>33</v>
      </c>
      <c r="AX291" s="13" t="s">
        <v>72</v>
      </c>
      <c r="AY291" s="243" t="s">
        <v>190</v>
      </c>
    </row>
    <row r="292" s="15" customFormat="1">
      <c r="A292" s="15"/>
      <c r="B292" s="264"/>
      <c r="C292" s="265"/>
      <c r="D292" s="234" t="s">
        <v>205</v>
      </c>
      <c r="E292" s="266" t="s">
        <v>19</v>
      </c>
      <c r="F292" s="267" t="s">
        <v>243</v>
      </c>
      <c r="G292" s="265"/>
      <c r="H292" s="268">
        <v>26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205</v>
      </c>
      <c r="AU292" s="274" t="s">
        <v>82</v>
      </c>
      <c r="AV292" s="15" t="s">
        <v>197</v>
      </c>
      <c r="AW292" s="15" t="s">
        <v>33</v>
      </c>
      <c r="AX292" s="15" t="s">
        <v>79</v>
      </c>
      <c r="AY292" s="274" t="s">
        <v>190</v>
      </c>
    </row>
    <row r="293" s="2" customFormat="1" ht="24.15" customHeight="1">
      <c r="A293" s="40"/>
      <c r="B293" s="41"/>
      <c r="C293" s="214" t="s">
        <v>1331</v>
      </c>
      <c r="D293" s="214" t="s">
        <v>192</v>
      </c>
      <c r="E293" s="215" t="s">
        <v>6631</v>
      </c>
      <c r="F293" s="216" t="s">
        <v>6632</v>
      </c>
      <c r="G293" s="217" t="s">
        <v>568</v>
      </c>
      <c r="H293" s="279"/>
      <c r="I293" s="219"/>
      <c r="J293" s="220">
        <f>ROUND(I293*H293,2)</f>
        <v>0</v>
      </c>
      <c r="K293" s="216" t="s">
        <v>196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307</v>
      </c>
      <c r="AT293" s="225" t="s">
        <v>192</v>
      </c>
      <c r="AU293" s="225" t="s">
        <v>82</v>
      </c>
      <c r="AY293" s="19" t="s">
        <v>190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307</v>
      </c>
      <c r="BM293" s="225" t="s">
        <v>6633</v>
      </c>
    </row>
    <row r="294" s="2" customFormat="1">
      <c r="A294" s="40"/>
      <c r="B294" s="41"/>
      <c r="C294" s="42"/>
      <c r="D294" s="227" t="s">
        <v>199</v>
      </c>
      <c r="E294" s="42"/>
      <c r="F294" s="228" t="s">
        <v>6634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199</v>
      </c>
      <c r="AU294" s="19" t="s">
        <v>82</v>
      </c>
    </row>
    <row r="295" s="12" customFormat="1" ht="22.8" customHeight="1">
      <c r="A295" s="12"/>
      <c r="B295" s="198"/>
      <c r="C295" s="199"/>
      <c r="D295" s="200" t="s">
        <v>71</v>
      </c>
      <c r="E295" s="212" t="s">
        <v>6635</v>
      </c>
      <c r="F295" s="212" t="s">
        <v>6636</v>
      </c>
      <c r="G295" s="199"/>
      <c r="H295" s="199"/>
      <c r="I295" s="202"/>
      <c r="J295" s="213">
        <f>BK295</f>
        <v>0</v>
      </c>
      <c r="K295" s="199"/>
      <c r="L295" s="204"/>
      <c r="M295" s="205"/>
      <c r="N295" s="206"/>
      <c r="O295" s="206"/>
      <c r="P295" s="207">
        <f>SUM(P296:P332)</f>
        <v>0</v>
      </c>
      <c r="Q295" s="206"/>
      <c r="R295" s="207">
        <f>SUM(R296:R332)</f>
        <v>0.54815000000000003</v>
      </c>
      <c r="S295" s="206"/>
      <c r="T295" s="208">
        <f>SUM(T296:T332)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82</v>
      </c>
      <c r="AT295" s="210" t="s">
        <v>71</v>
      </c>
      <c r="AU295" s="210" t="s">
        <v>79</v>
      </c>
      <c r="AY295" s="209" t="s">
        <v>190</v>
      </c>
      <c r="BK295" s="211">
        <f>SUM(BK296:BK332)</f>
        <v>0</v>
      </c>
    </row>
    <row r="296" s="2" customFormat="1" ht="24.15" customHeight="1">
      <c r="A296" s="40"/>
      <c r="B296" s="41"/>
      <c r="C296" s="214" t="s">
        <v>1337</v>
      </c>
      <c r="D296" s="214" t="s">
        <v>192</v>
      </c>
      <c r="E296" s="215" t="s">
        <v>6637</v>
      </c>
      <c r="F296" s="216" t="s">
        <v>6638</v>
      </c>
      <c r="G296" s="217" t="s">
        <v>553</v>
      </c>
      <c r="H296" s="218">
        <v>12</v>
      </c>
      <c r="I296" s="219"/>
      <c r="J296" s="220">
        <f>ROUND(I296*H296,2)</f>
        <v>0</v>
      </c>
      <c r="K296" s="216" t="s">
        <v>196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0.012</v>
      </c>
      <c r="R296" s="223">
        <f>Q296*H296</f>
        <v>0.14400000000000002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307</v>
      </c>
      <c r="AT296" s="225" t="s">
        <v>192</v>
      </c>
      <c r="AU296" s="225" t="s">
        <v>82</v>
      </c>
      <c r="AY296" s="19" t="s">
        <v>190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307</v>
      </c>
      <c r="BM296" s="225" t="s">
        <v>6639</v>
      </c>
    </row>
    <row r="297" s="2" customFormat="1">
      <c r="A297" s="40"/>
      <c r="B297" s="41"/>
      <c r="C297" s="42"/>
      <c r="D297" s="227" t="s">
        <v>199</v>
      </c>
      <c r="E297" s="42"/>
      <c r="F297" s="228" t="s">
        <v>6640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199</v>
      </c>
      <c r="AU297" s="19" t="s">
        <v>82</v>
      </c>
    </row>
    <row r="298" s="13" customFormat="1">
      <c r="A298" s="13"/>
      <c r="B298" s="232"/>
      <c r="C298" s="233"/>
      <c r="D298" s="234" t="s">
        <v>205</v>
      </c>
      <c r="E298" s="235" t="s">
        <v>19</v>
      </c>
      <c r="F298" s="236" t="s">
        <v>6641</v>
      </c>
      <c r="G298" s="233"/>
      <c r="H298" s="237">
        <v>2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205</v>
      </c>
      <c r="AU298" s="243" t="s">
        <v>82</v>
      </c>
      <c r="AV298" s="13" t="s">
        <v>82</v>
      </c>
      <c r="AW298" s="13" t="s">
        <v>33</v>
      </c>
      <c r="AX298" s="13" t="s">
        <v>72</v>
      </c>
      <c r="AY298" s="243" t="s">
        <v>190</v>
      </c>
    </row>
    <row r="299" s="13" customFormat="1">
      <c r="A299" s="13"/>
      <c r="B299" s="232"/>
      <c r="C299" s="233"/>
      <c r="D299" s="234" t="s">
        <v>205</v>
      </c>
      <c r="E299" s="235" t="s">
        <v>19</v>
      </c>
      <c r="F299" s="236" t="s">
        <v>6461</v>
      </c>
      <c r="G299" s="233"/>
      <c r="H299" s="237">
        <v>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205</v>
      </c>
      <c r="AU299" s="243" t="s">
        <v>82</v>
      </c>
      <c r="AV299" s="13" t="s">
        <v>82</v>
      </c>
      <c r="AW299" s="13" t="s">
        <v>33</v>
      </c>
      <c r="AX299" s="13" t="s">
        <v>72</v>
      </c>
      <c r="AY299" s="243" t="s">
        <v>190</v>
      </c>
    </row>
    <row r="300" s="13" customFormat="1">
      <c r="A300" s="13"/>
      <c r="B300" s="232"/>
      <c r="C300" s="233"/>
      <c r="D300" s="234" t="s">
        <v>205</v>
      </c>
      <c r="E300" s="235" t="s">
        <v>19</v>
      </c>
      <c r="F300" s="236" t="s">
        <v>6642</v>
      </c>
      <c r="G300" s="233"/>
      <c r="H300" s="237">
        <v>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205</v>
      </c>
      <c r="AU300" s="243" t="s">
        <v>82</v>
      </c>
      <c r="AV300" s="13" t="s">
        <v>82</v>
      </c>
      <c r="AW300" s="13" t="s">
        <v>33</v>
      </c>
      <c r="AX300" s="13" t="s">
        <v>72</v>
      </c>
      <c r="AY300" s="243" t="s">
        <v>190</v>
      </c>
    </row>
    <row r="301" s="15" customFormat="1">
      <c r="A301" s="15"/>
      <c r="B301" s="264"/>
      <c r="C301" s="265"/>
      <c r="D301" s="234" t="s">
        <v>205</v>
      </c>
      <c r="E301" s="266" t="s">
        <v>19</v>
      </c>
      <c r="F301" s="267" t="s">
        <v>243</v>
      </c>
      <c r="G301" s="265"/>
      <c r="H301" s="268">
        <v>12</v>
      </c>
      <c r="I301" s="269"/>
      <c r="J301" s="265"/>
      <c r="K301" s="265"/>
      <c r="L301" s="270"/>
      <c r="M301" s="271"/>
      <c r="N301" s="272"/>
      <c r="O301" s="272"/>
      <c r="P301" s="272"/>
      <c r="Q301" s="272"/>
      <c r="R301" s="272"/>
      <c r="S301" s="272"/>
      <c r="T301" s="27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4" t="s">
        <v>205</v>
      </c>
      <c r="AU301" s="274" t="s">
        <v>82</v>
      </c>
      <c r="AV301" s="15" t="s">
        <v>197</v>
      </c>
      <c r="AW301" s="15" t="s">
        <v>33</v>
      </c>
      <c r="AX301" s="15" t="s">
        <v>79</v>
      </c>
      <c r="AY301" s="274" t="s">
        <v>190</v>
      </c>
    </row>
    <row r="302" s="2" customFormat="1" ht="21.75" customHeight="1">
      <c r="A302" s="40"/>
      <c r="B302" s="41"/>
      <c r="C302" s="214" t="s">
        <v>1344</v>
      </c>
      <c r="D302" s="214" t="s">
        <v>192</v>
      </c>
      <c r="E302" s="215" t="s">
        <v>6643</v>
      </c>
      <c r="F302" s="216" t="s">
        <v>6644</v>
      </c>
      <c r="G302" s="217" t="s">
        <v>553</v>
      </c>
      <c r="H302" s="218">
        <v>1</v>
      </c>
      <c r="I302" s="219"/>
      <c r="J302" s="220">
        <f>ROUND(I302*H302,2)</f>
        <v>0</v>
      </c>
      <c r="K302" s="216" t="s">
        <v>196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0.014</v>
      </c>
      <c r="R302" s="223">
        <f>Q302*H302</f>
        <v>0.014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307</v>
      </c>
      <c r="AT302" s="225" t="s">
        <v>192</v>
      </c>
      <c r="AU302" s="225" t="s">
        <v>82</v>
      </c>
      <c r="AY302" s="19" t="s">
        <v>190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307</v>
      </c>
      <c r="BM302" s="225" t="s">
        <v>6645</v>
      </c>
    </row>
    <row r="303" s="2" customFormat="1">
      <c r="A303" s="40"/>
      <c r="B303" s="41"/>
      <c r="C303" s="42"/>
      <c r="D303" s="227" t="s">
        <v>199</v>
      </c>
      <c r="E303" s="42"/>
      <c r="F303" s="228" t="s">
        <v>6646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199</v>
      </c>
      <c r="AU303" s="19" t="s">
        <v>82</v>
      </c>
    </row>
    <row r="304" s="13" customFormat="1">
      <c r="A304" s="13"/>
      <c r="B304" s="232"/>
      <c r="C304" s="233"/>
      <c r="D304" s="234" t="s">
        <v>205</v>
      </c>
      <c r="E304" s="235" t="s">
        <v>19</v>
      </c>
      <c r="F304" s="236" t="s">
        <v>6492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205</v>
      </c>
      <c r="AU304" s="243" t="s">
        <v>82</v>
      </c>
      <c r="AV304" s="13" t="s">
        <v>82</v>
      </c>
      <c r="AW304" s="13" t="s">
        <v>33</v>
      </c>
      <c r="AX304" s="13" t="s">
        <v>79</v>
      </c>
      <c r="AY304" s="243" t="s">
        <v>190</v>
      </c>
    </row>
    <row r="305" s="2" customFormat="1" ht="21.75" customHeight="1">
      <c r="A305" s="40"/>
      <c r="B305" s="41"/>
      <c r="C305" s="214" t="s">
        <v>1354</v>
      </c>
      <c r="D305" s="214" t="s">
        <v>192</v>
      </c>
      <c r="E305" s="215" t="s">
        <v>6647</v>
      </c>
      <c r="F305" s="216" t="s">
        <v>6648</v>
      </c>
      <c r="G305" s="217" t="s">
        <v>553</v>
      </c>
      <c r="H305" s="218">
        <v>5</v>
      </c>
      <c r="I305" s="219"/>
      <c r="J305" s="220">
        <f>ROUND(I305*H305,2)</f>
        <v>0</v>
      </c>
      <c r="K305" s="216" t="s">
        <v>196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0.015599999999999999</v>
      </c>
      <c r="R305" s="223">
        <f>Q305*H305</f>
        <v>0.078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307</v>
      </c>
      <c r="AT305" s="225" t="s">
        <v>192</v>
      </c>
      <c r="AU305" s="225" t="s">
        <v>82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307</v>
      </c>
      <c r="BM305" s="225" t="s">
        <v>6649</v>
      </c>
    </row>
    <row r="306" s="2" customFormat="1">
      <c r="A306" s="40"/>
      <c r="B306" s="41"/>
      <c r="C306" s="42"/>
      <c r="D306" s="227" t="s">
        <v>199</v>
      </c>
      <c r="E306" s="42"/>
      <c r="F306" s="228" t="s">
        <v>6650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199</v>
      </c>
      <c r="AU306" s="19" t="s">
        <v>82</v>
      </c>
    </row>
    <row r="307" s="13" customFormat="1">
      <c r="A307" s="13"/>
      <c r="B307" s="232"/>
      <c r="C307" s="233"/>
      <c r="D307" s="234" t="s">
        <v>205</v>
      </c>
      <c r="E307" s="235" t="s">
        <v>19</v>
      </c>
      <c r="F307" s="236" t="s">
        <v>6651</v>
      </c>
      <c r="G307" s="233"/>
      <c r="H307" s="237">
        <v>5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205</v>
      </c>
      <c r="AU307" s="243" t="s">
        <v>82</v>
      </c>
      <c r="AV307" s="13" t="s">
        <v>82</v>
      </c>
      <c r="AW307" s="13" t="s">
        <v>33</v>
      </c>
      <c r="AX307" s="13" t="s">
        <v>79</v>
      </c>
      <c r="AY307" s="243" t="s">
        <v>190</v>
      </c>
    </row>
    <row r="308" s="2" customFormat="1" ht="24.15" customHeight="1">
      <c r="A308" s="40"/>
      <c r="B308" s="41"/>
      <c r="C308" s="214" t="s">
        <v>1361</v>
      </c>
      <c r="D308" s="214" t="s">
        <v>192</v>
      </c>
      <c r="E308" s="215" t="s">
        <v>6652</v>
      </c>
      <c r="F308" s="216" t="s">
        <v>6653</v>
      </c>
      <c r="G308" s="217" t="s">
        <v>553</v>
      </c>
      <c r="H308" s="218">
        <v>11</v>
      </c>
      <c r="I308" s="219"/>
      <c r="J308" s="220">
        <f>ROUND(I308*H308,2)</f>
        <v>0</v>
      </c>
      <c r="K308" s="216" t="s">
        <v>196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0.016650000000000002</v>
      </c>
      <c r="R308" s="223">
        <f>Q308*H308</f>
        <v>0.18315000000000001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307</v>
      </c>
      <c r="AT308" s="225" t="s">
        <v>192</v>
      </c>
      <c r="AU308" s="225" t="s">
        <v>82</v>
      </c>
      <c r="AY308" s="19" t="s">
        <v>190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307</v>
      </c>
      <c r="BM308" s="225" t="s">
        <v>6654</v>
      </c>
    </row>
    <row r="309" s="2" customFormat="1">
      <c r="A309" s="40"/>
      <c r="B309" s="41"/>
      <c r="C309" s="42"/>
      <c r="D309" s="227" t="s">
        <v>199</v>
      </c>
      <c r="E309" s="42"/>
      <c r="F309" s="228" t="s">
        <v>6655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199</v>
      </c>
      <c r="AU309" s="19" t="s">
        <v>82</v>
      </c>
    </row>
    <row r="310" s="13" customFormat="1">
      <c r="A310" s="13"/>
      <c r="B310" s="232"/>
      <c r="C310" s="233"/>
      <c r="D310" s="234" t="s">
        <v>205</v>
      </c>
      <c r="E310" s="235" t="s">
        <v>19</v>
      </c>
      <c r="F310" s="236" t="s">
        <v>6425</v>
      </c>
      <c r="G310" s="233"/>
      <c r="H310" s="237">
        <v>11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205</v>
      </c>
      <c r="AU310" s="243" t="s">
        <v>82</v>
      </c>
      <c r="AV310" s="13" t="s">
        <v>82</v>
      </c>
      <c r="AW310" s="13" t="s">
        <v>33</v>
      </c>
      <c r="AX310" s="13" t="s">
        <v>79</v>
      </c>
      <c r="AY310" s="243" t="s">
        <v>190</v>
      </c>
    </row>
    <row r="311" s="2" customFormat="1" ht="24.15" customHeight="1">
      <c r="A311" s="40"/>
      <c r="B311" s="41"/>
      <c r="C311" s="214" t="s">
        <v>1366</v>
      </c>
      <c r="D311" s="214" t="s">
        <v>192</v>
      </c>
      <c r="E311" s="215" t="s">
        <v>6656</v>
      </c>
      <c r="F311" s="216" t="s">
        <v>6657</v>
      </c>
      <c r="G311" s="217" t="s">
        <v>553</v>
      </c>
      <c r="H311" s="218">
        <v>4</v>
      </c>
      <c r="I311" s="219"/>
      <c r="J311" s="220">
        <f>ROUND(I311*H311,2)</f>
        <v>0</v>
      </c>
      <c r="K311" s="216" t="s">
        <v>196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0.017649999999999999</v>
      </c>
      <c r="R311" s="223">
        <f>Q311*H311</f>
        <v>0.070599999999999996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307</v>
      </c>
      <c r="AT311" s="225" t="s">
        <v>192</v>
      </c>
      <c r="AU311" s="225" t="s">
        <v>82</v>
      </c>
      <c r="AY311" s="19" t="s">
        <v>190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307</v>
      </c>
      <c r="BM311" s="225" t="s">
        <v>6658</v>
      </c>
    </row>
    <row r="312" s="2" customFormat="1">
      <c r="A312" s="40"/>
      <c r="B312" s="41"/>
      <c r="C312" s="42"/>
      <c r="D312" s="227" t="s">
        <v>199</v>
      </c>
      <c r="E312" s="42"/>
      <c r="F312" s="228" t="s">
        <v>6659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199</v>
      </c>
      <c r="AU312" s="19" t="s">
        <v>82</v>
      </c>
    </row>
    <row r="313" s="13" customFormat="1">
      <c r="A313" s="13"/>
      <c r="B313" s="232"/>
      <c r="C313" s="233"/>
      <c r="D313" s="234" t="s">
        <v>205</v>
      </c>
      <c r="E313" s="235" t="s">
        <v>19</v>
      </c>
      <c r="F313" s="236" t="s">
        <v>6426</v>
      </c>
      <c r="G313" s="233"/>
      <c r="H313" s="237">
        <v>4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205</v>
      </c>
      <c r="AU313" s="243" t="s">
        <v>82</v>
      </c>
      <c r="AV313" s="13" t="s">
        <v>82</v>
      </c>
      <c r="AW313" s="13" t="s">
        <v>33</v>
      </c>
      <c r="AX313" s="13" t="s">
        <v>79</v>
      </c>
      <c r="AY313" s="243" t="s">
        <v>190</v>
      </c>
    </row>
    <row r="314" s="2" customFormat="1" ht="16.5" customHeight="1">
      <c r="A314" s="40"/>
      <c r="B314" s="41"/>
      <c r="C314" s="214" t="s">
        <v>1373</v>
      </c>
      <c r="D314" s="214" t="s">
        <v>192</v>
      </c>
      <c r="E314" s="215" t="s">
        <v>6660</v>
      </c>
      <c r="F314" s="216" t="s">
        <v>6661</v>
      </c>
      <c r="G314" s="217" t="s">
        <v>553</v>
      </c>
      <c r="H314" s="218">
        <v>2</v>
      </c>
      <c r="I314" s="219"/>
      <c r="J314" s="220">
        <f>ROUND(I314*H314,2)</f>
        <v>0</v>
      </c>
      <c r="K314" s="216" t="s">
        <v>554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307</v>
      </c>
      <c r="AT314" s="225" t="s">
        <v>192</v>
      </c>
      <c r="AU314" s="225" t="s">
        <v>82</v>
      </c>
      <c r="AY314" s="19" t="s">
        <v>190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307</v>
      </c>
      <c r="BM314" s="225" t="s">
        <v>6662</v>
      </c>
    </row>
    <row r="315" s="13" customFormat="1">
      <c r="A315" s="13"/>
      <c r="B315" s="232"/>
      <c r="C315" s="233"/>
      <c r="D315" s="234" t="s">
        <v>205</v>
      </c>
      <c r="E315" s="235" t="s">
        <v>19</v>
      </c>
      <c r="F315" s="236" t="s">
        <v>6520</v>
      </c>
      <c r="G315" s="233"/>
      <c r="H315" s="237">
        <v>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205</v>
      </c>
      <c r="AU315" s="243" t="s">
        <v>82</v>
      </c>
      <c r="AV315" s="13" t="s">
        <v>82</v>
      </c>
      <c r="AW315" s="13" t="s">
        <v>33</v>
      </c>
      <c r="AX315" s="13" t="s">
        <v>79</v>
      </c>
      <c r="AY315" s="243" t="s">
        <v>190</v>
      </c>
    </row>
    <row r="316" s="2" customFormat="1" ht="16.5" customHeight="1">
      <c r="A316" s="40"/>
      <c r="B316" s="41"/>
      <c r="C316" s="244" t="s">
        <v>1380</v>
      </c>
      <c r="D316" s="244" t="s">
        <v>219</v>
      </c>
      <c r="E316" s="245" t="s">
        <v>6663</v>
      </c>
      <c r="F316" s="246" t="s">
        <v>6664</v>
      </c>
      <c r="G316" s="247" t="s">
        <v>408</v>
      </c>
      <c r="H316" s="248">
        <v>2</v>
      </c>
      <c r="I316" s="249"/>
      <c r="J316" s="250">
        <f>ROUND(I316*H316,2)</f>
        <v>0</v>
      </c>
      <c r="K316" s="246" t="s">
        <v>554</v>
      </c>
      <c r="L316" s="251"/>
      <c r="M316" s="252" t="s">
        <v>19</v>
      </c>
      <c r="N316" s="253" t="s">
        <v>43</v>
      </c>
      <c r="O316" s="86"/>
      <c r="P316" s="223">
        <f>O316*H316</f>
        <v>0</v>
      </c>
      <c r="Q316" s="223">
        <v>0.016</v>
      </c>
      <c r="R316" s="223">
        <f>Q316*H316</f>
        <v>0.032000000000000001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419</v>
      </c>
      <c r="AT316" s="225" t="s">
        <v>219</v>
      </c>
      <c r="AU316" s="225" t="s">
        <v>82</v>
      </c>
      <c r="AY316" s="19" t="s">
        <v>190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307</v>
      </c>
      <c r="BM316" s="225" t="s">
        <v>6665</v>
      </c>
    </row>
    <row r="317" s="13" customFormat="1">
      <c r="A317" s="13"/>
      <c r="B317" s="232"/>
      <c r="C317" s="233"/>
      <c r="D317" s="234" t="s">
        <v>205</v>
      </c>
      <c r="E317" s="235" t="s">
        <v>19</v>
      </c>
      <c r="F317" s="236" t="s">
        <v>6520</v>
      </c>
      <c r="G317" s="233"/>
      <c r="H317" s="237">
        <v>2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205</v>
      </c>
      <c r="AU317" s="243" t="s">
        <v>82</v>
      </c>
      <c r="AV317" s="13" t="s">
        <v>82</v>
      </c>
      <c r="AW317" s="13" t="s">
        <v>33</v>
      </c>
      <c r="AX317" s="13" t="s">
        <v>79</v>
      </c>
      <c r="AY317" s="243" t="s">
        <v>190</v>
      </c>
    </row>
    <row r="318" s="2" customFormat="1" ht="16.5" customHeight="1">
      <c r="A318" s="40"/>
      <c r="B318" s="41"/>
      <c r="C318" s="214" t="s">
        <v>1388</v>
      </c>
      <c r="D318" s="214" t="s">
        <v>192</v>
      </c>
      <c r="E318" s="215" t="s">
        <v>6666</v>
      </c>
      <c r="F318" s="216" t="s">
        <v>6667</v>
      </c>
      <c r="G318" s="217" t="s">
        <v>553</v>
      </c>
      <c r="H318" s="218">
        <v>16</v>
      </c>
      <c r="I318" s="219"/>
      <c r="J318" s="220">
        <f>ROUND(I318*H318,2)</f>
        <v>0</v>
      </c>
      <c r="K318" s="216" t="s">
        <v>196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0.00014999999999999999</v>
      </c>
      <c r="R318" s="223">
        <f>Q318*H318</f>
        <v>0.0023999999999999998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307</v>
      </c>
      <c r="AT318" s="225" t="s">
        <v>192</v>
      </c>
      <c r="AU318" s="225" t="s">
        <v>82</v>
      </c>
      <c r="AY318" s="19" t="s">
        <v>190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307</v>
      </c>
      <c r="BM318" s="225" t="s">
        <v>6668</v>
      </c>
    </row>
    <row r="319" s="2" customFormat="1">
      <c r="A319" s="40"/>
      <c r="B319" s="41"/>
      <c r="C319" s="42"/>
      <c r="D319" s="227" t="s">
        <v>199</v>
      </c>
      <c r="E319" s="42"/>
      <c r="F319" s="228" t="s">
        <v>6669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199</v>
      </c>
      <c r="AU319" s="19" t="s">
        <v>82</v>
      </c>
    </row>
    <row r="320" s="2" customFormat="1" ht="16.5" customHeight="1">
      <c r="A320" s="40"/>
      <c r="B320" s="41"/>
      <c r="C320" s="214" t="s">
        <v>1396</v>
      </c>
      <c r="D320" s="214" t="s">
        <v>192</v>
      </c>
      <c r="E320" s="215" t="s">
        <v>6670</v>
      </c>
      <c r="F320" s="216" t="s">
        <v>6671</v>
      </c>
      <c r="G320" s="217" t="s">
        <v>553</v>
      </c>
      <c r="H320" s="218">
        <v>33</v>
      </c>
      <c r="I320" s="219"/>
      <c r="J320" s="220">
        <f>ROUND(I320*H320,2)</f>
        <v>0</v>
      </c>
      <c r="K320" s="216" t="s">
        <v>196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0.00050000000000000001</v>
      </c>
      <c r="R320" s="223">
        <f>Q320*H320</f>
        <v>0.016500000000000001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307</v>
      </c>
      <c r="AT320" s="225" t="s">
        <v>192</v>
      </c>
      <c r="AU320" s="225" t="s">
        <v>82</v>
      </c>
      <c r="AY320" s="19" t="s">
        <v>190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307</v>
      </c>
      <c r="BM320" s="225" t="s">
        <v>6672</v>
      </c>
    </row>
    <row r="321" s="2" customFormat="1">
      <c r="A321" s="40"/>
      <c r="B321" s="41"/>
      <c r="C321" s="42"/>
      <c r="D321" s="227" t="s">
        <v>199</v>
      </c>
      <c r="E321" s="42"/>
      <c r="F321" s="228" t="s">
        <v>6673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199</v>
      </c>
      <c r="AU321" s="19" t="s">
        <v>82</v>
      </c>
    </row>
    <row r="322" s="2" customFormat="1" ht="16.5" customHeight="1">
      <c r="A322" s="40"/>
      <c r="B322" s="41"/>
      <c r="C322" s="214" t="s">
        <v>1401</v>
      </c>
      <c r="D322" s="214" t="s">
        <v>192</v>
      </c>
      <c r="E322" s="215" t="s">
        <v>6674</v>
      </c>
      <c r="F322" s="216" t="s">
        <v>6675</v>
      </c>
      <c r="G322" s="217" t="s">
        <v>553</v>
      </c>
      <c r="H322" s="218">
        <v>15</v>
      </c>
      <c r="I322" s="219"/>
      <c r="J322" s="220">
        <f>ROUND(I322*H322,2)</f>
        <v>0</v>
      </c>
      <c r="K322" s="216" t="s">
        <v>196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307</v>
      </c>
      <c r="AT322" s="225" t="s">
        <v>192</v>
      </c>
      <c r="AU322" s="225" t="s">
        <v>82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307</v>
      </c>
      <c r="BM322" s="225" t="s">
        <v>6676</v>
      </c>
    </row>
    <row r="323" s="2" customFormat="1">
      <c r="A323" s="40"/>
      <c r="B323" s="41"/>
      <c r="C323" s="42"/>
      <c r="D323" s="227" t="s">
        <v>199</v>
      </c>
      <c r="E323" s="42"/>
      <c r="F323" s="228" t="s">
        <v>6677</v>
      </c>
      <c r="G323" s="42"/>
      <c r="H323" s="42"/>
      <c r="I323" s="229"/>
      <c r="J323" s="42"/>
      <c r="K323" s="42"/>
      <c r="L323" s="46"/>
      <c r="M323" s="230"/>
      <c r="N323" s="231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199</v>
      </c>
      <c r="AU323" s="19" t="s">
        <v>82</v>
      </c>
    </row>
    <row r="324" s="13" customFormat="1">
      <c r="A324" s="13"/>
      <c r="B324" s="232"/>
      <c r="C324" s="233"/>
      <c r="D324" s="234" t="s">
        <v>205</v>
      </c>
      <c r="E324" s="235" t="s">
        <v>19</v>
      </c>
      <c r="F324" s="236" t="s">
        <v>6425</v>
      </c>
      <c r="G324" s="233"/>
      <c r="H324" s="237">
        <v>11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205</v>
      </c>
      <c r="AU324" s="243" t="s">
        <v>82</v>
      </c>
      <c r="AV324" s="13" t="s">
        <v>82</v>
      </c>
      <c r="AW324" s="13" t="s">
        <v>33</v>
      </c>
      <c r="AX324" s="13" t="s">
        <v>72</v>
      </c>
      <c r="AY324" s="243" t="s">
        <v>190</v>
      </c>
    </row>
    <row r="325" s="13" customFormat="1">
      <c r="A325" s="13"/>
      <c r="B325" s="232"/>
      <c r="C325" s="233"/>
      <c r="D325" s="234" t="s">
        <v>205</v>
      </c>
      <c r="E325" s="235" t="s">
        <v>19</v>
      </c>
      <c r="F325" s="236" t="s">
        <v>6426</v>
      </c>
      <c r="G325" s="233"/>
      <c r="H325" s="237">
        <v>4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205</v>
      </c>
      <c r="AU325" s="243" t="s">
        <v>82</v>
      </c>
      <c r="AV325" s="13" t="s">
        <v>82</v>
      </c>
      <c r="AW325" s="13" t="s">
        <v>33</v>
      </c>
      <c r="AX325" s="13" t="s">
        <v>72</v>
      </c>
      <c r="AY325" s="243" t="s">
        <v>190</v>
      </c>
    </row>
    <row r="326" s="15" customFormat="1">
      <c r="A326" s="15"/>
      <c r="B326" s="264"/>
      <c r="C326" s="265"/>
      <c r="D326" s="234" t="s">
        <v>205</v>
      </c>
      <c r="E326" s="266" t="s">
        <v>19</v>
      </c>
      <c r="F326" s="267" t="s">
        <v>243</v>
      </c>
      <c r="G326" s="265"/>
      <c r="H326" s="268">
        <v>15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205</v>
      </c>
      <c r="AU326" s="274" t="s">
        <v>82</v>
      </c>
      <c r="AV326" s="15" t="s">
        <v>197</v>
      </c>
      <c r="AW326" s="15" t="s">
        <v>33</v>
      </c>
      <c r="AX326" s="15" t="s">
        <v>79</v>
      </c>
      <c r="AY326" s="274" t="s">
        <v>190</v>
      </c>
    </row>
    <row r="327" s="2" customFormat="1" ht="16.5" customHeight="1">
      <c r="A327" s="40"/>
      <c r="B327" s="41"/>
      <c r="C327" s="244" t="s">
        <v>1409</v>
      </c>
      <c r="D327" s="244" t="s">
        <v>219</v>
      </c>
      <c r="E327" s="245" t="s">
        <v>6678</v>
      </c>
      <c r="F327" s="246" t="s">
        <v>6679</v>
      </c>
      <c r="G327" s="247" t="s">
        <v>408</v>
      </c>
      <c r="H327" s="248">
        <v>15</v>
      </c>
      <c r="I327" s="249"/>
      <c r="J327" s="250">
        <f>ROUND(I327*H327,2)</f>
        <v>0</v>
      </c>
      <c r="K327" s="246" t="s">
        <v>196</v>
      </c>
      <c r="L327" s="251"/>
      <c r="M327" s="252" t="s">
        <v>19</v>
      </c>
      <c r="N327" s="253" t="s">
        <v>43</v>
      </c>
      <c r="O327" s="86"/>
      <c r="P327" s="223">
        <f>O327*H327</f>
        <v>0</v>
      </c>
      <c r="Q327" s="223">
        <v>0.00050000000000000001</v>
      </c>
      <c r="R327" s="223">
        <f>Q327*H327</f>
        <v>0.0074999999999999997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419</v>
      </c>
      <c r="AT327" s="225" t="s">
        <v>219</v>
      </c>
      <c r="AU327" s="225" t="s">
        <v>82</v>
      </c>
      <c r="AY327" s="19" t="s">
        <v>190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307</v>
      </c>
      <c r="BM327" s="225" t="s">
        <v>6680</v>
      </c>
    </row>
    <row r="328" s="13" customFormat="1">
      <c r="A328" s="13"/>
      <c r="B328" s="232"/>
      <c r="C328" s="233"/>
      <c r="D328" s="234" t="s">
        <v>205</v>
      </c>
      <c r="E328" s="235" t="s">
        <v>19</v>
      </c>
      <c r="F328" s="236" t="s">
        <v>6425</v>
      </c>
      <c r="G328" s="233"/>
      <c r="H328" s="237">
        <v>11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205</v>
      </c>
      <c r="AU328" s="243" t="s">
        <v>82</v>
      </c>
      <c r="AV328" s="13" t="s">
        <v>82</v>
      </c>
      <c r="AW328" s="13" t="s">
        <v>33</v>
      </c>
      <c r="AX328" s="13" t="s">
        <v>72</v>
      </c>
      <c r="AY328" s="243" t="s">
        <v>190</v>
      </c>
    </row>
    <row r="329" s="13" customFormat="1">
      <c r="A329" s="13"/>
      <c r="B329" s="232"/>
      <c r="C329" s="233"/>
      <c r="D329" s="234" t="s">
        <v>205</v>
      </c>
      <c r="E329" s="235" t="s">
        <v>19</v>
      </c>
      <c r="F329" s="236" t="s">
        <v>6426</v>
      </c>
      <c r="G329" s="233"/>
      <c r="H329" s="237">
        <v>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205</v>
      </c>
      <c r="AU329" s="243" t="s">
        <v>82</v>
      </c>
      <c r="AV329" s="13" t="s">
        <v>82</v>
      </c>
      <c r="AW329" s="13" t="s">
        <v>33</v>
      </c>
      <c r="AX329" s="13" t="s">
        <v>72</v>
      </c>
      <c r="AY329" s="243" t="s">
        <v>190</v>
      </c>
    </row>
    <row r="330" s="15" customFormat="1">
      <c r="A330" s="15"/>
      <c r="B330" s="264"/>
      <c r="C330" s="265"/>
      <c r="D330" s="234" t="s">
        <v>205</v>
      </c>
      <c r="E330" s="266" t="s">
        <v>19</v>
      </c>
      <c r="F330" s="267" t="s">
        <v>243</v>
      </c>
      <c r="G330" s="265"/>
      <c r="H330" s="268">
        <v>15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4" t="s">
        <v>205</v>
      </c>
      <c r="AU330" s="274" t="s">
        <v>82</v>
      </c>
      <c r="AV330" s="15" t="s">
        <v>197</v>
      </c>
      <c r="AW330" s="15" t="s">
        <v>33</v>
      </c>
      <c r="AX330" s="15" t="s">
        <v>79</v>
      </c>
      <c r="AY330" s="274" t="s">
        <v>190</v>
      </c>
    </row>
    <row r="331" s="2" customFormat="1" ht="24.15" customHeight="1">
      <c r="A331" s="40"/>
      <c r="B331" s="41"/>
      <c r="C331" s="214" t="s">
        <v>1455</v>
      </c>
      <c r="D331" s="214" t="s">
        <v>192</v>
      </c>
      <c r="E331" s="215" t="s">
        <v>6681</v>
      </c>
      <c r="F331" s="216" t="s">
        <v>6682</v>
      </c>
      <c r="G331" s="217" t="s">
        <v>568</v>
      </c>
      <c r="H331" s="279"/>
      <c r="I331" s="219"/>
      <c r="J331" s="220">
        <f>ROUND(I331*H331,2)</f>
        <v>0</v>
      </c>
      <c r="K331" s="216" t="s">
        <v>196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307</v>
      </c>
      <c r="AT331" s="225" t="s">
        <v>192</v>
      </c>
      <c r="AU331" s="225" t="s">
        <v>82</v>
      </c>
      <c r="AY331" s="19" t="s">
        <v>190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307</v>
      </c>
      <c r="BM331" s="225" t="s">
        <v>6683</v>
      </c>
    </row>
    <row r="332" s="2" customFormat="1">
      <c r="A332" s="40"/>
      <c r="B332" s="41"/>
      <c r="C332" s="42"/>
      <c r="D332" s="227" t="s">
        <v>199</v>
      </c>
      <c r="E332" s="42"/>
      <c r="F332" s="228" t="s">
        <v>6684</v>
      </c>
      <c r="G332" s="42"/>
      <c r="H332" s="42"/>
      <c r="I332" s="229"/>
      <c r="J332" s="42"/>
      <c r="K332" s="42"/>
      <c r="L332" s="46"/>
      <c r="M332" s="275"/>
      <c r="N332" s="276"/>
      <c r="O332" s="277"/>
      <c r="P332" s="277"/>
      <c r="Q332" s="277"/>
      <c r="R332" s="277"/>
      <c r="S332" s="277"/>
      <c r="T332" s="278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199</v>
      </c>
      <c r="AU332" s="19" t="s">
        <v>82</v>
      </c>
    </row>
    <row r="333" s="2" customFormat="1" ht="6.96" customHeight="1">
      <c r="A333" s="40"/>
      <c r="B333" s="61"/>
      <c r="C333" s="62"/>
      <c r="D333" s="62"/>
      <c r="E333" s="62"/>
      <c r="F333" s="62"/>
      <c r="G333" s="62"/>
      <c r="H333" s="62"/>
      <c r="I333" s="62"/>
      <c r="J333" s="62"/>
      <c r="K333" s="62"/>
      <c r="L333" s="46"/>
      <c r="M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</row>
  </sheetData>
  <sheetProtection sheet="1" autoFilter="0" formatColumns="0" formatRows="0" objects="1" scenarios="1" spinCount="100000" saltValue="uqOJTl2Qz0uuTxAQJtjcugIhj27erfXkIT4Qlj4JaQ+j7mo0mSW68tzUrMhvRlpD9P5m5QxpSdUhlV8FU5iduA==" hashValue="3LjoivQtV/IVWDZIrGXpFfhZGtYnHR7fHMPRm9bXjGFocUnAVuKAQX0su/Amgio3Sn16hoftQuw0ZpuwUTacPg==" algorithmName="SHA-512" password="C46D"/>
  <autoFilter ref="C87:K3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3_02/725119125"/>
    <hyperlink ref="F101" r:id="rId2" display="https://podminky.urs.cz/item/CS_URS_2023_02/725119131"/>
    <hyperlink ref="F112" r:id="rId3" display="https://podminky.urs.cz/item/CS_URS_2023_02/725129102"/>
    <hyperlink ref="F127" r:id="rId4" display="https://podminky.urs.cz/item/CS_URS_2023_02/725219102"/>
    <hyperlink ref="F139" r:id="rId5" display="https://podminky.urs.cz/item/CS_URS_2023_02/725239101"/>
    <hyperlink ref="F144" r:id="rId6" display="https://podminky.urs.cz/item/CS_URS_2023_02/725319111"/>
    <hyperlink ref="F159" r:id="rId7" display="https://podminky.urs.cz/item/CS_URS_2023_02/725339111"/>
    <hyperlink ref="F164" r:id="rId8" display="https://podminky.urs.cz/item/CS_URS_2023_02/725819401"/>
    <hyperlink ref="F208" r:id="rId9" display="https://podminky.urs.cz/item/CS_URS_2023_02/725829101"/>
    <hyperlink ref="F217" r:id="rId10" display="https://podminky.urs.cz/item/CS_URS_2023_02/725829111"/>
    <hyperlink ref="F226" r:id="rId11" display="https://podminky.urs.cz/item/CS_URS_2023_02/725829121"/>
    <hyperlink ref="F231" r:id="rId12" display="https://podminky.urs.cz/item/CS_URS_2023_02/725829131"/>
    <hyperlink ref="F249" r:id="rId13" display="https://podminky.urs.cz/item/CS_URS_2023_02/725829141"/>
    <hyperlink ref="F254" r:id="rId14" display="https://podminky.urs.cz/item/CS_URS_2023_02/725839101"/>
    <hyperlink ref="F263" r:id="rId15" display="https://podminky.urs.cz/item/CS_URS_2023_02/725862103"/>
    <hyperlink ref="F269" r:id="rId16" display="https://podminky.urs.cz/item/CS_URS_2023_02/725862123"/>
    <hyperlink ref="F272" r:id="rId17" display="https://podminky.urs.cz/item/CS_URS_2023_02/725863311"/>
    <hyperlink ref="F275" r:id="rId18" display="https://podminky.urs.cz/item/CS_URS_2023_02/725865411"/>
    <hyperlink ref="F278" r:id="rId19" display="https://podminky.urs.cz/item/CS_URS_2023_02/725869101"/>
    <hyperlink ref="F294" r:id="rId20" display="https://podminky.urs.cz/item/CS_URS_2023_02/998725202"/>
    <hyperlink ref="F297" r:id="rId21" display="https://podminky.urs.cz/item/CS_URS_2023_02/726131001"/>
    <hyperlink ref="F303" r:id="rId22" display="https://podminky.urs.cz/item/CS_URS_2023_02/726131011"/>
    <hyperlink ref="F306" r:id="rId23" display="https://podminky.urs.cz/item/CS_URS_2023_02/726131021"/>
    <hyperlink ref="F309" r:id="rId24" display="https://podminky.urs.cz/item/CS_URS_2023_02/726131041"/>
    <hyperlink ref="F312" r:id="rId25" display="https://podminky.urs.cz/item/CS_URS_2023_02/726131043"/>
    <hyperlink ref="F319" r:id="rId26" display="https://podminky.urs.cz/item/CS_URS_2023_02/726191001"/>
    <hyperlink ref="F321" r:id="rId27" display="https://podminky.urs.cz/item/CS_URS_2023_02/726191002"/>
    <hyperlink ref="F323" r:id="rId28" display="https://podminky.urs.cz/item/CS_URS_2023_02/726191011"/>
    <hyperlink ref="F332" r:id="rId29" display="https://podminky.urs.cz/item/CS_URS_2023_02/998726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6685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ROUND((SUM(BE102:BE340)),  2)</f>
        <v>0</v>
      </c>
      <c r="G35" s="40"/>
      <c r="H35" s="40"/>
      <c r="I35" s="159">
        <v>0.20999999999999999</v>
      </c>
      <c r="J35" s="158">
        <f>ROUND(((SUM(BE102:BE340))*I35),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ROUND((SUM(BF102:BF340)),  2)</f>
        <v>0</v>
      </c>
      <c r="G36" s="40"/>
      <c r="H36" s="40"/>
      <c r="I36" s="159">
        <v>0.14999999999999999</v>
      </c>
      <c r="J36" s="158">
        <f>ROUND(((SUM(BF102:BF340))*I36),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ROUND((SUM(BG102:BG340)),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ROUND((SUM(BH102:BH340)),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ROUND((SUM(BI102:BI340)),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D.1.4.06 - Zařízení vzduchotechniky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6686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6687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6688</v>
      </c>
      <c r="E66" s="184"/>
      <c r="F66" s="184"/>
      <c r="G66" s="184"/>
      <c r="H66" s="184"/>
      <c r="I66" s="184"/>
      <c r="J66" s="185">
        <f>J105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6689</v>
      </c>
      <c r="E67" s="184"/>
      <c r="F67" s="184"/>
      <c r="G67" s="184"/>
      <c r="H67" s="184"/>
      <c r="I67" s="184"/>
      <c r="J67" s="185">
        <f>J172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6690</v>
      </c>
      <c r="E68" s="184"/>
      <c r="F68" s="184"/>
      <c r="G68" s="184"/>
      <c r="H68" s="184"/>
      <c r="I68" s="184"/>
      <c r="J68" s="185">
        <f>J184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6691</v>
      </c>
      <c r="E69" s="184"/>
      <c r="F69" s="184"/>
      <c r="G69" s="184"/>
      <c r="H69" s="184"/>
      <c r="I69" s="184"/>
      <c r="J69" s="185">
        <f>J192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6692</v>
      </c>
      <c r="E70" s="184"/>
      <c r="F70" s="184"/>
      <c r="G70" s="184"/>
      <c r="H70" s="184"/>
      <c r="I70" s="184"/>
      <c r="J70" s="185">
        <f>J225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27"/>
      <c r="D71" s="183" t="s">
        <v>6693</v>
      </c>
      <c r="E71" s="184"/>
      <c r="F71" s="184"/>
      <c r="G71" s="184"/>
      <c r="H71" s="184"/>
      <c r="I71" s="184"/>
      <c r="J71" s="185">
        <f>J237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6694</v>
      </c>
      <c r="E72" s="184"/>
      <c r="F72" s="184"/>
      <c r="G72" s="184"/>
      <c r="H72" s="184"/>
      <c r="I72" s="184"/>
      <c r="J72" s="185">
        <f>J245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27"/>
      <c r="D73" s="183" t="s">
        <v>6695</v>
      </c>
      <c r="E73" s="184"/>
      <c r="F73" s="184"/>
      <c r="G73" s="184"/>
      <c r="H73" s="184"/>
      <c r="I73" s="184"/>
      <c r="J73" s="185">
        <f>J262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6696</v>
      </c>
      <c r="E74" s="184"/>
      <c r="F74" s="184"/>
      <c r="G74" s="184"/>
      <c r="H74" s="184"/>
      <c r="I74" s="184"/>
      <c r="J74" s="185">
        <f>J271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6697</v>
      </c>
      <c r="E75" s="184"/>
      <c r="F75" s="184"/>
      <c r="G75" s="184"/>
      <c r="H75" s="184"/>
      <c r="I75" s="184"/>
      <c r="J75" s="185">
        <f>J286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6698</v>
      </c>
      <c r="E76" s="184"/>
      <c r="F76" s="184"/>
      <c r="G76" s="184"/>
      <c r="H76" s="184"/>
      <c r="I76" s="184"/>
      <c r="J76" s="185">
        <f>J297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6699</v>
      </c>
      <c r="E77" s="184"/>
      <c r="F77" s="184"/>
      <c r="G77" s="184"/>
      <c r="H77" s="184"/>
      <c r="I77" s="184"/>
      <c r="J77" s="185">
        <f>J310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2"/>
      <c r="C78" s="127"/>
      <c r="D78" s="183" t="s">
        <v>6700</v>
      </c>
      <c r="E78" s="184"/>
      <c r="F78" s="184"/>
      <c r="G78" s="184"/>
      <c r="H78" s="184"/>
      <c r="I78" s="184"/>
      <c r="J78" s="185">
        <f>J316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6701</v>
      </c>
      <c r="E79" s="184"/>
      <c r="F79" s="184"/>
      <c r="G79" s="184"/>
      <c r="H79" s="184"/>
      <c r="I79" s="184"/>
      <c r="J79" s="185">
        <f>J321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6702</v>
      </c>
      <c r="E80" s="184"/>
      <c r="F80" s="184"/>
      <c r="G80" s="184"/>
      <c r="H80" s="184"/>
      <c r="I80" s="184"/>
      <c r="J80" s="185">
        <f>J328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175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SŠ uměleckoprůmyslová Ústí nad Orlicí - areál Perla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155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698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157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D.1.4.06 - Zařízení vzduchotechniky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 xml:space="preserve"> </v>
      </c>
      <c r="G96" s="42"/>
      <c r="H96" s="42"/>
      <c r="I96" s="34" t="s">
        <v>23</v>
      </c>
      <c r="J96" s="74" t="str">
        <f>IF(J14="","",J14)</f>
        <v>18. 10. 2023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Pardubický kraj</v>
      </c>
      <c r="G98" s="42"/>
      <c r="H98" s="42"/>
      <c r="I98" s="34" t="s">
        <v>31</v>
      </c>
      <c r="J98" s="38" t="str">
        <f>E23</f>
        <v>Te3s studio s.r.o.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Rozpočtování staveb Šebela s.r.o.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176</v>
      </c>
      <c r="D101" s="190" t="s">
        <v>57</v>
      </c>
      <c r="E101" s="190" t="s">
        <v>53</v>
      </c>
      <c r="F101" s="190" t="s">
        <v>54</v>
      </c>
      <c r="G101" s="190" t="s">
        <v>177</v>
      </c>
      <c r="H101" s="190" t="s">
        <v>178</v>
      </c>
      <c r="I101" s="190" t="s">
        <v>179</v>
      </c>
      <c r="J101" s="190" t="s">
        <v>162</v>
      </c>
      <c r="K101" s="191" t="s">
        <v>180</v>
      </c>
      <c r="L101" s="192"/>
      <c r="M101" s="94" t="s">
        <v>19</v>
      </c>
      <c r="N101" s="95" t="s">
        <v>42</v>
      </c>
      <c r="O101" s="95" t="s">
        <v>181</v>
      </c>
      <c r="P101" s="95" t="s">
        <v>182</v>
      </c>
      <c r="Q101" s="95" t="s">
        <v>183</v>
      </c>
      <c r="R101" s="95" t="s">
        <v>184</v>
      </c>
      <c r="S101" s="95" t="s">
        <v>185</v>
      </c>
      <c r="T101" s="96" t="s">
        <v>186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187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</f>
        <v>0</v>
      </c>
      <c r="Q102" s="98"/>
      <c r="R102" s="195">
        <f>R103</f>
        <v>0</v>
      </c>
      <c r="S102" s="98"/>
      <c r="T102" s="196">
        <f>T103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163</v>
      </c>
      <c r="BK102" s="197">
        <f>BK103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401</v>
      </c>
      <c r="F103" s="201" t="s">
        <v>6703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P104+P328</f>
        <v>0</v>
      </c>
      <c r="Q103" s="206"/>
      <c r="R103" s="207">
        <f>R104+R328</f>
        <v>0</v>
      </c>
      <c r="S103" s="206"/>
      <c r="T103" s="208">
        <f>T104+T328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82</v>
      </c>
      <c r="AT103" s="210" t="s">
        <v>71</v>
      </c>
      <c r="AU103" s="210" t="s">
        <v>72</v>
      </c>
      <c r="AY103" s="209" t="s">
        <v>190</v>
      </c>
      <c r="BK103" s="211">
        <f>BK104+BK328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6372</v>
      </c>
      <c r="F104" s="212" t="s">
        <v>6704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P105+P172+P184+P192+P225+P237+P245+P262+P271+P286+P297+P310+P316+P321</f>
        <v>0</v>
      </c>
      <c r="Q104" s="206"/>
      <c r="R104" s="207">
        <f>R105+R172+R184+R192+R225+R237+R245+R262+R271+R286+R297+R310+R316+R321</f>
        <v>0</v>
      </c>
      <c r="S104" s="206"/>
      <c r="T104" s="208">
        <f>T105+T172+T184+T192+T225+T237+T245+T262+T271+T286+T297+T310+T316+T321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82</v>
      </c>
      <c r="AT104" s="210" t="s">
        <v>71</v>
      </c>
      <c r="AU104" s="210" t="s">
        <v>79</v>
      </c>
      <c r="AY104" s="209" t="s">
        <v>190</v>
      </c>
      <c r="BK104" s="211">
        <f>BK105+BK172+BK184+BK192+BK225+BK237+BK245+BK262+BK271+BK286+BK297+BK310+BK316+BK321</f>
        <v>0</v>
      </c>
    </row>
    <row r="105" s="12" customFormat="1" ht="20.88" customHeight="1">
      <c r="A105" s="12"/>
      <c r="B105" s="198"/>
      <c r="C105" s="199"/>
      <c r="D105" s="200" t="s">
        <v>71</v>
      </c>
      <c r="E105" s="212" t="s">
        <v>6705</v>
      </c>
      <c r="F105" s="212" t="s">
        <v>6706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SUM(P106:P171)</f>
        <v>0</v>
      </c>
      <c r="Q105" s="206"/>
      <c r="R105" s="207">
        <f>SUM(R106:R171)</f>
        <v>0</v>
      </c>
      <c r="S105" s="206"/>
      <c r="T105" s="208">
        <f>SUM(T106:T171)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79</v>
      </c>
      <c r="AT105" s="210" t="s">
        <v>71</v>
      </c>
      <c r="AU105" s="210" t="s">
        <v>82</v>
      </c>
      <c r="AY105" s="209" t="s">
        <v>190</v>
      </c>
      <c r="BK105" s="211">
        <f>SUM(BK106:BK171)</f>
        <v>0</v>
      </c>
    </row>
    <row r="106" s="2" customFormat="1" ht="78" customHeight="1">
      <c r="A106" s="40"/>
      <c r="B106" s="41"/>
      <c r="C106" s="214" t="s">
        <v>79</v>
      </c>
      <c r="D106" s="214" t="s">
        <v>192</v>
      </c>
      <c r="E106" s="215" t="s">
        <v>6707</v>
      </c>
      <c r="F106" s="216" t="s">
        <v>6708</v>
      </c>
      <c r="G106" s="217" t="s">
        <v>6709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307</v>
      </c>
      <c r="AT106" s="225" t="s">
        <v>192</v>
      </c>
      <c r="AU106" s="225" t="s">
        <v>207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307</v>
      </c>
      <c r="BM106" s="225" t="s">
        <v>82</v>
      </c>
    </row>
    <row r="107" s="2" customFormat="1" ht="24.15" customHeight="1">
      <c r="A107" s="40"/>
      <c r="B107" s="41"/>
      <c r="C107" s="214" t="s">
        <v>82</v>
      </c>
      <c r="D107" s="214" t="s">
        <v>192</v>
      </c>
      <c r="E107" s="215" t="s">
        <v>6710</v>
      </c>
      <c r="F107" s="216" t="s">
        <v>6711</v>
      </c>
      <c r="G107" s="217" t="s">
        <v>408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307</v>
      </c>
      <c r="AT107" s="225" t="s">
        <v>192</v>
      </c>
      <c r="AU107" s="225" t="s">
        <v>207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307</v>
      </c>
      <c r="BM107" s="225" t="s">
        <v>197</v>
      </c>
    </row>
    <row r="108" s="2" customFormat="1" ht="24.15" customHeight="1">
      <c r="A108" s="40"/>
      <c r="B108" s="41"/>
      <c r="C108" s="214" t="s">
        <v>207</v>
      </c>
      <c r="D108" s="214" t="s">
        <v>192</v>
      </c>
      <c r="E108" s="215" t="s">
        <v>6712</v>
      </c>
      <c r="F108" s="216" t="s">
        <v>6713</v>
      </c>
      <c r="G108" s="217" t="s">
        <v>408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307</v>
      </c>
      <c r="AT108" s="225" t="s">
        <v>192</v>
      </c>
      <c r="AU108" s="225" t="s">
        <v>207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307</v>
      </c>
      <c r="BM108" s="225" t="s">
        <v>228</v>
      </c>
    </row>
    <row r="109" s="2" customFormat="1" ht="24.15" customHeight="1">
      <c r="A109" s="40"/>
      <c r="B109" s="41"/>
      <c r="C109" s="214" t="s">
        <v>197</v>
      </c>
      <c r="D109" s="214" t="s">
        <v>192</v>
      </c>
      <c r="E109" s="215" t="s">
        <v>6714</v>
      </c>
      <c r="F109" s="216" t="s">
        <v>6715</v>
      </c>
      <c r="G109" s="217" t="s">
        <v>408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307</v>
      </c>
      <c r="AT109" s="225" t="s">
        <v>192</v>
      </c>
      <c r="AU109" s="225" t="s">
        <v>207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307</v>
      </c>
      <c r="BM109" s="225" t="s">
        <v>223</v>
      </c>
    </row>
    <row r="110" s="2" customFormat="1" ht="24.15" customHeight="1">
      <c r="A110" s="40"/>
      <c r="B110" s="41"/>
      <c r="C110" s="214" t="s">
        <v>218</v>
      </c>
      <c r="D110" s="214" t="s">
        <v>192</v>
      </c>
      <c r="E110" s="215" t="s">
        <v>6716</v>
      </c>
      <c r="F110" s="216" t="s">
        <v>6717</v>
      </c>
      <c r="G110" s="217" t="s">
        <v>408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307</v>
      </c>
      <c r="AT110" s="225" t="s">
        <v>192</v>
      </c>
      <c r="AU110" s="225" t="s">
        <v>207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307</v>
      </c>
      <c r="BM110" s="225" t="s">
        <v>249</v>
      </c>
    </row>
    <row r="111" s="2" customFormat="1" ht="24.15" customHeight="1">
      <c r="A111" s="40"/>
      <c r="B111" s="41"/>
      <c r="C111" s="214" t="s">
        <v>228</v>
      </c>
      <c r="D111" s="214" t="s">
        <v>192</v>
      </c>
      <c r="E111" s="215" t="s">
        <v>6718</v>
      </c>
      <c r="F111" s="216" t="s">
        <v>6719</v>
      </c>
      <c r="G111" s="217" t="s">
        <v>408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307</v>
      </c>
      <c r="AT111" s="225" t="s">
        <v>192</v>
      </c>
      <c r="AU111" s="225" t="s">
        <v>207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307</v>
      </c>
      <c r="BM111" s="225" t="s">
        <v>272</v>
      </c>
    </row>
    <row r="112" s="2" customFormat="1" ht="24.15" customHeight="1">
      <c r="A112" s="40"/>
      <c r="B112" s="41"/>
      <c r="C112" s="214" t="s">
        <v>233</v>
      </c>
      <c r="D112" s="214" t="s">
        <v>192</v>
      </c>
      <c r="E112" s="215" t="s">
        <v>6720</v>
      </c>
      <c r="F112" s="216" t="s">
        <v>6721</v>
      </c>
      <c r="G112" s="217" t="s">
        <v>408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307</v>
      </c>
      <c r="AT112" s="225" t="s">
        <v>192</v>
      </c>
      <c r="AU112" s="225" t="s">
        <v>207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307</v>
      </c>
      <c r="BM112" s="225" t="s">
        <v>291</v>
      </c>
    </row>
    <row r="113" s="2" customFormat="1" ht="24.15" customHeight="1">
      <c r="A113" s="40"/>
      <c r="B113" s="41"/>
      <c r="C113" s="214" t="s">
        <v>223</v>
      </c>
      <c r="D113" s="214" t="s">
        <v>192</v>
      </c>
      <c r="E113" s="215" t="s">
        <v>6722</v>
      </c>
      <c r="F113" s="216" t="s">
        <v>6723</v>
      </c>
      <c r="G113" s="217" t="s">
        <v>408</v>
      </c>
      <c r="H113" s="218">
        <v>3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307</v>
      </c>
      <c r="AT113" s="225" t="s">
        <v>192</v>
      </c>
      <c r="AU113" s="225" t="s">
        <v>207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307</v>
      </c>
      <c r="BM113" s="225" t="s">
        <v>307</v>
      </c>
    </row>
    <row r="114" s="2" customFormat="1" ht="24.15" customHeight="1">
      <c r="A114" s="40"/>
      <c r="B114" s="41"/>
      <c r="C114" s="214" t="s">
        <v>244</v>
      </c>
      <c r="D114" s="214" t="s">
        <v>192</v>
      </c>
      <c r="E114" s="215" t="s">
        <v>6724</v>
      </c>
      <c r="F114" s="216" t="s">
        <v>6725</v>
      </c>
      <c r="G114" s="217" t="s">
        <v>6709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307</v>
      </c>
      <c r="AT114" s="225" t="s">
        <v>192</v>
      </c>
      <c r="AU114" s="225" t="s">
        <v>207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307</v>
      </c>
      <c r="BM114" s="225" t="s">
        <v>327</v>
      </c>
    </row>
    <row r="115" s="2" customFormat="1" ht="24.15" customHeight="1">
      <c r="A115" s="40"/>
      <c r="B115" s="41"/>
      <c r="C115" s="214" t="s">
        <v>249</v>
      </c>
      <c r="D115" s="214" t="s">
        <v>192</v>
      </c>
      <c r="E115" s="215" t="s">
        <v>6726</v>
      </c>
      <c r="F115" s="216" t="s">
        <v>6727</v>
      </c>
      <c r="G115" s="217" t="s">
        <v>6709</v>
      </c>
      <c r="H115" s="218">
        <v>3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307</v>
      </c>
      <c r="AT115" s="225" t="s">
        <v>192</v>
      </c>
      <c r="AU115" s="225" t="s">
        <v>207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307</v>
      </c>
      <c r="BM115" s="225" t="s">
        <v>344</v>
      </c>
    </row>
    <row r="116" s="2" customFormat="1" ht="24.15" customHeight="1">
      <c r="A116" s="40"/>
      <c r="B116" s="41"/>
      <c r="C116" s="214" t="s">
        <v>258</v>
      </c>
      <c r="D116" s="214" t="s">
        <v>192</v>
      </c>
      <c r="E116" s="215" t="s">
        <v>6728</v>
      </c>
      <c r="F116" s="216" t="s">
        <v>6729</v>
      </c>
      <c r="G116" s="217" t="s">
        <v>6709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307</v>
      </c>
      <c r="AT116" s="225" t="s">
        <v>192</v>
      </c>
      <c r="AU116" s="225" t="s">
        <v>207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307</v>
      </c>
      <c r="BM116" s="225" t="s">
        <v>359</v>
      </c>
    </row>
    <row r="117" s="2" customFormat="1" ht="24.15" customHeight="1">
      <c r="A117" s="40"/>
      <c r="B117" s="41"/>
      <c r="C117" s="214" t="s">
        <v>272</v>
      </c>
      <c r="D117" s="214" t="s">
        <v>192</v>
      </c>
      <c r="E117" s="215" t="s">
        <v>6730</v>
      </c>
      <c r="F117" s="216" t="s">
        <v>6731</v>
      </c>
      <c r="G117" s="217" t="s">
        <v>6709</v>
      </c>
      <c r="H117" s="218">
        <v>7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307</v>
      </c>
      <c r="AT117" s="225" t="s">
        <v>192</v>
      </c>
      <c r="AU117" s="225" t="s">
        <v>207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307</v>
      </c>
      <c r="BM117" s="225" t="s">
        <v>371</v>
      </c>
    </row>
    <row r="118" s="2" customFormat="1" ht="16.5" customHeight="1">
      <c r="A118" s="40"/>
      <c r="B118" s="41"/>
      <c r="C118" s="214" t="s">
        <v>282</v>
      </c>
      <c r="D118" s="214" t="s">
        <v>192</v>
      </c>
      <c r="E118" s="215" t="s">
        <v>6732</v>
      </c>
      <c r="F118" s="216" t="s">
        <v>6733</v>
      </c>
      <c r="G118" s="217" t="s">
        <v>408</v>
      </c>
      <c r="H118" s="218">
        <v>40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307</v>
      </c>
      <c r="AT118" s="225" t="s">
        <v>192</v>
      </c>
      <c r="AU118" s="225" t="s">
        <v>207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307</v>
      </c>
      <c r="BM118" s="225" t="s">
        <v>384</v>
      </c>
    </row>
    <row r="119" s="2" customFormat="1" ht="16.5" customHeight="1">
      <c r="A119" s="40"/>
      <c r="B119" s="41"/>
      <c r="C119" s="214" t="s">
        <v>291</v>
      </c>
      <c r="D119" s="214" t="s">
        <v>192</v>
      </c>
      <c r="E119" s="215" t="s">
        <v>6734</v>
      </c>
      <c r="F119" s="216" t="s">
        <v>6735</v>
      </c>
      <c r="G119" s="217" t="s">
        <v>408</v>
      </c>
      <c r="H119" s="218">
        <v>6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307</v>
      </c>
      <c r="AT119" s="225" t="s">
        <v>192</v>
      </c>
      <c r="AU119" s="225" t="s">
        <v>207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307</v>
      </c>
      <c r="BM119" s="225" t="s">
        <v>396</v>
      </c>
    </row>
    <row r="120" s="2" customFormat="1" ht="24.15" customHeight="1">
      <c r="A120" s="40"/>
      <c r="B120" s="41"/>
      <c r="C120" s="214" t="s">
        <v>8</v>
      </c>
      <c r="D120" s="214" t="s">
        <v>192</v>
      </c>
      <c r="E120" s="215" t="s">
        <v>6736</v>
      </c>
      <c r="F120" s="216" t="s">
        <v>6737</v>
      </c>
      <c r="G120" s="217" t="s">
        <v>408</v>
      </c>
      <c r="H120" s="218">
        <v>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307</v>
      </c>
      <c r="AT120" s="225" t="s">
        <v>192</v>
      </c>
      <c r="AU120" s="225" t="s">
        <v>207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307</v>
      </c>
      <c r="BM120" s="225" t="s">
        <v>411</v>
      </c>
    </row>
    <row r="121" s="2" customFormat="1" ht="24.15" customHeight="1">
      <c r="A121" s="40"/>
      <c r="B121" s="41"/>
      <c r="C121" s="214" t="s">
        <v>307</v>
      </c>
      <c r="D121" s="214" t="s">
        <v>192</v>
      </c>
      <c r="E121" s="215" t="s">
        <v>6738</v>
      </c>
      <c r="F121" s="216" t="s">
        <v>6739</v>
      </c>
      <c r="G121" s="217" t="s">
        <v>408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307</v>
      </c>
      <c r="AT121" s="225" t="s">
        <v>192</v>
      </c>
      <c r="AU121" s="225" t="s">
        <v>207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307</v>
      </c>
      <c r="BM121" s="225" t="s">
        <v>419</v>
      </c>
    </row>
    <row r="122" s="2" customFormat="1" ht="24.15" customHeight="1">
      <c r="A122" s="40"/>
      <c r="B122" s="41"/>
      <c r="C122" s="214" t="s">
        <v>226</v>
      </c>
      <c r="D122" s="214" t="s">
        <v>192</v>
      </c>
      <c r="E122" s="215" t="s">
        <v>6740</v>
      </c>
      <c r="F122" s="216" t="s">
        <v>6741</v>
      </c>
      <c r="G122" s="217" t="s">
        <v>408</v>
      </c>
      <c r="H122" s="218">
        <v>14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307</v>
      </c>
      <c r="AT122" s="225" t="s">
        <v>192</v>
      </c>
      <c r="AU122" s="225" t="s">
        <v>207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307</v>
      </c>
      <c r="BM122" s="225" t="s">
        <v>582</v>
      </c>
    </row>
    <row r="123" s="2" customFormat="1" ht="24.15" customHeight="1">
      <c r="A123" s="40"/>
      <c r="B123" s="41"/>
      <c r="C123" s="214" t="s">
        <v>327</v>
      </c>
      <c r="D123" s="214" t="s">
        <v>192</v>
      </c>
      <c r="E123" s="215" t="s">
        <v>6742</v>
      </c>
      <c r="F123" s="216" t="s">
        <v>6743</v>
      </c>
      <c r="G123" s="217" t="s">
        <v>408</v>
      </c>
      <c r="H123" s="218">
        <v>34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307</v>
      </c>
      <c r="AT123" s="225" t="s">
        <v>192</v>
      </c>
      <c r="AU123" s="225" t="s">
        <v>207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307</v>
      </c>
      <c r="BM123" s="225" t="s">
        <v>1040</v>
      </c>
    </row>
    <row r="124" s="2" customFormat="1" ht="24.15" customHeight="1">
      <c r="A124" s="40"/>
      <c r="B124" s="41"/>
      <c r="C124" s="214" t="s">
        <v>337</v>
      </c>
      <c r="D124" s="214" t="s">
        <v>192</v>
      </c>
      <c r="E124" s="215" t="s">
        <v>6744</v>
      </c>
      <c r="F124" s="216" t="s">
        <v>6745</v>
      </c>
      <c r="G124" s="217" t="s">
        <v>408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307</v>
      </c>
      <c r="AT124" s="225" t="s">
        <v>192</v>
      </c>
      <c r="AU124" s="225" t="s">
        <v>207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307</v>
      </c>
      <c r="BM124" s="225" t="s">
        <v>1059</v>
      </c>
    </row>
    <row r="125" s="2" customFormat="1" ht="21.75" customHeight="1">
      <c r="A125" s="40"/>
      <c r="B125" s="41"/>
      <c r="C125" s="214" t="s">
        <v>344</v>
      </c>
      <c r="D125" s="214" t="s">
        <v>192</v>
      </c>
      <c r="E125" s="215" t="s">
        <v>6746</v>
      </c>
      <c r="F125" s="216" t="s">
        <v>6747</v>
      </c>
      <c r="G125" s="217" t="s">
        <v>408</v>
      </c>
      <c r="H125" s="218">
        <v>5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307</v>
      </c>
      <c r="AT125" s="225" t="s">
        <v>192</v>
      </c>
      <c r="AU125" s="225" t="s">
        <v>207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307</v>
      </c>
      <c r="BM125" s="225" t="s">
        <v>1088</v>
      </c>
    </row>
    <row r="126" s="2" customFormat="1" ht="16.5" customHeight="1">
      <c r="A126" s="40"/>
      <c r="B126" s="41"/>
      <c r="C126" s="214" t="s">
        <v>7</v>
      </c>
      <c r="D126" s="214" t="s">
        <v>192</v>
      </c>
      <c r="E126" s="215" t="s">
        <v>6748</v>
      </c>
      <c r="F126" s="216" t="s">
        <v>6749</v>
      </c>
      <c r="G126" s="217" t="s">
        <v>408</v>
      </c>
      <c r="H126" s="218">
        <v>8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307</v>
      </c>
      <c r="AT126" s="225" t="s">
        <v>192</v>
      </c>
      <c r="AU126" s="225" t="s">
        <v>207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307</v>
      </c>
      <c r="BM126" s="225" t="s">
        <v>1170</v>
      </c>
    </row>
    <row r="127" s="2" customFormat="1" ht="16.5" customHeight="1">
      <c r="A127" s="40"/>
      <c r="B127" s="41"/>
      <c r="C127" s="214" t="s">
        <v>359</v>
      </c>
      <c r="D127" s="214" t="s">
        <v>192</v>
      </c>
      <c r="E127" s="215" t="s">
        <v>6750</v>
      </c>
      <c r="F127" s="216" t="s">
        <v>6751</v>
      </c>
      <c r="G127" s="217" t="s">
        <v>408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307</v>
      </c>
      <c r="AT127" s="225" t="s">
        <v>192</v>
      </c>
      <c r="AU127" s="225" t="s">
        <v>207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307</v>
      </c>
      <c r="BM127" s="225" t="s">
        <v>1239</v>
      </c>
    </row>
    <row r="128" s="2" customFormat="1" ht="16.5" customHeight="1">
      <c r="A128" s="40"/>
      <c r="B128" s="41"/>
      <c r="C128" s="214" t="s">
        <v>365</v>
      </c>
      <c r="D128" s="214" t="s">
        <v>192</v>
      </c>
      <c r="E128" s="215" t="s">
        <v>6752</v>
      </c>
      <c r="F128" s="216" t="s">
        <v>6753</v>
      </c>
      <c r="G128" s="217" t="s">
        <v>408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307</v>
      </c>
      <c r="AT128" s="225" t="s">
        <v>192</v>
      </c>
      <c r="AU128" s="225" t="s">
        <v>207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307</v>
      </c>
      <c r="BM128" s="225" t="s">
        <v>1255</v>
      </c>
    </row>
    <row r="129" s="2" customFormat="1" ht="24.15" customHeight="1">
      <c r="A129" s="40"/>
      <c r="B129" s="41"/>
      <c r="C129" s="214" t="s">
        <v>371</v>
      </c>
      <c r="D129" s="214" t="s">
        <v>192</v>
      </c>
      <c r="E129" s="215" t="s">
        <v>6754</v>
      </c>
      <c r="F129" s="216" t="s">
        <v>6755</v>
      </c>
      <c r="G129" s="217" t="s">
        <v>408</v>
      </c>
      <c r="H129" s="218">
        <v>9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307</v>
      </c>
      <c r="AT129" s="225" t="s">
        <v>192</v>
      </c>
      <c r="AU129" s="225" t="s">
        <v>207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307</v>
      </c>
      <c r="BM129" s="225" t="s">
        <v>810</v>
      </c>
    </row>
    <row r="130" s="2" customFormat="1" ht="24.15" customHeight="1">
      <c r="A130" s="40"/>
      <c r="B130" s="41"/>
      <c r="C130" s="214" t="s">
        <v>377</v>
      </c>
      <c r="D130" s="214" t="s">
        <v>192</v>
      </c>
      <c r="E130" s="215" t="s">
        <v>6756</v>
      </c>
      <c r="F130" s="216" t="s">
        <v>6757</v>
      </c>
      <c r="G130" s="217" t="s">
        <v>408</v>
      </c>
      <c r="H130" s="218">
        <v>33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307</v>
      </c>
      <c r="AT130" s="225" t="s">
        <v>192</v>
      </c>
      <c r="AU130" s="225" t="s">
        <v>207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307</v>
      </c>
      <c r="BM130" s="225" t="s">
        <v>1282</v>
      </c>
    </row>
    <row r="131" s="2" customFormat="1" ht="24.15" customHeight="1">
      <c r="A131" s="40"/>
      <c r="B131" s="41"/>
      <c r="C131" s="214" t="s">
        <v>384</v>
      </c>
      <c r="D131" s="214" t="s">
        <v>192</v>
      </c>
      <c r="E131" s="215" t="s">
        <v>6758</v>
      </c>
      <c r="F131" s="216" t="s">
        <v>6759</v>
      </c>
      <c r="G131" s="217" t="s">
        <v>408</v>
      </c>
      <c r="H131" s="218">
        <v>3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307</v>
      </c>
      <c r="AT131" s="225" t="s">
        <v>192</v>
      </c>
      <c r="AU131" s="225" t="s">
        <v>207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307</v>
      </c>
      <c r="BM131" s="225" t="s">
        <v>1303</v>
      </c>
    </row>
    <row r="132" s="2" customFormat="1" ht="16.5" customHeight="1">
      <c r="A132" s="40"/>
      <c r="B132" s="41"/>
      <c r="C132" s="214" t="s">
        <v>256</v>
      </c>
      <c r="D132" s="214" t="s">
        <v>192</v>
      </c>
      <c r="E132" s="215" t="s">
        <v>6760</v>
      </c>
      <c r="F132" s="216" t="s">
        <v>6761</v>
      </c>
      <c r="G132" s="217" t="s">
        <v>408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307</v>
      </c>
      <c r="AT132" s="225" t="s">
        <v>192</v>
      </c>
      <c r="AU132" s="225" t="s">
        <v>207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307</v>
      </c>
      <c r="BM132" s="225" t="s">
        <v>1316</v>
      </c>
    </row>
    <row r="133" s="2" customFormat="1" ht="16.5" customHeight="1">
      <c r="A133" s="40"/>
      <c r="B133" s="41"/>
      <c r="C133" s="214" t="s">
        <v>396</v>
      </c>
      <c r="D133" s="214" t="s">
        <v>192</v>
      </c>
      <c r="E133" s="215" t="s">
        <v>6762</v>
      </c>
      <c r="F133" s="216" t="s">
        <v>6763</v>
      </c>
      <c r="G133" s="217" t="s">
        <v>408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307</v>
      </c>
      <c r="AT133" s="225" t="s">
        <v>192</v>
      </c>
      <c r="AU133" s="225" t="s">
        <v>207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307</v>
      </c>
      <c r="BM133" s="225" t="s">
        <v>1331</v>
      </c>
    </row>
    <row r="134" s="2" customFormat="1" ht="16.5" customHeight="1">
      <c r="A134" s="40"/>
      <c r="B134" s="41"/>
      <c r="C134" s="214" t="s">
        <v>405</v>
      </c>
      <c r="D134" s="214" t="s">
        <v>192</v>
      </c>
      <c r="E134" s="215" t="s">
        <v>6764</v>
      </c>
      <c r="F134" s="216" t="s">
        <v>6765</v>
      </c>
      <c r="G134" s="217" t="s">
        <v>408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307</v>
      </c>
      <c r="AT134" s="225" t="s">
        <v>192</v>
      </c>
      <c r="AU134" s="225" t="s">
        <v>207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307</v>
      </c>
      <c r="BM134" s="225" t="s">
        <v>1344</v>
      </c>
    </row>
    <row r="135" s="2" customFormat="1" ht="16.5" customHeight="1">
      <c r="A135" s="40"/>
      <c r="B135" s="41"/>
      <c r="C135" s="214" t="s">
        <v>411</v>
      </c>
      <c r="D135" s="214" t="s">
        <v>192</v>
      </c>
      <c r="E135" s="215" t="s">
        <v>6766</v>
      </c>
      <c r="F135" s="216" t="s">
        <v>6767</v>
      </c>
      <c r="G135" s="217" t="s">
        <v>408</v>
      </c>
      <c r="H135" s="218">
        <v>8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307</v>
      </c>
      <c r="AT135" s="225" t="s">
        <v>192</v>
      </c>
      <c r="AU135" s="225" t="s">
        <v>207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307</v>
      </c>
      <c r="BM135" s="225" t="s">
        <v>1361</v>
      </c>
    </row>
    <row r="136" s="2" customFormat="1" ht="16.5" customHeight="1">
      <c r="A136" s="40"/>
      <c r="B136" s="41"/>
      <c r="C136" s="214" t="s">
        <v>415</v>
      </c>
      <c r="D136" s="214" t="s">
        <v>192</v>
      </c>
      <c r="E136" s="215" t="s">
        <v>6768</v>
      </c>
      <c r="F136" s="216" t="s">
        <v>6769</v>
      </c>
      <c r="G136" s="217" t="s">
        <v>408</v>
      </c>
      <c r="H136" s="218">
        <v>3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307</v>
      </c>
      <c r="AT136" s="225" t="s">
        <v>192</v>
      </c>
      <c r="AU136" s="225" t="s">
        <v>207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307</v>
      </c>
      <c r="BM136" s="225" t="s">
        <v>1373</v>
      </c>
    </row>
    <row r="137" s="2" customFormat="1" ht="16.5" customHeight="1">
      <c r="A137" s="40"/>
      <c r="B137" s="41"/>
      <c r="C137" s="214" t="s">
        <v>419</v>
      </c>
      <c r="D137" s="214" t="s">
        <v>192</v>
      </c>
      <c r="E137" s="215" t="s">
        <v>6770</v>
      </c>
      <c r="F137" s="216" t="s">
        <v>6771</v>
      </c>
      <c r="G137" s="217" t="s">
        <v>408</v>
      </c>
      <c r="H137" s="218">
        <v>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307</v>
      </c>
      <c r="AT137" s="225" t="s">
        <v>192</v>
      </c>
      <c r="AU137" s="225" t="s">
        <v>207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307</v>
      </c>
      <c r="BM137" s="225" t="s">
        <v>1388</v>
      </c>
    </row>
    <row r="138" s="2" customFormat="1" ht="16.5" customHeight="1">
      <c r="A138" s="40"/>
      <c r="B138" s="41"/>
      <c r="C138" s="214" t="s">
        <v>575</v>
      </c>
      <c r="D138" s="214" t="s">
        <v>192</v>
      </c>
      <c r="E138" s="215" t="s">
        <v>6772</v>
      </c>
      <c r="F138" s="216" t="s">
        <v>6773</v>
      </c>
      <c r="G138" s="217" t="s">
        <v>408</v>
      </c>
      <c r="H138" s="218">
        <v>21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307</v>
      </c>
      <c r="AT138" s="225" t="s">
        <v>192</v>
      </c>
      <c r="AU138" s="225" t="s">
        <v>207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307</v>
      </c>
      <c r="BM138" s="225" t="s">
        <v>1401</v>
      </c>
    </row>
    <row r="139" s="2" customFormat="1" ht="16.5" customHeight="1">
      <c r="A139" s="40"/>
      <c r="B139" s="41"/>
      <c r="C139" s="214" t="s">
        <v>582</v>
      </c>
      <c r="D139" s="214" t="s">
        <v>192</v>
      </c>
      <c r="E139" s="215" t="s">
        <v>6774</v>
      </c>
      <c r="F139" s="216" t="s">
        <v>6775</v>
      </c>
      <c r="G139" s="217" t="s">
        <v>408</v>
      </c>
      <c r="H139" s="218">
        <v>8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307</v>
      </c>
      <c r="AT139" s="225" t="s">
        <v>192</v>
      </c>
      <c r="AU139" s="225" t="s">
        <v>207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307</v>
      </c>
      <c r="BM139" s="225" t="s">
        <v>1455</v>
      </c>
    </row>
    <row r="140" s="2" customFormat="1" ht="16.5" customHeight="1">
      <c r="A140" s="40"/>
      <c r="B140" s="41"/>
      <c r="C140" s="214" t="s">
        <v>1035</v>
      </c>
      <c r="D140" s="214" t="s">
        <v>192</v>
      </c>
      <c r="E140" s="215" t="s">
        <v>6776</v>
      </c>
      <c r="F140" s="216" t="s">
        <v>6777</v>
      </c>
      <c r="G140" s="217" t="s">
        <v>408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307</v>
      </c>
      <c r="AT140" s="225" t="s">
        <v>192</v>
      </c>
      <c r="AU140" s="225" t="s">
        <v>207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307</v>
      </c>
      <c r="BM140" s="225" t="s">
        <v>1515</v>
      </c>
    </row>
    <row r="141" s="2" customFormat="1" ht="16.5" customHeight="1">
      <c r="A141" s="40"/>
      <c r="B141" s="41"/>
      <c r="C141" s="214" t="s">
        <v>1040</v>
      </c>
      <c r="D141" s="214" t="s">
        <v>192</v>
      </c>
      <c r="E141" s="215" t="s">
        <v>6778</v>
      </c>
      <c r="F141" s="216" t="s">
        <v>6779</v>
      </c>
      <c r="G141" s="217" t="s">
        <v>408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307</v>
      </c>
      <c r="AT141" s="225" t="s">
        <v>192</v>
      </c>
      <c r="AU141" s="225" t="s">
        <v>207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307</v>
      </c>
      <c r="BM141" s="225" t="s">
        <v>1531</v>
      </c>
    </row>
    <row r="142" s="2" customFormat="1" ht="33" customHeight="1">
      <c r="A142" s="40"/>
      <c r="B142" s="41"/>
      <c r="C142" s="214" t="s">
        <v>1048</v>
      </c>
      <c r="D142" s="214" t="s">
        <v>192</v>
      </c>
      <c r="E142" s="215" t="s">
        <v>6780</v>
      </c>
      <c r="F142" s="216" t="s">
        <v>6781</v>
      </c>
      <c r="G142" s="217" t="s">
        <v>408</v>
      </c>
      <c r="H142" s="218">
        <v>47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307</v>
      </c>
      <c r="AT142" s="225" t="s">
        <v>192</v>
      </c>
      <c r="AU142" s="225" t="s">
        <v>207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307</v>
      </c>
      <c r="BM142" s="225" t="s">
        <v>1545</v>
      </c>
    </row>
    <row r="143" s="2" customFormat="1" ht="33" customHeight="1">
      <c r="A143" s="40"/>
      <c r="B143" s="41"/>
      <c r="C143" s="214" t="s">
        <v>1059</v>
      </c>
      <c r="D143" s="214" t="s">
        <v>192</v>
      </c>
      <c r="E143" s="215" t="s">
        <v>6782</v>
      </c>
      <c r="F143" s="216" t="s">
        <v>6783</v>
      </c>
      <c r="G143" s="217" t="s">
        <v>408</v>
      </c>
      <c r="H143" s="218">
        <v>6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307</v>
      </c>
      <c r="AT143" s="225" t="s">
        <v>192</v>
      </c>
      <c r="AU143" s="225" t="s">
        <v>207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307</v>
      </c>
      <c r="BM143" s="225" t="s">
        <v>1558</v>
      </c>
    </row>
    <row r="144" s="2" customFormat="1" ht="24.15" customHeight="1">
      <c r="A144" s="40"/>
      <c r="B144" s="41"/>
      <c r="C144" s="214" t="s">
        <v>1069</v>
      </c>
      <c r="D144" s="214" t="s">
        <v>192</v>
      </c>
      <c r="E144" s="215" t="s">
        <v>6784</v>
      </c>
      <c r="F144" s="216" t="s">
        <v>6785</v>
      </c>
      <c r="G144" s="217" t="s">
        <v>408</v>
      </c>
      <c r="H144" s="218">
        <v>7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307</v>
      </c>
      <c r="AT144" s="225" t="s">
        <v>192</v>
      </c>
      <c r="AU144" s="225" t="s">
        <v>207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307</v>
      </c>
      <c r="BM144" s="225" t="s">
        <v>1565</v>
      </c>
    </row>
    <row r="145" s="2" customFormat="1" ht="16.5" customHeight="1">
      <c r="A145" s="40"/>
      <c r="B145" s="41"/>
      <c r="C145" s="214" t="s">
        <v>1088</v>
      </c>
      <c r="D145" s="214" t="s">
        <v>192</v>
      </c>
      <c r="E145" s="215" t="s">
        <v>6786</v>
      </c>
      <c r="F145" s="216" t="s">
        <v>6787</v>
      </c>
      <c r="G145" s="217" t="s">
        <v>408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307</v>
      </c>
      <c r="AT145" s="225" t="s">
        <v>192</v>
      </c>
      <c r="AU145" s="225" t="s">
        <v>207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307</v>
      </c>
      <c r="BM145" s="225" t="s">
        <v>1591</v>
      </c>
    </row>
    <row r="146" s="2" customFormat="1" ht="16.5" customHeight="1">
      <c r="A146" s="40"/>
      <c r="B146" s="41"/>
      <c r="C146" s="214" t="s">
        <v>1121</v>
      </c>
      <c r="D146" s="214" t="s">
        <v>192</v>
      </c>
      <c r="E146" s="215" t="s">
        <v>6788</v>
      </c>
      <c r="F146" s="216" t="s">
        <v>6789</v>
      </c>
      <c r="G146" s="217" t="s">
        <v>408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307</v>
      </c>
      <c r="AT146" s="225" t="s">
        <v>192</v>
      </c>
      <c r="AU146" s="225" t="s">
        <v>207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307</v>
      </c>
      <c r="BM146" s="225" t="s">
        <v>1595</v>
      </c>
    </row>
    <row r="147" s="2" customFormat="1" ht="16.5" customHeight="1">
      <c r="A147" s="40"/>
      <c r="B147" s="41"/>
      <c r="C147" s="214" t="s">
        <v>1170</v>
      </c>
      <c r="D147" s="214" t="s">
        <v>192</v>
      </c>
      <c r="E147" s="215" t="s">
        <v>6790</v>
      </c>
      <c r="F147" s="216" t="s">
        <v>6791</v>
      </c>
      <c r="G147" s="217" t="s">
        <v>408</v>
      </c>
      <c r="H147" s="218">
        <v>7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307</v>
      </c>
      <c r="AT147" s="225" t="s">
        <v>192</v>
      </c>
      <c r="AU147" s="225" t="s">
        <v>207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307</v>
      </c>
      <c r="BM147" s="225" t="s">
        <v>1640</v>
      </c>
    </row>
    <row r="148" s="2" customFormat="1" ht="16.5" customHeight="1">
      <c r="A148" s="40"/>
      <c r="B148" s="41"/>
      <c r="C148" s="214" t="s">
        <v>305</v>
      </c>
      <c r="D148" s="214" t="s">
        <v>192</v>
      </c>
      <c r="E148" s="215" t="s">
        <v>6792</v>
      </c>
      <c r="F148" s="216" t="s">
        <v>6793</v>
      </c>
      <c r="G148" s="217" t="s">
        <v>408</v>
      </c>
      <c r="H148" s="218">
        <v>14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307</v>
      </c>
      <c r="AT148" s="225" t="s">
        <v>192</v>
      </c>
      <c r="AU148" s="225" t="s">
        <v>207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307</v>
      </c>
      <c r="BM148" s="225" t="s">
        <v>1704</v>
      </c>
    </row>
    <row r="149" s="2" customFormat="1" ht="16.5" customHeight="1">
      <c r="A149" s="40"/>
      <c r="B149" s="41"/>
      <c r="C149" s="214" t="s">
        <v>1239</v>
      </c>
      <c r="D149" s="214" t="s">
        <v>192</v>
      </c>
      <c r="E149" s="215" t="s">
        <v>6794</v>
      </c>
      <c r="F149" s="216" t="s">
        <v>6795</v>
      </c>
      <c r="G149" s="217" t="s">
        <v>408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307</v>
      </c>
      <c r="AT149" s="225" t="s">
        <v>192</v>
      </c>
      <c r="AU149" s="225" t="s">
        <v>207</v>
      </c>
      <c r="AY149" s="19" t="s">
        <v>190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307</v>
      </c>
      <c r="BM149" s="225" t="s">
        <v>1724</v>
      </c>
    </row>
    <row r="150" s="2" customFormat="1" ht="16.5" customHeight="1">
      <c r="A150" s="40"/>
      <c r="B150" s="41"/>
      <c r="C150" s="214" t="s">
        <v>1248</v>
      </c>
      <c r="D150" s="214" t="s">
        <v>192</v>
      </c>
      <c r="E150" s="215" t="s">
        <v>6796</v>
      </c>
      <c r="F150" s="216" t="s">
        <v>6797</v>
      </c>
      <c r="G150" s="217" t="s">
        <v>408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307</v>
      </c>
      <c r="AT150" s="225" t="s">
        <v>192</v>
      </c>
      <c r="AU150" s="225" t="s">
        <v>207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307</v>
      </c>
      <c r="BM150" s="225" t="s">
        <v>1735</v>
      </c>
    </row>
    <row r="151" s="2" customFormat="1" ht="16.5" customHeight="1">
      <c r="A151" s="40"/>
      <c r="B151" s="41"/>
      <c r="C151" s="214" t="s">
        <v>1255</v>
      </c>
      <c r="D151" s="214" t="s">
        <v>192</v>
      </c>
      <c r="E151" s="215" t="s">
        <v>6798</v>
      </c>
      <c r="F151" s="216" t="s">
        <v>6799</v>
      </c>
      <c r="G151" s="217" t="s">
        <v>380</v>
      </c>
      <c r="H151" s="218">
        <v>16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307</v>
      </c>
      <c r="AT151" s="225" t="s">
        <v>192</v>
      </c>
      <c r="AU151" s="225" t="s">
        <v>207</v>
      </c>
      <c r="AY151" s="19" t="s">
        <v>190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307</v>
      </c>
      <c r="BM151" s="225" t="s">
        <v>1745</v>
      </c>
    </row>
    <row r="152" s="2" customFormat="1" ht="16.5" customHeight="1">
      <c r="A152" s="40"/>
      <c r="B152" s="41"/>
      <c r="C152" s="214" t="s">
        <v>1261</v>
      </c>
      <c r="D152" s="214" t="s">
        <v>192</v>
      </c>
      <c r="E152" s="215" t="s">
        <v>6800</v>
      </c>
      <c r="F152" s="216" t="s">
        <v>6801</v>
      </c>
      <c r="G152" s="217" t="s">
        <v>380</v>
      </c>
      <c r="H152" s="218">
        <v>24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307</v>
      </c>
      <c r="AT152" s="225" t="s">
        <v>192</v>
      </c>
      <c r="AU152" s="225" t="s">
        <v>207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307</v>
      </c>
      <c r="BM152" s="225" t="s">
        <v>1755</v>
      </c>
    </row>
    <row r="153" s="2" customFormat="1" ht="16.5" customHeight="1">
      <c r="A153" s="40"/>
      <c r="B153" s="41"/>
      <c r="C153" s="214" t="s">
        <v>810</v>
      </c>
      <c r="D153" s="214" t="s">
        <v>192</v>
      </c>
      <c r="E153" s="215" t="s">
        <v>6802</v>
      </c>
      <c r="F153" s="216" t="s">
        <v>6803</v>
      </c>
      <c r="G153" s="217" t="s">
        <v>380</v>
      </c>
      <c r="H153" s="218">
        <v>16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307</v>
      </c>
      <c r="AT153" s="225" t="s">
        <v>192</v>
      </c>
      <c r="AU153" s="225" t="s">
        <v>207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307</v>
      </c>
      <c r="BM153" s="225" t="s">
        <v>1780</v>
      </c>
    </row>
    <row r="154" s="2" customFormat="1" ht="16.5" customHeight="1">
      <c r="A154" s="40"/>
      <c r="B154" s="41"/>
      <c r="C154" s="214" t="s">
        <v>1276</v>
      </c>
      <c r="D154" s="214" t="s">
        <v>192</v>
      </c>
      <c r="E154" s="215" t="s">
        <v>6804</v>
      </c>
      <c r="F154" s="216" t="s">
        <v>6805</v>
      </c>
      <c r="G154" s="217" t="s">
        <v>380</v>
      </c>
      <c r="H154" s="218">
        <v>683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307</v>
      </c>
      <c r="AT154" s="225" t="s">
        <v>192</v>
      </c>
      <c r="AU154" s="225" t="s">
        <v>207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307</v>
      </c>
      <c r="BM154" s="225" t="s">
        <v>1795</v>
      </c>
    </row>
    <row r="155" s="2" customFormat="1" ht="16.5" customHeight="1">
      <c r="A155" s="40"/>
      <c r="B155" s="41"/>
      <c r="C155" s="214" t="s">
        <v>1282</v>
      </c>
      <c r="D155" s="214" t="s">
        <v>192</v>
      </c>
      <c r="E155" s="215" t="s">
        <v>6806</v>
      </c>
      <c r="F155" s="216" t="s">
        <v>6807</v>
      </c>
      <c r="G155" s="217" t="s">
        <v>380</v>
      </c>
      <c r="H155" s="218">
        <v>185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307</v>
      </c>
      <c r="AT155" s="225" t="s">
        <v>192</v>
      </c>
      <c r="AU155" s="225" t="s">
        <v>207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307</v>
      </c>
      <c r="BM155" s="225" t="s">
        <v>1810</v>
      </c>
    </row>
    <row r="156" s="2" customFormat="1" ht="16.5" customHeight="1">
      <c r="A156" s="40"/>
      <c r="B156" s="41"/>
      <c r="C156" s="214" t="s">
        <v>1291</v>
      </c>
      <c r="D156" s="214" t="s">
        <v>192</v>
      </c>
      <c r="E156" s="215" t="s">
        <v>6808</v>
      </c>
      <c r="F156" s="216" t="s">
        <v>6809</v>
      </c>
      <c r="G156" s="217" t="s">
        <v>380</v>
      </c>
      <c r="H156" s="218">
        <v>11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307</v>
      </c>
      <c r="AT156" s="225" t="s">
        <v>192</v>
      </c>
      <c r="AU156" s="225" t="s">
        <v>207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307</v>
      </c>
      <c r="BM156" s="225" t="s">
        <v>1819</v>
      </c>
    </row>
    <row r="157" s="2" customFormat="1" ht="16.5" customHeight="1">
      <c r="A157" s="40"/>
      <c r="B157" s="41"/>
      <c r="C157" s="214" t="s">
        <v>1303</v>
      </c>
      <c r="D157" s="214" t="s">
        <v>192</v>
      </c>
      <c r="E157" s="215" t="s">
        <v>6810</v>
      </c>
      <c r="F157" s="216" t="s">
        <v>6811</v>
      </c>
      <c r="G157" s="217" t="s">
        <v>380</v>
      </c>
      <c r="H157" s="218">
        <v>65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307</v>
      </c>
      <c r="AT157" s="225" t="s">
        <v>192</v>
      </c>
      <c r="AU157" s="225" t="s">
        <v>207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307</v>
      </c>
      <c r="BM157" s="225" t="s">
        <v>1833</v>
      </c>
    </row>
    <row r="158" s="2" customFormat="1" ht="24.15" customHeight="1">
      <c r="A158" s="40"/>
      <c r="B158" s="41"/>
      <c r="C158" s="214" t="s">
        <v>1310</v>
      </c>
      <c r="D158" s="214" t="s">
        <v>192</v>
      </c>
      <c r="E158" s="215" t="s">
        <v>6812</v>
      </c>
      <c r="F158" s="216" t="s">
        <v>6813</v>
      </c>
      <c r="G158" s="217" t="s">
        <v>214</v>
      </c>
      <c r="H158" s="218">
        <v>926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307</v>
      </c>
      <c r="AT158" s="225" t="s">
        <v>192</v>
      </c>
      <c r="AU158" s="225" t="s">
        <v>207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307</v>
      </c>
      <c r="BM158" s="225" t="s">
        <v>1845</v>
      </c>
    </row>
    <row r="159" s="2" customFormat="1" ht="16.5" customHeight="1">
      <c r="A159" s="40"/>
      <c r="B159" s="41"/>
      <c r="C159" s="214" t="s">
        <v>1316</v>
      </c>
      <c r="D159" s="214" t="s">
        <v>192</v>
      </c>
      <c r="E159" s="215" t="s">
        <v>6814</v>
      </c>
      <c r="F159" s="216" t="s">
        <v>6815</v>
      </c>
      <c r="G159" s="217" t="s">
        <v>380</v>
      </c>
      <c r="H159" s="218">
        <v>8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307</v>
      </c>
      <c r="AT159" s="225" t="s">
        <v>192</v>
      </c>
      <c r="AU159" s="225" t="s">
        <v>207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307</v>
      </c>
      <c r="BM159" s="225" t="s">
        <v>2044</v>
      </c>
    </row>
    <row r="160" s="2" customFormat="1" ht="16.5" customHeight="1">
      <c r="A160" s="40"/>
      <c r="B160" s="41"/>
      <c r="C160" s="214" t="s">
        <v>1325</v>
      </c>
      <c r="D160" s="214" t="s">
        <v>192</v>
      </c>
      <c r="E160" s="215" t="s">
        <v>6816</v>
      </c>
      <c r="F160" s="216" t="s">
        <v>6817</v>
      </c>
      <c r="G160" s="217" t="s">
        <v>380</v>
      </c>
      <c r="H160" s="218">
        <v>136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307</v>
      </c>
      <c r="AT160" s="225" t="s">
        <v>192</v>
      </c>
      <c r="AU160" s="225" t="s">
        <v>207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307</v>
      </c>
      <c r="BM160" s="225" t="s">
        <v>2087</v>
      </c>
    </row>
    <row r="161" s="2" customFormat="1" ht="16.5" customHeight="1">
      <c r="A161" s="40"/>
      <c r="B161" s="41"/>
      <c r="C161" s="214" t="s">
        <v>1331</v>
      </c>
      <c r="D161" s="214" t="s">
        <v>192</v>
      </c>
      <c r="E161" s="215" t="s">
        <v>6818</v>
      </c>
      <c r="F161" s="216" t="s">
        <v>6819</v>
      </c>
      <c r="G161" s="217" t="s">
        <v>380</v>
      </c>
      <c r="H161" s="218">
        <v>60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307</v>
      </c>
      <c r="AT161" s="225" t="s">
        <v>192</v>
      </c>
      <c r="AU161" s="225" t="s">
        <v>207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307</v>
      </c>
      <c r="BM161" s="225" t="s">
        <v>2097</v>
      </c>
    </row>
    <row r="162" s="2" customFormat="1" ht="16.5" customHeight="1">
      <c r="A162" s="40"/>
      <c r="B162" s="41"/>
      <c r="C162" s="214" t="s">
        <v>1337</v>
      </c>
      <c r="D162" s="214" t="s">
        <v>192</v>
      </c>
      <c r="E162" s="215" t="s">
        <v>6820</v>
      </c>
      <c r="F162" s="216" t="s">
        <v>6821</v>
      </c>
      <c r="G162" s="217" t="s">
        <v>380</v>
      </c>
      <c r="H162" s="218">
        <v>16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307</v>
      </c>
      <c r="AT162" s="225" t="s">
        <v>192</v>
      </c>
      <c r="AU162" s="225" t="s">
        <v>207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307</v>
      </c>
      <c r="BM162" s="225" t="s">
        <v>2107</v>
      </c>
    </row>
    <row r="163" s="2" customFormat="1" ht="16.5" customHeight="1">
      <c r="A163" s="40"/>
      <c r="B163" s="41"/>
      <c r="C163" s="214" t="s">
        <v>1344</v>
      </c>
      <c r="D163" s="214" t="s">
        <v>192</v>
      </c>
      <c r="E163" s="215" t="s">
        <v>6822</v>
      </c>
      <c r="F163" s="216" t="s">
        <v>6823</v>
      </c>
      <c r="G163" s="217" t="s">
        <v>380</v>
      </c>
      <c r="H163" s="218">
        <v>42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307</v>
      </c>
      <c r="AT163" s="225" t="s">
        <v>192</v>
      </c>
      <c r="AU163" s="225" t="s">
        <v>207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307</v>
      </c>
      <c r="BM163" s="225" t="s">
        <v>2118</v>
      </c>
    </row>
    <row r="164" s="2" customFormat="1" ht="24.15" customHeight="1">
      <c r="A164" s="40"/>
      <c r="B164" s="41"/>
      <c r="C164" s="214" t="s">
        <v>1354</v>
      </c>
      <c r="D164" s="214" t="s">
        <v>192</v>
      </c>
      <c r="E164" s="215" t="s">
        <v>6824</v>
      </c>
      <c r="F164" s="216" t="s">
        <v>6825</v>
      </c>
      <c r="G164" s="217" t="s">
        <v>214</v>
      </c>
      <c r="H164" s="218">
        <v>727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307</v>
      </c>
      <c r="AT164" s="225" t="s">
        <v>192</v>
      </c>
      <c r="AU164" s="225" t="s">
        <v>207</v>
      </c>
      <c r="AY164" s="19" t="s">
        <v>190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307</v>
      </c>
      <c r="BM164" s="225" t="s">
        <v>2128</v>
      </c>
    </row>
    <row r="165" s="2" customFormat="1" ht="16.5" customHeight="1">
      <c r="A165" s="40"/>
      <c r="B165" s="41"/>
      <c r="C165" s="214" t="s">
        <v>1361</v>
      </c>
      <c r="D165" s="214" t="s">
        <v>192</v>
      </c>
      <c r="E165" s="215" t="s">
        <v>6826</v>
      </c>
      <c r="F165" s="216" t="s">
        <v>6827</v>
      </c>
      <c r="G165" s="217" t="s">
        <v>214</v>
      </c>
      <c r="H165" s="218">
        <v>387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307</v>
      </c>
      <c r="AT165" s="225" t="s">
        <v>192</v>
      </c>
      <c r="AU165" s="225" t="s">
        <v>207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307</v>
      </c>
      <c r="BM165" s="225" t="s">
        <v>2149</v>
      </c>
    </row>
    <row r="166" s="2" customFormat="1" ht="16.5" customHeight="1">
      <c r="A166" s="40"/>
      <c r="B166" s="41"/>
      <c r="C166" s="214" t="s">
        <v>1366</v>
      </c>
      <c r="D166" s="214" t="s">
        <v>192</v>
      </c>
      <c r="E166" s="215" t="s">
        <v>6828</v>
      </c>
      <c r="F166" s="216" t="s">
        <v>6829</v>
      </c>
      <c r="G166" s="217" t="s">
        <v>214</v>
      </c>
      <c r="H166" s="218">
        <v>86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307</v>
      </c>
      <c r="AT166" s="225" t="s">
        <v>192</v>
      </c>
      <c r="AU166" s="225" t="s">
        <v>207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307</v>
      </c>
      <c r="BM166" s="225" t="s">
        <v>2165</v>
      </c>
    </row>
    <row r="167" s="2" customFormat="1" ht="21.75" customHeight="1">
      <c r="A167" s="40"/>
      <c r="B167" s="41"/>
      <c r="C167" s="214" t="s">
        <v>1373</v>
      </c>
      <c r="D167" s="214" t="s">
        <v>192</v>
      </c>
      <c r="E167" s="215" t="s">
        <v>6830</v>
      </c>
      <c r="F167" s="216" t="s">
        <v>6831</v>
      </c>
      <c r="G167" s="217" t="s">
        <v>214</v>
      </c>
      <c r="H167" s="218">
        <v>6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307</v>
      </c>
      <c r="AT167" s="225" t="s">
        <v>192</v>
      </c>
      <c r="AU167" s="225" t="s">
        <v>207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307</v>
      </c>
      <c r="BM167" s="225" t="s">
        <v>2183</v>
      </c>
    </row>
    <row r="168" s="2" customFormat="1" ht="16.5" customHeight="1">
      <c r="A168" s="40"/>
      <c r="B168" s="41"/>
      <c r="C168" s="214" t="s">
        <v>1380</v>
      </c>
      <c r="D168" s="214" t="s">
        <v>192</v>
      </c>
      <c r="E168" s="215" t="s">
        <v>6832</v>
      </c>
      <c r="F168" s="216" t="s">
        <v>6833</v>
      </c>
      <c r="G168" s="217" t="s">
        <v>214</v>
      </c>
      <c r="H168" s="218">
        <v>460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307</v>
      </c>
      <c r="AT168" s="225" t="s">
        <v>192</v>
      </c>
      <c r="AU168" s="225" t="s">
        <v>207</v>
      </c>
      <c r="AY168" s="19" t="s">
        <v>190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307</v>
      </c>
      <c r="BM168" s="225" t="s">
        <v>2210</v>
      </c>
    </row>
    <row r="169" s="2" customFormat="1" ht="16.5" customHeight="1">
      <c r="A169" s="40"/>
      <c r="B169" s="41"/>
      <c r="C169" s="214" t="s">
        <v>1388</v>
      </c>
      <c r="D169" s="214" t="s">
        <v>192</v>
      </c>
      <c r="E169" s="215" t="s">
        <v>6834</v>
      </c>
      <c r="F169" s="216" t="s">
        <v>6835</v>
      </c>
      <c r="G169" s="217" t="s">
        <v>408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307</v>
      </c>
      <c r="AT169" s="225" t="s">
        <v>192</v>
      </c>
      <c r="AU169" s="225" t="s">
        <v>207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307</v>
      </c>
      <c r="BM169" s="225" t="s">
        <v>2221</v>
      </c>
    </row>
    <row r="170" s="2" customFormat="1" ht="16.5" customHeight="1">
      <c r="A170" s="40"/>
      <c r="B170" s="41"/>
      <c r="C170" s="214" t="s">
        <v>1396</v>
      </c>
      <c r="D170" s="214" t="s">
        <v>192</v>
      </c>
      <c r="E170" s="215" t="s">
        <v>6836</v>
      </c>
      <c r="F170" s="216" t="s">
        <v>6837</v>
      </c>
      <c r="G170" s="217" t="s">
        <v>408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307</v>
      </c>
      <c r="AT170" s="225" t="s">
        <v>192</v>
      </c>
      <c r="AU170" s="225" t="s">
        <v>207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307</v>
      </c>
      <c r="BM170" s="225" t="s">
        <v>2234</v>
      </c>
    </row>
    <row r="171" s="2" customFormat="1" ht="16.5" customHeight="1">
      <c r="A171" s="40"/>
      <c r="B171" s="41"/>
      <c r="C171" s="214" t="s">
        <v>1401</v>
      </c>
      <c r="D171" s="214" t="s">
        <v>192</v>
      </c>
      <c r="E171" s="215" t="s">
        <v>6838</v>
      </c>
      <c r="F171" s="216" t="s">
        <v>6839</v>
      </c>
      <c r="G171" s="217" t="s">
        <v>6709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307</v>
      </c>
      <c r="AT171" s="225" t="s">
        <v>192</v>
      </c>
      <c r="AU171" s="225" t="s">
        <v>207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307</v>
      </c>
      <c r="BM171" s="225" t="s">
        <v>2251</v>
      </c>
    </row>
    <row r="172" s="12" customFormat="1" ht="20.88" customHeight="1">
      <c r="A172" s="12"/>
      <c r="B172" s="198"/>
      <c r="C172" s="199"/>
      <c r="D172" s="200" t="s">
        <v>71</v>
      </c>
      <c r="E172" s="212" t="s">
        <v>6840</v>
      </c>
      <c r="F172" s="212" t="s">
        <v>6841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SUM(P173:P183)</f>
        <v>0</v>
      </c>
      <c r="Q172" s="206"/>
      <c r="R172" s="207">
        <f>SUM(R173:R183)</f>
        <v>0</v>
      </c>
      <c r="S172" s="206"/>
      <c r="T172" s="208">
        <f>SUM(T173:T183)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79</v>
      </c>
      <c r="AT172" s="210" t="s">
        <v>71</v>
      </c>
      <c r="AU172" s="210" t="s">
        <v>82</v>
      </c>
      <c r="AY172" s="209" t="s">
        <v>190</v>
      </c>
      <c r="BK172" s="211">
        <f>SUM(BK173:BK183)</f>
        <v>0</v>
      </c>
    </row>
    <row r="173" s="2" customFormat="1" ht="16.5" customHeight="1">
      <c r="A173" s="40"/>
      <c r="B173" s="41"/>
      <c r="C173" s="214" t="s">
        <v>1409</v>
      </c>
      <c r="D173" s="214" t="s">
        <v>192</v>
      </c>
      <c r="E173" s="215" t="s">
        <v>6842</v>
      </c>
      <c r="F173" s="216" t="s">
        <v>6843</v>
      </c>
      <c r="G173" s="217" t="s">
        <v>408</v>
      </c>
      <c r="H173" s="218">
        <v>2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307</v>
      </c>
      <c r="AT173" s="225" t="s">
        <v>192</v>
      </c>
      <c r="AU173" s="225" t="s">
        <v>207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307</v>
      </c>
      <c r="BM173" s="225" t="s">
        <v>2271</v>
      </c>
    </row>
    <row r="174" s="2" customFormat="1" ht="16.5" customHeight="1">
      <c r="A174" s="40"/>
      <c r="B174" s="41"/>
      <c r="C174" s="214" t="s">
        <v>1455</v>
      </c>
      <c r="D174" s="214" t="s">
        <v>192</v>
      </c>
      <c r="E174" s="215" t="s">
        <v>6844</v>
      </c>
      <c r="F174" s="216" t="s">
        <v>6845</v>
      </c>
      <c r="G174" s="217" t="s">
        <v>408</v>
      </c>
      <c r="H174" s="218">
        <v>2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307</v>
      </c>
      <c r="AT174" s="225" t="s">
        <v>192</v>
      </c>
      <c r="AU174" s="225" t="s">
        <v>207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307</v>
      </c>
      <c r="BM174" s="225" t="s">
        <v>2295</v>
      </c>
    </row>
    <row r="175" s="2" customFormat="1" ht="16.5" customHeight="1">
      <c r="A175" s="40"/>
      <c r="B175" s="41"/>
      <c r="C175" s="214" t="s">
        <v>1507</v>
      </c>
      <c r="D175" s="214" t="s">
        <v>192</v>
      </c>
      <c r="E175" s="215" t="s">
        <v>6846</v>
      </c>
      <c r="F175" s="216" t="s">
        <v>6847</v>
      </c>
      <c r="G175" s="217" t="s">
        <v>408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307</v>
      </c>
      <c r="AT175" s="225" t="s">
        <v>192</v>
      </c>
      <c r="AU175" s="225" t="s">
        <v>207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307</v>
      </c>
      <c r="BM175" s="225" t="s">
        <v>2320</v>
      </c>
    </row>
    <row r="176" s="2" customFormat="1" ht="24.15" customHeight="1">
      <c r="A176" s="40"/>
      <c r="B176" s="41"/>
      <c r="C176" s="214" t="s">
        <v>1515</v>
      </c>
      <c r="D176" s="214" t="s">
        <v>192</v>
      </c>
      <c r="E176" s="215" t="s">
        <v>6848</v>
      </c>
      <c r="F176" s="216" t="s">
        <v>6849</v>
      </c>
      <c r="G176" s="217" t="s">
        <v>380</v>
      </c>
      <c r="H176" s="218">
        <v>30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307</v>
      </c>
      <c r="AT176" s="225" t="s">
        <v>192</v>
      </c>
      <c r="AU176" s="225" t="s">
        <v>207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307</v>
      </c>
      <c r="BM176" s="225" t="s">
        <v>2335</v>
      </c>
    </row>
    <row r="177" s="2" customFormat="1" ht="16.5" customHeight="1">
      <c r="A177" s="40"/>
      <c r="B177" s="41"/>
      <c r="C177" s="214" t="s">
        <v>1524</v>
      </c>
      <c r="D177" s="214" t="s">
        <v>192</v>
      </c>
      <c r="E177" s="215" t="s">
        <v>6850</v>
      </c>
      <c r="F177" s="216" t="s">
        <v>6851</v>
      </c>
      <c r="G177" s="217" t="s">
        <v>380</v>
      </c>
      <c r="H177" s="218">
        <v>34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307</v>
      </c>
      <c r="AT177" s="225" t="s">
        <v>192</v>
      </c>
      <c r="AU177" s="225" t="s">
        <v>207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307</v>
      </c>
      <c r="BM177" s="225" t="s">
        <v>2347</v>
      </c>
    </row>
    <row r="178" s="2" customFormat="1" ht="16.5" customHeight="1">
      <c r="A178" s="40"/>
      <c r="B178" s="41"/>
      <c r="C178" s="214" t="s">
        <v>1531</v>
      </c>
      <c r="D178" s="214" t="s">
        <v>192</v>
      </c>
      <c r="E178" s="215" t="s">
        <v>6852</v>
      </c>
      <c r="F178" s="216" t="s">
        <v>6853</v>
      </c>
      <c r="G178" s="217" t="s">
        <v>380</v>
      </c>
      <c r="H178" s="218">
        <v>4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307</v>
      </c>
      <c r="AT178" s="225" t="s">
        <v>192</v>
      </c>
      <c r="AU178" s="225" t="s">
        <v>207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307</v>
      </c>
      <c r="BM178" s="225" t="s">
        <v>2363</v>
      </c>
    </row>
    <row r="179" s="2" customFormat="1" ht="16.5" customHeight="1">
      <c r="A179" s="40"/>
      <c r="B179" s="41"/>
      <c r="C179" s="214" t="s">
        <v>1536</v>
      </c>
      <c r="D179" s="214" t="s">
        <v>192</v>
      </c>
      <c r="E179" s="215" t="s">
        <v>6854</v>
      </c>
      <c r="F179" s="216" t="s">
        <v>6855</v>
      </c>
      <c r="G179" s="217" t="s">
        <v>6709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307</v>
      </c>
      <c r="AT179" s="225" t="s">
        <v>192</v>
      </c>
      <c r="AU179" s="225" t="s">
        <v>207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307</v>
      </c>
      <c r="BM179" s="225" t="s">
        <v>2380</v>
      </c>
    </row>
    <row r="180" s="2" customFormat="1" ht="16.5" customHeight="1">
      <c r="A180" s="40"/>
      <c r="B180" s="41"/>
      <c r="C180" s="214" t="s">
        <v>1545</v>
      </c>
      <c r="D180" s="214" t="s">
        <v>192</v>
      </c>
      <c r="E180" s="215" t="s">
        <v>6856</v>
      </c>
      <c r="F180" s="216" t="s">
        <v>6857</v>
      </c>
      <c r="G180" s="217" t="s">
        <v>6709</v>
      </c>
      <c r="H180" s="218">
        <v>2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307</v>
      </c>
      <c r="AT180" s="225" t="s">
        <v>192</v>
      </c>
      <c r="AU180" s="225" t="s">
        <v>207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307</v>
      </c>
      <c r="BM180" s="225" t="s">
        <v>2394</v>
      </c>
    </row>
    <row r="181" s="2" customFormat="1" ht="16.5" customHeight="1">
      <c r="A181" s="40"/>
      <c r="B181" s="41"/>
      <c r="C181" s="214" t="s">
        <v>1551</v>
      </c>
      <c r="D181" s="214" t="s">
        <v>192</v>
      </c>
      <c r="E181" s="215" t="s">
        <v>6858</v>
      </c>
      <c r="F181" s="216" t="s">
        <v>6859</v>
      </c>
      <c r="G181" s="217" t="s">
        <v>6709</v>
      </c>
      <c r="H181" s="218">
        <v>2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307</v>
      </c>
      <c r="AT181" s="225" t="s">
        <v>192</v>
      </c>
      <c r="AU181" s="225" t="s">
        <v>207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307</v>
      </c>
      <c r="BM181" s="225" t="s">
        <v>2404</v>
      </c>
    </row>
    <row r="182" s="2" customFormat="1" ht="16.5" customHeight="1">
      <c r="A182" s="40"/>
      <c r="B182" s="41"/>
      <c r="C182" s="214" t="s">
        <v>1558</v>
      </c>
      <c r="D182" s="214" t="s">
        <v>192</v>
      </c>
      <c r="E182" s="215" t="s">
        <v>6860</v>
      </c>
      <c r="F182" s="216" t="s">
        <v>6861</v>
      </c>
      <c r="G182" s="217" t="s">
        <v>252</v>
      </c>
      <c r="H182" s="218">
        <v>2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307</v>
      </c>
      <c r="AT182" s="225" t="s">
        <v>192</v>
      </c>
      <c r="AU182" s="225" t="s">
        <v>207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307</v>
      </c>
      <c r="BM182" s="225" t="s">
        <v>2417</v>
      </c>
    </row>
    <row r="183" s="2" customFormat="1" ht="16.5" customHeight="1">
      <c r="A183" s="40"/>
      <c r="B183" s="41"/>
      <c r="C183" s="214" t="s">
        <v>1560</v>
      </c>
      <c r="D183" s="214" t="s">
        <v>192</v>
      </c>
      <c r="E183" s="215" t="s">
        <v>6862</v>
      </c>
      <c r="F183" s="216" t="s">
        <v>6839</v>
      </c>
      <c r="G183" s="217" t="s">
        <v>6709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307</v>
      </c>
      <c r="AT183" s="225" t="s">
        <v>192</v>
      </c>
      <c r="AU183" s="225" t="s">
        <v>207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307</v>
      </c>
      <c r="BM183" s="225" t="s">
        <v>2429</v>
      </c>
    </row>
    <row r="184" s="12" customFormat="1" ht="20.88" customHeight="1">
      <c r="A184" s="12"/>
      <c r="B184" s="198"/>
      <c r="C184" s="199"/>
      <c r="D184" s="200" t="s">
        <v>71</v>
      </c>
      <c r="E184" s="212" t="s">
        <v>6863</v>
      </c>
      <c r="F184" s="212" t="s">
        <v>6864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SUM(P185:P191)</f>
        <v>0</v>
      </c>
      <c r="Q184" s="206"/>
      <c r="R184" s="207">
        <f>SUM(R185:R191)</f>
        <v>0</v>
      </c>
      <c r="S184" s="206"/>
      <c r="T184" s="208">
        <f>SUM(T185:T191)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79</v>
      </c>
      <c r="AT184" s="210" t="s">
        <v>71</v>
      </c>
      <c r="AU184" s="210" t="s">
        <v>82</v>
      </c>
      <c r="AY184" s="209" t="s">
        <v>190</v>
      </c>
      <c r="BK184" s="211">
        <f>SUM(BK185:BK191)</f>
        <v>0</v>
      </c>
    </row>
    <row r="185" s="2" customFormat="1" ht="24.15" customHeight="1">
      <c r="A185" s="40"/>
      <c r="B185" s="41"/>
      <c r="C185" s="214" t="s">
        <v>1565</v>
      </c>
      <c r="D185" s="214" t="s">
        <v>192</v>
      </c>
      <c r="E185" s="215" t="s">
        <v>6865</v>
      </c>
      <c r="F185" s="216" t="s">
        <v>6866</v>
      </c>
      <c r="G185" s="217" t="s">
        <v>6709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307</v>
      </c>
      <c r="AT185" s="225" t="s">
        <v>192</v>
      </c>
      <c r="AU185" s="225" t="s">
        <v>207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307</v>
      </c>
      <c r="BM185" s="225" t="s">
        <v>2450</v>
      </c>
    </row>
    <row r="186" s="2" customFormat="1" ht="37.8" customHeight="1">
      <c r="A186" s="40"/>
      <c r="B186" s="41"/>
      <c r="C186" s="214" t="s">
        <v>1576</v>
      </c>
      <c r="D186" s="214" t="s">
        <v>192</v>
      </c>
      <c r="E186" s="215" t="s">
        <v>6867</v>
      </c>
      <c r="F186" s="216" t="s">
        <v>6868</v>
      </c>
      <c r="G186" s="217" t="s">
        <v>408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307</v>
      </c>
      <c r="AT186" s="225" t="s">
        <v>192</v>
      </c>
      <c r="AU186" s="225" t="s">
        <v>207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307</v>
      </c>
      <c r="BM186" s="225" t="s">
        <v>2461</v>
      </c>
    </row>
    <row r="187" s="2" customFormat="1" ht="16.5" customHeight="1">
      <c r="A187" s="40"/>
      <c r="B187" s="41"/>
      <c r="C187" s="214" t="s">
        <v>1591</v>
      </c>
      <c r="D187" s="214" t="s">
        <v>192</v>
      </c>
      <c r="E187" s="215" t="s">
        <v>6869</v>
      </c>
      <c r="F187" s="216" t="s">
        <v>6870</v>
      </c>
      <c r="G187" s="217" t="s">
        <v>408</v>
      </c>
      <c r="H187" s="218">
        <v>4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307</v>
      </c>
      <c r="AT187" s="225" t="s">
        <v>192</v>
      </c>
      <c r="AU187" s="225" t="s">
        <v>207</v>
      </c>
      <c r="AY187" s="19" t="s">
        <v>190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307</v>
      </c>
      <c r="BM187" s="225" t="s">
        <v>2474</v>
      </c>
    </row>
    <row r="188" s="2" customFormat="1" ht="16.5" customHeight="1">
      <c r="A188" s="40"/>
      <c r="B188" s="41"/>
      <c r="C188" s="214" t="s">
        <v>1593</v>
      </c>
      <c r="D188" s="214" t="s">
        <v>192</v>
      </c>
      <c r="E188" s="215" t="s">
        <v>6871</v>
      </c>
      <c r="F188" s="216" t="s">
        <v>6872</v>
      </c>
      <c r="G188" s="217" t="s">
        <v>380</v>
      </c>
      <c r="H188" s="218">
        <v>16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307</v>
      </c>
      <c r="AT188" s="225" t="s">
        <v>192</v>
      </c>
      <c r="AU188" s="225" t="s">
        <v>207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307</v>
      </c>
      <c r="BM188" s="225" t="s">
        <v>2487</v>
      </c>
    </row>
    <row r="189" s="2" customFormat="1" ht="16.5" customHeight="1">
      <c r="A189" s="40"/>
      <c r="B189" s="41"/>
      <c r="C189" s="214" t="s">
        <v>1595</v>
      </c>
      <c r="D189" s="214" t="s">
        <v>192</v>
      </c>
      <c r="E189" s="215" t="s">
        <v>6873</v>
      </c>
      <c r="F189" s="216" t="s">
        <v>6874</v>
      </c>
      <c r="G189" s="217" t="s">
        <v>380</v>
      </c>
      <c r="H189" s="218">
        <v>16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307</v>
      </c>
      <c r="AT189" s="225" t="s">
        <v>192</v>
      </c>
      <c r="AU189" s="225" t="s">
        <v>207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307</v>
      </c>
      <c r="BM189" s="225" t="s">
        <v>2507</v>
      </c>
    </row>
    <row r="190" s="2" customFormat="1" ht="16.5" customHeight="1">
      <c r="A190" s="40"/>
      <c r="B190" s="41"/>
      <c r="C190" s="214" t="s">
        <v>1611</v>
      </c>
      <c r="D190" s="214" t="s">
        <v>192</v>
      </c>
      <c r="E190" s="215" t="s">
        <v>6875</v>
      </c>
      <c r="F190" s="216" t="s">
        <v>6876</v>
      </c>
      <c r="G190" s="217" t="s">
        <v>6709</v>
      </c>
      <c r="H190" s="218">
        <v>2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307</v>
      </c>
      <c r="AT190" s="225" t="s">
        <v>192</v>
      </c>
      <c r="AU190" s="225" t="s">
        <v>207</v>
      </c>
      <c r="AY190" s="19" t="s">
        <v>190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307</v>
      </c>
      <c r="BM190" s="225" t="s">
        <v>2523</v>
      </c>
    </row>
    <row r="191" s="2" customFormat="1" ht="16.5" customHeight="1">
      <c r="A191" s="40"/>
      <c r="B191" s="41"/>
      <c r="C191" s="214" t="s">
        <v>1640</v>
      </c>
      <c r="D191" s="214" t="s">
        <v>192</v>
      </c>
      <c r="E191" s="215" t="s">
        <v>6877</v>
      </c>
      <c r="F191" s="216" t="s">
        <v>6839</v>
      </c>
      <c r="G191" s="217" t="s">
        <v>6709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307</v>
      </c>
      <c r="AT191" s="225" t="s">
        <v>192</v>
      </c>
      <c r="AU191" s="225" t="s">
        <v>207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307</v>
      </c>
      <c r="BM191" s="225" t="s">
        <v>2535</v>
      </c>
    </row>
    <row r="192" s="12" customFormat="1" ht="20.88" customHeight="1">
      <c r="A192" s="12"/>
      <c r="B192" s="198"/>
      <c r="C192" s="199"/>
      <c r="D192" s="200" t="s">
        <v>71</v>
      </c>
      <c r="E192" s="212" t="s">
        <v>6878</v>
      </c>
      <c r="F192" s="212" t="s">
        <v>6879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SUM(P193:P224)</f>
        <v>0</v>
      </c>
      <c r="Q192" s="206"/>
      <c r="R192" s="207">
        <f>SUM(R193:R224)</f>
        <v>0</v>
      </c>
      <c r="S192" s="206"/>
      <c r="T192" s="208">
        <f>SUM(T193:T224)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79</v>
      </c>
      <c r="AT192" s="210" t="s">
        <v>71</v>
      </c>
      <c r="AU192" s="210" t="s">
        <v>82</v>
      </c>
      <c r="AY192" s="209" t="s">
        <v>190</v>
      </c>
      <c r="BK192" s="211">
        <f>SUM(BK193:BK224)</f>
        <v>0</v>
      </c>
    </row>
    <row r="193" s="2" customFormat="1" ht="78" customHeight="1">
      <c r="A193" s="40"/>
      <c r="B193" s="41"/>
      <c r="C193" s="214" t="s">
        <v>1647</v>
      </c>
      <c r="D193" s="214" t="s">
        <v>192</v>
      </c>
      <c r="E193" s="215" t="s">
        <v>6880</v>
      </c>
      <c r="F193" s="216" t="s">
        <v>6881</v>
      </c>
      <c r="G193" s="217" t="s">
        <v>6709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307</v>
      </c>
      <c r="AT193" s="225" t="s">
        <v>192</v>
      </c>
      <c r="AU193" s="225" t="s">
        <v>207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307</v>
      </c>
      <c r="BM193" s="225" t="s">
        <v>2544</v>
      </c>
    </row>
    <row r="194" s="2" customFormat="1" ht="24.15" customHeight="1">
      <c r="A194" s="40"/>
      <c r="B194" s="41"/>
      <c r="C194" s="214" t="s">
        <v>1704</v>
      </c>
      <c r="D194" s="214" t="s">
        <v>192</v>
      </c>
      <c r="E194" s="215" t="s">
        <v>6882</v>
      </c>
      <c r="F194" s="216" t="s">
        <v>6883</v>
      </c>
      <c r="G194" s="217" t="s">
        <v>408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307</v>
      </c>
      <c r="AT194" s="225" t="s">
        <v>192</v>
      </c>
      <c r="AU194" s="225" t="s">
        <v>207</v>
      </c>
      <c r="AY194" s="19" t="s">
        <v>190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307</v>
      </c>
      <c r="BM194" s="225" t="s">
        <v>2553</v>
      </c>
    </row>
    <row r="195" s="2" customFormat="1" ht="24.15" customHeight="1">
      <c r="A195" s="40"/>
      <c r="B195" s="41"/>
      <c r="C195" s="214" t="s">
        <v>1709</v>
      </c>
      <c r="D195" s="214" t="s">
        <v>192</v>
      </c>
      <c r="E195" s="215" t="s">
        <v>6884</v>
      </c>
      <c r="F195" s="216" t="s">
        <v>6885</v>
      </c>
      <c r="G195" s="217" t="s">
        <v>408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307</v>
      </c>
      <c r="AT195" s="225" t="s">
        <v>192</v>
      </c>
      <c r="AU195" s="225" t="s">
        <v>207</v>
      </c>
      <c r="AY195" s="19" t="s">
        <v>190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307</v>
      </c>
      <c r="BM195" s="225" t="s">
        <v>2566</v>
      </c>
    </row>
    <row r="196" s="2" customFormat="1" ht="24.15" customHeight="1">
      <c r="A196" s="40"/>
      <c r="B196" s="41"/>
      <c r="C196" s="214" t="s">
        <v>1724</v>
      </c>
      <c r="D196" s="214" t="s">
        <v>192</v>
      </c>
      <c r="E196" s="215" t="s">
        <v>6886</v>
      </c>
      <c r="F196" s="216" t="s">
        <v>6887</v>
      </c>
      <c r="G196" s="217" t="s">
        <v>408</v>
      </c>
      <c r="H196" s="218">
        <v>2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307</v>
      </c>
      <c r="AT196" s="225" t="s">
        <v>192</v>
      </c>
      <c r="AU196" s="225" t="s">
        <v>207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307</v>
      </c>
      <c r="BM196" s="225" t="s">
        <v>2578</v>
      </c>
    </row>
    <row r="197" s="2" customFormat="1" ht="24.15" customHeight="1">
      <c r="A197" s="40"/>
      <c r="B197" s="41"/>
      <c r="C197" s="214" t="s">
        <v>1729</v>
      </c>
      <c r="D197" s="214" t="s">
        <v>192</v>
      </c>
      <c r="E197" s="215" t="s">
        <v>6888</v>
      </c>
      <c r="F197" s="216" t="s">
        <v>6889</v>
      </c>
      <c r="G197" s="217" t="s">
        <v>408</v>
      </c>
      <c r="H197" s="218">
        <v>2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307</v>
      </c>
      <c r="AT197" s="225" t="s">
        <v>192</v>
      </c>
      <c r="AU197" s="225" t="s">
        <v>207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307</v>
      </c>
      <c r="BM197" s="225" t="s">
        <v>2612</v>
      </c>
    </row>
    <row r="198" s="2" customFormat="1" ht="24.15" customHeight="1">
      <c r="A198" s="40"/>
      <c r="B198" s="41"/>
      <c r="C198" s="214" t="s">
        <v>1735</v>
      </c>
      <c r="D198" s="214" t="s">
        <v>192</v>
      </c>
      <c r="E198" s="215" t="s">
        <v>6890</v>
      </c>
      <c r="F198" s="216" t="s">
        <v>6891</v>
      </c>
      <c r="G198" s="217" t="s">
        <v>408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307</v>
      </c>
      <c r="AT198" s="225" t="s">
        <v>192</v>
      </c>
      <c r="AU198" s="225" t="s">
        <v>207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307</v>
      </c>
      <c r="BM198" s="225" t="s">
        <v>2625</v>
      </c>
    </row>
    <row r="199" s="2" customFormat="1" ht="24.15" customHeight="1">
      <c r="A199" s="40"/>
      <c r="B199" s="41"/>
      <c r="C199" s="214" t="s">
        <v>1740</v>
      </c>
      <c r="D199" s="214" t="s">
        <v>192</v>
      </c>
      <c r="E199" s="215" t="s">
        <v>6892</v>
      </c>
      <c r="F199" s="216" t="s">
        <v>6893</v>
      </c>
      <c r="G199" s="217" t="s">
        <v>6709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307</v>
      </c>
      <c r="AT199" s="225" t="s">
        <v>192</v>
      </c>
      <c r="AU199" s="225" t="s">
        <v>207</v>
      </c>
      <c r="AY199" s="19" t="s">
        <v>190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307</v>
      </c>
      <c r="BM199" s="225" t="s">
        <v>2646</v>
      </c>
    </row>
    <row r="200" s="2" customFormat="1" ht="24.15" customHeight="1">
      <c r="A200" s="40"/>
      <c r="B200" s="41"/>
      <c r="C200" s="214" t="s">
        <v>1745</v>
      </c>
      <c r="D200" s="214" t="s">
        <v>192</v>
      </c>
      <c r="E200" s="215" t="s">
        <v>6894</v>
      </c>
      <c r="F200" s="216" t="s">
        <v>6895</v>
      </c>
      <c r="G200" s="217" t="s">
        <v>6709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307</v>
      </c>
      <c r="AT200" s="225" t="s">
        <v>192</v>
      </c>
      <c r="AU200" s="225" t="s">
        <v>207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307</v>
      </c>
      <c r="BM200" s="225" t="s">
        <v>2671</v>
      </c>
    </row>
    <row r="201" s="2" customFormat="1" ht="24.15" customHeight="1">
      <c r="A201" s="40"/>
      <c r="B201" s="41"/>
      <c r="C201" s="214" t="s">
        <v>1750</v>
      </c>
      <c r="D201" s="214" t="s">
        <v>192</v>
      </c>
      <c r="E201" s="215" t="s">
        <v>6896</v>
      </c>
      <c r="F201" s="216" t="s">
        <v>6897</v>
      </c>
      <c r="G201" s="217" t="s">
        <v>6709</v>
      </c>
      <c r="H201" s="218">
        <v>9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307</v>
      </c>
      <c r="AT201" s="225" t="s">
        <v>192</v>
      </c>
      <c r="AU201" s="225" t="s">
        <v>207</v>
      </c>
      <c r="AY201" s="19" t="s">
        <v>190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307</v>
      </c>
      <c r="BM201" s="225" t="s">
        <v>2682</v>
      </c>
    </row>
    <row r="202" s="2" customFormat="1" ht="24.15" customHeight="1">
      <c r="A202" s="40"/>
      <c r="B202" s="41"/>
      <c r="C202" s="214" t="s">
        <v>1755</v>
      </c>
      <c r="D202" s="214" t="s">
        <v>192</v>
      </c>
      <c r="E202" s="215" t="s">
        <v>6898</v>
      </c>
      <c r="F202" s="216" t="s">
        <v>6899</v>
      </c>
      <c r="G202" s="217" t="s">
        <v>6709</v>
      </c>
      <c r="H202" s="218">
        <v>1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307</v>
      </c>
      <c r="AT202" s="225" t="s">
        <v>192</v>
      </c>
      <c r="AU202" s="225" t="s">
        <v>207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307</v>
      </c>
      <c r="BM202" s="225" t="s">
        <v>2694</v>
      </c>
    </row>
    <row r="203" s="2" customFormat="1" ht="16.5" customHeight="1">
      <c r="A203" s="40"/>
      <c r="B203" s="41"/>
      <c r="C203" s="214" t="s">
        <v>1764</v>
      </c>
      <c r="D203" s="214" t="s">
        <v>192</v>
      </c>
      <c r="E203" s="215" t="s">
        <v>6900</v>
      </c>
      <c r="F203" s="216" t="s">
        <v>6733</v>
      </c>
      <c r="G203" s="217" t="s">
        <v>408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307</v>
      </c>
      <c r="AT203" s="225" t="s">
        <v>192</v>
      </c>
      <c r="AU203" s="225" t="s">
        <v>207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307</v>
      </c>
      <c r="BM203" s="225" t="s">
        <v>2709</v>
      </c>
    </row>
    <row r="204" s="2" customFormat="1" ht="16.5" customHeight="1">
      <c r="A204" s="40"/>
      <c r="B204" s="41"/>
      <c r="C204" s="214" t="s">
        <v>1780</v>
      </c>
      <c r="D204" s="214" t="s">
        <v>192</v>
      </c>
      <c r="E204" s="215" t="s">
        <v>6901</v>
      </c>
      <c r="F204" s="216" t="s">
        <v>6902</v>
      </c>
      <c r="G204" s="217" t="s">
        <v>408</v>
      </c>
      <c r="H204" s="218">
        <v>2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307</v>
      </c>
      <c r="AT204" s="225" t="s">
        <v>192</v>
      </c>
      <c r="AU204" s="225" t="s">
        <v>207</v>
      </c>
      <c r="AY204" s="19" t="s">
        <v>190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307</v>
      </c>
      <c r="BM204" s="225" t="s">
        <v>2731</v>
      </c>
    </row>
    <row r="205" s="2" customFormat="1" ht="24.15" customHeight="1">
      <c r="A205" s="40"/>
      <c r="B205" s="41"/>
      <c r="C205" s="214" t="s">
        <v>1784</v>
      </c>
      <c r="D205" s="214" t="s">
        <v>192</v>
      </c>
      <c r="E205" s="215" t="s">
        <v>6903</v>
      </c>
      <c r="F205" s="216" t="s">
        <v>6739</v>
      </c>
      <c r="G205" s="217" t="s">
        <v>408</v>
      </c>
      <c r="H205" s="218">
        <v>7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307</v>
      </c>
      <c r="AT205" s="225" t="s">
        <v>192</v>
      </c>
      <c r="AU205" s="225" t="s">
        <v>207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307</v>
      </c>
      <c r="BM205" s="225" t="s">
        <v>2750</v>
      </c>
    </row>
    <row r="206" s="2" customFormat="1" ht="24.15" customHeight="1">
      <c r="A206" s="40"/>
      <c r="B206" s="41"/>
      <c r="C206" s="214" t="s">
        <v>1795</v>
      </c>
      <c r="D206" s="214" t="s">
        <v>192</v>
      </c>
      <c r="E206" s="215" t="s">
        <v>6904</v>
      </c>
      <c r="F206" s="216" t="s">
        <v>6741</v>
      </c>
      <c r="G206" s="217" t="s">
        <v>408</v>
      </c>
      <c r="H206" s="218">
        <v>12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307</v>
      </c>
      <c r="AT206" s="225" t="s">
        <v>192</v>
      </c>
      <c r="AU206" s="225" t="s">
        <v>207</v>
      </c>
      <c r="AY206" s="19" t="s">
        <v>190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307</v>
      </c>
      <c r="BM206" s="225" t="s">
        <v>2762</v>
      </c>
    </row>
    <row r="207" s="2" customFormat="1" ht="24.15" customHeight="1">
      <c r="A207" s="40"/>
      <c r="B207" s="41"/>
      <c r="C207" s="214" t="s">
        <v>1800</v>
      </c>
      <c r="D207" s="214" t="s">
        <v>192</v>
      </c>
      <c r="E207" s="215" t="s">
        <v>6905</v>
      </c>
      <c r="F207" s="216" t="s">
        <v>6906</v>
      </c>
      <c r="G207" s="217" t="s">
        <v>408</v>
      </c>
      <c r="H207" s="218">
        <v>3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307</v>
      </c>
      <c r="AT207" s="225" t="s">
        <v>192</v>
      </c>
      <c r="AU207" s="225" t="s">
        <v>207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307</v>
      </c>
      <c r="BM207" s="225" t="s">
        <v>2773</v>
      </c>
    </row>
    <row r="208" s="2" customFormat="1" ht="24.15" customHeight="1">
      <c r="A208" s="40"/>
      <c r="B208" s="41"/>
      <c r="C208" s="214" t="s">
        <v>1810</v>
      </c>
      <c r="D208" s="214" t="s">
        <v>192</v>
      </c>
      <c r="E208" s="215" t="s">
        <v>6907</v>
      </c>
      <c r="F208" s="216" t="s">
        <v>6755</v>
      </c>
      <c r="G208" s="217" t="s">
        <v>408</v>
      </c>
      <c r="H208" s="218">
        <v>14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307</v>
      </c>
      <c r="AT208" s="225" t="s">
        <v>192</v>
      </c>
      <c r="AU208" s="225" t="s">
        <v>207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307</v>
      </c>
      <c r="BM208" s="225" t="s">
        <v>2784</v>
      </c>
    </row>
    <row r="209" s="2" customFormat="1" ht="16.5" customHeight="1">
      <c r="A209" s="40"/>
      <c r="B209" s="41"/>
      <c r="C209" s="214" t="s">
        <v>1815</v>
      </c>
      <c r="D209" s="214" t="s">
        <v>192</v>
      </c>
      <c r="E209" s="215" t="s">
        <v>6908</v>
      </c>
      <c r="F209" s="216" t="s">
        <v>6909</v>
      </c>
      <c r="G209" s="217" t="s">
        <v>408</v>
      </c>
      <c r="H209" s="218">
        <v>2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307</v>
      </c>
      <c r="AT209" s="225" t="s">
        <v>192</v>
      </c>
      <c r="AU209" s="225" t="s">
        <v>207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307</v>
      </c>
      <c r="BM209" s="225" t="s">
        <v>2792</v>
      </c>
    </row>
    <row r="210" s="2" customFormat="1" ht="33" customHeight="1">
      <c r="A210" s="40"/>
      <c r="B210" s="41"/>
      <c r="C210" s="214" t="s">
        <v>1819</v>
      </c>
      <c r="D210" s="214" t="s">
        <v>192</v>
      </c>
      <c r="E210" s="215" t="s">
        <v>6910</v>
      </c>
      <c r="F210" s="216" t="s">
        <v>6911</v>
      </c>
      <c r="G210" s="217" t="s">
        <v>408</v>
      </c>
      <c r="H210" s="218">
        <v>4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307</v>
      </c>
      <c r="AT210" s="225" t="s">
        <v>192</v>
      </c>
      <c r="AU210" s="225" t="s">
        <v>207</v>
      </c>
      <c r="AY210" s="19" t="s">
        <v>190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307</v>
      </c>
      <c r="BM210" s="225" t="s">
        <v>2803</v>
      </c>
    </row>
    <row r="211" s="2" customFormat="1" ht="24.15" customHeight="1">
      <c r="A211" s="40"/>
      <c r="B211" s="41"/>
      <c r="C211" s="214" t="s">
        <v>1826</v>
      </c>
      <c r="D211" s="214" t="s">
        <v>192</v>
      </c>
      <c r="E211" s="215" t="s">
        <v>6912</v>
      </c>
      <c r="F211" s="216" t="s">
        <v>6913</v>
      </c>
      <c r="G211" s="217" t="s">
        <v>408</v>
      </c>
      <c r="H211" s="218">
        <v>2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307</v>
      </c>
      <c r="AT211" s="225" t="s">
        <v>192</v>
      </c>
      <c r="AU211" s="225" t="s">
        <v>207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307</v>
      </c>
      <c r="BM211" s="225" t="s">
        <v>2816</v>
      </c>
    </row>
    <row r="212" s="2" customFormat="1" ht="24.15" customHeight="1">
      <c r="A212" s="40"/>
      <c r="B212" s="41"/>
      <c r="C212" s="214" t="s">
        <v>1833</v>
      </c>
      <c r="D212" s="214" t="s">
        <v>192</v>
      </c>
      <c r="E212" s="215" t="s">
        <v>6914</v>
      </c>
      <c r="F212" s="216" t="s">
        <v>6915</v>
      </c>
      <c r="G212" s="217" t="s">
        <v>408</v>
      </c>
      <c r="H212" s="218">
        <v>8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307</v>
      </c>
      <c r="AT212" s="225" t="s">
        <v>192</v>
      </c>
      <c r="AU212" s="225" t="s">
        <v>207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307</v>
      </c>
      <c r="BM212" s="225" t="s">
        <v>2827</v>
      </c>
    </row>
    <row r="213" s="2" customFormat="1" ht="16.5" customHeight="1">
      <c r="A213" s="40"/>
      <c r="B213" s="41"/>
      <c r="C213" s="214" t="s">
        <v>1838</v>
      </c>
      <c r="D213" s="214" t="s">
        <v>192</v>
      </c>
      <c r="E213" s="215" t="s">
        <v>6804</v>
      </c>
      <c r="F213" s="216" t="s">
        <v>6805</v>
      </c>
      <c r="G213" s="217" t="s">
        <v>380</v>
      </c>
      <c r="H213" s="218">
        <v>42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307</v>
      </c>
      <c r="AT213" s="225" t="s">
        <v>192</v>
      </c>
      <c r="AU213" s="225" t="s">
        <v>207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307</v>
      </c>
      <c r="BM213" s="225" t="s">
        <v>2841</v>
      </c>
    </row>
    <row r="214" s="2" customFormat="1" ht="16.5" customHeight="1">
      <c r="A214" s="40"/>
      <c r="B214" s="41"/>
      <c r="C214" s="214" t="s">
        <v>1845</v>
      </c>
      <c r="D214" s="214" t="s">
        <v>192</v>
      </c>
      <c r="E214" s="215" t="s">
        <v>6800</v>
      </c>
      <c r="F214" s="216" t="s">
        <v>6801</v>
      </c>
      <c r="G214" s="217" t="s">
        <v>380</v>
      </c>
      <c r="H214" s="218">
        <v>25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307</v>
      </c>
      <c r="AT214" s="225" t="s">
        <v>192</v>
      </c>
      <c r="AU214" s="225" t="s">
        <v>207</v>
      </c>
      <c r="AY214" s="19" t="s">
        <v>190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307</v>
      </c>
      <c r="BM214" s="225" t="s">
        <v>2866</v>
      </c>
    </row>
    <row r="215" s="2" customFormat="1" ht="24.15" customHeight="1">
      <c r="A215" s="40"/>
      <c r="B215" s="41"/>
      <c r="C215" s="214" t="s">
        <v>2039</v>
      </c>
      <c r="D215" s="214" t="s">
        <v>192</v>
      </c>
      <c r="E215" s="215" t="s">
        <v>6812</v>
      </c>
      <c r="F215" s="216" t="s">
        <v>6813</v>
      </c>
      <c r="G215" s="217" t="s">
        <v>214</v>
      </c>
      <c r="H215" s="218">
        <v>538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307</v>
      </c>
      <c r="AT215" s="225" t="s">
        <v>192</v>
      </c>
      <c r="AU215" s="225" t="s">
        <v>207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307</v>
      </c>
      <c r="BM215" s="225" t="s">
        <v>2879</v>
      </c>
    </row>
    <row r="216" s="2" customFormat="1" ht="16.5" customHeight="1">
      <c r="A216" s="40"/>
      <c r="B216" s="41"/>
      <c r="C216" s="214" t="s">
        <v>2044</v>
      </c>
      <c r="D216" s="214" t="s">
        <v>192</v>
      </c>
      <c r="E216" s="215" t="s">
        <v>6816</v>
      </c>
      <c r="F216" s="216" t="s">
        <v>6817</v>
      </c>
      <c r="G216" s="217" t="s">
        <v>380</v>
      </c>
      <c r="H216" s="218">
        <v>4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307</v>
      </c>
      <c r="AT216" s="225" t="s">
        <v>192</v>
      </c>
      <c r="AU216" s="225" t="s">
        <v>207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307</v>
      </c>
      <c r="BM216" s="225" t="s">
        <v>2892</v>
      </c>
    </row>
    <row r="217" s="2" customFormat="1" ht="16.5" customHeight="1">
      <c r="A217" s="40"/>
      <c r="B217" s="41"/>
      <c r="C217" s="214" t="s">
        <v>2070</v>
      </c>
      <c r="D217" s="214" t="s">
        <v>192</v>
      </c>
      <c r="E217" s="215" t="s">
        <v>6916</v>
      </c>
      <c r="F217" s="216" t="s">
        <v>6917</v>
      </c>
      <c r="G217" s="217" t="s">
        <v>380</v>
      </c>
      <c r="H217" s="218">
        <v>62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307</v>
      </c>
      <c r="AT217" s="225" t="s">
        <v>192</v>
      </c>
      <c r="AU217" s="225" t="s">
        <v>207</v>
      </c>
      <c r="AY217" s="19" t="s">
        <v>190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307</v>
      </c>
      <c r="BM217" s="225" t="s">
        <v>2902</v>
      </c>
    </row>
    <row r="218" s="2" customFormat="1" ht="24.15" customHeight="1">
      <c r="A218" s="40"/>
      <c r="B218" s="41"/>
      <c r="C218" s="214" t="s">
        <v>2087</v>
      </c>
      <c r="D218" s="214" t="s">
        <v>192</v>
      </c>
      <c r="E218" s="215" t="s">
        <v>6918</v>
      </c>
      <c r="F218" s="216" t="s">
        <v>6825</v>
      </c>
      <c r="G218" s="217" t="s">
        <v>214</v>
      </c>
      <c r="H218" s="218">
        <v>319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307</v>
      </c>
      <c r="AT218" s="225" t="s">
        <v>192</v>
      </c>
      <c r="AU218" s="225" t="s">
        <v>207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307</v>
      </c>
      <c r="BM218" s="225" t="s">
        <v>2912</v>
      </c>
    </row>
    <row r="219" s="2" customFormat="1" ht="16.5" customHeight="1">
      <c r="A219" s="40"/>
      <c r="B219" s="41"/>
      <c r="C219" s="214" t="s">
        <v>2093</v>
      </c>
      <c r="D219" s="214" t="s">
        <v>192</v>
      </c>
      <c r="E219" s="215" t="s">
        <v>6919</v>
      </c>
      <c r="F219" s="216" t="s">
        <v>6827</v>
      </c>
      <c r="G219" s="217" t="s">
        <v>214</v>
      </c>
      <c r="H219" s="218">
        <v>130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307</v>
      </c>
      <c r="AT219" s="225" t="s">
        <v>192</v>
      </c>
      <c r="AU219" s="225" t="s">
        <v>207</v>
      </c>
      <c r="AY219" s="19" t="s">
        <v>190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307</v>
      </c>
      <c r="BM219" s="225" t="s">
        <v>2926</v>
      </c>
    </row>
    <row r="220" s="2" customFormat="1" ht="16.5" customHeight="1">
      <c r="A220" s="40"/>
      <c r="B220" s="41"/>
      <c r="C220" s="214" t="s">
        <v>2097</v>
      </c>
      <c r="D220" s="214" t="s">
        <v>192</v>
      </c>
      <c r="E220" s="215" t="s">
        <v>6920</v>
      </c>
      <c r="F220" s="216" t="s">
        <v>6921</v>
      </c>
      <c r="G220" s="217" t="s">
        <v>214</v>
      </c>
      <c r="H220" s="218">
        <v>45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307</v>
      </c>
      <c r="AT220" s="225" t="s">
        <v>192</v>
      </c>
      <c r="AU220" s="225" t="s">
        <v>207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307</v>
      </c>
      <c r="BM220" s="225" t="s">
        <v>2943</v>
      </c>
    </row>
    <row r="221" s="2" customFormat="1" ht="16.5" customHeight="1">
      <c r="A221" s="40"/>
      <c r="B221" s="41"/>
      <c r="C221" s="214" t="s">
        <v>2102</v>
      </c>
      <c r="D221" s="214" t="s">
        <v>192</v>
      </c>
      <c r="E221" s="215" t="s">
        <v>6832</v>
      </c>
      <c r="F221" s="216" t="s">
        <v>6833</v>
      </c>
      <c r="G221" s="217" t="s">
        <v>214</v>
      </c>
      <c r="H221" s="218">
        <v>168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307</v>
      </c>
      <c r="AT221" s="225" t="s">
        <v>192</v>
      </c>
      <c r="AU221" s="225" t="s">
        <v>207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307</v>
      </c>
      <c r="BM221" s="225" t="s">
        <v>2958</v>
      </c>
    </row>
    <row r="222" s="2" customFormat="1" ht="16.5" customHeight="1">
      <c r="A222" s="40"/>
      <c r="B222" s="41"/>
      <c r="C222" s="214" t="s">
        <v>2107</v>
      </c>
      <c r="D222" s="214" t="s">
        <v>192</v>
      </c>
      <c r="E222" s="215" t="s">
        <v>6922</v>
      </c>
      <c r="F222" s="216" t="s">
        <v>6923</v>
      </c>
      <c r="G222" s="217" t="s">
        <v>408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307</v>
      </c>
      <c r="AT222" s="225" t="s">
        <v>192</v>
      </c>
      <c r="AU222" s="225" t="s">
        <v>207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307</v>
      </c>
      <c r="BM222" s="225" t="s">
        <v>2970</v>
      </c>
    </row>
    <row r="223" s="2" customFormat="1" ht="16.5" customHeight="1">
      <c r="A223" s="40"/>
      <c r="B223" s="41"/>
      <c r="C223" s="214" t="s">
        <v>2112</v>
      </c>
      <c r="D223" s="214" t="s">
        <v>192</v>
      </c>
      <c r="E223" s="215" t="s">
        <v>6924</v>
      </c>
      <c r="F223" s="216" t="s">
        <v>6925</v>
      </c>
      <c r="G223" s="217" t="s">
        <v>408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307</v>
      </c>
      <c r="AT223" s="225" t="s">
        <v>192</v>
      </c>
      <c r="AU223" s="225" t="s">
        <v>207</v>
      </c>
      <c r="AY223" s="19" t="s">
        <v>190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307</v>
      </c>
      <c r="BM223" s="225" t="s">
        <v>2988</v>
      </c>
    </row>
    <row r="224" s="2" customFormat="1" ht="16.5" customHeight="1">
      <c r="A224" s="40"/>
      <c r="B224" s="41"/>
      <c r="C224" s="214" t="s">
        <v>2118</v>
      </c>
      <c r="D224" s="214" t="s">
        <v>192</v>
      </c>
      <c r="E224" s="215" t="s">
        <v>6926</v>
      </c>
      <c r="F224" s="216" t="s">
        <v>6839</v>
      </c>
      <c r="G224" s="217" t="s">
        <v>6709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307</v>
      </c>
      <c r="AT224" s="225" t="s">
        <v>192</v>
      </c>
      <c r="AU224" s="225" t="s">
        <v>207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307</v>
      </c>
      <c r="BM224" s="225" t="s">
        <v>2998</v>
      </c>
    </row>
    <row r="225" s="12" customFormat="1" ht="20.88" customHeight="1">
      <c r="A225" s="12"/>
      <c r="B225" s="198"/>
      <c r="C225" s="199"/>
      <c r="D225" s="200" t="s">
        <v>71</v>
      </c>
      <c r="E225" s="212" t="s">
        <v>6927</v>
      </c>
      <c r="F225" s="212" t="s">
        <v>6841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SUM(P226:P236)</f>
        <v>0</v>
      </c>
      <c r="Q225" s="206"/>
      <c r="R225" s="207">
        <f>SUM(R226:R236)</f>
        <v>0</v>
      </c>
      <c r="S225" s="206"/>
      <c r="T225" s="208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79</v>
      </c>
      <c r="AT225" s="210" t="s">
        <v>71</v>
      </c>
      <c r="AU225" s="210" t="s">
        <v>82</v>
      </c>
      <c r="AY225" s="209" t="s">
        <v>190</v>
      </c>
      <c r="BK225" s="211">
        <f>SUM(BK226:BK236)</f>
        <v>0</v>
      </c>
    </row>
    <row r="226" s="2" customFormat="1" ht="16.5" customHeight="1">
      <c r="A226" s="40"/>
      <c r="B226" s="41"/>
      <c r="C226" s="214" t="s">
        <v>2123</v>
      </c>
      <c r="D226" s="214" t="s">
        <v>192</v>
      </c>
      <c r="E226" s="215" t="s">
        <v>6842</v>
      </c>
      <c r="F226" s="216" t="s">
        <v>6843</v>
      </c>
      <c r="G226" s="217" t="s">
        <v>408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307</v>
      </c>
      <c r="AT226" s="225" t="s">
        <v>192</v>
      </c>
      <c r="AU226" s="225" t="s">
        <v>207</v>
      </c>
      <c r="AY226" s="19" t="s">
        <v>190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307</v>
      </c>
      <c r="BM226" s="225" t="s">
        <v>3012</v>
      </c>
    </row>
    <row r="227" s="2" customFormat="1" ht="16.5" customHeight="1">
      <c r="A227" s="40"/>
      <c r="B227" s="41"/>
      <c r="C227" s="214" t="s">
        <v>2128</v>
      </c>
      <c r="D227" s="214" t="s">
        <v>192</v>
      </c>
      <c r="E227" s="215" t="s">
        <v>6844</v>
      </c>
      <c r="F227" s="216" t="s">
        <v>6845</v>
      </c>
      <c r="G227" s="217" t="s">
        <v>408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307</v>
      </c>
      <c r="AT227" s="225" t="s">
        <v>192</v>
      </c>
      <c r="AU227" s="225" t="s">
        <v>207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307</v>
      </c>
      <c r="BM227" s="225" t="s">
        <v>3025</v>
      </c>
    </row>
    <row r="228" s="2" customFormat="1" ht="16.5" customHeight="1">
      <c r="A228" s="40"/>
      <c r="B228" s="41"/>
      <c r="C228" s="214" t="s">
        <v>2144</v>
      </c>
      <c r="D228" s="214" t="s">
        <v>192</v>
      </c>
      <c r="E228" s="215" t="s">
        <v>6846</v>
      </c>
      <c r="F228" s="216" t="s">
        <v>6847</v>
      </c>
      <c r="G228" s="217" t="s">
        <v>408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307</v>
      </c>
      <c r="AT228" s="225" t="s">
        <v>192</v>
      </c>
      <c r="AU228" s="225" t="s">
        <v>207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307</v>
      </c>
      <c r="BM228" s="225" t="s">
        <v>3036</v>
      </c>
    </row>
    <row r="229" s="2" customFormat="1" ht="24.15" customHeight="1">
      <c r="A229" s="40"/>
      <c r="B229" s="41"/>
      <c r="C229" s="214" t="s">
        <v>2149</v>
      </c>
      <c r="D229" s="214" t="s">
        <v>192</v>
      </c>
      <c r="E229" s="215" t="s">
        <v>6848</v>
      </c>
      <c r="F229" s="216" t="s">
        <v>6849</v>
      </c>
      <c r="G229" s="217" t="s">
        <v>380</v>
      </c>
      <c r="H229" s="218">
        <v>15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307</v>
      </c>
      <c r="AT229" s="225" t="s">
        <v>192</v>
      </c>
      <c r="AU229" s="225" t="s">
        <v>207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307</v>
      </c>
      <c r="BM229" s="225" t="s">
        <v>3052</v>
      </c>
    </row>
    <row r="230" s="2" customFormat="1" ht="16.5" customHeight="1">
      <c r="A230" s="40"/>
      <c r="B230" s="41"/>
      <c r="C230" s="214" t="s">
        <v>2157</v>
      </c>
      <c r="D230" s="214" t="s">
        <v>192</v>
      </c>
      <c r="E230" s="215" t="s">
        <v>6850</v>
      </c>
      <c r="F230" s="216" t="s">
        <v>6851</v>
      </c>
      <c r="G230" s="217" t="s">
        <v>380</v>
      </c>
      <c r="H230" s="218">
        <v>17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307</v>
      </c>
      <c r="AT230" s="225" t="s">
        <v>192</v>
      </c>
      <c r="AU230" s="225" t="s">
        <v>207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307</v>
      </c>
      <c r="BM230" s="225" t="s">
        <v>3065</v>
      </c>
    </row>
    <row r="231" s="2" customFormat="1" ht="16.5" customHeight="1">
      <c r="A231" s="40"/>
      <c r="B231" s="41"/>
      <c r="C231" s="214" t="s">
        <v>2165</v>
      </c>
      <c r="D231" s="214" t="s">
        <v>192</v>
      </c>
      <c r="E231" s="215" t="s">
        <v>6852</v>
      </c>
      <c r="F231" s="216" t="s">
        <v>6853</v>
      </c>
      <c r="G231" s="217" t="s">
        <v>380</v>
      </c>
      <c r="H231" s="218">
        <v>2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307</v>
      </c>
      <c r="AT231" s="225" t="s">
        <v>192</v>
      </c>
      <c r="AU231" s="225" t="s">
        <v>207</v>
      </c>
      <c r="AY231" s="19" t="s">
        <v>190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307</v>
      </c>
      <c r="BM231" s="225" t="s">
        <v>3100</v>
      </c>
    </row>
    <row r="232" s="2" customFormat="1" ht="16.5" customHeight="1">
      <c r="A232" s="40"/>
      <c r="B232" s="41"/>
      <c r="C232" s="214" t="s">
        <v>2178</v>
      </c>
      <c r="D232" s="214" t="s">
        <v>192</v>
      </c>
      <c r="E232" s="215" t="s">
        <v>6854</v>
      </c>
      <c r="F232" s="216" t="s">
        <v>6855</v>
      </c>
      <c r="G232" s="217" t="s">
        <v>6709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307</v>
      </c>
      <c r="AT232" s="225" t="s">
        <v>192</v>
      </c>
      <c r="AU232" s="225" t="s">
        <v>207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307</v>
      </c>
      <c r="BM232" s="225" t="s">
        <v>3112</v>
      </c>
    </row>
    <row r="233" s="2" customFormat="1" ht="16.5" customHeight="1">
      <c r="A233" s="40"/>
      <c r="B233" s="41"/>
      <c r="C233" s="214" t="s">
        <v>2183</v>
      </c>
      <c r="D233" s="214" t="s">
        <v>192</v>
      </c>
      <c r="E233" s="215" t="s">
        <v>6856</v>
      </c>
      <c r="F233" s="216" t="s">
        <v>6857</v>
      </c>
      <c r="G233" s="217" t="s">
        <v>6709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307</v>
      </c>
      <c r="AT233" s="225" t="s">
        <v>192</v>
      </c>
      <c r="AU233" s="225" t="s">
        <v>207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307</v>
      </c>
      <c r="BM233" s="225" t="s">
        <v>6928</v>
      </c>
    </row>
    <row r="234" s="2" customFormat="1" ht="16.5" customHeight="1">
      <c r="A234" s="40"/>
      <c r="B234" s="41"/>
      <c r="C234" s="214" t="s">
        <v>2203</v>
      </c>
      <c r="D234" s="214" t="s">
        <v>192</v>
      </c>
      <c r="E234" s="215" t="s">
        <v>6858</v>
      </c>
      <c r="F234" s="216" t="s">
        <v>6859</v>
      </c>
      <c r="G234" s="217" t="s">
        <v>6709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307</v>
      </c>
      <c r="AT234" s="225" t="s">
        <v>192</v>
      </c>
      <c r="AU234" s="225" t="s">
        <v>207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307</v>
      </c>
      <c r="BM234" s="225" t="s">
        <v>3122</v>
      </c>
    </row>
    <row r="235" s="2" customFormat="1" ht="16.5" customHeight="1">
      <c r="A235" s="40"/>
      <c r="B235" s="41"/>
      <c r="C235" s="214" t="s">
        <v>2210</v>
      </c>
      <c r="D235" s="214" t="s">
        <v>192</v>
      </c>
      <c r="E235" s="215" t="s">
        <v>6860</v>
      </c>
      <c r="F235" s="216" t="s">
        <v>6861</v>
      </c>
      <c r="G235" s="217" t="s">
        <v>252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307</v>
      </c>
      <c r="AT235" s="225" t="s">
        <v>192</v>
      </c>
      <c r="AU235" s="225" t="s">
        <v>207</v>
      </c>
      <c r="AY235" s="19" t="s">
        <v>190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307</v>
      </c>
      <c r="BM235" s="225" t="s">
        <v>3134</v>
      </c>
    </row>
    <row r="236" s="2" customFormat="1" ht="16.5" customHeight="1">
      <c r="A236" s="40"/>
      <c r="B236" s="41"/>
      <c r="C236" s="214" t="s">
        <v>2216</v>
      </c>
      <c r="D236" s="214" t="s">
        <v>192</v>
      </c>
      <c r="E236" s="215" t="s">
        <v>6862</v>
      </c>
      <c r="F236" s="216" t="s">
        <v>6839</v>
      </c>
      <c r="G236" s="217" t="s">
        <v>6709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307</v>
      </c>
      <c r="AT236" s="225" t="s">
        <v>192</v>
      </c>
      <c r="AU236" s="225" t="s">
        <v>207</v>
      </c>
      <c r="AY236" s="19" t="s">
        <v>190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307</v>
      </c>
      <c r="BM236" s="225" t="s">
        <v>3144</v>
      </c>
    </row>
    <row r="237" s="12" customFormat="1" ht="20.88" customHeight="1">
      <c r="A237" s="12"/>
      <c r="B237" s="198"/>
      <c r="C237" s="199"/>
      <c r="D237" s="200" t="s">
        <v>71</v>
      </c>
      <c r="E237" s="212" t="s">
        <v>6929</v>
      </c>
      <c r="F237" s="212" t="s">
        <v>6864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SUM(P238:P244)</f>
        <v>0</v>
      </c>
      <c r="Q237" s="206"/>
      <c r="R237" s="207">
        <f>SUM(R238:R244)</f>
        <v>0</v>
      </c>
      <c r="S237" s="206"/>
      <c r="T237" s="208">
        <f>SUM(T238:T244)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79</v>
      </c>
      <c r="AT237" s="210" t="s">
        <v>71</v>
      </c>
      <c r="AU237" s="210" t="s">
        <v>82</v>
      </c>
      <c r="AY237" s="209" t="s">
        <v>190</v>
      </c>
      <c r="BK237" s="211">
        <f>SUM(BK238:BK244)</f>
        <v>0</v>
      </c>
    </row>
    <row r="238" s="2" customFormat="1" ht="24.15" customHeight="1">
      <c r="A238" s="40"/>
      <c r="B238" s="41"/>
      <c r="C238" s="214" t="s">
        <v>2221</v>
      </c>
      <c r="D238" s="214" t="s">
        <v>192</v>
      </c>
      <c r="E238" s="215" t="s">
        <v>6930</v>
      </c>
      <c r="F238" s="216" t="s">
        <v>6931</v>
      </c>
      <c r="G238" s="217" t="s">
        <v>6709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307</v>
      </c>
      <c r="AT238" s="225" t="s">
        <v>192</v>
      </c>
      <c r="AU238" s="225" t="s">
        <v>207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307</v>
      </c>
      <c r="BM238" s="225" t="s">
        <v>3157</v>
      </c>
    </row>
    <row r="239" s="2" customFormat="1" ht="37.8" customHeight="1">
      <c r="A239" s="40"/>
      <c r="B239" s="41"/>
      <c r="C239" s="214" t="s">
        <v>2226</v>
      </c>
      <c r="D239" s="214" t="s">
        <v>192</v>
      </c>
      <c r="E239" s="215" t="s">
        <v>6867</v>
      </c>
      <c r="F239" s="216" t="s">
        <v>6868</v>
      </c>
      <c r="G239" s="217" t="s">
        <v>408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307</v>
      </c>
      <c r="AT239" s="225" t="s">
        <v>192</v>
      </c>
      <c r="AU239" s="225" t="s">
        <v>207</v>
      </c>
      <c r="AY239" s="19" t="s">
        <v>190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307</v>
      </c>
      <c r="BM239" s="225" t="s">
        <v>6932</v>
      </c>
    </row>
    <row r="240" s="2" customFormat="1" ht="16.5" customHeight="1">
      <c r="A240" s="40"/>
      <c r="B240" s="41"/>
      <c r="C240" s="214" t="s">
        <v>2234</v>
      </c>
      <c r="D240" s="214" t="s">
        <v>192</v>
      </c>
      <c r="E240" s="215" t="s">
        <v>6869</v>
      </c>
      <c r="F240" s="216" t="s">
        <v>6870</v>
      </c>
      <c r="G240" s="217" t="s">
        <v>408</v>
      </c>
      <c r="H240" s="218">
        <v>2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307</v>
      </c>
      <c r="AT240" s="225" t="s">
        <v>192</v>
      </c>
      <c r="AU240" s="225" t="s">
        <v>207</v>
      </c>
      <c r="AY240" s="19" t="s">
        <v>190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307</v>
      </c>
      <c r="BM240" s="225" t="s">
        <v>3273</v>
      </c>
    </row>
    <row r="241" s="2" customFormat="1" ht="16.5" customHeight="1">
      <c r="A241" s="40"/>
      <c r="B241" s="41"/>
      <c r="C241" s="214" t="s">
        <v>2246</v>
      </c>
      <c r="D241" s="214" t="s">
        <v>192</v>
      </c>
      <c r="E241" s="215" t="s">
        <v>6871</v>
      </c>
      <c r="F241" s="216" t="s">
        <v>6872</v>
      </c>
      <c r="G241" s="217" t="s">
        <v>380</v>
      </c>
      <c r="H241" s="218">
        <v>8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307</v>
      </c>
      <c r="AT241" s="225" t="s">
        <v>192</v>
      </c>
      <c r="AU241" s="225" t="s">
        <v>207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307</v>
      </c>
      <c r="BM241" s="225" t="s">
        <v>3300</v>
      </c>
    </row>
    <row r="242" s="2" customFormat="1" ht="16.5" customHeight="1">
      <c r="A242" s="40"/>
      <c r="B242" s="41"/>
      <c r="C242" s="214" t="s">
        <v>2251</v>
      </c>
      <c r="D242" s="214" t="s">
        <v>192</v>
      </c>
      <c r="E242" s="215" t="s">
        <v>6873</v>
      </c>
      <c r="F242" s="216" t="s">
        <v>6874</v>
      </c>
      <c r="G242" s="217" t="s">
        <v>380</v>
      </c>
      <c r="H242" s="218">
        <v>8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307</v>
      </c>
      <c r="AT242" s="225" t="s">
        <v>192</v>
      </c>
      <c r="AU242" s="225" t="s">
        <v>207</v>
      </c>
      <c r="AY242" s="19" t="s">
        <v>190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307</v>
      </c>
      <c r="BM242" s="225" t="s">
        <v>3332</v>
      </c>
    </row>
    <row r="243" s="2" customFormat="1" ht="16.5" customHeight="1">
      <c r="A243" s="40"/>
      <c r="B243" s="41"/>
      <c r="C243" s="214" t="s">
        <v>2266</v>
      </c>
      <c r="D243" s="214" t="s">
        <v>192</v>
      </c>
      <c r="E243" s="215" t="s">
        <v>6875</v>
      </c>
      <c r="F243" s="216" t="s">
        <v>6876</v>
      </c>
      <c r="G243" s="217" t="s">
        <v>6709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307</v>
      </c>
      <c r="AT243" s="225" t="s">
        <v>192</v>
      </c>
      <c r="AU243" s="225" t="s">
        <v>207</v>
      </c>
      <c r="AY243" s="19" t="s">
        <v>190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307</v>
      </c>
      <c r="BM243" s="225" t="s">
        <v>3363</v>
      </c>
    </row>
    <row r="244" s="2" customFormat="1" ht="16.5" customHeight="1">
      <c r="A244" s="40"/>
      <c r="B244" s="41"/>
      <c r="C244" s="214" t="s">
        <v>2271</v>
      </c>
      <c r="D244" s="214" t="s">
        <v>192</v>
      </c>
      <c r="E244" s="215" t="s">
        <v>6877</v>
      </c>
      <c r="F244" s="216" t="s">
        <v>6839</v>
      </c>
      <c r="G244" s="217" t="s">
        <v>6709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307</v>
      </c>
      <c r="AT244" s="225" t="s">
        <v>192</v>
      </c>
      <c r="AU244" s="225" t="s">
        <v>207</v>
      </c>
      <c r="AY244" s="19" t="s">
        <v>190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307</v>
      </c>
      <c r="BM244" s="225" t="s">
        <v>3375</v>
      </c>
    </row>
    <row r="245" s="12" customFormat="1" ht="20.88" customHeight="1">
      <c r="A245" s="12"/>
      <c r="B245" s="198"/>
      <c r="C245" s="199"/>
      <c r="D245" s="200" t="s">
        <v>71</v>
      </c>
      <c r="E245" s="212" t="s">
        <v>6933</v>
      </c>
      <c r="F245" s="212" t="s">
        <v>6934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SUM(P246:P261)</f>
        <v>0</v>
      </c>
      <c r="Q245" s="206"/>
      <c r="R245" s="207">
        <f>SUM(R246:R261)</f>
        <v>0</v>
      </c>
      <c r="S245" s="206"/>
      <c r="T245" s="208">
        <f>SUM(T246:T261)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79</v>
      </c>
      <c r="AT245" s="210" t="s">
        <v>71</v>
      </c>
      <c r="AU245" s="210" t="s">
        <v>82</v>
      </c>
      <c r="AY245" s="209" t="s">
        <v>190</v>
      </c>
      <c r="BK245" s="211">
        <f>SUM(BK246:BK261)</f>
        <v>0</v>
      </c>
    </row>
    <row r="246" s="2" customFormat="1" ht="16.5" customHeight="1">
      <c r="A246" s="40"/>
      <c r="B246" s="41"/>
      <c r="C246" s="214" t="s">
        <v>2276</v>
      </c>
      <c r="D246" s="214" t="s">
        <v>192</v>
      </c>
      <c r="E246" s="215" t="s">
        <v>6935</v>
      </c>
      <c r="F246" s="216" t="s">
        <v>6936</v>
      </c>
      <c r="G246" s="217" t="s">
        <v>408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307</v>
      </c>
      <c r="AT246" s="225" t="s">
        <v>192</v>
      </c>
      <c r="AU246" s="225" t="s">
        <v>207</v>
      </c>
      <c r="AY246" s="19" t="s">
        <v>190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307</v>
      </c>
      <c r="BM246" s="225" t="s">
        <v>3384</v>
      </c>
    </row>
    <row r="247" s="2" customFormat="1" ht="16.5" customHeight="1">
      <c r="A247" s="40"/>
      <c r="B247" s="41"/>
      <c r="C247" s="214" t="s">
        <v>2295</v>
      </c>
      <c r="D247" s="214" t="s">
        <v>192</v>
      </c>
      <c r="E247" s="215" t="s">
        <v>6937</v>
      </c>
      <c r="F247" s="216" t="s">
        <v>6938</v>
      </c>
      <c r="G247" s="217" t="s">
        <v>408</v>
      </c>
      <c r="H247" s="218">
        <v>2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307</v>
      </c>
      <c r="AT247" s="225" t="s">
        <v>192</v>
      </c>
      <c r="AU247" s="225" t="s">
        <v>207</v>
      </c>
      <c r="AY247" s="19" t="s">
        <v>190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307</v>
      </c>
      <c r="BM247" s="225" t="s">
        <v>3394</v>
      </c>
    </row>
    <row r="248" s="2" customFormat="1" ht="16.5" customHeight="1">
      <c r="A248" s="40"/>
      <c r="B248" s="41"/>
      <c r="C248" s="214" t="s">
        <v>2314</v>
      </c>
      <c r="D248" s="214" t="s">
        <v>192</v>
      </c>
      <c r="E248" s="215" t="s">
        <v>6939</v>
      </c>
      <c r="F248" s="216" t="s">
        <v>6940</v>
      </c>
      <c r="G248" s="217" t="s">
        <v>408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307</v>
      </c>
      <c r="AT248" s="225" t="s">
        <v>192</v>
      </c>
      <c r="AU248" s="225" t="s">
        <v>207</v>
      </c>
      <c r="AY248" s="19" t="s">
        <v>190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307</v>
      </c>
      <c r="BM248" s="225" t="s">
        <v>3404</v>
      </c>
    </row>
    <row r="249" s="2" customFormat="1" ht="24.15" customHeight="1">
      <c r="A249" s="40"/>
      <c r="B249" s="41"/>
      <c r="C249" s="214" t="s">
        <v>2320</v>
      </c>
      <c r="D249" s="214" t="s">
        <v>192</v>
      </c>
      <c r="E249" s="215" t="s">
        <v>6941</v>
      </c>
      <c r="F249" s="216" t="s">
        <v>6942</v>
      </c>
      <c r="G249" s="217" t="s">
        <v>408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307</v>
      </c>
      <c r="AT249" s="225" t="s">
        <v>192</v>
      </c>
      <c r="AU249" s="225" t="s">
        <v>207</v>
      </c>
      <c r="AY249" s="19" t="s">
        <v>190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307</v>
      </c>
      <c r="BM249" s="225" t="s">
        <v>3415</v>
      </c>
    </row>
    <row r="250" s="2" customFormat="1" ht="16.5" customHeight="1">
      <c r="A250" s="40"/>
      <c r="B250" s="41"/>
      <c r="C250" s="214" t="s">
        <v>2326</v>
      </c>
      <c r="D250" s="214" t="s">
        <v>192</v>
      </c>
      <c r="E250" s="215" t="s">
        <v>6943</v>
      </c>
      <c r="F250" s="216" t="s">
        <v>6944</v>
      </c>
      <c r="G250" s="217" t="s">
        <v>408</v>
      </c>
      <c r="H250" s="218">
        <v>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307</v>
      </c>
      <c r="AT250" s="225" t="s">
        <v>192</v>
      </c>
      <c r="AU250" s="225" t="s">
        <v>207</v>
      </c>
      <c r="AY250" s="19" t="s">
        <v>190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307</v>
      </c>
      <c r="BM250" s="225" t="s">
        <v>3425</v>
      </c>
    </row>
    <row r="251" s="2" customFormat="1" ht="16.5" customHeight="1">
      <c r="A251" s="40"/>
      <c r="B251" s="41"/>
      <c r="C251" s="214" t="s">
        <v>2335</v>
      </c>
      <c r="D251" s="214" t="s">
        <v>192</v>
      </c>
      <c r="E251" s="215" t="s">
        <v>6945</v>
      </c>
      <c r="F251" s="216" t="s">
        <v>6946</v>
      </c>
      <c r="G251" s="217" t="s">
        <v>6709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307</v>
      </c>
      <c r="AT251" s="225" t="s">
        <v>192</v>
      </c>
      <c r="AU251" s="225" t="s">
        <v>207</v>
      </c>
      <c r="AY251" s="19" t="s">
        <v>190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307</v>
      </c>
      <c r="BM251" s="225" t="s">
        <v>3433</v>
      </c>
    </row>
    <row r="252" s="2" customFormat="1" ht="16.5" customHeight="1">
      <c r="A252" s="40"/>
      <c r="B252" s="41"/>
      <c r="C252" s="214" t="s">
        <v>2339</v>
      </c>
      <c r="D252" s="214" t="s">
        <v>192</v>
      </c>
      <c r="E252" s="215" t="s">
        <v>6947</v>
      </c>
      <c r="F252" s="216" t="s">
        <v>6948</v>
      </c>
      <c r="G252" s="217" t="s">
        <v>408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307</v>
      </c>
      <c r="AT252" s="225" t="s">
        <v>192</v>
      </c>
      <c r="AU252" s="225" t="s">
        <v>207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307</v>
      </c>
      <c r="BM252" s="225" t="s">
        <v>3441</v>
      </c>
    </row>
    <row r="253" s="2" customFormat="1" ht="16.5" customHeight="1">
      <c r="A253" s="40"/>
      <c r="B253" s="41"/>
      <c r="C253" s="214" t="s">
        <v>2347</v>
      </c>
      <c r="D253" s="214" t="s">
        <v>192</v>
      </c>
      <c r="E253" s="215" t="s">
        <v>6949</v>
      </c>
      <c r="F253" s="216" t="s">
        <v>6950</v>
      </c>
      <c r="G253" s="217" t="s">
        <v>408</v>
      </c>
      <c r="H253" s="218">
        <v>1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307</v>
      </c>
      <c r="AT253" s="225" t="s">
        <v>192</v>
      </c>
      <c r="AU253" s="225" t="s">
        <v>207</v>
      </c>
      <c r="AY253" s="19" t="s">
        <v>190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307</v>
      </c>
      <c r="BM253" s="225" t="s">
        <v>3449</v>
      </c>
    </row>
    <row r="254" s="2" customFormat="1" ht="16.5" customHeight="1">
      <c r="A254" s="40"/>
      <c r="B254" s="41"/>
      <c r="C254" s="214" t="s">
        <v>2355</v>
      </c>
      <c r="D254" s="214" t="s">
        <v>192</v>
      </c>
      <c r="E254" s="215" t="s">
        <v>6951</v>
      </c>
      <c r="F254" s="216" t="s">
        <v>6952</v>
      </c>
      <c r="G254" s="217" t="s">
        <v>408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307</v>
      </c>
      <c r="AT254" s="225" t="s">
        <v>192</v>
      </c>
      <c r="AU254" s="225" t="s">
        <v>207</v>
      </c>
      <c r="AY254" s="19" t="s">
        <v>190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307</v>
      </c>
      <c r="BM254" s="225" t="s">
        <v>3459</v>
      </c>
    </row>
    <row r="255" s="2" customFormat="1" ht="16.5" customHeight="1">
      <c r="A255" s="40"/>
      <c r="B255" s="41"/>
      <c r="C255" s="214" t="s">
        <v>2363</v>
      </c>
      <c r="D255" s="214" t="s">
        <v>192</v>
      </c>
      <c r="E255" s="215" t="s">
        <v>6804</v>
      </c>
      <c r="F255" s="216" t="s">
        <v>6805</v>
      </c>
      <c r="G255" s="217" t="s">
        <v>380</v>
      </c>
      <c r="H255" s="218">
        <v>5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307</v>
      </c>
      <c r="AT255" s="225" t="s">
        <v>192</v>
      </c>
      <c r="AU255" s="225" t="s">
        <v>207</v>
      </c>
      <c r="AY255" s="19" t="s">
        <v>190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307</v>
      </c>
      <c r="BM255" s="225" t="s">
        <v>3468</v>
      </c>
    </row>
    <row r="256" s="2" customFormat="1" ht="16.5" customHeight="1">
      <c r="A256" s="40"/>
      <c r="B256" s="41"/>
      <c r="C256" s="214" t="s">
        <v>2371</v>
      </c>
      <c r="D256" s="214" t="s">
        <v>192</v>
      </c>
      <c r="E256" s="215" t="s">
        <v>6808</v>
      </c>
      <c r="F256" s="216" t="s">
        <v>6809</v>
      </c>
      <c r="G256" s="217" t="s">
        <v>380</v>
      </c>
      <c r="H256" s="218">
        <v>23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307</v>
      </c>
      <c r="AT256" s="225" t="s">
        <v>192</v>
      </c>
      <c r="AU256" s="225" t="s">
        <v>207</v>
      </c>
      <c r="AY256" s="19" t="s">
        <v>190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307</v>
      </c>
      <c r="BM256" s="225" t="s">
        <v>3477</v>
      </c>
    </row>
    <row r="257" s="2" customFormat="1" ht="24.15" customHeight="1">
      <c r="A257" s="40"/>
      <c r="B257" s="41"/>
      <c r="C257" s="214" t="s">
        <v>2380</v>
      </c>
      <c r="D257" s="214" t="s">
        <v>192</v>
      </c>
      <c r="E257" s="215" t="s">
        <v>6953</v>
      </c>
      <c r="F257" s="216" t="s">
        <v>6825</v>
      </c>
      <c r="G257" s="217" t="s">
        <v>214</v>
      </c>
      <c r="H257" s="218">
        <v>19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307</v>
      </c>
      <c r="AT257" s="225" t="s">
        <v>192</v>
      </c>
      <c r="AU257" s="225" t="s">
        <v>207</v>
      </c>
      <c r="AY257" s="19" t="s">
        <v>190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307</v>
      </c>
      <c r="BM257" s="225" t="s">
        <v>3488</v>
      </c>
    </row>
    <row r="258" s="2" customFormat="1" ht="16.5" customHeight="1">
      <c r="A258" s="40"/>
      <c r="B258" s="41"/>
      <c r="C258" s="214" t="s">
        <v>2388</v>
      </c>
      <c r="D258" s="214" t="s">
        <v>192</v>
      </c>
      <c r="E258" s="215" t="s">
        <v>6954</v>
      </c>
      <c r="F258" s="216" t="s">
        <v>6921</v>
      </c>
      <c r="G258" s="217" t="s">
        <v>214</v>
      </c>
      <c r="H258" s="218">
        <v>5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307</v>
      </c>
      <c r="AT258" s="225" t="s">
        <v>192</v>
      </c>
      <c r="AU258" s="225" t="s">
        <v>207</v>
      </c>
      <c r="AY258" s="19" t="s">
        <v>190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307</v>
      </c>
      <c r="BM258" s="225" t="s">
        <v>3497</v>
      </c>
    </row>
    <row r="259" s="2" customFormat="1" ht="16.5" customHeight="1">
      <c r="A259" s="40"/>
      <c r="B259" s="41"/>
      <c r="C259" s="214" t="s">
        <v>2394</v>
      </c>
      <c r="D259" s="214" t="s">
        <v>192</v>
      </c>
      <c r="E259" s="215" t="s">
        <v>6955</v>
      </c>
      <c r="F259" s="216" t="s">
        <v>6833</v>
      </c>
      <c r="G259" s="217" t="s">
        <v>6709</v>
      </c>
      <c r="H259" s="218">
        <v>1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307</v>
      </c>
      <c r="AT259" s="225" t="s">
        <v>192</v>
      </c>
      <c r="AU259" s="225" t="s">
        <v>207</v>
      </c>
      <c r="AY259" s="19" t="s">
        <v>190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307</v>
      </c>
      <c r="BM259" s="225" t="s">
        <v>3505</v>
      </c>
    </row>
    <row r="260" s="2" customFormat="1" ht="16.5" customHeight="1">
      <c r="A260" s="40"/>
      <c r="B260" s="41"/>
      <c r="C260" s="214" t="s">
        <v>2399</v>
      </c>
      <c r="D260" s="214" t="s">
        <v>192</v>
      </c>
      <c r="E260" s="215" t="s">
        <v>6956</v>
      </c>
      <c r="F260" s="216" t="s">
        <v>6957</v>
      </c>
      <c r="G260" s="217" t="s">
        <v>408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307</v>
      </c>
      <c r="AT260" s="225" t="s">
        <v>192</v>
      </c>
      <c r="AU260" s="225" t="s">
        <v>207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307</v>
      </c>
      <c r="BM260" s="225" t="s">
        <v>3513</v>
      </c>
    </row>
    <row r="261" s="2" customFormat="1" ht="16.5" customHeight="1">
      <c r="A261" s="40"/>
      <c r="B261" s="41"/>
      <c r="C261" s="214" t="s">
        <v>2404</v>
      </c>
      <c r="D261" s="214" t="s">
        <v>192</v>
      </c>
      <c r="E261" s="215" t="s">
        <v>6958</v>
      </c>
      <c r="F261" s="216" t="s">
        <v>6839</v>
      </c>
      <c r="G261" s="217" t="s">
        <v>6709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307</v>
      </c>
      <c r="AT261" s="225" t="s">
        <v>192</v>
      </c>
      <c r="AU261" s="225" t="s">
        <v>207</v>
      </c>
      <c r="AY261" s="19" t="s">
        <v>190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307</v>
      </c>
      <c r="BM261" s="225" t="s">
        <v>3522</v>
      </c>
    </row>
    <row r="262" s="12" customFormat="1" ht="20.88" customHeight="1">
      <c r="A262" s="12"/>
      <c r="B262" s="198"/>
      <c r="C262" s="199"/>
      <c r="D262" s="200" t="s">
        <v>71</v>
      </c>
      <c r="E262" s="212" t="s">
        <v>6959</v>
      </c>
      <c r="F262" s="212" t="s">
        <v>6960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SUM(P263:P270)</f>
        <v>0</v>
      </c>
      <c r="Q262" s="206"/>
      <c r="R262" s="207">
        <f>SUM(R263:R270)</f>
        <v>0</v>
      </c>
      <c r="S262" s="206"/>
      <c r="T262" s="208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79</v>
      </c>
      <c r="AT262" s="210" t="s">
        <v>71</v>
      </c>
      <c r="AU262" s="210" t="s">
        <v>82</v>
      </c>
      <c r="AY262" s="209" t="s">
        <v>190</v>
      </c>
      <c r="BK262" s="211">
        <f>SUM(BK263:BK270)</f>
        <v>0</v>
      </c>
    </row>
    <row r="263" s="2" customFormat="1" ht="16.5" customHeight="1">
      <c r="A263" s="40"/>
      <c r="B263" s="41"/>
      <c r="C263" s="214" t="s">
        <v>2411</v>
      </c>
      <c r="D263" s="214" t="s">
        <v>192</v>
      </c>
      <c r="E263" s="215" t="s">
        <v>6961</v>
      </c>
      <c r="F263" s="216" t="s">
        <v>6962</v>
      </c>
      <c r="G263" s="217" t="s">
        <v>408</v>
      </c>
      <c r="H263" s="218">
        <v>1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307</v>
      </c>
      <c r="AT263" s="225" t="s">
        <v>192</v>
      </c>
      <c r="AU263" s="225" t="s">
        <v>207</v>
      </c>
      <c r="AY263" s="19" t="s">
        <v>190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307</v>
      </c>
      <c r="BM263" s="225" t="s">
        <v>3529</v>
      </c>
    </row>
    <row r="264" s="2" customFormat="1" ht="16.5" customHeight="1">
      <c r="A264" s="40"/>
      <c r="B264" s="41"/>
      <c r="C264" s="214" t="s">
        <v>2417</v>
      </c>
      <c r="D264" s="214" t="s">
        <v>192</v>
      </c>
      <c r="E264" s="215" t="s">
        <v>6963</v>
      </c>
      <c r="F264" s="216" t="s">
        <v>6964</v>
      </c>
      <c r="G264" s="217" t="s">
        <v>408</v>
      </c>
      <c r="H264" s="218">
        <v>1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307</v>
      </c>
      <c r="AT264" s="225" t="s">
        <v>192</v>
      </c>
      <c r="AU264" s="225" t="s">
        <v>207</v>
      </c>
      <c r="AY264" s="19" t="s">
        <v>190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307</v>
      </c>
      <c r="BM264" s="225" t="s">
        <v>3537</v>
      </c>
    </row>
    <row r="265" s="2" customFormat="1" ht="16.5" customHeight="1">
      <c r="A265" s="40"/>
      <c r="B265" s="41"/>
      <c r="C265" s="214" t="s">
        <v>2422</v>
      </c>
      <c r="D265" s="214" t="s">
        <v>192</v>
      </c>
      <c r="E265" s="215" t="s">
        <v>6965</v>
      </c>
      <c r="F265" s="216" t="s">
        <v>6735</v>
      </c>
      <c r="G265" s="217" t="s">
        <v>408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307</v>
      </c>
      <c r="AT265" s="225" t="s">
        <v>192</v>
      </c>
      <c r="AU265" s="225" t="s">
        <v>207</v>
      </c>
      <c r="AY265" s="19" t="s">
        <v>190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307</v>
      </c>
      <c r="BM265" s="225" t="s">
        <v>3545</v>
      </c>
    </row>
    <row r="266" s="2" customFormat="1" ht="16.5" customHeight="1">
      <c r="A266" s="40"/>
      <c r="B266" s="41"/>
      <c r="C266" s="214" t="s">
        <v>2429</v>
      </c>
      <c r="D266" s="214" t="s">
        <v>192</v>
      </c>
      <c r="E266" s="215" t="s">
        <v>6966</v>
      </c>
      <c r="F266" s="216" t="s">
        <v>6967</v>
      </c>
      <c r="G266" s="217" t="s">
        <v>408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307</v>
      </c>
      <c r="AT266" s="225" t="s">
        <v>192</v>
      </c>
      <c r="AU266" s="225" t="s">
        <v>207</v>
      </c>
      <c r="AY266" s="19" t="s">
        <v>190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307</v>
      </c>
      <c r="BM266" s="225" t="s">
        <v>3552</v>
      </c>
    </row>
    <row r="267" s="2" customFormat="1" ht="16.5" customHeight="1">
      <c r="A267" s="40"/>
      <c r="B267" s="41"/>
      <c r="C267" s="214" t="s">
        <v>2441</v>
      </c>
      <c r="D267" s="214" t="s">
        <v>192</v>
      </c>
      <c r="E267" s="215" t="s">
        <v>6968</v>
      </c>
      <c r="F267" s="216" t="s">
        <v>6969</v>
      </c>
      <c r="G267" s="217" t="s">
        <v>380</v>
      </c>
      <c r="H267" s="218">
        <v>5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307</v>
      </c>
      <c r="AT267" s="225" t="s">
        <v>192</v>
      </c>
      <c r="AU267" s="225" t="s">
        <v>207</v>
      </c>
      <c r="AY267" s="19" t="s">
        <v>190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307</v>
      </c>
      <c r="BM267" s="225" t="s">
        <v>3559</v>
      </c>
    </row>
    <row r="268" s="2" customFormat="1" ht="16.5" customHeight="1">
      <c r="A268" s="40"/>
      <c r="B268" s="41"/>
      <c r="C268" s="214" t="s">
        <v>2450</v>
      </c>
      <c r="D268" s="214" t="s">
        <v>192</v>
      </c>
      <c r="E268" s="215" t="s">
        <v>6970</v>
      </c>
      <c r="F268" s="216" t="s">
        <v>6971</v>
      </c>
      <c r="G268" s="217" t="s">
        <v>380</v>
      </c>
      <c r="H268" s="218">
        <v>23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307</v>
      </c>
      <c r="AT268" s="225" t="s">
        <v>192</v>
      </c>
      <c r="AU268" s="225" t="s">
        <v>207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307</v>
      </c>
      <c r="BM268" s="225" t="s">
        <v>3567</v>
      </c>
    </row>
    <row r="269" s="2" customFormat="1" ht="16.5" customHeight="1">
      <c r="A269" s="40"/>
      <c r="B269" s="41"/>
      <c r="C269" s="214" t="s">
        <v>2456</v>
      </c>
      <c r="D269" s="214" t="s">
        <v>192</v>
      </c>
      <c r="E269" s="215" t="s">
        <v>6972</v>
      </c>
      <c r="F269" s="216" t="s">
        <v>6973</v>
      </c>
      <c r="G269" s="217" t="s">
        <v>408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307</v>
      </c>
      <c r="AT269" s="225" t="s">
        <v>192</v>
      </c>
      <c r="AU269" s="225" t="s">
        <v>207</v>
      </c>
      <c r="AY269" s="19" t="s">
        <v>190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307</v>
      </c>
      <c r="BM269" s="225" t="s">
        <v>3574</v>
      </c>
    </row>
    <row r="270" s="2" customFormat="1" ht="16.5" customHeight="1">
      <c r="A270" s="40"/>
      <c r="B270" s="41"/>
      <c r="C270" s="214" t="s">
        <v>2461</v>
      </c>
      <c r="D270" s="214" t="s">
        <v>192</v>
      </c>
      <c r="E270" s="215" t="s">
        <v>6974</v>
      </c>
      <c r="F270" s="216" t="s">
        <v>6839</v>
      </c>
      <c r="G270" s="217" t="s">
        <v>6709</v>
      </c>
      <c r="H270" s="218">
        <v>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307</v>
      </c>
      <c r="AT270" s="225" t="s">
        <v>192</v>
      </c>
      <c r="AU270" s="225" t="s">
        <v>207</v>
      </c>
      <c r="AY270" s="19" t="s">
        <v>190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307</v>
      </c>
      <c r="BM270" s="225" t="s">
        <v>3580</v>
      </c>
    </row>
    <row r="271" s="12" customFormat="1" ht="20.88" customHeight="1">
      <c r="A271" s="12"/>
      <c r="B271" s="198"/>
      <c r="C271" s="199"/>
      <c r="D271" s="200" t="s">
        <v>71</v>
      </c>
      <c r="E271" s="212" t="s">
        <v>6975</v>
      </c>
      <c r="F271" s="212" t="s">
        <v>6976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SUM(P272:P285)</f>
        <v>0</v>
      </c>
      <c r="Q271" s="206"/>
      <c r="R271" s="207">
        <f>SUM(R272:R285)</f>
        <v>0</v>
      </c>
      <c r="S271" s="206"/>
      <c r="T271" s="208">
        <f>SUM(T272:T285)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79</v>
      </c>
      <c r="AT271" s="210" t="s">
        <v>71</v>
      </c>
      <c r="AU271" s="210" t="s">
        <v>82</v>
      </c>
      <c r="AY271" s="209" t="s">
        <v>190</v>
      </c>
      <c r="BK271" s="211">
        <f>SUM(BK272:BK285)</f>
        <v>0</v>
      </c>
    </row>
    <row r="272" s="2" customFormat="1" ht="16.5" customHeight="1">
      <c r="A272" s="40"/>
      <c r="B272" s="41"/>
      <c r="C272" s="214" t="s">
        <v>2468</v>
      </c>
      <c r="D272" s="214" t="s">
        <v>192</v>
      </c>
      <c r="E272" s="215" t="s">
        <v>6977</v>
      </c>
      <c r="F272" s="216" t="s">
        <v>6936</v>
      </c>
      <c r="G272" s="217" t="s">
        <v>408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307</v>
      </c>
      <c r="AT272" s="225" t="s">
        <v>192</v>
      </c>
      <c r="AU272" s="225" t="s">
        <v>207</v>
      </c>
      <c r="AY272" s="19" t="s">
        <v>190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307</v>
      </c>
      <c r="BM272" s="225" t="s">
        <v>3588</v>
      </c>
    </row>
    <row r="273" s="2" customFormat="1" ht="16.5" customHeight="1">
      <c r="A273" s="40"/>
      <c r="B273" s="41"/>
      <c r="C273" s="214" t="s">
        <v>2474</v>
      </c>
      <c r="D273" s="214" t="s">
        <v>192</v>
      </c>
      <c r="E273" s="215" t="s">
        <v>6978</v>
      </c>
      <c r="F273" s="216" t="s">
        <v>6938</v>
      </c>
      <c r="G273" s="217" t="s">
        <v>408</v>
      </c>
      <c r="H273" s="218">
        <v>2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307</v>
      </c>
      <c r="AT273" s="225" t="s">
        <v>192</v>
      </c>
      <c r="AU273" s="225" t="s">
        <v>207</v>
      </c>
      <c r="AY273" s="19" t="s">
        <v>190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307</v>
      </c>
      <c r="BM273" s="225" t="s">
        <v>3596</v>
      </c>
    </row>
    <row r="274" s="2" customFormat="1" ht="16.5" customHeight="1">
      <c r="A274" s="40"/>
      <c r="B274" s="41"/>
      <c r="C274" s="214" t="s">
        <v>2480</v>
      </c>
      <c r="D274" s="214" t="s">
        <v>192</v>
      </c>
      <c r="E274" s="215" t="s">
        <v>6979</v>
      </c>
      <c r="F274" s="216" t="s">
        <v>6940</v>
      </c>
      <c r="G274" s="217" t="s">
        <v>408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307</v>
      </c>
      <c r="AT274" s="225" t="s">
        <v>192</v>
      </c>
      <c r="AU274" s="225" t="s">
        <v>207</v>
      </c>
      <c r="AY274" s="19" t="s">
        <v>190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307</v>
      </c>
      <c r="BM274" s="225" t="s">
        <v>3603</v>
      </c>
    </row>
    <row r="275" s="2" customFormat="1" ht="16.5" customHeight="1">
      <c r="A275" s="40"/>
      <c r="B275" s="41"/>
      <c r="C275" s="214" t="s">
        <v>2487</v>
      </c>
      <c r="D275" s="214" t="s">
        <v>192</v>
      </c>
      <c r="E275" s="215" t="s">
        <v>6980</v>
      </c>
      <c r="F275" s="216" t="s">
        <v>6735</v>
      </c>
      <c r="G275" s="217" t="s">
        <v>408</v>
      </c>
      <c r="H275" s="218">
        <v>2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307</v>
      </c>
      <c r="AT275" s="225" t="s">
        <v>192</v>
      </c>
      <c r="AU275" s="225" t="s">
        <v>207</v>
      </c>
      <c r="AY275" s="19" t="s">
        <v>190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307</v>
      </c>
      <c r="BM275" s="225" t="s">
        <v>3609</v>
      </c>
    </row>
    <row r="276" s="2" customFormat="1" ht="16.5" customHeight="1">
      <c r="A276" s="40"/>
      <c r="B276" s="41"/>
      <c r="C276" s="214" t="s">
        <v>2498</v>
      </c>
      <c r="D276" s="214" t="s">
        <v>192</v>
      </c>
      <c r="E276" s="215" t="s">
        <v>6981</v>
      </c>
      <c r="F276" s="216" t="s">
        <v>6982</v>
      </c>
      <c r="G276" s="217" t="s">
        <v>6709</v>
      </c>
      <c r="H276" s="218">
        <v>1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307</v>
      </c>
      <c r="AT276" s="225" t="s">
        <v>192</v>
      </c>
      <c r="AU276" s="225" t="s">
        <v>207</v>
      </c>
      <c r="AY276" s="19" t="s">
        <v>190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307</v>
      </c>
      <c r="BM276" s="225" t="s">
        <v>3615</v>
      </c>
    </row>
    <row r="277" s="2" customFormat="1" ht="16.5" customHeight="1">
      <c r="A277" s="40"/>
      <c r="B277" s="41"/>
      <c r="C277" s="214" t="s">
        <v>2507</v>
      </c>
      <c r="D277" s="214" t="s">
        <v>192</v>
      </c>
      <c r="E277" s="215" t="s">
        <v>6983</v>
      </c>
      <c r="F277" s="216" t="s">
        <v>6948</v>
      </c>
      <c r="G277" s="217" t="s">
        <v>408</v>
      </c>
      <c r="H277" s="218">
        <v>1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307</v>
      </c>
      <c r="AT277" s="225" t="s">
        <v>192</v>
      </c>
      <c r="AU277" s="225" t="s">
        <v>207</v>
      </c>
      <c r="AY277" s="19" t="s">
        <v>190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307</v>
      </c>
      <c r="BM277" s="225" t="s">
        <v>3622</v>
      </c>
    </row>
    <row r="278" s="2" customFormat="1" ht="16.5" customHeight="1">
      <c r="A278" s="40"/>
      <c r="B278" s="41"/>
      <c r="C278" s="214" t="s">
        <v>2515</v>
      </c>
      <c r="D278" s="214" t="s">
        <v>192</v>
      </c>
      <c r="E278" s="215" t="s">
        <v>6984</v>
      </c>
      <c r="F278" s="216" t="s">
        <v>6985</v>
      </c>
      <c r="G278" s="217" t="s">
        <v>408</v>
      </c>
      <c r="H278" s="218">
        <v>1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307</v>
      </c>
      <c r="AT278" s="225" t="s">
        <v>192</v>
      </c>
      <c r="AU278" s="225" t="s">
        <v>207</v>
      </c>
      <c r="AY278" s="19" t="s">
        <v>190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79</v>
      </c>
      <c r="BK278" s="226">
        <f>ROUND(I278*H278,2)</f>
        <v>0</v>
      </c>
      <c r="BL278" s="19" t="s">
        <v>307</v>
      </c>
      <c r="BM278" s="225" t="s">
        <v>3629</v>
      </c>
    </row>
    <row r="279" s="2" customFormat="1" ht="24.15" customHeight="1">
      <c r="A279" s="40"/>
      <c r="B279" s="41"/>
      <c r="C279" s="214" t="s">
        <v>2523</v>
      </c>
      <c r="D279" s="214" t="s">
        <v>192</v>
      </c>
      <c r="E279" s="215" t="s">
        <v>6986</v>
      </c>
      <c r="F279" s="216" t="s">
        <v>6741</v>
      </c>
      <c r="G279" s="217" t="s">
        <v>408</v>
      </c>
      <c r="H279" s="218">
        <v>1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307</v>
      </c>
      <c r="AT279" s="225" t="s">
        <v>192</v>
      </c>
      <c r="AU279" s="225" t="s">
        <v>207</v>
      </c>
      <c r="AY279" s="19" t="s">
        <v>190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307</v>
      </c>
      <c r="BM279" s="225" t="s">
        <v>3635</v>
      </c>
    </row>
    <row r="280" s="2" customFormat="1" ht="16.5" customHeight="1">
      <c r="A280" s="40"/>
      <c r="B280" s="41"/>
      <c r="C280" s="214" t="s">
        <v>2528</v>
      </c>
      <c r="D280" s="214" t="s">
        <v>192</v>
      </c>
      <c r="E280" s="215" t="s">
        <v>6804</v>
      </c>
      <c r="F280" s="216" t="s">
        <v>6805</v>
      </c>
      <c r="G280" s="217" t="s">
        <v>380</v>
      </c>
      <c r="H280" s="218">
        <v>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307</v>
      </c>
      <c r="AT280" s="225" t="s">
        <v>192</v>
      </c>
      <c r="AU280" s="225" t="s">
        <v>207</v>
      </c>
      <c r="AY280" s="19" t="s">
        <v>190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307</v>
      </c>
      <c r="BM280" s="225" t="s">
        <v>3641</v>
      </c>
    </row>
    <row r="281" s="2" customFormat="1" ht="16.5" customHeight="1">
      <c r="A281" s="40"/>
      <c r="B281" s="41"/>
      <c r="C281" s="214" t="s">
        <v>2535</v>
      </c>
      <c r="D281" s="214" t="s">
        <v>192</v>
      </c>
      <c r="E281" s="215" t="s">
        <v>6806</v>
      </c>
      <c r="F281" s="216" t="s">
        <v>6807</v>
      </c>
      <c r="G281" s="217" t="s">
        <v>380</v>
      </c>
      <c r="H281" s="218">
        <v>19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307</v>
      </c>
      <c r="AT281" s="225" t="s">
        <v>192</v>
      </c>
      <c r="AU281" s="225" t="s">
        <v>207</v>
      </c>
      <c r="AY281" s="19" t="s">
        <v>190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307</v>
      </c>
      <c r="BM281" s="225" t="s">
        <v>3649</v>
      </c>
    </row>
    <row r="282" s="2" customFormat="1" ht="24.15" customHeight="1">
      <c r="A282" s="40"/>
      <c r="B282" s="41"/>
      <c r="C282" s="214" t="s">
        <v>2539</v>
      </c>
      <c r="D282" s="214" t="s">
        <v>192</v>
      </c>
      <c r="E282" s="215" t="s">
        <v>6953</v>
      </c>
      <c r="F282" s="216" t="s">
        <v>6825</v>
      </c>
      <c r="G282" s="217" t="s">
        <v>214</v>
      </c>
      <c r="H282" s="218">
        <v>25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307</v>
      </c>
      <c r="AT282" s="225" t="s">
        <v>192</v>
      </c>
      <c r="AU282" s="225" t="s">
        <v>207</v>
      </c>
      <c r="AY282" s="19" t="s">
        <v>190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307</v>
      </c>
      <c r="BM282" s="225" t="s">
        <v>3655</v>
      </c>
    </row>
    <row r="283" s="2" customFormat="1" ht="16.5" customHeight="1">
      <c r="A283" s="40"/>
      <c r="B283" s="41"/>
      <c r="C283" s="214" t="s">
        <v>2544</v>
      </c>
      <c r="D283" s="214" t="s">
        <v>192</v>
      </c>
      <c r="E283" s="215" t="s">
        <v>6955</v>
      </c>
      <c r="F283" s="216" t="s">
        <v>6833</v>
      </c>
      <c r="G283" s="217" t="s">
        <v>6709</v>
      </c>
      <c r="H283" s="218">
        <v>1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307</v>
      </c>
      <c r="AT283" s="225" t="s">
        <v>192</v>
      </c>
      <c r="AU283" s="225" t="s">
        <v>207</v>
      </c>
      <c r="AY283" s="19" t="s">
        <v>190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307</v>
      </c>
      <c r="BM283" s="225" t="s">
        <v>3661</v>
      </c>
    </row>
    <row r="284" s="2" customFormat="1" ht="16.5" customHeight="1">
      <c r="A284" s="40"/>
      <c r="B284" s="41"/>
      <c r="C284" s="214" t="s">
        <v>2549</v>
      </c>
      <c r="D284" s="214" t="s">
        <v>192</v>
      </c>
      <c r="E284" s="215" t="s">
        <v>6956</v>
      </c>
      <c r="F284" s="216" t="s">
        <v>6957</v>
      </c>
      <c r="G284" s="217" t="s">
        <v>408</v>
      </c>
      <c r="H284" s="218">
        <v>1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307</v>
      </c>
      <c r="AT284" s="225" t="s">
        <v>192</v>
      </c>
      <c r="AU284" s="225" t="s">
        <v>207</v>
      </c>
      <c r="AY284" s="19" t="s">
        <v>190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307</v>
      </c>
      <c r="BM284" s="225" t="s">
        <v>3667</v>
      </c>
    </row>
    <row r="285" s="2" customFormat="1" ht="16.5" customHeight="1">
      <c r="A285" s="40"/>
      <c r="B285" s="41"/>
      <c r="C285" s="214" t="s">
        <v>2553</v>
      </c>
      <c r="D285" s="214" t="s">
        <v>192</v>
      </c>
      <c r="E285" s="215" t="s">
        <v>6987</v>
      </c>
      <c r="F285" s="216" t="s">
        <v>6839</v>
      </c>
      <c r="G285" s="217" t="s">
        <v>6709</v>
      </c>
      <c r="H285" s="218">
        <v>1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307</v>
      </c>
      <c r="AT285" s="225" t="s">
        <v>192</v>
      </c>
      <c r="AU285" s="225" t="s">
        <v>207</v>
      </c>
      <c r="AY285" s="19" t="s">
        <v>190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307</v>
      </c>
      <c r="BM285" s="225" t="s">
        <v>3674</v>
      </c>
    </row>
    <row r="286" s="12" customFormat="1" ht="20.88" customHeight="1">
      <c r="A286" s="12"/>
      <c r="B286" s="198"/>
      <c r="C286" s="199"/>
      <c r="D286" s="200" t="s">
        <v>71</v>
      </c>
      <c r="E286" s="212" t="s">
        <v>6988</v>
      </c>
      <c r="F286" s="212" t="s">
        <v>6989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SUM(P287:P296)</f>
        <v>0</v>
      </c>
      <c r="Q286" s="206"/>
      <c r="R286" s="207">
        <f>SUM(R287:R296)</f>
        <v>0</v>
      </c>
      <c r="S286" s="206"/>
      <c r="T286" s="208">
        <f>SUM(T287:T296)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79</v>
      </c>
      <c r="AT286" s="210" t="s">
        <v>71</v>
      </c>
      <c r="AU286" s="210" t="s">
        <v>82</v>
      </c>
      <c r="AY286" s="209" t="s">
        <v>190</v>
      </c>
      <c r="BK286" s="211">
        <f>SUM(BK287:BK296)</f>
        <v>0</v>
      </c>
    </row>
    <row r="287" s="2" customFormat="1" ht="16.5" customHeight="1">
      <c r="A287" s="40"/>
      <c r="B287" s="41"/>
      <c r="C287" s="214" t="s">
        <v>2560</v>
      </c>
      <c r="D287" s="214" t="s">
        <v>192</v>
      </c>
      <c r="E287" s="215" t="s">
        <v>6990</v>
      </c>
      <c r="F287" s="216" t="s">
        <v>6991</v>
      </c>
      <c r="G287" s="217" t="s">
        <v>408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307</v>
      </c>
      <c r="AT287" s="225" t="s">
        <v>192</v>
      </c>
      <c r="AU287" s="225" t="s">
        <v>207</v>
      </c>
      <c r="AY287" s="19" t="s">
        <v>190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307</v>
      </c>
      <c r="BM287" s="225" t="s">
        <v>3682</v>
      </c>
    </row>
    <row r="288" s="2" customFormat="1" ht="16.5" customHeight="1">
      <c r="A288" s="40"/>
      <c r="B288" s="41"/>
      <c r="C288" s="214" t="s">
        <v>2566</v>
      </c>
      <c r="D288" s="214" t="s">
        <v>192</v>
      </c>
      <c r="E288" s="215" t="s">
        <v>6992</v>
      </c>
      <c r="F288" s="216" t="s">
        <v>6993</v>
      </c>
      <c r="G288" s="217" t="s">
        <v>408</v>
      </c>
      <c r="H288" s="218">
        <v>2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307</v>
      </c>
      <c r="AT288" s="225" t="s">
        <v>192</v>
      </c>
      <c r="AU288" s="225" t="s">
        <v>207</v>
      </c>
      <c r="AY288" s="19" t="s">
        <v>190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307</v>
      </c>
      <c r="BM288" s="225" t="s">
        <v>3688</v>
      </c>
    </row>
    <row r="289" s="2" customFormat="1" ht="16.5" customHeight="1">
      <c r="A289" s="40"/>
      <c r="B289" s="41"/>
      <c r="C289" s="214" t="s">
        <v>2571</v>
      </c>
      <c r="D289" s="214" t="s">
        <v>192</v>
      </c>
      <c r="E289" s="215" t="s">
        <v>6979</v>
      </c>
      <c r="F289" s="216" t="s">
        <v>6940</v>
      </c>
      <c r="G289" s="217" t="s">
        <v>408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307</v>
      </c>
      <c r="AT289" s="225" t="s">
        <v>192</v>
      </c>
      <c r="AU289" s="225" t="s">
        <v>207</v>
      </c>
      <c r="AY289" s="19" t="s">
        <v>190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307</v>
      </c>
      <c r="BM289" s="225" t="s">
        <v>3695</v>
      </c>
    </row>
    <row r="290" s="2" customFormat="1" ht="16.5" customHeight="1">
      <c r="A290" s="40"/>
      <c r="B290" s="41"/>
      <c r="C290" s="214" t="s">
        <v>2578</v>
      </c>
      <c r="D290" s="214" t="s">
        <v>192</v>
      </c>
      <c r="E290" s="215" t="s">
        <v>6994</v>
      </c>
      <c r="F290" s="216" t="s">
        <v>6995</v>
      </c>
      <c r="G290" s="217" t="s">
        <v>408</v>
      </c>
      <c r="H290" s="218">
        <v>2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307</v>
      </c>
      <c r="AT290" s="225" t="s">
        <v>192</v>
      </c>
      <c r="AU290" s="225" t="s">
        <v>207</v>
      </c>
      <c r="AY290" s="19" t="s">
        <v>190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307</v>
      </c>
      <c r="BM290" s="225" t="s">
        <v>3702</v>
      </c>
    </row>
    <row r="291" s="2" customFormat="1" ht="16.5" customHeight="1">
      <c r="A291" s="40"/>
      <c r="B291" s="41"/>
      <c r="C291" s="214" t="s">
        <v>2587</v>
      </c>
      <c r="D291" s="214" t="s">
        <v>192</v>
      </c>
      <c r="E291" s="215" t="s">
        <v>6996</v>
      </c>
      <c r="F291" s="216" t="s">
        <v>6997</v>
      </c>
      <c r="G291" s="217" t="s">
        <v>408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307</v>
      </c>
      <c r="AT291" s="225" t="s">
        <v>192</v>
      </c>
      <c r="AU291" s="225" t="s">
        <v>207</v>
      </c>
      <c r="AY291" s="19" t="s">
        <v>190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307</v>
      </c>
      <c r="BM291" s="225" t="s">
        <v>3708</v>
      </c>
    </row>
    <row r="292" s="2" customFormat="1" ht="16.5" customHeight="1">
      <c r="A292" s="40"/>
      <c r="B292" s="41"/>
      <c r="C292" s="214" t="s">
        <v>2612</v>
      </c>
      <c r="D292" s="214" t="s">
        <v>192</v>
      </c>
      <c r="E292" s="215" t="s">
        <v>6800</v>
      </c>
      <c r="F292" s="216" t="s">
        <v>6801</v>
      </c>
      <c r="G292" s="217" t="s">
        <v>380</v>
      </c>
      <c r="H292" s="218">
        <v>4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307</v>
      </c>
      <c r="AT292" s="225" t="s">
        <v>192</v>
      </c>
      <c r="AU292" s="225" t="s">
        <v>207</v>
      </c>
      <c r="AY292" s="19" t="s">
        <v>190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307</v>
      </c>
      <c r="BM292" s="225" t="s">
        <v>3715</v>
      </c>
    </row>
    <row r="293" s="2" customFormat="1" ht="16.5" customHeight="1">
      <c r="A293" s="40"/>
      <c r="B293" s="41"/>
      <c r="C293" s="214" t="s">
        <v>2619</v>
      </c>
      <c r="D293" s="214" t="s">
        <v>192</v>
      </c>
      <c r="E293" s="215" t="s">
        <v>6806</v>
      </c>
      <c r="F293" s="216" t="s">
        <v>6807</v>
      </c>
      <c r="G293" s="217" t="s">
        <v>380</v>
      </c>
      <c r="H293" s="218">
        <v>15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307</v>
      </c>
      <c r="AT293" s="225" t="s">
        <v>192</v>
      </c>
      <c r="AU293" s="225" t="s">
        <v>207</v>
      </c>
      <c r="AY293" s="19" t="s">
        <v>190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307</v>
      </c>
      <c r="BM293" s="225" t="s">
        <v>3721</v>
      </c>
    </row>
    <row r="294" s="2" customFormat="1" ht="16.5" customHeight="1">
      <c r="A294" s="40"/>
      <c r="B294" s="41"/>
      <c r="C294" s="214" t="s">
        <v>2625</v>
      </c>
      <c r="D294" s="214" t="s">
        <v>192</v>
      </c>
      <c r="E294" s="215" t="s">
        <v>6998</v>
      </c>
      <c r="F294" s="216" t="s">
        <v>6999</v>
      </c>
      <c r="G294" s="217" t="s">
        <v>380</v>
      </c>
      <c r="H294" s="218">
        <v>2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307</v>
      </c>
      <c r="AT294" s="225" t="s">
        <v>192</v>
      </c>
      <c r="AU294" s="225" t="s">
        <v>207</v>
      </c>
      <c r="AY294" s="19" t="s">
        <v>190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307</v>
      </c>
      <c r="BM294" s="225" t="s">
        <v>3728</v>
      </c>
    </row>
    <row r="295" s="2" customFormat="1" ht="16.5" customHeight="1">
      <c r="A295" s="40"/>
      <c r="B295" s="41"/>
      <c r="C295" s="214" t="s">
        <v>2631</v>
      </c>
      <c r="D295" s="214" t="s">
        <v>192</v>
      </c>
      <c r="E295" s="215" t="s">
        <v>7000</v>
      </c>
      <c r="F295" s="216" t="s">
        <v>7001</v>
      </c>
      <c r="G295" s="217" t="s">
        <v>408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307</v>
      </c>
      <c r="AT295" s="225" t="s">
        <v>192</v>
      </c>
      <c r="AU295" s="225" t="s">
        <v>207</v>
      </c>
      <c r="AY295" s="19" t="s">
        <v>190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307</v>
      </c>
      <c r="BM295" s="225" t="s">
        <v>3736</v>
      </c>
    </row>
    <row r="296" s="2" customFormat="1" ht="16.5" customHeight="1">
      <c r="A296" s="40"/>
      <c r="B296" s="41"/>
      <c r="C296" s="214" t="s">
        <v>2646</v>
      </c>
      <c r="D296" s="214" t="s">
        <v>192</v>
      </c>
      <c r="E296" s="215" t="s">
        <v>7002</v>
      </c>
      <c r="F296" s="216" t="s">
        <v>6839</v>
      </c>
      <c r="G296" s="217" t="s">
        <v>6709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307</v>
      </c>
      <c r="AT296" s="225" t="s">
        <v>192</v>
      </c>
      <c r="AU296" s="225" t="s">
        <v>207</v>
      </c>
      <c r="AY296" s="19" t="s">
        <v>190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307</v>
      </c>
      <c r="BM296" s="225" t="s">
        <v>3742</v>
      </c>
    </row>
    <row r="297" s="12" customFormat="1" ht="20.88" customHeight="1">
      <c r="A297" s="12"/>
      <c r="B297" s="198"/>
      <c r="C297" s="199"/>
      <c r="D297" s="200" t="s">
        <v>71</v>
      </c>
      <c r="E297" s="212" t="s">
        <v>7003</v>
      </c>
      <c r="F297" s="212" t="s">
        <v>7004</v>
      </c>
      <c r="G297" s="199"/>
      <c r="H297" s="199"/>
      <c r="I297" s="202"/>
      <c r="J297" s="213">
        <f>BK297</f>
        <v>0</v>
      </c>
      <c r="K297" s="199"/>
      <c r="L297" s="204"/>
      <c r="M297" s="205"/>
      <c r="N297" s="206"/>
      <c r="O297" s="206"/>
      <c r="P297" s="207">
        <f>SUM(P298:P309)</f>
        <v>0</v>
      </c>
      <c r="Q297" s="206"/>
      <c r="R297" s="207">
        <f>SUM(R298:R309)</f>
        <v>0</v>
      </c>
      <c r="S297" s="206"/>
      <c r="T297" s="208">
        <f>SUM(T298:T309)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79</v>
      </c>
      <c r="AT297" s="210" t="s">
        <v>71</v>
      </c>
      <c r="AU297" s="210" t="s">
        <v>82</v>
      </c>
      <c r="AY297" s="209" t="s">
        <v>190</v>
      </c>
      <c r="BK297" s="211">
        <f>SUM(BK298:BK309)</f>
        <v>0</v>
      </c>
    </row>
    <row r="298" s="2" customFormat="1" ht="16.5" customHeight="1">
      <c r="A298" s="40"/>
      <c r="B298" s="41"/>
      <c r="C298" s="214" t="s">
        <v>2651</v>
      </c>
      <c r="D298" s="214" t="s">
        <v>192</v>
      </c>
      <c r="E298" s="215" t="s">
        <v>7005</v>
      </c>
      <c r="F298" s="216" t="s">
        <v>7006</v>
      </c>
      <c r="G298" s="217" t="s">
        <v>408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307</v>
      </c>
      <c r="AT298" s="225" t="s">
        <v>192</v>
      </c>
      <c r="AU298" s="225" t="s">
        <v>207</v>
      </c>
      <c r="AY298" s="19" t="s">
        <v>190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307</v>
      </c>
      <c r="BM298" s="225" t="s">
        <v>3748</v>
      </c>
    </row>
    <row r="299" s="2" customFormat="1" ht="16.5" customHeight="1">
      <c r="A299" s="40"/>
      <c r="B299" s="41"/>
      <c r="C299" s="214" t="s">
        <v>2671</v>
      </c>
      <c r="D299" s="214" t="s">
        <v>192</v>
      </c>
      <c r="E299" s="215" t="s">
        <v>7007</v>
      </c>
      <c r="F299" s="216" t="s">
        <v>7008</v>
      </c>
      <c r="G299" s="217" t="s">
        <v>408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307</v>
      </c>
      <c r="AT299" s="225" t="s">
        <v>192</v>
      </c>
      <c r="AU299" s="225" t="s">
        <v>207</v>
      </c>
      <c r="AY299" s="19" t="s">
        <v>190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307</v>
      </c>
      <c r="BM299" s="225" t="s">
        <v>3754</v>
      </c>
    </row>
    <row r="300" s="2" customFormat="1" ht="16.5" customHeight="1">
      <c r="A300" s="40"/>
      <c r="B300" s="41"/>
      <c r="C300" s="214" t="s">
        <v>2678</v>
      </c>
      <c r="D300" s="214" t="s">
        <v>192</v>
      </c>
      <c r="E300" s="215" t="s">
        <v>7009</v>
      </c>
      <c r="F300" s="216" t="s">
        <v>7010</v>
      </c>
      <c r="G300" s="217" t="s">
        <v>408</v>
      </c>
      <c r="H300" s="218">
        <v>2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307</v>
      </c>
      <c r="AT300" s="225" t="s">
        <v>192</v>
      </c>
      <c r="AU300" s="225" t="s">
        <v>207</v>
      </c>
      <c r="AY300" s="19" t="s">
        <v>190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307</v>
      </c>
      <c r="BM300" s="225" t="s">
        <v>3760</v>
      </c>
    </row>
    <row r="301" s="2" customFormat="1" ht="16.5" customHeight="1">
      <c r="A301" s="40"/>
      <c r="B301" s="41"/>
      <c r="C301" s="214" t="s">
        <v>2682</v>
      </c>
      <c r="D301" s="214" t="s">
        <v>192</v>
      </c>
      <c r="E301" s="215" t="s">
        <v>7011</v>
      </c>
      <c r="F301" s="216" t="s">
        <v>7012</v>
      </c>
      <c r="G301" s="217" t="s">
        <v>6709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307</v>
      </c>
      <c r="AT301" s="225" t="s">
        <v>192</v>
      </c>
      <c r="AU301" s="225" t="s">
        <v>207</v>
      </c>
      <c r="AY301" s="19" t="s">
        <v>190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307</v>
      </c>
      <c r="BM301" s="225" t="s">
        <v>3766</v>
      </c>
    </row>
    <row r="302" s="2" customFormat="1" ht="16.5" customHeight="1">
      <c r="A302" s="40"/>
      <c r="B302" s="41"/>
      <c r="C302" s="214" t="s">
        <v>2689</v>
      </c>
      <c r="D302" s="214" t="s">
        <v>192</v>
      </c>
      <c r="E302" s="215" t="s">
        <v>7013</v>
      </c>
      <c r="F302" s="216" t="s">
        <v>7014</v>
      </c>
      <c r="G302" s="217" t="s">
        <v>408</v>
      </c>
      <c r="H302" s="218">
        <v>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307</v>
      </c>
      <c r="AT302" s="225" t="s">
        <v>192</v>
      </c>
      <c r="AU302" s="225" t="s">
        <v>207</v>
      </c>
      <c r="AY302" s="19" t="s">
        <v>190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307</v>
      </c>
      <c r="BM302" s="225" t="s">
        <v>3774</v>
      </c>
    </row>
    <row r="303" s="2" customFormat="1" ht="16.5" customHeight="1">
      <c r="A303" s="40"/>
      <c r="B303" s="41"/>
      <c r="C303" s="214" t="s">
        <v>2694</v>
      </c>
      <c r="D303" s="214" t="s">
        <v>192</v>
      </c>
      <c r="E303" s="215" t="s">
        <v>7015</v>
      </c>
      <c r="F303" s="216" t="s">
        <v>7016</v>
      </c>
      <c r="G303" s="217" t="s">
        <v>408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307</v>
      </c>
      <c r="AT303" s="225" t="s">
        <v>192</v>
      </c>
      <c r="AU303" s="225" t="s">
        <v>207</v>
      </c>
      <c r="AY303" s="19" t="s">
        <v>190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307</v>
      </c>
      <c r="BM303" s="225" t="s">
        <v>3780</v>
      </c>
    </row>
    <row r="304" s="2" customFormat="1" ht="16.5" customHeight="1">
      <c r="A304" s="40"/>
      <c r="B304" s="41"/>
      <c r="C304" s="214" t="s">
        <v>2699</v>
      </c>
      <c r="D304" s="214" t="s">
        <v>192</v>
      </c>
      <c r="E304" s="215" t="s">
        <v>7017</v>
      </c>
      <c r="F304" s="216" t="s">
        <v>7018</v>
      </c>
      <c r="G304" s="217" t="s">
        <v>408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307</v>
      </c>
      <c r="AT304" s="225" t="s">
        <v>192</v>
      </c>
      <c r="AU304" s="225" t="s">
        <v>207</v>
      </c>
      <c r="AY304" s="19" t="s">
        <v>190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79</v>
      </c>
      <c r="BK304" s="226">
        <f>ROUND(I304*H304,2)</f>
        <v>0</v>
      </c>
      <c r="BL304" s="19" t="s">
        <v>307</v>
      </c>
      <c r="BM304" s="225" t="s">
        <v>3786</v>
      </c>
    </row>
    <row r="305" s="2" customFormat="1" ht="16.5" customHeight="1">
      <c r="A305" s="40"/>
      <c r="B305" s="41"/>
      <c r="C305" s="214" t="s">
        <v>2709</v>
      </c>
      <c r="D305" s="214" t="s">
        <v>192</v>
      </c>
      <c r="E305" s="215" t="s">
        <v>6808</v>
      </c>
      <c r="F305" s="216" t="s">
        <v>6809</v>
      </c>
      <c r="G305" s="217" t="s">
        <v>380</v>
      </c>
      <c r="H305" s="218">
        <v>5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307</v>
      </c>
      <c r="AT305" s="225" t="s">
        <v>192</v>
      </c>
      <c r="AU305" s="225" t="s">
        <v>207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307</v>
      </c>
      <c r="BM305" s="225" t="s">
        <v>3793</v>
      </c>
    </row>
    <row r="306" s="2" customFormat="1" ht="16.5" customHeight="1">
      <c r="A306" s="40"/>
      <c r="B306" s="41"/>
      <c r="C306" s="214" t="s">
        <v>2714</v>
      </c>
      <c r="D306" s="214" t="s">
        <v>192</v>
      </c>
      <c r="E306" s="215" t="s">
        <v>6806</v>
      </c>
      <c r="F306" s="216" t="s">
        <v>6807</v>
      </c>
      <c r="G306" s="217" t="s">
        <v>380</v>
      </c>
      <c r="H306" s="218">
        <v>1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307</v>
      </c>
      <c r="AT306" s="225" t="s">
        <v>192</v>
      </c>
      <c r="AU306" s="225" t="s">
        <v>207</v>
      </c>
      <c r="AY306" s="19" t="s">
        <v>190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307</v>
      </c>
      <c r="BM306" s="225" t="s">
        <v>3799</v>
      </c>
    </row>
    <row r="307" s="2" customFormat="1" ht="24.15" customHeight="1">
      <c r="A307" s="40"/>
      <c r="B307" s="41"/>
      <c r="C307" s="214" t="s">
        <v>2731</v>
      </c>
      <c r="D307" s="214" t="s">
        <v>192</v>
      </c>
      <c r="E307" s="215" t="s">
        <v>6953</v>
      </c>
      <c r="F307" s="216" t="s">
        <v>6825</v>
      </c>
      <c r="G307" s="217" t="s">
        <v>214</v>
      </c>
      <c r="H307" s="218">
        <v>12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307</v>
      </c>
      <c r="AT307" s="225" t="s">
        <v>192</v>
      </c>
      <c r="AU307" s="225" t="s">
        <v>207</v>
      </c>
      <c r="AY307" s="19" t="s">
        <v>190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307</v>
      </c>
      <c r="BM307" s="225" t="s">
        <v>3805</v>
      </c>
    </row>
    <row r="308" s="2" customFormat="1" ht="16.5" customHeight="1">
      <c r="A308" s="40"/>
      <c r="B308" s="41"/>
      <c r="C308" s="214" t="s">
        <v>2737</v>
      </c>
      <c r="D308" s="214" t="s">
        <v>192</v>
      </c>
      <c r="E308" s="215" t="s">
        <v>7019</v>
      </c>
      <c r="F308" s="216" t="s">
        <v>7020</v>
      </c>
      <c r="G308" s="217" t="s">
        <v>408</v>
      </c>
      <c r="H308" s="218">
        <v>1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307</v>
      </c>
      <c r="AT308" s="225" t="s">
        <v>192</v>
      </c>
      <c r="AU308" s="225" t="s">
        <v>207</v>
      </c>
      <c r="AY308" s="19" t="s">
        <v>190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307</v>
      </c>
      <c r="BM308" s="225" t="s">
        <v>3811</v>
      </c>
    </row>
    <row r="309" s="2" customFormat="1" ht="16.5" customHeight="1">
      <c r="A309" s="40"/>
      <c r="B309" s="41"/>
      <c r="C309" s="214" t="s">
        <v>2750</v>
      </c>
      <c r="D309" s="214" t="s">
        <v>192</v>
      </c>
      <c r="E309" s="215" t="s">
        <v>7021</v>
      </c>
      <c r="F309" s="216" t="s">
        <v>6839</v>
      </c>
      <c r="G309" s="217" t="s">
        <v>6709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307</v>
      </c>
      <c r="AT309" s="225" t="s">
        <v>192</v>
      </c>
      <c r="AU309" s="225" t="s">
        <v>207</v>
      </c>
      <c r="AY309" s="19" t="s">
        <v>190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307</v>
      </c>
      <c r="BM309" s="225" t="s">
        <v>3817</v>
      </c>
    </row>
    <row r="310" s="12" customFormat="1" ht="20.88" customHeight="1">
      <c r="A310" s="12"/>
      <c r="B310" s="198"/>
      <c r="C310" s="199"/>
      <c r="D310" s="200" t="s">
        <v>71</v>
      </c>
      <c r="E310" s="212" t="s">
        <v>7022</v>
      </c>
      <c r="F310" s="212" t="s">
        <v>7023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SUM(P311:P315)</f>
        <v>0</v>
      </c>
      <c r="Q310" s="206"/>
      <c r="R310" s="207">
        <f>SUM(R311:R315)</f>
        <v>0</v>
      </c>
      <c r="S310" s="206"/>
      <c r="T310" s="208">
        <f>SUM(T311:T315)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79</v>
      </c>
      <c r="AT310" s="210" t="s">
        <v>71</v>
      </c>
      <c r="AU310" s="210" t="s">
        <v>82</v>
      </c>
      <c r="AY310" s="209" t="s">
        <v>190</v>
      </c>
      <c r="BK310" s="211">
        <f>SUM(BK311:BK315)</f>
        <v>0</v>
      </c>
    </row>
    <row r="311" s="2" customFormat="1" ht="16.5" customHeight="1">
      <c r="A311" s="40"/>
      <c r="B311" s="41"/>
      <c r="C311" s="214" t="s">
        <v>2756</v>
      </c>
      <c r="D311" s="214" t="s">
        <v>192</v>
      </c>
      <c r="E311" s="215" t="s">
        <v>7024</v>
      </c>
      <c r="F311" s="216" t="s">
        <v>6948</v>
      </c>
      <c r="G311" s="217" t="s">
        <v>408</v>
      </c>
      <c r="H311" s="218">
        <v>1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307</v>
      </c>
      <c r="AT311" s="225" t="s">
        <v>192</v>
      </c>
      <c r="AU311" s="225" t="s">
        <v>207</v>
      </c>
      <c r="AY311" s="19" t="s">
        <v>190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307</v>
      </c>
      <c r="BM311" s="225" t="s">
        <v>3823</v>
      </c>
    </row>
    <row r="312" s="2" customFormat="1" ht="16.5" customHeight="1">
      <c r="A312" s="40"/>
      <c r="B312" s="41"/>
      <c r="C312" s="214" t="s">
        <v>2762</v>
      </c>
      <c r="D312" s="214" t="s">
        <v>192</v>
      </c>
      <c r="E312" s="215" t="s">
        <v>6806</v>
      </c>
      <c r="F312" s="216" t="s">
        <v>6807</v>
      </c>
      <c r="G312" s="217" t="s">
        <v>380</v>
      </c>
      <c r="H312" s="218">
        <v>15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307</v>
      </c>
      <c r="AT312" s="225" t="s">
        <v>192</v>
      </c>
      <c r="AU312" s="225" t="s">
        <v>207</v>
      </c>
      <c r="AY312" s="19" t="s">
        <v>190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307</v>
      </c>
      <c r="BM312" s="225" t="s">
        <v>3829</v>
      </c>
    </row>
    <row r="313" s="2" customFormat="1" ht="16.5" customHeight="1">
      <c r="A313" s="40"/>
      <c r="B313" s="41"/>
      <c r="C313" s="214" t="s">
        <v>2768</v>
      </c>
      <c r="D313" s="214" t="s">
        <v>192</v>
      </c>
      <c r="E313" s="215" t="s">
        <v>7025</v>
      </c>
      <c r="F313" s="216" t="s">
        <v>7026</v>
      </c>
      <c r="G313" s="217" t="s">
        <v>408</v>
      </c>
      <c r="H313" s="218">
        <v>1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307</v>
      </c>
      <c r="AT313" s="225" t="s">
        <v>192</v>
      </c>
      <c r="AU313" s="225" t="s">
        <v>207</v>
      </c>
      <c r="AY313" s="19" t="s">
        <v>190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307</v>
      </c>
      <c r="BM313" s="225" t="s">
        <v>3838</v>
      </c>
    </row>
    <row r="314" s="2" customFormat="1" ht="16.5" customHeight="1">
      <c r="A314" s="40"/>
      <c r="B314" s="41"/>
      <c r="C314" s="214" t="s">
        <v>2773</v>
      </c>
      <c r="D314" s="214" t="s">
        <v>192</v>
      </c>
      <c r="E314" s="215" t="s">
        <v>7027</v>
      </c>
      <c r="F314" s="216" t="s">
        <v>7028</v>
      </c>
      <c r="G314" s="217" t="s">
        <v>408</v>
      </c>
      <c r="H314" s="218">
        <v>1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307</v>
      </c>
      <c r="AT314" s="225" t="s">
        <v>192</v>
      </c>
      <c r="AU314" s="225" t="s">
        <v>207</v>
      </c>
      <c r="AY314" s="19" t="s">
        <v>190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307</v>
      </c>
      <c r="BM314" s="225" t="s">
        <v>3845</v>
      </c>
    </row>
    <row r="315" s="2" customFormat="1" ht="16.5" customHeight="1">
      <c r="A315" s="40"/>
      <c r="B315" s="41"/>
      <c r="C315" s="214" t="s">
        <v>2779</v>
      </c>
      <c r="D315" s="214" t="s">
        <v>192</v>
      </c>
      <c r="E315" s="215" t="s">
        <v>7029</v>
      </c>
      <c r="F315" s="216" t="s">
        <v>6839</v>
      </c>
      <c r="G315" s="217" t="s">
        <v>6709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307</v>
      </c>
      <c r="AT315" s="225" t="s">
        <v>192</v>
      </c>
      <c r="AU315" s="225" t="s">
        <v>207</v>
      </c>
      <c r="AY315" s="19" t="s">
        <v>190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307</v>
      </c>
      <c r="BM315" s="225" t="s">
        <v>3853</v>
      </c>
    </row>
    <row r="316" s="12" customFormat="1" ht="20.88" customHeight="1">
      <c r="A316" s="12"/>
      <c r="B316" s="198"/>
      <c r="C316" s="199"/>
      <c r="D316" s="200" t="s">
        <v>71</v>
      </c>
      <c r="E316" s="212" t="s">
        <v>7030</v>
      </c>
      <c r="F316" s="212" t="s">
        <v>7031</v>
      </c>
      <c r="G316" s="199"/>
      <c r="H316" s="199"/>
      <c r="I316" s="202"/>
      <c r="J316" s="213">
        <f>BK316</f>
        <v>0</v>
      </c>
      <c r="K316" s="199"/>
      <c r="L316" s="204"/>
      <c r="M316" s="205"/>
      <c r="N316" s="206"/>
      <c r="O316" s="206"/>
      <c r="P316" s="207">
        <f>SUM(P317:P320)</f>
        <v>0</v>
      </c>
      <c r="Q316" s="206"/>
      <c r="R316" s="207">
        <f>SUM(R317:R320)</f>
        <v>0</v>
      </c>
      <c r="S316" s="206"/>
      <c r="T316" s="208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79</v>
      </c>
      <c r="AT316" s="210" t="s">
        <v>71</v>
      </c>
      <c r="AU316" s="210" t="s">
        <v>82</v>
      </c>
      <c r="AY316" s="209" t="s">
        <v>190</v>
      </c>
      <c r="BK316" s="211">
        <f>SUM(BK317:BK320)</f>
        <v>0</v>
      </c>
    </row>
    <row r="317" s="2" customFormat="1" ht="16.5" customHeight="1">
      <c r="A317" s="40"/>
      <c r="B317" s="41"/>
      <c r="C317" s="214" t="s">
        <v>2784</v>
      </c>
      <c r="D317" s="214" t="s">
        <v>192</v>
      </c>
      <c r="E317" s="215" t="s">
        <v>7032</v>
      </c>
      <c r="F317" s="216" t="s">
        <v>7033</v>
      </c>
      <c r="G317" s="217" t="s">
        <v>408</v>
      </c>
      <c r="H317" s="218">
        <v>1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307</v>
      </c>
      <c r="AT317" s="225" t="s">
        <v>192</v>
      </c>
      <c r="AU317" s="225" t="s">
        <v>207</v>
      </c>
      <c r="AY317" s="19" t="s">
        <v>190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307</v>
      </c>
      <c r="BM317" s="225" t="s">
        <v>3861</v>
      </c>
    </row>
    <row r="318" s="2" customFormat="1" ht="16.5" customHeight="1">
      <c r="A318" s="40"/>
      <c r="B318" s="41"/>
      <c r="C318" s="214" t="s">
        <v>2787</v>
      </c>
      <c r="D318" s="214" t="s">
        <v>192</v>
      </c>
      <c r="E318" s="215" t="s">
        <v>6802</v>
      </c>
      <c r="F318" s="216" t="s">
        <v>6803</v>
      </c>
      <c r="G318" s="217" t="s">
        <v>380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307</v>
      </c>
      <c r="AT318" s="225" t="s">
        <v>192</v>
      </c>
      <c r="AU318" s="225" t="s">
        <v>207</v>
      </c>
      <c r="AY318" s="19" t="s">
        <v>190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307</v>
      </c>
      <c r="BM318" s="225" t="s">
        <v>3869</v>
      </c>
    </row>
    <row r="319" s="2" customFormat="1" ht="16.5" customHeight="1">
      <c r="A319" s="40"/>
      <c r="B319" s="41"/>
      <c r="C319" s="214" t="s">
        <v>2792</v>
      </c>
      <c r="D319" s="214" t="s">
        <v>192</v>
      </c>
      <c r="E319" s="215" t="s">
        <v>7034</v>
      </c>
      <c r="F319" s="216" t="s">
        <v>7035</v>
      </c>
      <c r="G319" s="217" t="s">
        <v>408</v>
      </c>
      <c r="H319" s="218">
        <v>1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307</v>
      </c>
      <c r="AT319" s="225" t="s">
        <v>192</v>
      </c>
      <c r="AU319" s="225" t="s">
        <v>207</v>
      </c>
      <c r="AY319" s="19" t="s">
        <v>190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307</v>
      </c>
      <c r="BM319" s="225" t="s">
        <v>3876</v>
      </c>
    </row>
    <row r="320" s="2" customFormat="1" ht="16.5" customHeight="1">
      <c r="A320" s="40"/>
      <c r="B320" s="41"/>
      <c r="C320" s="214" t="s">
        <v>2798</v>
      </c>
      <c r="D320" s="214" t="s">
        <v>192</v>
      </c>
      <c r="E320" s="215" t="s">
        <v>7036</v>
      </c>
      <c r="F320" s="216" t="s">
        <v>6839</v>
      </c>
      <c r="G320" s="217" t="s">
        <v>6709</v>
      </c>
      <c r="H320" s="218">
        <v>1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307</v>
      </c>
      <c r="AT320" s="225" t="s">
        <v>192</v>
      </c>
      <c r="AU320" s="225" t="s">
        <v>207</v>
      </c>
      <c r="AY320" s="19" t="s">
        <v>190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307</v>
      </c>
      <c r="BM320" s="225" t="s">
        <v>3883</v>
      </c>
    </row>
    <row r="321" s="12" customFormat="1" ht="20.88" customHeight="1">
      <c r="A321" s="12"/>
      <c r="B321" s="198"/>
      <c r="C321" s="199"/>
      <c r="D321" s="200" t="s">
        <v>71</v>
      </c>
      <c r="E321" s="212" t="s">
        <v>7037</v>
      </c>
      <c r="F321" s="212" t="s">
        <v>7038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SUM(P322:P327)</f>
        <v>0</v>
      </c>
      <c r="Q321" s="206"/>
      <c r="R321" s="207">
        <f>SUM(R322:R327)</f>
        <v>0</v>
      </c>
      <c r="S321" s="206"/>
      <c r="T321" s="208">
        <f>SUM(T322:T327)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79</v>
      </c>
      <c r="AT321" s="210" t="s">
        <v>71</v>
      </c>
      <c r="AU321" s="210" t="s">
        <v>82</v>
      </c>
      <c r="AY321" s="209" t="s">
        <v>190</v>
      </c>
      <c r="BK321" s="211">
        <f>SUM(BK322:BK327)</f>
        <v>0</v>
      </c>
    </row>
    <row r="322" s="2" customFormat="1" ht="24.15" customHeight="1">
      <c r="A322" s="40"/>
      <c r="B322" s="41"/>
      <c r="C322" s="214" t="s">
        <v>2803</v>
      </c>
      <c r="D322" s="214" t="s">
        <v>192</v>
      </c>
      <c r="E322" s="215" t="s">
        <v>7039</v>
      </c>
      <c r="F322" s="216" t="s">
        <v>7040</v>
      </c>
      <c r="G322" s="217" t="s">
        <v>408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307</v>
      </c>
      <c r="AT322" s="225" t="s">
        <v>192</v>
      </c>
      <c r="AU322" s="225" t="s">
        <v>207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307</v>
      </c>
      <c r="BM322" s="225" t="s">
        <v>3890</v>
      </c>
    </row>
    <row r="323" s="2" customFormat="1" ht="16.5" customHeight="1">
      <c r="A323" s="40"/>
      <c r="B323" s="41"/>
      <c r="C323" s="214" t="s">
        <v>2809</v>
      </c>
      <c r="D323" s="214" t="s">
        <v>192</v>
      </c>
      <c r="E323" s="215" t="s">
        <v>7041</v>
      </c>
      <c r="F323" s="216" t="s">
        <v>7042</v>
      </c>
      <c r="G323" s="217" t="s">
        <v>6709</v>
      </c>
      <c r="H323" s="218">
        <v>1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307</v>
      </c>
      <c r="AT323" s="225" t="s">
        <v>192</v>
      </c>
      <c r="AU323" s="225" t="s">
        <v>207</v>
      </c>
      <c r="AY323" s="19" t="s">
        <v>190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307</v>
      </c>
      <c r="BM323" s="225" t="s">
        <v>3898</v>
      </c>
    </row>
    <row r="324" s="2" customFormat="1" ht="16.5" customHeight="1">
      <c r="A324" s="40"/>
      <c r="B324" s="41"/>
      <c r="C324" s="214" t="s">
        <v>2816</v>
      </c>
      <c r="D324" s="214" t="s">
        <v>192</v>
      </c>
      <c r="E324" s="215" t="s">
        <v>7043</v>
      </c>
      <c r="F324" s="216" t="s">
        <v>7044</v>
      </c>
      <c r="G324" s="217" t="s">
        <v>408</v>
      </c>
      <c r="H324" s="218">
        <v>1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307</v>
      </c>
      <c r="AT324" s="225" t="s">
        <v>192</v>
      </c>
      <c r="AU324" s="225" t="s">
        <v>207</v>
      </c>
      <c r="AY324" s="19" t="s">
        <v>190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307</v>
      </c>
      <c r="BM324" s="225" t="s">
        <v>3906</v>
      </c>
    </row>
    <row r="325" s="2" customFormat="1" ht="16.5" customHeight="1">
      <c r="A325" s="40"/>
      <c r="B325" s="41"/>
      <c r="C325" s="214" t="s">
        <v>2820</v>
      </c>
      <c r="D325" s="214" t="s">
        <v>192</v>
      </c>
      <c r="E325" s="215" t="s">
        <v>7045</v>
      </c>
      <c r="F325" s="216" t="s">
        <v>7046</v>
      </c>
      <c r="G325" s="217" t="s">
        <v>408</v>
      </c>
      <c r="H325" s="218">
        <v>1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307</v>
      </c>
      <c r="AT325" s="225" t="s">
        <v>192</v>
      </c>
      <c r="AU325" s="225" t="s">
        <v>207</v>
      </c>
      <c r="AY325" s="19" t="s">
        <v>190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307</v>
      </c>
      <c r="BM325" s="225" t="s">
        <v>3914</v>
      </c>
    </row>
    <row r="326" s="2" customFormat="1" ht="16.5" customHeight="1">
      <c r="A326" s="40"/>
      <c r="B326" s="41"/>
      <c r="C326" s="214" t="s">
        <v>2827</v>
      </c>
      <c r="D326" s="214" t="s">
        <v>192</v>
      </c>
      <c r="E326" s="215" t="s">
        <v>7047</v>
      </c>
      <c r="F326" s="216" t="s">
        <v>7048</v>
      </c>
      <c r="G326" s="217" t="s">
        <v>408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307</v>
      </c>
      <c r="AT326" s="225" t="s">
        <v>192</v>
      </c>
      <c r="AU326" s="225" t="s">
        <v>207</v>
      </c>
      <c r="AY326" s="19" t="s">
        <v>190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307</v>
      </c>
      <c r="BM326" s="225" t="s">
        <v>3921</v>
      </c>
    </row>
    <row r="327" s="2" customFormat="1" ht="16.5" customHeight="1">
      <c r="A327" s="40"/>
      <c r="B327" s="41"/>
      <c r="C327" s="214" t="s">
        <v>2834</v>
      </c>
      <c r="D327" s="214" t="s">
        <v>192</v>
      </c>
      <c r="E327" s="215" t="s">
        <v>7049</v>
      </c>
      <c r="F327" s="216" t="s">
        <v>6839</v>
      </c>
      <c r="G327" s="217" t="s">
        <v>6709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307</v>
      </c>
      <c r="AT327" s="225" t="s">
        <v>192</v>
      </c>
      <c r="AU327" s="225" t="s">
        <v>207</v>
      </c>
      <c r="AY327" s="19" t="s">
        <v>190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307</v>
      </c>
      <c r="BM327" s="225" t="s">
        <v>3929</v>
      </c>
    </row>
    <row r="328" s="12" customFormat="1" ht="22.8" customHeight="1">
      <c r="A328" s="12"/>
      <c r="B328" s="198"/>
      <c r="C328" s="199"/>
      <c r="D328" s="200" t="s">
        <v>71</v>
      </c>
      <c r="E328" s="212" t="s">
        <v>571</v>
      </c>
      <c r="F328" s="212" t="s">
        <v>7050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SUM(P329:P340)</f>
        <v>0</v>
      </c>
      <c r="Q328" s="206"/>
      <c r="R328" s="207">
        <f>SUM(R329:R340)</f>
        <v>0</v>
      </c>
      <c r="S328" s="206"/>
      <c r="T328" s="208">
        <f>SUM(T329:T340)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218</v>
      </c>
      <c r="AT328" s="210" t="s">
        <v>71</v>
      </c>
      <c r="AU328" s="210" t="s">
        <v>79</v>
      </c>
      <c r="AY328" s="209" t="s">
        <v>190</v>
      </c>
      <c r="BK328" s="211">
        <f>SUM(BK329:BK340)</f>
        <v>0</v>
      </c>
    </row>
    <row r="329" s="2" customFormat="1" ht="16.5" customHeight="1">
      <c r="A329" s="40"/>
      <c r="B329" s="41"/>
      <c r="C329" s="214" t="s">
        <v>2841</v>
      </c>
      <c r="D329" s="214" t="s">
        <v>192</v>
      </c>
      <c r="E329" s="215" t="s">
        <v>7051</v>
      </c>
      <c r="F329" s="216" t="s">
        <v>7052</v>
      </c>
      <c r="G329" s="217" t="s">
        <v>6709</v>
      </c>
      <c r="H329" s="218">
        <v>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578</v>
      </c>
      <c r="AT329" s="225" t="s">
        <v>192</v>
      </c>
      <c r="AU329" s="225" t="s">
        <v>82</v>
      </c>
      <c r="AY329" s="19" t="s">
        <v>190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578</v>
      </c>
      <c r="BM329" s="225" t="s">
        <v>3935</v>
      </c>
    </row>
    <row r="330" s="2" customFormat="1" ht="16.5" customHeight="1">
      <c r="A330" s="40"/>
      <c r="B330" s="41"/>
      <c r="C330" s="214" t="s">
        <v>2849</v>
      </c>
      <c r="D330" s="214" t="s">
        <v>192</v>
      </c>
      <c r="E330" s="215" t="s">
        <v>7053</v>
      </c>
      <c r="F330" s="216" t="s">
        <v>395</v>
      </c>
      <c r="G330" s="217" t="s">
        <v>6709</v>
      </c>
      <c r="H330" s="218">
        <v>1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578</v>
      </c>
      <c r="AT330" s="225" t="s">
        <v>192</v>
      </c>
      <c r="AU330" s="225" t="s">
        <v>82</v>
      </c>
      <c r="AY330" s="19" t="s">
        <v>190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578</v>
      </c>
      <c r="BM330" s="225" t="s">
        <v>3941</v>
      </c>
    </row>
    <row r="331" s="2" customFormat="1" ht="16.5" customHeight="1">
      <c r="A331" s="40"/>
      <c r="B331" s="41"/>
      <c r="C331" s="214" t="s">
        <v>2866</v>
      </c>
      <c r="D331" s="214" t="s">
        <v>192</v>
      </c>
      <c r="E331" s="215" t="s">
        <v>7054</v>
      </c>
      <c r="F331" s="216" t="s">
        <v>7055</v>
      </c>
      <c r="G331" s="217" t="s">
        <v>6709</v>
      </c>
      <c r="H331" s="218">
        <v>1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578</v>
      </c>
      <c r="AT331" s="225" t="s">
        <v>192</v>
      </c>
      <c r="AU331" s="225" t="s">
        <v>82</v>
      </c>
      <c r="AY331" s="19" t="s">
        <v>190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578</v>
      </c>
      <c r="BM331" s="225" t="s">
        <v>3949</v>
      </c>
    </row>
    <row r="332" s="2" customFormat="1" ht="16.5" customHeight="1">
      <c r="A332" s="40"/>
      <c r="B332" s="41"/>
      <c r="C332" s="214" t="s">
        <v>2871</v>
      </c>
      <c r="D332" s="214" t="s">
        <v>192</v>
      </c>
      <c r="E332" s="215" t="s">
        <v>7056</v>
      </c>
      <c r="F332" s="216" t="s">
        <v>7057</v>
      </c>
      <c r="G332" s="217" t="s">
        <v>6709</v>
      </c>
      <c r="H332" s="218">
        <v>1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578</v>
      </c>
      <c r="AT332" s="225" t="s">
        <v>192</v>
      </c>
      <c r="AU332" s="225" t="s">
        <v>82</v>
      </c>
      <c r="AY332" s="19" t="s">
        <v>190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578</v>
      </c>
      <c r="BM332" s="225" t="s">
        <v>3957</v>
      </c>
    </row>
    <row r="333" s="2" customFormat="1" ht="16.5" customHeight="1">
      <c r="A333" s="40"/>
      <c r="B333" s="41"/>
      <c r="C333" s="214" t="s">
        <v>2879</v>
      </c>
      <c r="D333" s="214" t="s">
        <v>192</v>
      </c>
      <c r="E333" s="215" t="s">
        <v>7058</v>
      </c>
      <c r="F333" s="216" t="s">
        <v>7059</v>
      </c>
      <c r="G333" s="217" t="s">
        <v>6709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578</v>
      </c>
      <c r="AT333" s="225" t="s">
        <v>192</v>
      </c>
      <c r="AU333" s="225" t="s">
        <v>82</v>
      </c>
      <c r="AY333" s="19" t="s">
        <v>190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578</v>
      </c>
      <c r="BM333" s="225" t="s">
        <v>3964</v>
      </c>
    </row>
    <row r="334" s="2" customFormat="1" ht="16.5" customHeight="1">
      <c r="A334" s="40"/>
      <c r="B334" s="41"/>
      <c r="C334" s="214" t="s">
        <v>2884</v>
      </c>
      <c r="D334" s="214" t="s">
        <v>192</v>
      </c>
      <c r="E334" s="215" t="s">
        <v>7060</v>
      </c>
      <c r="F334" s="216" t="s">
        <v>7061</v>
      </c>
      <c r="G334" s="217" t="s">
        <v>6709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578</v>
      </c>
      <c r="AT334" s="225" t="s">
        <v>192</v>
      </c>
      <c r="AU334" s="225" t="s">
        <v>82</v>
      </c>
      <c r="AY334" s="19" t="s">
        <v>190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578</v>
      </c>
      <c r="BM334" s="225" t="s">
        <v>3970</v>
      </c>
    </row>
    <row r="335" s="2" customFormat="1" ht="16.5" customHeight="1">
      <c r="A335" s="40"/>
      <c r="B335" s="41"/>
      <c r="C335" s="214" t="s">
        <v>2892</v>
      </c>
      <c r="D335" s="214" t="s">
        <v>192</v>
      </c>
      <c r="E335" s="215" t="s">
        <v>7062</v>
      </c>
      <c r="F335" s="216" t="s">
        <v>5705</v>
      </c>
      <c r="G335" s="217" t="s">
        <v>6709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578</v>
      </c>
      <c r="AT335" s="225" t="s">
        <v>192</v>
      </c>
      <c r="AU335" s="225" t="s">
        <v>82</v>
      </c>
      <c r="AY335" s="19" t="s">
        <v>190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578</v>
      </c>
      <c r="BM335" s="225" t="s">
        <v>3976</v>
      </c>
    </row>
    <row r="336" s="2" customFormat="1" ht="16.5" customHeight="1">
      <c r="A336" s="40"/>
      <c r="B336" s="41"/>
      <c r="C336" s="214" t="s">
        <v>2897</v>
      </c>
      <c r="D336" s="214" t="s">
        <v>192</v>
      </c>
      <c r="E336" s="215" t="s">
        <v>7063</v>
      </c>
      <c r="F336" s="216" t="s">
        <v>7064</v>
      </c>
      <c r="G336" s="217" t="s">
        <v>6709</v>
      </c>
      <c r="H336" s="218">
        <v>1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578</v>
      </c>
      <c r="AT336" s="225" t="s">
        <v>192</v>
      </c>
      <c r="AU336" s="225" t="s">
        <v>82</v>
      </c>
      <c r="AY336" s="19" t="s">
        <v>190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578</v>
      </c>
      <c r="BM336" s="225" t="s">
        <v>3982</v>
      </c>
    </row>
    <row r="337" s="2" customFormat="1" ht="16.5" customHeight="1">
      <c r="A337" s="40"/>
      <c r="B337" s="41"/>
      <c r="C337" s="214" t="s">
        <v>2902</v>
      </c>
      <c r="D337" s="214" t="s">
        <v>192</v>
      </c>
      <c r="E337" s="215" t="s">
        <v>7065</v>
      </c>
      <c r="F337" s="216" t="s">
        <v>7066</v>
      </c>
      <c r="G337" s="217" t="s">
        <v>6709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578</v>
      </c>
      <c r="AT337" s="225" t="s">
        <v>192</v>
      </c>
      <c r="AU337" s="225" t="s">
        <v>82</v>
      </c>
      <c r="AY337" s="19" t="s">
        <v>190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578</v>
      </c>
      <c r="BM337" s="225" t="s">
        <v>3988</v>
      </c>
    </row>
    <row r="338" s="2" customFormat="1" ht="16.5" customHeight="1">
      <c r="A338" s="40"/>
      <c r="B338" s="41"/>
      <c r="C338" s="214" t="s">
        <v>2907</v>
      </c>
      <c r="D338" s="214" t="s">
        <v>192</v>
      </c>
      <c r="E338" s="215" t="s">
        <v>7067</v>
      </c>
      <c r="F338" s="216" t="s">
        <v>7068</v>
      </c>
      <c r="G338" s="217" t="s">
        <v>6709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578</v>
      </c>
      <c r="AT338" s="225" t="s">
        <v>192</v>
      </c>
      <c r="AU338" s="225" t="s">
        <v>82</v>
      </c>
      <c r="AY338" s="19" t="s">
        <v>190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578</v>
      </c>
      <c r="BM338" s="225" t="s">
        <v>3994</v>
      </c>
    </row>
    <row r="339" s="2" customFormat="1" ht="16.5" customHeight="1">
      <c r="A339" s="40"/>
      <c r="B339" s="41"/>
      <c r="C339" s="214" t="s">
        <v>2912</v>
      </c>
      <c r="D339" s="214" t="s">
        <v>192</v>
      </c>
      <c r="E339" s="215" t="s">
        <v>7069</v>
      </c>
      <c r="F339" s="216" t="s">
        <v>7070</v>
      </c>
      <c r="G339" s="217" t="s">
        <v>6709</v>
      </c>
      <c r="H339" s="218">
        <v>1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578</v>
      </c>
      <c r="AT339" s="225" t="s">
        <v>192</v>
      </c>
      <c r="AU339" s="225" t="s">
        <v>82</v>
      </c>
      <c r="AY339" s="19" t="s">
        <v>190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79</v>
      </c>
      <c r="BK339" s="226">
        <f>ROUND(I339*H339,2)</f>
        <v>0</v>
      </c>
      <c r="BL339" s="19" t="s">
        <v>578</v>
      </c>
      <c r="BM339" s="225" t="s">
        <v>4000</v>
      </c>
    </row>
    <row r="340" s="2" customFormat="1" ht="16.5" customHeight="1">
      <c r="A340" s="40"/>
      <c r="B340" s="41"/>
      <c r="C340" s="214" t="s">
        <v>2917</v>
      </c>
      <c r="D340" s="214" t="s">
        <v>192</v>
      </c>
      <c r="E340" s="215" t="s">
        <v>7071</v>
      </c>
      <c r="F340" s="216" t="s">
        <v>7072</v>
      </c>
      <c r="G340" s="217" t="s">
        <v>6709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97" t="s">
        <v>19</v>
      </c>
      <c r="N340" s="298" t="s">
        <v>43</v>
      </c>
      <c r="O340" s="277"/>
      <c r="P340" s="299">
        <f>O340*H340</f>
        <v>0</v>
      </c>
      <c r="Q340" s="299">
        <v>0</v>
      </c>
      <c r="R340" s="299">
        <f>Q340*H340</f>
        <v>0</v>
      </c>
      <c r="S340" s="299">
        <v>0</v>
      </c>
      <c r="T340" s="30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578</v>
      </c>
      <c r="AT340" s="225" t="s">
        <v>192</v>
      </c>
      <c r="AU340" s="225" t="s">
        <v>82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578</v>
      </c>
      <c r="BM340" s="225" t="s">
        <v>4006</v>
      </c>
    </row>
    <row r="341" s="2" customFormat="1" ht="6.96" customHeight="1">
      <c r="A341" s="40"/>
      <c r="B341" s="61"/>
      <c r="C341" s="62"/>
      <c r="D341" s="62"/>
      <c r="E341" s="62"/>
      <c r="F341" s="62"/>
      <c r="G341" s="62"/>
      <c r="H341" s="62"/>
      <c r="I341" s="62"/>
      <c r="J341" s="62"/>
      <c r="K341" s="62"/>
      <c r="L341" s="46"/>
      <c r="M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</row>
  </sheetData>
  <sheetProtection sheet="1" autoFilter="0" formatColumns="0" formatRows="0" objects="1" scenarios="1" spinCount="100000" saltValue="iYsdvWVbW+QydNQJl9RkJ0VLw4ZS3Sv6HahT/+18dm4OxSmnCCZxJPIEZ6+UvSyYiEx+57v0BC6RqLPgrO6Rlg==" hashValue="EDrh1DxjmCpySs1EJOkaHDGuG55SC7PFXGBqqwqLS3artaiMM26mpSuo7jo1ejfFDQ8zG1MEFtf3haMolesvPg==" algorithmName="SHA-512" password="C46D"/>
  <autoFilter ref="C101:K3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7073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ROUND((SUM(BE97:BE238)),  2)</f>
        <v>0</v>
      </c>
      <c r="G35" s="40"/>
      <c r="H35" s="40"/>
      <c r="I35" s="159">
        <v>0.20999999999999999</v>
      </c>
      <c r="J35" s="158">
        <f>ROUND(((SUM(BE97:BE238))*I35),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ROUND((SUM(BF97:BF238)),  2)</f>
        <v>0</v>
      </c>
      <c r="G36" s="40"/>
      <c r="H36" s="40"/>
      <c r="I36" s="159">
        <v>0.14999999999999999</v>
      </c>
      <c r="J36" s="158">
        <f>ROUND(((SUM(BF97:BF238))*I36),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ROUND((SUM(BG97:BG238)),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ROUND((SUM(BH97:BH238)),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ROUND((SUM(BI97:BI238)),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D.1.4.07 - Zařízení  vytápění a ochlazování staveb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6686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7074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7075</v>
      </c>
      <c r="E66" s="184"/>
      <c r="F66" s="184"/>
      <c r="G66" s="184"/>
      <c r="H66" s="184"/>
      <c r="I66" s="184"/>
      <c r="J66" s="185">
        <f>J122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7076</v>
      </c>
      <c r="E67" s="184"/>
      <c r="F67" s="184"/>
      <c r="G67" s="184"/>
      <c r="H67" s="184"/>
      <c r="I67" s="184"/>
      <c r="J67" s="185">
        <f>J123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7077</v>
      </c>
      <c r="E68" s="184"/>
      <c r="F68" s="184"/>
      <c r="G68" s="184"/>
      <c r="H68" s="184"/>
      <c r="I68" s="184"/>
      <c r="J68" s="185">
        <f>J133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7078</v>
      </c>
      <c r="E69" s="184"/>
      <c r="F69" s="184"/>
      <c r="G69" s="184"/>
      <c r="H69" s="184"/>
      <c r="I69" s="184"/>
      <c r="J69" s="185">
        <f>J143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7079</v>
      </c>
      <c r="E70" s="184"/>
      <c r="F70" s="184"/>
      <c r="G70" s="184"/>
      <c r="H70" s="184"/>
      <c r="I70" s="184"/>
      <c r="J70" s="185">
        <f>J168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6687</v>
      </c>
      <c r="E71" s="184"/>
      <c r="F71" s="184"/>
      <c r="G71" s="184"/>
      <c r="H71" s="184"/>
      <c r="I71" s="184"/>
      <c r="J71" s="185">
        <f>J183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7080</v>
      </c>
      <c r="E72" s="184"/>
      <c r="F72" s="184"/>
      <c r="G72" s="184"/>
      <c r="H72" s="184"/>
      <c r="I72" s="184"/>
      <c r="J72" s="185">
        <f>J184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27"/>
      <c r="D73" s="183" t="s">
        <v>7081</v>
      </c>
      <c r="E73" s="184"/>
      <c r="F73" s="184"/>
      <c r="G73" s="184"/>
      <c r="H73" s="184"/>
      <c r="I73" s="184"/>
      <c r="J73" s="185">
        <f>J195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7082</v>
      </c>
      <c r="E74" s="184"/>
      <c r="F74" s="184"/>
      <c r="G74" s="184"/>
      <c r="H74" s="184"/>
      <c r="I74" s="184"/>
      <c r="J74" s="185">
        <f>J206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7083</v>
      </c>
      <c r="E75" s="179"/>
      <c r="F75" s="179"/>
      <c r="G75" s="179"/>
      <c r="H75" s="179"/>
      <c r="I75" s="179"/>
      <c r="J75" s="180">
        <f>J225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SŠ uměleckoprůmyslová Ústí nad Orlicí - areál Perla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698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157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 xml:space="preserve">D.1.4.07 - Zařízení  vytápění a ochlazování staveb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18. 10. 2023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Pardubický kraj</v>
      </c>
      <c r="G93" s="42"/>
      <c r="H93" s="42"/>
      <c r="I93" s="34" t="s">
        <v>31</v>
      </c>
      <c r="J93" s="38" t="str">
        <f>E23</f>
        <v>Te3s studio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Rozpočtování staveb Šebela s.r.o.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176</v>
      </c>
      <c r="D96" s="190" t="s">
        <v>57</v>
      </c>
      <c r="E96" s="190" t="s">
        <v>53</v>
      </c>
      <c r="F96" s="190" t="s">
        <v>54</v>
      </c>
      <c r="G96" s="190" t="s">
        <v>177</v>
      </c>
      <c r="H96" s="190" t="s">
        <v>178</v>
      </c>
      <c r="I96" s="190" t="s">
        <v>179</v>
      </c>
      <c r="J96" s="190" t="s">
        <v>162</v>
      </c>
      <c r="K96" s="191" t="s">
        <v>180</v>
      </c>
      <c r="L96" s="192"/>
      <c r="M96" s="94" t="s">
        <v>19</v>
      </c>
      <c r="N96" s="95" t="s">
        <v>42</v>
      </c>
      <c r="O96" s="95" t="s">
        <v>181</v>
      </c>
      <c r="P96" s="95" t="s">
        <v>182</v>
      </c>
      <c r="Q96" s="95" t="s">
        <v>183</v>
      </c>
      <c r="R96" s="95" t="s">
        <v>184</v>
      </c>
      <c r="S96" s="95" t="s">
        <v>185</v>
      </c>
      <c r="T96" s="96" t="s">
        <v>186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187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P98+P225</f>
        <v>0</v>
      </c>
      <c r="Q97" s="98"/>
      <c r="R97" s="195">
        <f>R98+R225</f>
        <v>1.0607</v>
      </c>
      <c r="S97" s="98"/>
      <c r="T97" s="196">
        <f>T98+T225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163</v>
      </c>
      <c r="BK97" s="197">
        <f>BK98+BK225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401</v>
      </c>
      <c r="F98" s="201" t="s">
        <v>6703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P99+P122+P143+P168+P183</f>
        <v>0</v>
      </c>
      <c r="Q98" s="206"/>
      <c r="R98" s="207">
        <f>R99+R122+R143+R168+R183</f>
        <v>1.0607</v>
      </c>
      <c r="S98" s="206"/>
      <c r="T98" s="208">
        <f>T99+T122+T143+T168+T183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71</v>
      </c>
      <c r="AU98" s="210" t="s">
        <v>72</v>
      </c>
      <c r="AY98" s="209" t="s">
        <v>190</v>
      </c>
      <c r="BK98" s="211">
        <f>BK99+BK122+BK143+BK168+BK183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7084</v>
      </c>
      <c r="F99" s="212" t="s">
        <v>7085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SUM(P100:P121)</f>
        <v>0</v>
      </c>
      <c r="Q99" s="206"/>
      <c r="R99" s="207">
        <f>SUM(R100:R121)</f>
        <v>0</v>
      </c>
      <c r="S99" s="206"/>
      <c r="T99" s="208">
        <f>SUM(T100:T121)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79</v>
      </c>
      <c r="AY99" s="209" t="s">
        <v>190</v>
      </c>
      <c r="BK99" s="211">
        <f>SUM(BK100:BK121)</f>
        <v>0</v>
      </c>
    </row>
    <row r="100" s="2" customFormat="1" ht="37.8" customHeight="1">
      <c r="A100" s="40"/>
      <c r="B100" s="41"/>
      <c r="C100" s="214" t="s">
        <v>79</v>
      </c>
      <c r="D100" s="214" t="s">
        <v>192</v>
      </c>
      <c r="E100" s="215" t="s">
        <v>7086</v>
      </c>
      <c r="F100" s="216" t="s">
        <v>7087</v>
      </c>
      <c r="G100" s="217" t="s">
        <v>408</v>
      </c>
      <c r="H100" s="218">
        <v>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307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307</v>
      </c>
      <c r="BM100" s="225" t="s">
        <v>82</v>
      </c>
    </row>
    <row r="101" s="2" customFormat="1" ht="16.5" customHeight="1">
      <c r="A101" s="40"/>
      <c r="B101" s="41"/>
      <c r="C101" s="214" t="s">
        <v>82</v>
      </c>
      <c r="D101" s="214" t="s">
        <v>192</v>
      </c>
      <c r="E101" s="215" t="s">
        <v>7088</v>
      </c>
      <c r="F101" s="216" t="s">
        <v>7089</v>
      </c>
      <c r="G101" s="217" t="s">
        <v>6709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307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307</v>
      </c>
      <c r="BM101" s="225" t="s">
        <v>197</v>
      </c>
    </row>
    <row r="102" s="2" customFormat="1" ht="24.15" customHeight="1">
      <c r="A102" s="40"/>
      <c r="B102" s="41"/>
      <c r="C102" s="214" t="s">
        <v>207</v>
      </c>
      <c r="D102" s="214" t="s">
        <v>192</v>
      </c>
      <c r="E102" s="215" t="s">
        <v>7090</v>
      </c>
      <c r="F102" s="216" t="s">
        <v>7091</v>
      </c>
      <c r="G102" s="217" t="s">
        <v>408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307</v>
      </c>
      <c r="AT102" s="225" t="s">
        <v>192</v>
      </c>
      <c r="AU102" s="225" t="s">
        <v>82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307</v>
      </c>
      <c r="BM102" s="225" t="s">
        <v>228</v>
      </c>
    </row>
    <row r="103" s="2" customFormat="1" ht="24.15" customHeight="1">
      <c r="A103" s="40"/>
      <c r="B103" s="41"/>
      <c r="C103" s="214" t="s">
        <v>197</v>
      </c>
      <c r="D103" s="214" t="s">
        <v>192</v>
      </c>
      <c r="E103" s="215" t="s">
        <v>7092</v>
      </c>
      <c r="F103" s="216" t="s">
        <v>7093</v>
      </c>
      <c r="G103" s="217" t="s">
        <v>408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307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307</v>
      </c>
      <c r="BM103" s="225" t="s">
        <v>223</v>
      </c>
    </row>
    <row r="104" s="2" customFormat="1" ht="33" customHeight="1">
      <c r="A104" s="40"/>
      <c r="B104" s="41"/>
      <c r="C104" s="214" t="s">
        <v>218</v>
      </c>
      <c r="D104" s="214" t="s">
        <v>192</v>
      </c>
      <c r="E104" s="215" t="s">
        <v>7094</v>
      </c>
      <c r="F104" s="216" t="s">
        <v>7095</v>
      </c>
      <c r="G104" s="217" t="s">
        <v>408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307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307</v>
      </c>
      <c r="BM104" s="225" t="s">
        <v>249</v>
      </c>
    </row>
    <row r="105" s="2" customFormat="1" ht="37.8" customHeight="1">
      <c r="A105" s="40"/>
      <c r="B105" s="41"/>
      <c r="C105" s="214" t="s">
        <v>228</v>
      </c>
      <c r="D105" s="214" t="s">
        <v>192</v>
      </c>
      <c r="E105" s="215" t="s">
        <v>7096</v>
      </c>
      <c r="F105" s="216" t="s">
        <v>7097</v>
      </c>
      <c r="G105" s="217" t="s">
        <v>408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307</v>
      </c>
      <c r="AT105" s="225" t="s">
        <v>192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307</v>
      </c>
      <c r="BM105" s="225" t="s">
        <v>272</v>
      </c>
    </row>
    <row r="106" s="2" customFormat="1" ht="24.15" customHeight="1">
      <c r="A106" s="40"/>
      <c r="B106" s="41"/>
      <c r="C106" s="214" t="s">
        <v>233</v>
      </c>
      <c r="D106" s="214" t="s">
        <v>192</v>
      </c>
      <c r="E106" s="215" t="s">
        <v>7098</v>
      </c>
      <c r="F106" s="216" t="s">
        <v>7099</v>
      </c>
      <c r="G106" s="217" t="s">
        <v>408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307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307</v>
      </c>
      <c r="BM106" s="225" t="s">
        <v>291</v>
      </c>
    </row>
    <row r="107" s="2" customFormat="1" ht="21.75" customHeight="1">
      <c r="A107" s="40"/>
      <c r="B107" s="41"/>
      <c r="C107" s="214" t="s">
        <v>223</v>
      </c>
      <c r="D107" s="214" t="s">
        <v>192</v>
      </c>
      <c r="E107" s="215" t="s">
        <v>7100</v>
      </c>
      <c r="F107" s="216" t="s">
        <v>7101</v>
      </c>
      <c r="G107" s="217" t="s">
        <v>408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307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307</v>
      </c>
      <c r="BM107" s="225" t="s">
        <v>307</v>
      </c>
    </row>
    <row r="108" s="2" customFormat="1" ht="16.5" customHeight="1">
      <c r="A108" s="40"/>
      <c r="B108" s="41"/>
      <c r="C108" s="214" t="s">
        <v>244</v>
      </c>
      <c r="D108" s="214" t="s">
        <v>192</v>
      </c>
      <c r="E108" s="215" t="s">
        <v>7102</v>
      </c>
      <c r="F108" s="216" t="s">
        <v>7103</v>
      </c>
      <c r="G108" s="217" t="s">
        <v>408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307</v>
      </c>
      <c r="AT108" s="225" t="s">
        <v>192</v>
      </c>
      <c r="AU108" s="225" t="s">
        <v>82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307</v>
      </c>
      <c r="BM108" s="225" t="s">
        <v>327</v>
      </c>
    </row>
    <row r="109" s="2" customFormat="1" ht="24.15" customHeight="1">
      <c r="A109" s="40"/>
      <c r="B109" s="41"/>
      <c r="C109" s="214" t="s">
        <v>249</v>
      </c>
      <c r="D109" s="214" t="s">
        <v>192</v>
      </c>
      <c r="E109" s="215" t="s">
        <v>7104</v>
      </c>
      <c r="F109" s="216" t="s">
        <v>7105</v>
      </c>
      <c r="G109" s="217" t="s">
        <v>408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307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307</v>
      </c>
      <c r="BM109" s="225" t="s">
        <v>344</v>
      </c>
    </row>
    <row r="110" s="2" customFormat="1" ht="24.15" customHeight="1">
      <c r="A110" s="40"/>
      <c r="B110" s="41"/>
      <c r="C110" s="214" t="s">
        <v>258</v>
      </c>
      <c r="D110" s="214" t="s">
        <v>192</v>
      </c>
      <c r="E110" s="215" t="s">
        <v>7106</v>
      </c>
      <c r="F110" s="216" t="s">
        <v>7107</v>
      </c>
      <c r="G110" s="217" t="s">
        <v>408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307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307</v>
      </c>
      <c r="BM110" s="225" t="s">
        <v>359</v>
      </c>
    </row>
    <row r="111" s="2" customFormat="1" ht="16.5" customHeight="1">
      <c r="A111" s="40"/>
      <c r="B111" s="41"/>
      <c r="C111" s="214" t="s">
        <v>272</v>
      </c>
      <c r="D111" s="214" t="s">
        <v>192</v>
      </c>
      <c r="E111" s="215" t="s">
        <v>7108</v>
      </c>
      <c r="F111" s="216" t="s">
        <v>7109</v>
      </c>
      <c r="G111" s="217" t="s">
        <v>408</v>
      </c>
      <c r="H111" s="218">
        <v>14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307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307</v>
      </c>
      <c r="BM111" s="225" t="s">
        <v>371</v>
      </c>
    </row>
    <row r="112" s="2" customFormat="1" ht="16.5" customHeight="1">
      <c r="A112" s="40"/>
      <c r="B112" s="41"/>
      <c r="C112" s="214" t="s">
        <v>282</v>
      </c>
      <c r="D112" s="214" t="s">
        <v>192</v>
      </c>
      <c r="E112" s="215" t="s">
        <v>7110</v>
      </c>
      <c r="F112" s="216" t="s">
        <v>7111</v>
      </c>
      <c r="G112" s="217" t="s">
        <v>408</v>
      </c>
      <c r="H112" s="218">
        <v>5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307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307</v>
      </c>
      <c r="BM112" s="225" t="s">
        <v>384</v>
      </c>
    </row>
    <row r="113" s="2" customFormat="1" ht="16.5" customHeight="1">
      <c r="A113" s="40"/>
      <c r="B113" s="41"/>
      <c r="C113" s="214" t="s">
        <v>291</v>
      </c>
      <c r="D113" s="214" t="s">
        <v>192</v>
      </c>
      <c r="E113" s="215" t="s">
        <v>7112</v>
      </c>
      <c r="F113" s="216" t="s">
        <v>7113</v>
      </c>
      <c r="G113" s="217" t="s">
        <v>408</v>
      </c>
      <c r="H113" s="218">
        <v>3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307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307</v>
      </c>
      <c r="BM113" s="225" t="s">
        <v>396</v>
      </c>
    </row>
    <row r="114" s="2" customFormat="1" ht="16.5" customHeight="1">
      <c r="A114" s="40"/>
      <c r="B114" s="41"/>
      <c r="C114" s="214" t="s">
        <v>8</v>
      </c>
      <c r="D114" s="214" t="s">
        <v>192</v>
      </c>
      <c r="E114" s="215" t="s">
        <v>7114</v>
      </c>
      <c r="F114" s="216" t="s">
        <v>7115</v>
      </c>
      <c r="G114" s="217" t="s">
        <v>408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307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307</v>
      </c>
      <c r="BM114" s="225" t="s">
        <v>411</v>
      </c>
    </row>
    <row r="115" s="2" customFormat="1" ht="16.5" customHeight="1">
      <c r="A115" s="40"/>
      <c r="B115" s="41"/>
      <c r="C115" s="214" t="s">
        <v>307</v>
      </c>
      <c r="D115" s="214" t="s">
        <v>192</v>
      </c>
      <c r="E115" s="215" t="s">
        <v>7116</v>
      </c>
      <c r="F115" s="216" t="s">
        <v>7117</v>
      </c>
      <c r="G115" s="217" t="s">
        <v>408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307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307</v>
      </c>
      <c r="BM115" s="225" t="s">
        <v>419</v>
      </c>
    </row>
    <row r="116" s="2" customFormat="1" ht="16.5" customHeight="1">
      <c r="A116" s="40"/>
      <c r="B116" s="41"/>
      <c r="C116" s="214" t="s">
        <v>226</v>
      </c>
      <c r="D116" s="214" t="s">
        <v>192</v>
      </c>
      <c r="E116" s="215" t="s">
        <v>7118</v>
      </c>
      <c r="F116" s="216" t="s">
        <v>7119</v>
      </c>
      <c r="G116" s="217" t="s">
        <v>408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307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307</v>
      </c>
      <c r="BM116" s="225" t="s">
        <v>582</v>
      </c>
    </row>
    <row r="117" s="2" customFormat="1" ht="16.5" customHeight="1">
      <c r="A117" s="40"/>
      <c r="B117" s="41"/>
      <c r="C117" s="214" t="s">
        <v>327</v>
      </c>
      <c r="D117" s="214" t="s">
        <v>192</v>
      </c>
      <c r="E117" s="215" t="s">
        <v>7120</v>
      </c>
      <c r="F117" s="216" t="s">
        <v>7121</v>
      </c>
      <c r="G117" s="217" t="s">
        <v>408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307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307</v>
      </c>
      <c r="BM117" s="225" t="s">
        <v>1040</v>
      </c>
    </row>
    <row r="118" s="2" customFormat="1" ht="16.5" customHeight="1">
      <c r="A118" s="40"/>
      <c r="B118" s="41"/>
      <c r="C118" s="214" t="s">
        <v>337</v>
      </c>
      <c r="D118" s="214" t="s">
        <v>192</v>
      </c>
      <c r="E118" s="215" t="s">
        <v>7122</v>
      </c>
      <c r="F118" s="216" t="s">
        <v>7123</v>
      </c>
      <c r="G118" s="217" t="s">
        <v>408</v>
      </c>
      <c r="H118" s="218">
        <v>10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307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307</v>
      </c>
      <c r="BM118" s="225" t="s">
        <v>1059</v>
      </c>
    </row>
    <row r="119" s="2" customFormat="1" ht="16.5" customHeight="1">
      <c r="A119" s="40"/>
      <c r="B119" s="41"/>
      <c r="C119" s="214" t="s">
        <v>344</v>
      </c>
      <c r="D119" s="214" t="s">
        <v>192</v>
      </c>
      <c r="E119" s="215" t="s">
        <v>7124</v>
      </c>
      <c r="F119" s="216" t="s">
        <v>7125</v>
      </c>
      <c r="G119" s="217" t="s">
        <v>408</v>
      </c>
      <c r="H119" s="218">
        <v>10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307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307</v>
      </c>
      <c r="BM119" s="225" t="s">
        <v>1088</v>
      </c>
    </row>
    <row r="120" s="2" customFormat="1" ht="16.5" customHeight="1">
      <c r="A120" s="40"/>
      <c r="B120" s="41"/>
      <c r="C120" s="214" t="s">
        <v>7</v>
      </c>
      <c r="D120" s="214" t="s">
        <v>192</v>
      </c>
      <c r="E120" s="215" t="s">
        <v>7126</v>
      </c>
      <c r="F120" s="216" t="s">
        <v>7127</v>
      </c>
      <c r="G120" s="217" t="s">
        <v>408</v>
      </c>
      <c r="H120" s="218">
        <v>20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307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307</v>
      </c>
      <c r="BM120" s="225" t="s">
        <v>1170</v>
      </c>
    </row>
    <row r="121" s="2" customFormat="1" ht="16.5" customHeight="1">
      <c r="A121" s="40"/>
      <c r="B121" s="41"/>
      <c r="C121" s="214" t="s">
        <v>359</v>
      </c>
      <c r="D121" s="214" t="s">
        <v>192</v>
      </c>
      <c r="E121" s="215" t="s">
        <v>7128</v>
      </c>
      <c r="F121" s="216" t="s">
        <v>7129</v>
      </c>
      <c r="G121" s="217" t="s">
        <v>408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307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307</v>
      </c>
      <c r="BM121" s="225" t="s">
        <v>1239</v>
      </c>
    </row>
    <row r="122" s="12" customFormat="1" ht="22.8" customHeight="1">
      <c r="A122" s="12"/>
      <c r="B122" s="198"/>
      <c r="C122" s="199"/>
      <c r="D122" s="200" t="s">
        <v>71</v>
      </c>
      <c r="E122" s="212" t="s">
        <v>5629</v>
      </c>
      <c r="F122" s="212" t="s">
        <v>7130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P123+P133</f>
        <v>0</v>
      </c>
      <c r="Q122" s="206"/>
      <c r="R122" s="207">
        <f>R123+R133</f>
        <v>0</v>
      </c>
      <c r="S122" s="206"/>
      <c r="T122" s="208">
        <f>T123+T133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82</v>
      </c>
      <c r="AT122" s="210" t="s">
        <v>71</v>
      </c>
      <c r="AU122" s="210" t="s">
        <v>79</v>
      </c>
      <c r="AY122" s="209" t="s">
        <v>190</v>
      </c>
      <c r="BK122" s="211">
        <f>BK123+BK133</f>
        <v>0</v>
      </c>
    </row>
    <row r="123" s="12" customFormat="1" ht="20.88" customHeight="1">
      <c r="A123" s="12"/>
      <c r="B123" s="198"/>
      <c r="C123" s="199"/>
      <c r="D123" s="200" t="s">
        <v>71</v>
      </c>
      <c r="E123" s="212" t="s">
        <v>7131</v>
      </c>
      <c r="F123" s="212" t="s">
        <v>7132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SUM(P124:P132)</f>
        <v>0</v>
      </c>
      <c r="Q123" s="206"/>
      <c r="R123" s="207">
        <f>SUM(R124:R132)</f>
        <v>0</v>
      </c>
      <c r="S123" s="206"/>
      <c r="T123" s="208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79</v>
      </c>
      <c r="AT123" s="210" t="s">
        <v>71</v>
      </c>
      <c r="AU123" s="210" t="s">
        <v>82</v>
      </c>
      <c r="AY123" s="209" t="s">
        <v>190</v>
      </c>
      <c r="BK123" s="211">
        <f>SUM(BK124:BK132)</f>
        <v>0</v>
      </c>
    </row>
    <row r="124" s="2" customFormat="1" ht="16.5" customHeight="1">
      <c r="A124" s="40"/>
      <c r="B124" s="41"/>
      <c r="C124" s="214" t="s">
        <v>365</v>
      </c>
      <c r="D124" s="214" t="s">
        <v>192</v>
      </c>
      <c r="E124" s="215" t="s">
        <v>7133</v>
      </c>
      <c r="F124" s="216" t="s">
        <v>7134</v>
      </c>
      <c r="G124" s="217" t="s">
        <v>408</v>
      </c>
      <c r="H124" s="218">
        <v>4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307</v>
      </c>
      <c r="AT124" s="225" t="s">
        <v>192</v>
      </c>
      <c r="AU124" s="225" t="s">
        <v>207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307</v>
      </c>
      <c r="BM124" s="225" t="s">
        <v>1255</v>
      </c>
    </row>
    <row r="125" s="2" customFormat="1" ht="16.5" customHeight="1">
      <c r="A125" s="40"/>
      <c r="B125" s="41"/>
      <c r="C125" s="214" t="s">
        <v>371</v>
      </c>
      <c r="D125" s="214" t="s">
        <v>192</v>
      </c>
      <c r="E125" s="215" t="s">
        <v>7135</v>
      </c>
      <c r="F125" s="216" t="s">
        <v>7136</v>
      </c>
      <c r="G125" s="217" t="s">
        <v>408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307</v>
      </c>
      <c r="AT125" s="225" t="s">
        <v>192</v>
      </c>
      <c r="AU125" s="225" t="s">
        <v>207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307</v>
      </c>
      <c r="BM125" s="225" t="s">
        <v>810</v>
      </c>
    </row>
    <row r="126" s="2" customFormat="1" ht="16.5" customHeight="1">
      <c r="A126" s="40"/>
      <c r="B126" s="41"/>
      <c r="C126" s="214" t="s">
        <v>377</v>
      </c>
      <c r="D126" s="214" t="s">
        <v>192</v>
      </c>
      <c r="E126" s="215" t="s">
        <v>7137</v>
      </c>
      <c r="F126" s="216" t="s">
        <v>7138</v>
      </c>
      <c r="G126" s="217" t="s">
        <v>408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307</v>
      </c>
      <c r="AT126" s="225" t="s">
        <v>192</v>
      </c>
      <c r="AU126" s="225" t="s">
        <v>207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307</v>
      </c>
      <c r="BM126" s="225" t="s">
        <v>1282</v>
      </c>
    </row>
    <row r="127" s="2" customFormat="1" ht="16.5" customHeight="1">
      <c r="A127" s="40"/>
      <c r="B127" s="41"/>
      <c r="C127" s="214" t="s">
        <v>384</v>
      </c>
      <c r="D127" s="214" t="s">
        <v>192</v>
      </c>
      <c r="E127" s="215" t="s">
        <v>7139</v>
      </c>
      <c r="F127" s="216" t="s">
        <v>7140</v>
      </c>
      <c r="G127" s="217" t="s">
        <v>408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307</v>
      </c>
      <c r="AT127" s="225" t="s">
        <v>192</v>
      </c>
      <c r="AU127" s="225" t="s">
        <v>207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307</v>
      </c>
      <c r="BM127" s="225" t="s">
        <v>1303</v>
      </c>
    </row>
    <row r="128" s="2" customFormat="1" ht="16.5" customHeight="1">
      <c r="A128" s="40"/>
      <c r="B128" s="41"/>
      <c r="C128" s="214" t="s">
        <v>256</v>
      </c>
      <c r="D128" s="214" t="s">
        <v>192</v>
      </c>
      <c r="E128" s="215" t="s">
        <v>7141</v>
      </c>
      <c r="F128" s="216" t="s">
        <v>7142</v>
      </c>
      <c r="G128" s="217" t="s">
        <v>408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307</v>
      </c>
      <c r="AT128" s="225" t="s">
        <v>192</v>
      </c>
      <c r="AU128" s="225" t="s">
        <v>207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307</v>
      </c>
      <c r="BM128" s="225" t="s">
        <v>1316</v>
      </c>
    </row>
    <row r="129" s="2" customFormat="1" ht="16.5" customHeight="1">
      <c r="A129" s="40"/>
      <c r="B129" s="41"/>
      <c r="C129" s="214" t="s">
        <v>396</v>
      </c>
      <c r="D129" s="214" t="s">
        <v>192</v>
      </c>
      <c r="E129" s="215" t="s">
        <v>7143</v>
      </c>
      <c r="F129" s="216" t="s">
        <v>7144</v>
      </c>
      <c r="G129" s="217" t="s">
        <v>408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307</v>
      </c>
      <c r="AT129" s="225" t="s">
        <v>192</v>
      </c>
      <c r="AU129" s="225" t="s">
        <v>207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307</v>
      </c>
      <c r="BM129" s="225" t="s">
        <v>1331</v>
      </c>
    </row>
    <row r="130" s="2" customFormat="1" ht="16.5" customHeight="1">
      <c r="A130" s="40"/>
      <c r="B130" s="41"/>
      <c r="C130" s="214" t="s">
        <v>405</v>
      </c>
      <c r="D130" s="214" t="s">
        <v>192</v>
      </c>
      <c r="E130" s="215" t="s">
        <v>7145</v>
      </c>
      <c r="F130" s="216" t="s">
        <v>7146</v>
      </c>
      <c r="G130" s="217" t="s">
        <v>408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307</v>
      </c>
      <c r="AT130" s="225" t="s">
        <v>192</v>
      </c>
      <c r="AU130" s="225" t="s">
        <v>207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307</v>
      </c>
      <c r="BM130" s="225" t="s">
        <v>1344</v>
      </c>
    </row>
    <row r="131" s="2" customFormat="1" ht="16.5" customHeight="1">
      <c r="A131" s="40"/>
      <c r="B131" s="41"/>
      <c r="C131" s="214" t="s">
        <v>411</v>
      </c>
      <c r="D131" s="214" t="s">
        <v>192</v>
      </c>
      <c r="E131" s="215" t="s">
        <v>7147</v>
      </c>
      <c r="F131" s="216" t="s">
        <v>7148</v>
      </c>
      <c r="G131" s="217" t="s">
        <v>408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307</v>
      </c>
      <c r="AT131" s="225" t="s">
        <v>192</v>
      </c>
      <c r="AU131" s="225" t="s">
        <v>207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307</v>
      </c>
      <c r="BM131" s="225" t="s">
        <v>1361</v>
      </c>
    </row>
    <row r="132" s="2" customFormat="1" ht="16.5" customHeight="1">
      <c r="A132" s="40"/>
      <c r="B132" s="41"/>
      <c r="C132" s="214" t="s">
        <v>415</v>
      </c>
      <c r="D132" s="214" t="s">
        <v>192</v>
      </c>
      <c r="E132" s="215" t="s">
        <v>7149</v>
      </c>
      <c r="F132" s="216" t="s">
        <v>7150</v>
      </c>
      <c r="G132" s="217" t="s">
        <v>6709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307</v>
      </c>
      <c r="AT132" s="225" t="s">
        <v>192</v>
      </c>
      <c r="AU132" s="225" t="s">
        <v>207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307</v>
      </c>
      <c r="BM132" s="225" t="s">
        <v>1373</v>
      </c>
    </row>
    <row r="133" s="12" customFormat="1" ht="20.88" customHeight="1">
      <c r="A133" s="12"/>
      <c r="B133" s="198"/>
      <c r="C133" s="199"/>
      <c r="D133" s="200" t="s">
        <v>71</v>
      </c>
      <c r="E133" s="212" t="s">
        <v>7151</v>
      </c>
      <c r="F133" s="212" t="s">
        <v>7152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SUM(P134:P142)</f>
        <v>0</v>
      </c>
      <c r="Q133" s="206"/>
      <c r="R133" s="207">
        <f>SUM(R134:R142)</f>
        <v>0</v>
      </c>
      <c r="S133" s="206"/>
      <c r="T133" s="208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79</v>
      </c>
      <c r="AT133" s="210" t="s">
        <v>71</v>
      </c>
      <c r="AU133" s="210" t="s">
        <v>82</v>
      </c>
      <c r="AY133" s="209" t="s">
        <v>190</v>
      </c>
      <c r="BK133" s="211">
        <f>SUM(BK134:BK142)</f>
        <v>0</v>
      </c>
    </row>
    <row r="134" s="2" customFormat="1" ht="16.5" customHeight="1">
      <c r="A134" s="40"/>
      <c r="B134" s="41"/>
      <c r="C134" s="214" t="s">
        <v>419</v>
      </c>
      <c r="D134" s="214" t="s">
        <v>192</v>
      </c>
      <c r="E134" s="215" t="s">
        <v>7153</v>
      </c>
      <c r="F134" s="216" t="s">
        <v>7134</v>
      </c>
      <c r="G134" s="217" t="s">
        <v>408</v>
      </c>
      <c r="H134" s="218">
        <v>4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307</v>
      </c>
      <c r="AT134" s="225" t="s">
        <v>192</v>
      </c>
      <c r="AU134" s="225" t="s">
        <v>207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307</v>
      </c>
      <c r="BM134" s="225" t="s">
        <v>1388</v>
      </c>
    </row>
    <row r="135" s="2" customFormat="1" ht="16.5" customHeight="1">
      <c r="A135" s="40"/>
      <c r="B135" s="41"/>
      <c r="C135" s="214" t="s">
        <v>575</v>
      </c>
      <c r="D135" s="214" t="s">
        <v>192</v>
      </c>
      <c r="E135" s="215" t="s">
        <v>7154</v>
      </c>
      <c r="F135" s="216" t="s">
        <v>7136</v>
      </c>
      <c r="G135" s="217" t="s">
        <v>408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307</v>
      </c>
      <c r="AT135" s="225" t="s">
        <v>192</v>
      </c>
      <c r="AU135" s="225" t="s">
        <v>207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307</v>
      </c>
      <c r="BM135" s="225" t="s">
        <v>1401</v>
      </c>
    </row>
    <row r="136" s="2" customFormat="1" ht="16.5" customHeight="1">
      <c r="A136" s="40"/>
      <c r="B136" s="41"/>
      <c r="C136" s="214" t="s">
        <v>582</v>
      </c>
      <c r="D136" s="214" t="s">
        <v>192</v>
      </c>
      <c r="E136" s="215" t="s">
        <v>7155</v>
      </c>
      <c r="F136" s="216" t="s">
        <v>7138</v>
      </c>
      <c r="G136" s="217" t="s">
        <v>408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307</v>
      </c>
      <c r="AT136" s="225" t="s">
        <v>192</v>
      </c>
      <c r="AU136" s="225" t="s">
        <v>207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307</v>
      </c>
      <c r="BM136" s="225" t="s">
        <v>1455</v>
      </c>
    </row>
    <row r="137" s="2" customFormat="1" ht="16.5" customHeight="1">
      <c r="A137" s="40"/>
      <c r="B137" s="41"/>
      <c r="C137" s="214" t="s">
        <v>1035</v>
      </c>
      <c r="D137" s="214" t="s">
        <v>192</v>
      </c>
      <c r="E137" s="215" t="s">
        <v>7156</v>
      </c>
      <c r="F137" s="216" t="s">
        <v>7140</v>
      </c>
      <c r="G137" s="217" t="s">
        <v>408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307</v>
      </c>
      <c r="AT137" s="225" t="s">
        <v>192</v>
      </c>
      <c r="AU137" s="225" t="s">
        <v>207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307</v>
      </c>
      <c r="BM137" s="225" t="s">
        <v>1515</v>
      </c>
    </row>
    <row r="138" s="2" customFormat="1" ht="16.5" customHeight="1">
      <c r="A138" s="40"/>
      <c r="B138" s="41"/>
      <c r="C138" s="214" t="s">
        <v>1040</v>
      </c>
      <c r="D138" s="214" t="s">
        <v>192</v>
      </c>
      <c r="E138" s="215" t="s">
        <v>7157</v>
      </c>
      <c r="F138" s="216" t="s">
        <v>7142</v>
      </c>
      <c r="G138" s="217" t="s">
        <v>408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307</v>
      </c>
      <c r="AT138" s="225" t="s">
        <v>192</v>
      </c>
      <c r="AU138" s="225" t="s">
        <v>207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307</v>
      </c>
      <c r="BM138" s="225" t="s">
        <v>1531</v>
      </c>
    </row>
    <row r="139" s="2" customFormat="1" ht="16.5" customHeight="1">
      <c r="A139" s="40"/>
      <c r="B139" s="41"/>
      <c r="C139" s="214" t="s">
        <v>1048</v>
      </c>
      <c r="D139" s="214" t="s">
        <v>192</v>
      </c>
      <c r="E139" s="215" t="s">
        <v>7158</v>
      </c>
      <c r="F139" s="216" t="s">
        <v>7144</v>
      </c>
      <c r="G139" s="217" t="s">
        <v>408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307</v>
      </c>
      <c r="AT139" s="225" t="s">
        <v>192</v>
      </c>
      <c r="AU139" s="225" t="s">
        <v>207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307</v>
      </c>
      <c r="BM139" s="225" t="s">
        <v>1545</v>
      </c>
    </row>
    <row r="140" s="2" customFormat="1" ht="16.5" customHeight="1">
      <c r="A140" s="40"/>
      <c r="B140" s="41"/>
      <c r="C140" s="214" t="s">
        <v>1059</v>
      </c>
      <c r="D140" s="214" t="s">
        <v>192</v>
      </c>
      <c r="E140" s="215" t="s">
        <v>7159</v>
      </c>
      <c r="F140" s="216" t="s">
        <v>7146</v>
      </c>
      <c r="G140" s="217" t="s">
        <v>408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307</v>
      </c>
      <c r="AT140" s="225" t="s">
        <v>192</v>
      </c>
      <c r="AU140" s="225" t="s">
        <v>207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307</v>
      </c>
      <c r="BM140" s="225" t="s">
        <v>1558</v>
      </c>
    </row>
    <row r="141" s="2" customFormat="1" ht="16.5" customHeight="1">
      <c r="A141" s="40"/>
      <c r="B141" s="41"/>
      <c r="C141" s="214" t="s">
        <v>1069</v>
      </c>
      <c r="D141" s="214" t="s">
        <v>192</v>
      </c>
      <c r="E141" s="215" t="s">
        <v>7160</v>
      </c>
      <c r="F141" s="216" t="s">
        <v>7161</v>
      </c>
      <c r="G141" s="217" t="s">
        <v>408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307</v>
      </c>
      <c r="AT141" s="225" t="s">
        <v>192</v>
      </c>
      <c r="AU141" s="225" t="s">
        <v>207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307</v>
      </c>
      <c r="BM141" s="225" t="s">
        <v>1565</v>
      </c>
    </row>
    <row r="142" s="2" customFormat="1" ht="16.5" customHeight="1">
      <c r="A142" s="40"/>
      <c r="B142" s="41"/>
      <c r="C142" s="214" t="s">
        <v>1088</v>
      </c>
      <c r="D142" s="214" t="s">
        <v>192</v>
      </c>
      <c r="E142" s="215" t="s">
        <v>7162</v>
      </c>
      <c r="F142" s="216" t="s">
        <v>7150</v>
      </c>
      <c r="G142" s="217" t="s">
        <v>6709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307</v>
      </c>
      <c r="AT142" s="225" t="s">
        <v>192</v>
      </c>
      <c r="AU142" s="225" t="s">
        <v>207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307</v>
      </c>
      <c r="BM142" s="225" t="s">
        <v>1591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7163</v>
      </c>
      <c r="F143" s="212" t="s">
        <v>7164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SUM(P144:P167)</f>
        <v>0</v>
      </c>
      <c r="Q143" s="206"/>
      <c r="R143" s="207">
        <f>SUM(R144:R167)</f>
        <v>1.0607</v>
      </c>
      <c r="S143" s="206"/>
      <c r="T143" s="208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82</v>
      </c>
      <c r="AT143" s="210" t="s">
        <v>71</v>
      </c>
      <c r="AU143" s="210" t="s">
        <v>79</v>
      </c>
      <c r="AY143" s="209" t="s">
        <v>190</v>
      </c>
      <c r="BK143" s="211">
        <f>SUM(BK144:BK167)</f>
        <v>0</v>
      </c>
    </row>
    <row r="144" s="2" customFormat="1" ht="16.5" customHeight="1">
      <c r="A144" s="40"/>
      <c r="B144" s="41"/>
      <c r="C144" s="214" t="s">
        <v>1121</v>
      </c>
      <c r="D144" s="214" t="s">
        <v>192</v>
      </c>
      <c r="E144" s="215" t="s">
        <v>7165</v>
      </c>
      <c r="F144" s="216" t="s">
        <v>7166</v>
      </c>
      <c r="G144" s="217" t="s">
        <v>380</v>
      </c>
      <c r="H144" s="218">
        <v>110</v>
      </c>
      <c r="I144" s="219"/>
      <c r="J144" s="220">
        <f>ROUND(I144*H144,2)</f>
        <v>0</v>
      </c>
      <c r="K144" s="216" t="s">
        <v>196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0.00071000000000000002</v>
      </c>
      <c r="R144" s="223">
        <f>Q144*H144</f>
        <v>0.078100000000000003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307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307</v>
      </c>
      <c r="BM144" s="225" t="s">
        <v>1595</v>
      </c>
    </row>
    <row r="145" s="2" customFormat="1">
      <c r="A145" s="40"/>
      <c r="B145" s="41"/>
      <c r="C145" s="42"/>
      <c r="D145" s="227" t="s">
        <v>199</v>
      </c>
      <c r="E145" s="42"/>
      <c r="F145" s="228" t="s">
        <v>7167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199</v>
      </c>
      <c r="AU145" s="19" t="s">
        <v>82</v>
      </c>
    </row>
    <row r="146" s="2" customFormat="1" ht="16.5" customHeight="1">
      <c r="A146" s="40"/>
      <c r="B146" s="41"/>
      <c r="C146" s="214" t="s">
        <v>1170</v>
      </c>
      <c r="D146" s="214" t="s">
        <v>192</v>
      </c>
      <c r="E146" s="215" t="s">
        <v>7168</v>
      </c>
      <c r="F146" s="216" t="s">
        <v>7169</v>
      </c>
      <c r="G146" s="217" t="s">
        <v>380</v>
      </c>
      <c r="H146" s="218">
        <v>160</v>
      </c>
      <c r="I146" s="219"/>
      <c r="J146" s="220">
        <f>ROUND(I146*H146,2)</f>
        <v>0</v>
      </c>
      <c r="K146" s="216" t="s">
        <v>196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0.00125</v>
      </c>
      <c r="R146" s="223">
        <f>Q146*H146</f>
        <v>0.20000000000000001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307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307</v>
      </c>
      <c r="BM146" s="225" t="s">
        <v>1640</v>
      </c>
    </row>
    <row r="147" s="2" customFormat="1">
      <c r="A147" s="40"/>
      <c r="B147" s="41"/>
      <c r="C147" s="42"/>
      <c r="D147" s="227" t="s">
        <v>199</v>
      </c>
      <c r="E147" s="42"/>
      <c r="F147" s="228" t="s">
        <v>7170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199</v>
      </c>
      <c r="AU147" s="19" t="s">
        <v>82</v>
      </c>
    </row>
    <row r="148" s="2" customFormat="1" ht="16.5" customHeight="1">
      <c r="A148" s="40"/>
      <c r="B148" s="41"/>
      <c r="C148" s="214" t="s">
        <v>305</v>
      </c>
      <c r="D148" s="214" t="s">
        <v>192</v>
      </c>
      <c r="E148" s="215" t="s">
        <v>7171</v>
      </c>
      <c r="F148" s="216" t="s">
        <v>7172</v>
      </c>
      <c r="G148" s="217" t="s">
        <v>380</v>
      </c>
      <c r="H148" s="218">
        <v>50</v>
      </c>
      <c r="I148" s="219"/>
      <c r="J148" s="220">
        <f>ROUND(I148*H148,2)</f>
        <v>0</v>
      </c>
      <c r="K148" s="216" t="s">
        <v>196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0.0016199999999999999</v>
      </c>
      <c r="R148" s="223">
        <f>Q148*H148</f>
        <v>0.080999999999999989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307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307</v>
      </c>
      <c r="BM148" s="225" t="s">
        <v>1704</v>
      </c>
    </row>
    <row r="149" s="2" customFormat="1">
      <c r="A149" s="40"/>
      <c r="B149" s="41"/>
      <c r="C149" s="42"/>
      <c r="D149" s="227" t="s">
        <v>199</v>
      </c>
      <c r="E149" s="42"/>
      <c r="F149" s="228" t="s">
        <v>7173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199</v>
      </c>
      <c r="AU149" s="19" t="s">
        <v>82</v>
      </c>
    </row>
    <row r="150" s="2" customFormat="1" ht="16.5" customHeight="1">
      <c r="A150" s="40"/>
      <c r="B150" s="41"/>
      <c r="C150" s="214" t="s">
        <v>1239</v>
      </c>
      <c r="D150" s="214" t="s">
        <v>192</v>
      </c>
      <c r="E150" s="215" t="s">
        <v>7174</v>
      </c>
      <c r="F150" s="216" t="s">
        <v>7175</v>
      </c>
      <c r="G150" s="217" t="s">
        <v>380</v>
      </c>
      <c r="H150" s="218">
        <v>140</v>
      </c>
      <c r="I150" s="219"/>
      <c r="J150" s="220">
        <f>ROUND(I150*H150,2)</f>
        <v>0</v>
      </c>
      <c r="K150" s="216" t="s">
        <v>196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0.00197</v>
      </c>
      <c r="R150" s="223">
        <f>Q150*H150</f>
        <v>0.27579999999999999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307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307</v>
      </c>
      <c r="BM150" s="225" t="s">
        <v>1724</v>
      </c>
    </row>
    <row r="151" s="2" customFormat="1">
      <c r="A151" s="40"/>
      <c r="B151" s="41"/>
      <c r="C151" s="42"/>
      <c r="D151" s="227" t="s">
        <v>199</v>
      </c>
      <c r="E151" s="42"/>
      <c r="F151" s="228" t="s">
        <v>7176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 ht="16.5" customHeight="1">
      <c r="A152" s="40"/>
      <c r="B152" s="41"/>
      <c r="C152" s="214" t="s">
        <v>1248</v>
      </c>
      <c r="D152" s="214" t="s">
        <v>192</v>
      </c>
      <c r="E152" s="215" t="s">
        <v>7177</v>
      </c>
      <c r="F152" s="216" t="s">
        <v>7178</v>
      </c>
      <c r="G152" s="217" t="s">
        <v>380</v>
      </c>
      <c r="H152" s="218">
        <v>100</v>
      </c>
      <c r="I152" s="219"/>
      <c r="J152" s="220">
        <f>ROUND(I152*H152,2)</f>
        <v>0</v>
      </c>
      <c r="K152" s="216" t="s">
        <v>196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0.0034499999999999999</v>
      </c>
      <c r="R152" s="223">
        <f>Q152*H152</f>
        <v>0.34499999999999997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307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307</v>
      </c>
      <c r="BM152" s="225" t="s">
        <v>1735</v>
      </c>
    </row>
    <row r="153" s="2" customFormat="1">
      <c r="A153" s="40"/>
      <c r="B153" s="41"/>
      <c r="C153" s="42"/>
      <c r="D153" s="227" t="s">
        <v>199</v>
      </c>
      <c r="E153" s="42"/>
      <c r="F153" s="228" t="s">
        <v>7179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199</v>
      </c>
      <c r="AU153" s="19" t="s">
        <v>82</v>
      </c>
    </row>
    <row r="154" s="2" customFormat="1" ht="16.5" customHeight="1">
      <c r="A154" s="40"/>
      <c r="B154" s="41"/>
      <c r="C154" s="214" t="s">
        <v>1255</v>
      </c>
      <c r="D154" s="214" t="s">
        <v>192</v>
      </c>
      <c r="E154" s="215" t="s">
        <v>7180</v>
      </c>
      <c r="F154" s="216" t="s">
        <v>7181</v>
      </c>
      <c r="G154" s="217" t="s">
        <v>380</v>
      </c>
      <c r="H154" s="218">
        <v>20</v>
      </c>
      <c r="I154" s="219"/>
      <c r="J154" s="220">
        <f>ROUND(I154*H154,2)</f>
        <v>0</v>
      </c>
      <c r="K154" s="216" t="s">
        <v>196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0.0040400000000000002</v>
      </c>
      <c r="R154" s="223">
        <f>Q154*H154</f>
        <v>0.080800000000000011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307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307</v>
      </c>
      <c r="BM154" s="225" t="s">
        <v>1745</v>
      </c>
    </row>
    <row r="155" s="2" customFormat="1">
      <c r="A155" s="40"/>
      <c r="B155" s="41"/>
      <c r="C155" s="42"/>
      <c r="D155" s="227" t="s">
        <v>199</v>
      </c>
      <c r="E155" s="42"/>
      <c r="F155" s="228" t="s">
        <v>7182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199</v>
      </c>
      <c r="AU155" s="19" t="s">
        <v>82</v>
      </c>
    </row>
    <row r="156" s="2" customFormat="1" ht="16.5" customHeight="1">
      <c r="A156" s="40"/>
      <c r="B156" s="41"/>
      <c r="C156" s="214" t="s">
        <v>1261</v>
      </c>
      <c r="D156" s="214" t="s">
        <v>192</v>
      </c>
      <c r="E156" s="215" t="s">
        <v>7183</v>
      </c>
      <c r="F156" s="216" t="s">
        <v>7184</v>
      </c>
      <c r="G156" s="217" t="s">
        <v>6709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307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307</v>
      </c>
      <c r="BM156" s="225" t="s">
        <v>1755</v>
      </c>
    </row>
    <row r="157" s="2" customFormat="1" ht="37.8" customHeight="1">
      <c r="A157" s="40"/>
      <c r="B157" s="41"/>
      <c r="C157" s="214" t="s">
        <v>810</v>
      </c>
      <c r="D157" s="214" t="s">
        <v>192</v>
      </c>
      <c r="E157" s="215" t="s">
        <v>7185</v>
      </c>
      <c r="F157" s="216" t="s">
        <v>7186</v>
      </c>
      <c r="G157" s="217" t="s">
        <v>408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307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307</v>
      </c>
      <c r="BM157" s="225" t="s">
        <v>1780</v>
      </c>
    </row>
    <row r="158" s="2" customFormat="1" ht="16.5" customHeight="1">
      <c r="A158" s="40"/>
      <c r="B158" s="41"/>
      <c r="C158" s="214" t="s">
        <v>1276</v>
      </c>
      <c r="D158" s="214" t="s">
        <v>192</v>
      </c>
      <c r="E158" s="215" t="s">
        <v>7187</v>
      </c>
      <c r="F158" s="216" t="s">
        <v>7188</v>
      </c>
      <c r="G158" s="217" t="s">
        <v>6709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307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307</v>
      </c>
      <c r="BM158" s="225" t="s">
        <v>1795</v>
      </c>
    </row>
    <row r="159" s="2" customFormat="1" ht="16.5" customHeight="1">
      <c r="A159" s="40"/>
      <c r="B159" s="41"/>
      <c r="C159" s="214" t="s">
        <v>1282</v>
      </c>
      <c r="D159" s="214" t="s">
        <v>192</v>
      </c>
      <c r="E159" s="215" t="s">
        <v>7189</v>
      </c>
      <c r="F159" s="216" t="s">
        <v>7190</v>
      </c>
      <c r="G159" s="217" t="s">
        <v>380</v>
      </c>
      <c r="H159" s="218">
        <v>20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307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307</v>
      </c>
      <c r="BM159" s="225" t="s">
        <v>1810</v>
      </c>
    </row>
    <row r="160" s="2" customFormat="1" ht="16.5" customHeight="1">
      <c r="A160" s="40"/>
      <c r="B160" s="41"/>
      <c r="C160" s="214" t="s">
        <v>1291</v>
      </c>
      <c r="D160" s="214" t="s">
        <v>192</v>
      </c>
      <c r="E160" s="215" t="s">
        <v>7191</v>
      </c>
      <c r="F160" s="216" t="s">
        <v>7192</v>
      </c>
      <c r="G160" s="217" t="s">
        <v>380</v>
      </c>
      <c r="H160" s="218">
        <v>110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307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307</v>
      </c>
      <c r="BM160" s="225" t="s">
        <v>1819</v>
      </c>
    </row>
    <row r="161" s="2" customFormat="1" ht="16.5" customHeight="1">
      <c r="A161" s="40"/>
      <c r="B161" s="41"/>
      <c r="C161" s="214" t="s">
        <v>1303</v>
      </c>
      <c r="D161" s="214" t="s">
        <v>192</v>
      </c>
      <c r="E161" s="215" t="s">
        <v>7193</v>
      </c>
      <c r="F161" s="216" t="s">
        <v>7194</v>
      </c>
      <c r="G161" s="217" t="s">
        <v>380</v>
      </c>
      <c r="H161" s="218">
        <v>160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307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307</v>
      </c>
      <c r="BM161" s="225" t="s">
        <v>1833</v>
      </c>
    </row>
    <row r="162" s="2" customFormat="1" ht="16.5" customHeight="1">
      <c r="A162" s="40"/>
      <c r="B162" s="41"/>
      <c r="C162" s="214" t="s">
        <v>1310</v>
      </c>
      <c r="D162" s="214" t="s">
        <v>192</v>
      </c>
      <c r="E162" s="215" t="s">
        <v>7195</v>
      </c>
      <c r="F162" s="216" t="s">
        <v>7196</v>
      </c>
      <c r="G162" s="217" t="s">
        <v>380</v>
      </c>
      <c r="H162" s="218">
        <v>50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307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307</v>
      </c>
      <c r="BM162" s="225" t="s">
        <v>1845</v>
      </c>
    </row>
    <row r="163" s="2" customFormat="1" ht="16.5" customHeight="1">
      <c r="A163" s="40"/>
      <c r="B163" s="41"/>
      <c r="C163" s="214" t="s">
        <v>1316</v>
      </c>
      <c r="D163" s="214" t="s">
        <v>192</v>
      </c>
      <c r="E163" s="215" t="s">
        <v>7197</v>
      </c>
      <c r="F163" s="216" t="s">
        <v>7198</v>
      </c>
      <c r="G163" s="217" t="s">
        <v>380</v>
      </c>
      <c r="H163" s="218">
        <v>140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307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307</v>
      </c>
      <c r="BM163" s="225" t="s">
        <v>2044</v>
      </c>
    </row>
    <row r="164" s="2" customFormat="1" ht="16.5" customHeight="1">
      <c r="A164" s="40"/>
      <c r="B164" s="41"/>
      <c r="C164" s="214" t="s">
        <v>1325</v>
      </c>
      <c r="D164" s="214" t="s">
        <v>192</v>
      </c>
      <c r="E164" s="215" t="s">
        <v>7199</v>
      </c>
      <c r="F164" s="216" t="s">
        <v>7200</v>
      </c>
      <c r="G164" s="217" t="s">
        <v>380</v>
      </c>
      <c r="H164" s="218">
        <v>100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307</v>
      </c>
      <c r="AT164" s="225" t="s">
        <v>192</v>
      </c>
      <c r="AU164" s="225" t="s">
        <v>82</v>
      </c>
      <c r="AY164" s="19" t="s">
        <v>190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307</v>
      </c>
      <c r="BM164" s="225" t="s">
        <v>2087</v>
      </c>
    </row>
    <row r="165" s="2" customFormat="1" ht="16.5" customHeight="1">
      <c r="A165" s="40"/>
      <c r="B165" s="41"/>
      <c r="C165" s="214" t="s">
        <v>1331</v>
      </c>
      <c r="D165" s="214" t="s">
        <v>192</v>
      </c>
      <c r="E165" s="215" t="s">
        <v>7201</v>
      </c>
      <c r="F165" s="216" t="s">
        <v>7202</v>
      </c>
      <c r="G165" s="217" t="s">
        <v>380</v>
      </c>
      <c r="H165" s="218">
        <v>20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307</v>
      </c>
      <c r="AT165" s="225" t="s">
        <v>192</v>
      </c>
      <c r="AU165" s="225" t="s">
        <v>82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307</v>
      </c>
      <c r="BM165" s="225" t="s">
        <v>2097</v>
      </c>
    </row>
    <row r="166" s="2" customFormat="1" ht="16.5" customHeight="1">
      <c r="A166" s="40"/>
      <c r="B166" s="41"/>
      <c r="C166" s="214" t="s">
        <v>1337</v>
      </c>
      <c r="D166" s="214" t="s">
        <v>192</v>
      </c>
      <c r="E166" s="215" t="s">
        <v>7203</v>
      </c>
      <c r="F166" s="216" t="s">
        <v>7204</v>
      </c>
      <c r="G166" s="217" t="s">
        <v>6709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307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307</v>
      </c>
      <c r="BM166" s="225" t="s">
        <v>2107</v>
      </c>
    </row>
    <row r="167" s="2" customFormat="1" ht="16.5" customHeight="1">
      <c r="A167" s="40"/>
      <c r="B167" s="41"/>
      <c r="C167" s="214" t="s">
        <v>1344</v>
      </c>
      <c r="D167" s="214" t="s">
        <v>192</v>
      </c>
      <c r="E167" s="215" t="s">
        <v>7205</v>
      </c>
      <c r="F167" s="216" t="s">
        <v>7206</v>
      </c>
      <c r="G167" s="217" t="s">
        <v>380</v>
      </c>
      <c r="H167" s="218">
        <v>20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307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307</v>
      </c>
      <c r="BM167" s="225" t="s">
        <v>2118</v>
      </c>
    </row>
    <row r="168" s="12" customFormat="1" ht="22.8" customHeight="1">
      <c r="A168" s="12"/>
      <c r="B168" s="198"/>
      <c r="C168" s="199"/>
      <c r="D168" s="200" t="s">
        <v>71</v>
      </c>
      <c r="E168" s="212" t="s">
        <v>7207</v>
      </c>
      <c r="F168" s="212" t="s">
        <v>7208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SUM(P169:P182)</f>
        <v>0</v>
      </c>
      <c r="Q168" s="206"/>
      <c r="R168" s="207">
        <f>SUM(R169:R182)</f>
        <v>0</v>
      </c>
      <c r="S168" s="206"/>
      <c r="T168" s="208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82</v>
      </c>
      <c r="AT168" s="210" t="s">
        <v>71</v>
      </c>
      <c r="AU168" s="210" t="s">
        <v>79</v>
      </c>
      <c r="AY168" s="209" t="s">
        <v>190</v>
      </c>
      <c r="BK168" s="211">
        <f>SUM(BK169:BK182)</f>
        <v>0</v>
      </c>
    </row>
    <row r="169" s="2" customFormat="1" ht="24.15" customHeight="1">
      <c r="A169" s="40"/>
      <c r="B169" s="41"/>
      <c r="C169" s="214" t="s">
        <v>1354</v>
      </c>
      <c r="D169" s="214" t="s">
        <v>192</v>
      </c>
      <c r="E169" s="215" t="s">
        <v>7209</v>
      </c>
      <c r="F169" s="216" t="s">
        <v>7210</v>
      </c>
      <c r="G169" s="217" t="s">
        <v>408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307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307</v>
      </c>
      <c r="BM169" s="225" t="s">
        <v>2128</v>
      </c>
    </row>
    <row r="170" s="2" customFormat="1" ht="24.15" customHeight="1">
      <c r="A170" s="40"/>
      <c r="B170" s="41"/>
      <c r="C170" s="214" t="s">
        <v>1361</v>
      </c>
      <c r="D170" s="214" t="s">
        <v>192</v>
      </c>
      <c r="E170" s="215" t="s">
        <v>7211</v>
      </c>
      <c r="F170" s="216" t="s">
        <v>7212</v>
      </c>
      <c r="G170" s="217" t="s">
        <v>408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307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307</v>
      </c>
      <c r="BM170" s="225" t="s">
        <v>2149</v>
      </c>
    </row>
    <row r="171" s="2" customFormat="1" ht="24.15" customHeight="1">
      <c r="A171" s="40"/>
      <c r="B171" s="41"/>
      <c r="C171" s="214" t="s">
        <v>1366</v>
      </c>
      <c r="D171" s="214" t="s">
        <v>192</v>
      </c>
      <c r="E171" s="215" t="s">
        <v>7213</v>
      </c>
      <c r="F171" s="216" t="s">
        <v>7214</v>
      </c>
      <c r="G171" s="217" t="s">
        <v>408</v>
      </c>
      <c r="H171" s="218">
        <v>4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307</v>
      </c>
      <c r="AT171" s="225" t="s">
        <v>192</v>
      </c>
      <c r="AU171" s="225" t="s">
        <v>82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307</v>
      </c>
      <c r="BM171" s="225" t="s">
        <v>2165</v>
      </c>
    </row>
    <row r="172" s="2" customFormat="1" ht="24.15" customHeight="1">
      <c r="A172" s="40"/>
      <c r="B172" s="41"/>
      <c r="C172" s="214" t="s">
        <v>1373</v>
      </c>
      <c r="D172" s="214" t="s">
        <v>192</v>
      </c>
      <c r="E172" s="215" t="s">
        <v>7215</v>
      </c>
      <c r="F172" s="216" t="s">
        <v>7216</v>
      </c>
      <c r="G172" s="217" t="s">
        <v>408</v>
      </c>
      <c r="H172" s="218">
        <v>6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307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307</v>
      </c>
      <c r="BM172" s="225" t="s">
        <v>2183</v>
      </c>
    </row>
    <row r="173" s="2" customFormat="1" ht="24.15" customHeight="1">
      <c r="A173" s="40"/>
      <c r="B173" s="41"/>
      <c r="C173" s="214" t="s">
        <v>1380</v>
      </c>
      <c r="D173" s="214" t="s">
        <v>192</v>
      </c>
      <c r="E173" s="215" t="s">
        <v>7217</v>
      </c>
      <c r="F173" s="216" t="s">
        <v>7218</v>
      </c>
      <c r="G173" s="217" t="s">
        <v>408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307</v>
      </c>
      <c r="AT173" s="225" t="s">
        <v>192</v>
      </c>
      <c r="AU173" s="225" t="s">
        <v>82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307</v>
      </c>
      <c r="BM173" s="225" t="s">
        <v>2210</v>
      </c>
    </row>
    <row r="174" s="2" customFormat="1" ht="16.5" customHeight="1">
      <c r="A174" s="40"/>
      <c r="B174" s="41"/>
      <c r="C174" s="214" t="s">
        <v>1388</v>
      </c>
      <c r="D174" s="214" t="s">
        <v>192</v>
      </c>
      <c r="E174" s="215" t="s">
        <v>7219</v>
      </c>
      <c r="F174" s="216" t="s">
        <v>7220</v>
      </c>
      <c r="G174" s="217" t="s">
        <v>408</v>
      </c>
      <c r="H174" s="218">
        <v>26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307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307</v>
      </c>
      <c r="BM174" s="225" t="s">
        <v>2221</v>
      </c>
    </row>
    <row r="175" s="2" customFormat="1" ht="24.15" customHeight="1">
      <c r="A175" s="40"/>
      <c r="B175" s="41"/>
      <c r="C175" s="214" t="s">
        <v>1396</v>
      </c>
      <c r="D175" s="214" t="s">
        <v>192</v>
      </c>
      <c r="E175" s="215" t="s">
        <v>7221</v>
      </c>
      <c r="F175" s="216" t="s">
        <v>7222</v>
      </c>
      <c r="G175" s="217" t="s">
        <v>380</v>
      </c>
      <c r="H175" s="218">
        <v>17280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307</v>
      </c>
      <c r="AT175" s="225" t="s">
        <v>192</v>
      </c>
      <c r="AU175" s="225" t="s">
        <v>82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307</v>
      </c>
      <c r="BM175" s="225" t="s">
        <v>2234</v>
      </c>
    </row>
    <row r="176" s="2" customFormat="1" ht="16.5" customHeight="1">
      <c r="A176" s="40"/>
      <c r="B176" s="41"/>
      <c r="C176" s="214" t="s">
        <v>1401</v>
      </c>
      <c r="D176" s="214" t="s">
        <v>192</v>
      </c>
      <c r="E176" s="215" t="s">
        <v>7223</v>
      </c>
      <c r="F176" s="216" t="s">
        <v>7224</v>
      </c>
      <c r="G176" s="217" t="s">
        <v>408</v>
      </c>
      <c r="H176" s="218">
        <v>69000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307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307</v>
      </c>
      <c r="BM176" s="225" t="s">
        <v>2251</v>
      </c>
    </row>
    <row r="177" s="2" customFormat="1" ht="16.5" customHeight="1">
      <c r="A177" s="40"/>
      <c r="B177" s="41"/>
      <c r="C177" s="214" t="s">
        <v>1409</v>
      </c>
      <c r="D177" s="214" t="s">
        <v>192</v>
      </c>
      <c r="E177" s="215" t="s">
        <v>7225</v>
      </c>
      <c r="F177" s="216" t="s">
        <v>7226</v>
      </c>
      <c r="G177" s="217" t="s">
        <v>408</v>
      </c>
      <c r="H177" s="218">
        <v>296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307</v>
      </c>
      <c r="AT177" s="225" t="s">
        <v>192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307</v>
      </c>
      <c r="BM177" s="225" t="s">
        <v>2271</v>
      </c>
    </row>
    <row r="178" s="2" customFormat="1" ht="16.5" customHeight="1">
      <c r="A178" s="40"/>
      <c r="B178" s="41"/>
      <c r="C178" s="214" t="s">
        <v>1455</v>
      </c>
      <c r="D178" s="214" t="s">
        <v>192</v>
      </c>
      <c r="E178" s="215" t="s">
        <v>7227</v>
      </c>
      <c r="F178" s="216" t="s">
        <v>7228</v>
      </c>
      <c r="G178" s="217" t="s">
        <v>408</v>
      </c>
      <c r="H178" s="218">
        <v>296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307</v>
      </c>
      <c r="AT178" s="225" t="s">
        <v>192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307</v>
      </c>
      <c r="BM178" s="225" t="s">
        <v>2295</v>
      </c>
    </row>
    <row r="179" s="2" customFormat="1" ht="16.5" customHeight="1">
      <c r="A179" s="40"/>
      <c r="B179" s="41"/>
      <c r="C179" s="214" t="s">
        <v>1507</v>
      </c>
      <c r="D179" s="214" t="s">
        <v>192</v>
      </c>
      <c r="E179" s="215" t="s">
        <v>7229</v>
      </c>
      <c r="F179" s="216" t="s">
        <v>7230</v>
      </c>
      <c r="G179" s="217" t="s">
        <v>214</v>
      </c>
      <c r="H179" s="218">
        <v>3090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307</v>
      </c>
      <c r="AT179" s="225" t="s">
        <v>192</v>
      </c>
      <c r="AU179" s="225" t="s">
        <v>82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307</v>
      </c>
      <c r="BM179" s="225" t="s">
        <v>2320</v>
      </c>
    </row>
    <row r="180" s="2" customFormat="1" ht="16.5" customHeight="1">
      <c r="A180" s="40"/>
      <c r="B180" s="41"/>
      <c r="C180" s="214" t="s">
        <v>1515</v>
      </c>
      <c r="D180" s="214" t="s">
        <v>192</v>
      </c>
      <c r="E180" s="215" t="s">
        <v>7231</v>
      </c>
      <c r="F180" s="216" t="s">
        <v>7232</v>
      </c>
      <c r="G180" s="217" t="s">
        <v>380</v>
      </c>
      <c r="H180" s="218">
        <v>2000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307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307</v>
      </c>
      <c r="BM180" s="225" t="s">
        <v>2335</v>
      </c>
    </row>
    <row r="181" s="2" customFormat="1" ht="16.5" customHeight="1">
      <c r="A181" s="40"/>
      <c r="B181" s="41"/>
      <c r="C181" s="214" t="s">
        <v>1524</v>
      </c>
      <c r="D181" s="214" t="s">
        <v>192</v>
      </c>
      <c r="E181" s="215" t="s">
        <v>7233</v>
      </c>
      <c r="F181" s="216" t="s">
        <v>7234</v>
      </c>
      <c r="G181" s="217" t="s">
        <v>380</v>
      </c>
      <c r="H181" s="218">
        <v>3000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307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307</v>
      </c>
      <c r="BM181" s="225" t="s">
        <v>2347</v>
      </c>
    </row>
    <row r="182" s="2" customFormat="1" ht="16.5" customHeight="1">
      <c r="A182" s="40"/>
      <c r="B182" s="41"/>
      <c r="C182" s="214" t="s">
        <v>1531</v>
      </c>
      <c r="D182" s="214" t="s">
        <v>192</v>
      </c>
      <c r="E182" s="215" t="s">
        <v>7235</v>
      </c>
      <c r="F182" s="216" t="s">
        <v>7236</v>
      </c>
      <c r="G182" s="217" t="s">
        <v>408</v>
      </c>
      <c r="H182" s="218">
        <v>148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307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307</v>
      </c>
      <c r="BM182" s="225" t="s">
        <v>2363</v>
      </c>
    </row>
    <row r="183" s="12" customFormat="1" ht="22.8" customHeight="1">
      <c r="A183" s="12"/>
      <c r="B183" s="198"/>
      <c r="C183" s="199"/>
      <c r="D183" s="200" t="s">
        <v>71</v>
      </c>
      <c r="E183" s="212" t="s">
        <v>6372</v>
      </c>
      <c r="F183" s="212" t="s">
        <v>6704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P184+P195+P206</f>
        <v>0</v>
      </c>
      <c r="Q183" s="206"/>
      <c r="R183" s="207">
        <f>R184+R195+R206</f>
        <v>0</v>
      </c>
      <c r="S183" s="206"/>
      <c r="T183" s="208">
        <f>T184+T195+T206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82</v>
      </c>
      <c r="AT183" s="210" t="s">
        <v>71</v>
      </c>
      <c r="AU183" s="210" t="s">
        <v>79</v>
      </c>
      <c r="AY183" s="209" t="s">
        <v>190</v>
      </c>
      <c r="BK183" s="211">
        <f>BK184+BK195+BK206</f>
        <v>0</v>
      </c>
    </row>
    <row r="184" s="12" customFormat="1" ht="20.88" customHeight="1">
      <c r="A184" s="12"/>
      <c r="B184" s="198"/>
      <c r="C184" s="199"/>
      <c r="D184" s="200" t="s">
        <v>71</v>
      </c>
      <c r="E184" s="212" t="s">
        <v>6705</v>
      </c>
      <c r="F184" s="212" t="s">
        <v>7237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SUM(P185:P194)</f>
        <v>0</v>
      </c>
      <c r="Q184" s="206"/>
      <c r="R184" s="207">
        <f>SUM(R185:R194)</f>
        <v>0</v>
      </c>
      <c r="S184" s="206"/>
      <c r="T184" s="208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79</v>
      </c>
      <c r="AT184" s="210" t="s">
        <v>71</v>
      </c>
      <c r="AU184" s="210" t="s">
        <v>82</v>
      </c>
      <c r="AY184" s="209" t="s">
        <v>190</v>
      </c>
      <c r="BK184" s="211">
        <f>SUM(BK185:BK194)</f>
        <v>0</v>
      </c>
    </row>
    <row r="185" s="2" customFormat="1" ht="37.8" customHeight="1">
      <c r="A185" s="40"/>
      <c r="B185" s="41"/>
      <c r="C185" s="214" t="s">
        <v>1536</v>
      </c>
      <c r="D185" s="214" t="s">
        <v>192</v>
      </c>
      <c r="E185" s="215" t="s">
        <v>6707</v>
      </c>
      <c r="F185" s="216" t="s">
        <v>7238</v>
      </c>
      <c r="G185" s="217" t="s">
        <v>408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307</v>
      </c>
      <c r="AT185" s="225" t="s">
        <v>192</v>
      </c>
      <c r="AU185" s="225" t="s">
        <v>207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307</v>
      </c>
      <c r="BM185" s="225" t="s">
        <v>2380</v>
      </c>
    </row>
    <row r="186" s="2" customFormat="1" ht="33" customHeight="1">
      <c r="A186" s="40"/>
      <c r="B186" s="41"/>
      <c r="C186" s="214" t="s">
        <v>1545</v>
      </c>
      <c r="D186" s="214" t="s">
        <v>192</v>
      </c>
      <c r="E186" s="215" t="s">
        <v>6710</v>
      </c>
      <c r="F186" s="216" t="s">
        <v>7239</v>
      </c>
      <c r="G186" s="217" t="s">
        <v>408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307</v>
      </c>
      <c r="AT186" s="225" t="s">
        <v>192</v>
      </c>
      <c r="AU186" s="225" t="s">
        <v>207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307</v>
      </c>
      <c r="BM186" s="225" t="s">
        <v>2394</v>
      </c>
    </row>
    <row r="187" s="2" customFormat="1" ht="16.5" customHeight="1">
      <c r="A187" s="40"/>
      <c r="B187" s="41"/>
      <c r="C187" s="214" t="s">
        <v>1551</v>
      </c>
      <c r="D187" s="214" t="s">
        <v>192</v>
      </c>
      <c r="E187" s="215" t="s">
        <v>6712</v>
      </c>
      <c r="F187" s="216" t="s">
        <v>7240</v>
      </c>
      <c r="G187" s="217" t="s">
        <v>408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307</v>
      </c>
      <c r="AT187" s="225" t="s">
        <v>192</v>
      </c>
      <c r="AU187" s="225" t="s">
        <v>207</v>
      </c>
      <c r="AY187" s="19" t="s">
        <v>190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307</v>
      </c>
      <c r="BM187" s="225" t="s">
        <v>2404</v>
      </c>
    </row>
    <row r="188" s="2" customFormat="1" ht="16.5" customHeight="1">
      <c r="A188" s="40"/>
      <c r="B188" s="41"/>
      <c r="C188" s="214" t="s">
        <v>1558</v>
      </c>
      <c r="D188" s="214" t="s">
        <v>192</v>
      </c>
      <c r="E188" s="215" t="s">
        <v>6714</v>
      </c>
      <c r="F188" s="216" t="s">
        <v>7241</v>
      </c>
      <c r="G188" s="217" t="s">
        <v>380</v>
      </c>
      <c r="H188" s="218">
        <v>10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307</v>
      </c>
      <c r="AT188" s="225" t="s">
        <v>192</v>
      </c>
      <c r="AU188" s="225" t="s">
        <v>207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307</v>
      </c>
      <c r="BM188" s="225" t="s">
        <v>2417</v>
      </c>
    </row>
    <row r="189" s="2" customFormat="1" ht="16.5" customHeight="1">
      <c r="A189" s="40"/>
      <c r="B189" s="41"/>
      <c r="C189" s="214" t="s">
        <v>1560</v>
      </c>
      <c r="D189" s="214" t="s">
        <v>192</v>
      </c>
      <c r="E189" s="215" t="s">
        <v>6716</v>
      </c>
      <c r="F189" s="216" t="s">
        <v>7242</v>
      </c>
      <c r="G189" s="217" t="s">
        <v>380</v>
      </c>
      <c r="H189" s="218">
        <v>10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307</v>
      </c>
      <c r="AT189" s="225" t="s">
        <v>192</v>
      </c>
      <c r="AU189" s="225" t="s">
        <v>207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307</v>
      </c>
      <c r="BM189" s="225" t="s">
        <v>2429</v>
      </c>
    </row>
    <row r="190" s="2" customFormat="1" ht="16.5" customHeight="1">
      <c r="A190" s="40"/>
      <c r="B190" s="41"/>
      <c r="C190" s="214" t="s">
        <v>1565</v>
      </c>
      <c r="D190" s="214" t="s">
        <v>192</v>
      </c>
      <c r="E190" s="215" t="s">
        <v>6718</v>
      </c>
      <c r="F190" s="216" t="s">
        <v>7243</v>
      </c>
      <c r="G190" s="217" t="s">
        <v>380</v>
      </c>
      <c r="H190" s="218">
        <v>11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307</v>
      </c>
      <c r="AT190" s="225" t="s">
        <v>192</v>
      </c>
      <c r="AU190" s="225" t="s">
        <v>207</v>
      </c>
      <c r="AY190" s="19" t="s">
        <v>190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307</v>
      </c>
      <c r="BM190" s="225" t="s">
        <v>2450</v>
      </c>
    </row>
    <row r="191" s="2" customFormat="1" ht="16.5" customHeight="1">
      <c r="A191" s="40"/>
      <c r="B191" s="41"/>
      <c r="C191" s="214" t="s">
        <v>1576</v>
      </c>
      <c r="D191" s="214" t="s">
        <v>192</v>
      </c>
      <c r="E191" s="215" t="s">
        <v>6720</v>
      </c>
      <c r="F191" s="216" t="s">
        <v>7244</v>
      </c>
      <c r="G191" s="217" t="s">
        <v>380</v>
      </c>
      <c r="H191" s="218">
        <v>5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307</v>
      </c>
      <c r="AT191" s="225" t="s">
        <v>192</v>
      </c>
      <c r="AU191" s="225" t="s">
        <v>207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307</v>
      </c>
      <c r="BM191" s="225" t="s">
        <v>2461</v>
      </c>
    </row>
    <row r="192" s="2" customFormat="1" ht="16.5" customHeight="1">
      <c r="A192" s="40"/>
      <c r="B192" s="41"/>
      <c r="C192" s="214" t="s">
        <v>1591</v>
      </c>
      <c r="D192" s="214" t="s">
        <v>192</v>
      </c>
      <c r="E192" s="215" t="s">
        <v>6722</v>
      </c>
      <c r="F192" s="216" t="s">
        <v>7245</v>
      </c>
      <c r="G192" s="217" t="s">
        <v>408</v>
      </c>
      <c r="H192" s="218">
        <v>4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307</v>
      </c>
      <c r="AT192" s="225" t="s">
        <v>192</v>
      </c>
      <c r="AU192" s="225" t="s">
        <v>207</v>
      </c>
      <c r="AY192" s="19" t="s">
        <v>190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307</v>
      </c>
      <c r="BM192" s="225" t="s">
        <v>2474</v>
      </c>
    </row>
    <row r="193" s="2" customFormat="1" ht="16.5" customHeight="1">
      <c r="A193" s="40"/>
      <c r="B193" s="41"/>
      <c r="C193" s="214" t="s">
        <v>1593</v>
      </c>
      <c r="D193" s="214" t="s">
        <v>192</v>
      </c>
      <c r="E193" s="215" t="s">
        <v>7246</v>
      </c>
      <c r="F193" s="216" t="s">
        <v>7247</v>
      </c>
      <c r="G193" s="217" t="s">
        <v>408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307</v>
      </c>
      <c r="AT193" s="225" t="s">
        <v>192</v>
      </c>
      <c r="AU193" s="225" t="s">
        <v>207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307</v>
      </c>
      <c r="BM193" s="225" t="s">
        <v>2487</v>
      </c>
    </row>
    <row r="194" s="2" customFormat="1" ht="16.5" customHeight="1">
      <c r="A194" s="40"/>
      <c r="B194" s="41"/>
      <c r="C194" s="214" t="s">
        <v>1595</v>
      </c>
      <c r="D194" s="214" t="s">
        <v>192</v>
      </c>
      <c r="E194" s="215" t="s">
        <v>6724</v>
      </c>
      <c r="F194" s="216" t="s">
        <v>6839</v>
      </c>
      <c r="G194" s="217" t="s">
        <v>6709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307</v>
      </c>
      <c r="AT194" s="225" t="s">
        <v>192</v>
      </c>
      <c r="AU194" s="225" t="s">
        <v>207</v>
      </c>
      <c r="AY194" s="19" t="s">
        <v>190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307</v>
      </c>
      <c r="BM194" s="225" t="s">
        <v>2507</v>
      </c>
    </row>
    <row r="195" s="12" customFormat="1" ht="20.88" customHeight="1">
      <c r="A195" s="12"/>
      <c r="B195" s="198"/>
      <c r="C195" s="199"/>
      <c r="D195" s="200" t="s">
        <v>71</v>
      </c>
      <c r="E195" s="212" t="s">
        <v>6840</v>
      </c>
      <c r="F195" s="212" t="s">
        <v>7248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SUM(P196:P205)</f>
        <v>0</v>
      </c>
      <c r="Q195" s="206"/>
      <c r="R195" s="207">
        <f>SUM(R196:R205)</f>
        <v>0</v>
      </c>
      <c r="S195" s="206"/>
      <c r="T195" s="208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79</v>
      </c>
      <c r="AT195" s="210" t="s">
        <v>71</v>
      </c>
      <c r="AU195" s="210" t="s">
        <v>82</v>
      </c>
      <c r="AY195" s="209" t="s">
        <v>190</v>
      </c>
      <c r="BK195" s="211">
        <f>SUM(BK196:BK205)</f>
        <v>0</v>
      </c>
    </row>
    <row r="196" s="2" customFormat="1" ht="37.8" customHeight="1">
      <c r="A196" s="40"/>
      <c r="B196" s="41"/>
      <c r="C196" s="214" t="s">
        <v>1611</v>
      </c>
      <c r="D196" s="214" t="s">
        <v>192</v>
      </c>
      <c r="E196" s="215" t="s">
        <v>6726</v>
      </c>
      <c r="F196" s="216" t="s">
        <v>7249</v>
      </c>
      <c r="G196" s="217" t="s">
        <v>408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307</v>
      </c>
      <c r="AT196" s="225" t="s">
        <v>192</v>
      </c>
      <c r="AU196" s="225" t="s">
        <v>207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307</v>
      </c>
      <c r="BM196" s="225" t="s">
        <v>2523</v>
      </c>
    </row>
    <row r="197" s="2" customFormat="1" ht="33" customHeight="1">
      <c r="A197" s="40"/>
      <c r="B197" s="41"/>
      <c r="C197" s="214" t="s">
        <v>1640</v>
      </c>
      <c r="D197" s="214" t="s">
        <v>192</v>
      </c>
      <c r="E197" s="215" t="s">
        <v>6728</v>
      </c>
      <c r="F197" s="216" t="s">
        <v>7250</v>
      </c>
      <c r="G197" s="217" t="s">
        <v>408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307</v>
      </c>
      <c r="AT197" s="225" t="s">
        <v>192</v>
      </c>
      <c r="AU197" s="225" t="s">
        <v>207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307</v>
      </c>
      <c r="BM197" s="225" t="s">
        <v>2535</v>
      </c>
    </row>
    <row r="198" s="2" customFormat="1" ht="16.5" customHeight="1">
      <c r="A198" s="40"/>
      <c r="B198" s="41"/>
      <c r="C198" s="214" t="s">
        <v>1647</v>
      </c>
      <c r="D198" s="214" t="s">
        <v>192</v>
      </c>
      <c r="E198" s="215" t="s">
        <v>6712</v>
      </c>
      <c r="F198" s="216" t="s">
        <v>7240</v>
      </c>
      <c r="G198" s="217" t="s">
        <v>408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307</v>
      </c>
      <c r="AT198" s="225" t="s">
        <v>192</v>
      </c>
      <c r="AU198" s="225" t="s">
        <v>207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307</v>
      </c>
      <c r="BM198" s="225" t="s">
        <v>2544</v>
      </c>
    </row>
    <row r="199" s="2" customFormat="1" ht="16.5" customHeight="1">
      <c r="A199" s="40"/>
      <c r="B199" s="41"/>
      <c r="C199" s="214" t="s">
        <v>1704</v>
      </c>
      <c r="D199" s="214" t="s">
        <v>192</v>
      </c>
      <c r="E199" s="215" t="s">
        <v>6714</v>
      </c>
      <c r="F199" s="216" t="s">
        <v>7241</v>
      </c>
      <c r="G199" s="217" t="s">
        <v>380</v>
      </c>
      <c r="H199" s="218">
        <v>6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307</v>
      </c>
      <c r="AT199" s="225" t="s">
        <v>192</v>
      </c>
      <c r="AU199" s="225" t="s">
        <v>207</v>
      </c>
      <c r="AY199" s="19" t="s">
        <v>190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307</v>
      </c>
      <c r="BM199" s="225" t="s">
        <v>2553</v>
      </c>
    </row>
    <row r="200" s="2" customFormat="1" ht="16.5" customHeight="1">
      <c r="A200" s="40"/>
      <c r="B200" s="41"/>
      <c r="C200" s="214" t="s">
        <v>1709</v>
      </c>
      <c r="D200" s="214" t="s">
        <v>192</v>
      </c>
      <c r="E200" s="215" t="s">
        <v>6730</v>
      </c>
      <c r="F200" s="216" t="s">
        <v>7251</v>
      </c>
      <c r="G200" s="217" t="s">
        <v>380</v>
      </c>
      <c r="H200" s="218">
        <v>6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307</v>
      </c>
      <c r="AT200" s="225" t="s">
        <v>192</v>
      </c>
      <c r="AU200" s="225" t="s">
        <v>207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307</v>
      </c>
      <c r="BM200" s="225" t="s">
        <v>2566</v>
      </c>
    </row>
    <row r="201" s="2" customFormat="1" ht="16.5" customHeight="1">
      <c r="A201" s="40"/>
      <c r="B201" s="41"/>
      <c r="C201" s="214" t="s">
        <v>1724</v>
      </c>
      <c r="D201" s="214" t="s">
        <v>192</v>
      </c>
      <c r="E201" s="215" t="s">
        <v>6718</v>
      </c>
      <c r="F201" s="216" t="s">
        <v>7243</v>
      </c>
      <c r="G201" s="217" t="s">
        <v>380</v>
      </c>
      <c r="H201" s="218">
        <v>7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307</v>
      </c>
      <c r="AT201" s="225" t="s">
        <v>192</v>
      </c>
      <c r="AU201" s="225" t="s">
        <v>207</v>
      </c>
      <c r="AY201" s="19" t="s">
        <v>190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307</v>
      </c>
      <c r="BM201" s="225" t="s">
        <v>2578</v>
      </c>
    </row>
    <row r="202" s="2" customFormat="1" ht="16.5" customHeight="1">
      <c r="A202" s="40"/>
      <c r="B202" s="41"/>
      <c r="C202" s="214" t="s">
        <v>1729</v>
      </c>
      <c r="D202" s="214" t="s">
        <v>192</v>
      </c>
      <c r="E202" s="215" t="s">
        <v>6720</v>
      </c>
      <c r="F202" s="216" t="s">
        <v>7244</v>
      </c>
      <c r="G202" s="217" t="s">
        <v>380</v>
      </c>
      <c r="H202" s="218">
        <v>10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307</v>
      </c>
      <c r="AT202" s="225" t="s">
        <v>192</v>
      </c>
      <c r="AU202" s="225" t="s">
        <v>207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307</v>
      </c>
      <c r="BM202" s="225" t="s">
        <v>2612</v>
      </c>
    </row>
    <row r="203" s="2" customFormat="1" ht="16.5" customHeight="1">
      <c r="A203" s="40"/>
      <c r="B203" s="41"/>
      <c r="C203" s="214" t="s">
        <v>1735</v>
      </c>
      <c r="D203" s="214" t="s">
        <v>192</v>
      </c>
      <c r="E203" s="215" t="s">
        <v>6722</v>
      </c>
      <c r="F203" s="216" t="s">
        <v>7245</v>
      </c>
      <c r="G203" s="217" t="s">
        <v>408</v>
      </c>
      <c r="H203" s="218">
        <v>4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307</v>
      </c>
      <c r="AT203" s="225" t="s">
        <v>192</v>
      </c>
      <c r="AU203" s="225" t="s">
        <v>207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307</v>
      </c>
      <c r="BM203" s="225" t="s">
        <v>2625</v>
      </c>
    </row>
    <row r="204" s="2" customFormat="1" ht="16.5" customHeight="1">
      <c r="A204" s="40"/>
      <c r="B204" s="41"/>
      <c r="C204" s="214" t="s">
        <v>1740</v>
      </c>
      <c r="D204" s="214" t="s">
        <v>192</v>
      </c>
      <c r="E204" s="215" t="s">
        <v>7246</v>
      </c>
      <c r="F204" s="216" t="s">
        <v>7247</v>
      </c>
      <c r="G204" s="217" t="s">
        <v>408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307</v>
      </c>
      <c r="AT204" s="225" t="s">
        <v>192</v>
      </c>
      <c r="AU204" s="225" t="s">
        <v>207</v>
      </c>
      <c r="AY204" s="19" t="s">
        <v>190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307</v>
      </c>
      <c r="BM204" s="225" t="s">
        <v>2646</v>
      </c>
    </row>
    <row r="205" s="2" customFormat="1" ht="16.5" customHeight="1">
      <c r="A205" s="40"/>
      <c r="B205" s="41"/>
      <c r="C205" s="214" t="s">
        <v>1745</v>
      </c>
      <c r="D205" s="214" t="s">
        <v>192</v>
      </c>
      <c r="E205" s="215" t="s">
        <v>6724</v>
      </c>
      <c r="F205" s="216" t="s">
        <v>6839</v>
      </c>
      <c r="G205" s="217" t="s">
        <v>6709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307</v>
      </c>
      <c r="AT205" s="225" t="s">
        <v>192</v>
      </c>
      <c r="AU205" s="225" t="s">
        <v>207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307</v>
      </c>
      <c r="BM205" s="225" t="s">
        <v>2671</v>
      </c>
    </row>
    <row r="206" s="12" customFormat="1" ht="20.88" customHeight="1">
      <c r="A206" s="12"/>
      <c r="B206" s="198"/>
      <c r="C206" s="199"/>
      <c r="D206" s="200" t="s">
        <v>71</v>
      </c>
      <c r="E206" s="212" t="s">
        <v>6863</v>
      </c>
      <c r="F206" s="212" t="s">
        <v>7252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SUM(P207:P224)</f>
        <v>0</v>
      </c>
      <c r="Q206" s="206"/>
      <c r="R206" s="207">
        <f>SUM(R207:R224)</f>
        <v>0</v>
      </c>
      <c r="S206" s="206"/>
      <c r="T206" s="208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79</v>
      </c>
      <c r="AT206" s="210" t="s">
        <v>71</v>
      </c>
      <c r="AU206" s="210" t="s">
        <v>82</v>
      </c>
      <c r="AY206" s="209" t="s">
        <v>190</v>
      </c>
      <c r="BK206" s="211">
        <f>SUM(BK207:BK224)</f>
        <v>0</v>
      </c>
    </row>
    <row r="207" s="2" customFormat="1" ht="37.8" customHeight="1">
      <c r="A207" s="40"/>
      <c r="B207" s="41"/>
      <c r="C207" s="214" t="s">
        <v>1750</v>
      </c>
      <c r="D207" s="214" t="s">
        <v>192</v>
      </c>
      <c r="E207" s="215" t="s">
        <v>6732</v>
      </c>
      <c r="F207" s="216" t="s">
        <v>7253</v>
      </c>
      <c r="G207" s="217" t="s">
        <v>408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307</v>
      </c>
      <c r="AT207" s="225" t="s">
        <v>192</v>
      </c>
      <c r="AU207" s="225" t="s">
        <v>207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307</v>
      </c>
      <c r="BM207" s="225" t="s">
        <v>2682</v>
      </c>
    </row>
    <row r="208" s="2" customFormat="1" ht="24.15" customHeight="1">
      <c r="A208" s="40"/>
      <c r="B208" s="41"/>
      <c r="C208" s="214" t="s">
        <v>1755</v>
      </c>
      <c r="D208" s="214" t="s">
        <v>192</v>
      </c>
      <c r="E208" s="215" t="s">
        <v>6734</v>
      </c>
      <c r="F208" s="216" t="s">
        <v>7254</v>
      </c>
      <c r="G208" s="217" t="s">
        <v>408</v>
      </c>
      <c r="H208" s="218">
        <v>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307</v>
      </c>
      <c r="AT208" s="225" t="s">
        <v>192</v>
      </c>
      <c r="AU208" s="225" t="s">
        <v>207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307</v>
      </c>
      <c r="BM208" s="225" t="s">
        <v>2694</v>
      </c>
    </row>
    <row r="209" s="2" customFormat="1" ht="16.5" customHeight="1">
      <c r="A209" s="40"/>
      <c r="B209" s="41"/>
      <c r="C209" s="214" t="s">
        <v>1764</v>
      </c>
      <c r="D209" s="214" t="s">
        <v>192</v>
      </c>
      <c r="E209" s="215" t="s">
        <v>6714</v>
      </c>
      <c r="F209" s="216" t="s">
        <v>7241</v>
      </c>
      <c r="G209" s="217" t="s">
        <v>380</v>
      </c>
      <c r="H209" s="218">
        <v>30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307</v>
      </c>
      <c r="AT209" s="225" t="s">
        <v>192</v>
      </c>
      <c r="AU209" s="225" t="s">
        <v>207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307</v>
      </c>
      <c r="BM209" s="225" t="s">
        <v>2709</v>
      </c>
    </row>
    <row r="210" s="2" customFormat="1" ht="16.5" customHeight="1">
      <c r="A210" s="40"/>
      <c r="B210" s="41"/>
      <c r="C210" s="214" t="s">
        <v>1780</v>
      </c>
      <c r="D210" s="214" t="s">
        <v>192</v>
      </c>
      <c r="E210" s="215" t="s">
        <v>6716</v>
      </c>
      <c r="F210" s="216" t="s">
        <v>7242</v>
      </c>
      <c r="G210" s="217" t="s">
        <v>380</v>
      </c>
      <c r="H210" s="218">
        <v>22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307</v>
      </c>
      <c r="AT210" s="225" t="s">
        <v>192</v>
      </c>
      <c r="AU210" s="225" t="s">
        <v>207</v>
      </c>
      <c r="AY210" s="19" t="s">
        <v>190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307</v>
      </c>
      <c r="BM210" s="225" t="s">
        <v>2731</v>
      </c>
    </row>
    <row r="211" s="2" customFormat="1" ht="16.5" customHeight="1">
      <c r="A211" s="40"/>
      <c r="B211" s="41"/>
      <c r="C211" s="214" t="s">
        <v>1784</v>
      </c>
      <c r="D211" s="214" t="s">
        <v>192</v>
      </c>
      <c r="E211" s="215" t="s">
        <v>6730</v>
      </c>
      <c r="F211" s="216" t="s">
        <v>7251</v>
      </c>
      <c r="G211" s="217" t="s">
        <v>380</v>
      </c>
      <c r="H211" s="218">
        <v>40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307</v>
      </c>
      <c r="AT211" s="225" t="s">
        <v>192</v>
      </c>
      <c r="AU211" s="225" t="s">
        <v>207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307</v>
      </c>
      <c r="BM211" s="225" t="s">
        <v>2750</v>
      </c>
    </row>
    <row r="212" s="2" customFormat="1" ht="16.5" customHeight="1">
      <c r="A212" s="40"/>
      <c r="B212" s="41"/>
      <c r="C212" s="214" t="s">
        <v>1795</v>
      </c>
      <c r="D212" s="214" t="s">
        <v>192</v>
      </c>
      <c r="E212" s="215" t="s">
        <v>6736</v>
      </c>
      <c r="F212" s="216" t="s">
        <v>7255</v>
      </c>
      <c r="G212" s="217" t="s">
        <v>380</v>
      </c>
      <c r="H212" s="218">
        <v>22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307</v>
      </c>
      <c r="AT212" s="225" t="s">
        <v>192</v>
      </c>
      <c r="AU212" s="225" t="s">
        <v>207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307</v>
      </c>
      <c r="BM212" s="225" t="s">
        <v>2762</v>
      </c>
    </row>
    <row r="213" s="2" customFormat="1" ht="16.5" customHeight="1">
      <c r="A213" s="40"/>
      <c r="B213" s="41"/>
      <c r="C213" s="214" t="s">
        <v>1800</v>
      </c>
      <c r="D213" s="214" t="s">
        <v>192</v>
      </c>
      <c r="E213" s="215" t="s">
        <v>6738</v>
      </c>
      <c r="F213" s="216" t="s">
        <v>7256</v>
      </c>
      <c r="G213" s="217" t="s">
        <v>380</v>
      </c>
      <c r="H213" s="218">
        <v>10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307</v>
      </c>
      <c r="AT213" s="225" t="s">
        <v>192</v>
      </c>
      <c r="AU213" s="225" t="s">
        <v>207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307</v>
      </c>
      <c r="BM213" s="225" t="s">
        <v>2773</v>
      </c>
    </row>
    <row r="214" s="2" customFormat="1" ht="16.5" customHeight="1">
      <c r="A214" s="40"/>
      <c r="B214" s="41"/>
      <c r="C214" s="214" t="s">
        <v>1810</v>
      </c>
      <c r="D214" s="214" t="s">
        <v>192</v>
      </c>
      <c r="E214" s="215" t="s">
        <v>6740</v>
      </c>
      <c r="F214" s="216" t="s">
        <v>7257</v>
      </c>
      <c r="G214" s="217" t="s">
        <v>380</v>
      </c>
      <c r="H214" s="218">
        <v>10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307</v>
      </c>
      <c r="AT214" s="225" t="s">
        <v>192</v>
      </c>
      <c r="AU214" s="225" t="s">
        <v>207</v>
      </c>
      <c r="AY214" s="19" t="s">
        <v>190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307</v>
      </c>
      <c r="BM214" s="225" t="s">
        <v>2784</v>
      </c>
    </row>
    <row r="215" s="2" customFormat="1" ht="16.5" customHeight="1">
      <c r="A215" s="40"/>
      <c r="B215" s="41"/>
      <c r="C215" s="214" t="s">
        <v>1815</v>
      </c>
      <c r="D215" s="214" t="s">
        <v>192</v>
      </c>
      <c r="E215" s="215" t="s">
        <v>6748</v>
      </c>
      <c r="F215" s="216" t="s">
        <v>7258</v>
      </c>
      <c r="G215" s="217" t="s">
        <v>408</v>
      </c>
      <c r="H215" s="218">
        <v>2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307</v>
      </c>
      <c r="AT215" s="225" t="s">
        <v>192</v>
      </c>
      <c r="AU215" s="225" t="s">
        <v>207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307</v>
      </c>
      <c r="BM215" s="225" t="s">
        <v>2792</v>
      </c>
    </row>
    <row r="216" s="2" customFormat="1" ht="16.5" customHeight="1">
      <c r="A216" s="40"/>
      <c r="B216" s="41"/>
      <c r="C216" s="214" t="s">
        <v>1819</v>
      </c>
      <c r="D216" s="214" t="s">
        <v>192</v>
      </c>
      <c r="E216" s="215" t="s">
        <v>6750</v>
      </c>
      <c r="F216" s="216" t="s">
        <v>7259</v>
      </c>
      <c r="G216" s="217" t="s">
        <v>408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307</v>
      </c>
      <c r="AT216" s="225" t="s">
        <v>192</v>
      </c>
      <c r="AU216" s="225" t="s">
        <v>207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307</v>
      </c>
      <c r="BM216" s="225" t="s">
        <v>2803</v>
      </c>
    </row>
    <row r="217" s="2" customFormat="1" ht="16.5" customHeight="1">
      <c r="A217" s="40"/>
      <c r="B217" s="41"/>
      <c r="C217" s="214" t="s">
        <v>1826</v>
      </c>
      <c r="D217" s="214" t="s">
        <v>192</v>
      </c>
      <c r="E217" s="215" t="s">
        <v>6752</v>
      </c>
      <c r="F217" s="216" t="s">
        <v>7260</v>
      </c>
      <c r="G217" s="217" t="s">
        <v>408</v>
      </c>
      <c r="H217" s="218">
        <v>4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307</v>
      </c>
      <c r="AT217" s="225" t="s">
        <v>192</v>
      </c>
      <c r="AU217" s="225" t="s">
        <v>207</v>
      </c>
      <c r="AY217" s="19" t="s">
        <v>190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307</v>
      </c>
      <c r="BM217" s="225" t="s">
        <v>2816</v>
      </c>
    </row>
    <row r="218" s="2" customFormat="1" ht="24.15" customHeight="1">
      <c r="A218" s="40"/>
      <c r="B218" s="41"/>
      <c r="C218" s="214" t="s">
        <v>1833</v>
      </c>
      <c r="D218" s="214" t="s">
        <v>192</v>
      </c>
      <c r="E218" s="215" t="s">
        <v>6754</v>
      </c>
      <c r="F218" s="216" t="s">
        <v>7261</v>
      </c>
      <c r="G218" s="217" t="s">
        <v>408</v>
      </c>
      <c r="H218" s="218">
        <v>4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307</v>
      </c>
      <c r="AT218" s="225" t="s">
        <v>192</v>
      </c>
      <c r="AU218" s="225" t="s">
        <v>207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307</v>
      </c>
      <c r="BM218" s="225" t="s">
        <v>2827</v>
      </c>
    </row>
    <row r="219" s="2" customFormat="1" ht="37.8" customHeight="1">
      <c r="A219" s="40"/>
      <c r="B219" s="41"/>
      <c r="C219" s="214" t="s">
        <v>1838</v>
      </c>
      <c r="D219" s="214" t="s">
        <v>192</v>
      </c>
      <c r="E219" s="215" t="s">
        <v>7262</v>
      </c>
      <c r="F219" s="216" t="s">
        <v>7263</v>
      </c>
      <c r="G219" s="217" t="s">
        <v>408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307</v>
      </c>
      <c r="AT219" s="225" t="s">
        <v>192</v>
      </c>
      <c r="AU219" s="225" t="s">
        <v>207</v>
      </c>
      <c r="AY219" s="19" t="s">
        <v>190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307</v>
      </c>
      <c r="BM219" s="225" t="s">
        <v>2841</v>
      </c>
    </row>
    <row r="220" s="2" customFormat="1" ht="16.5" customHeight="1">
      <c r="A220" s="40"/>
      <c r="B220" s="41"/>
      <c r="C220" s="214" t="s">
        <v>1845</v>
      </c>
      <c r="D220" s="214" t="s">
        <v>192</v>
      </c>
      <c r="E220" s="215" t="s">
        <v>6760</v>
      </c>
      <c r="F220" s="216" t="s">
        <v>7264</v>
      </c>
      <c r="G220" s="217" t="s">
        <v>408</v>
      </c>
      <c r="H220" s="218">
        <v>4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307</v>
      </c>
      <c r="AT220" s="225" t="s">
        <v>192</v>
      </c>
      <c r="AU220" s="225" t="s">
        <v>207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307</v>
      </c>
      <c r="BM220" s="225" t="s">
        <v>2866</v>
      </c>
    </row>
    <row r="221" s="2" customFormat="1" ht="16.5" customHeight="1">
      <c r="A221" s="40"/>
      <c r="B221" s="41"/>
      <c r="C221" s="214" t="s">
        <v>2039</v>
      </c>
      <c r="D221" s="214" t="s">
        <v>192</v>
      </c>
      <c r="E221" s="215" t="s">
        <v>7265</v>
      </c>
      <c r="F221" s="216" t="s">
        <v>7243</v>
      </c>
      <c r="G221" s="217" t="s">
        <v>380</v>
      </c>
      <c r="H221" s="218">
        <v>120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307</v>
      </c>
      <c r="AT221" s="225" t="s">
        <v>192</v>
      </c>
      <c r="AU221" s="225" t="s">
        <v>207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307</v>
      </c>
      <c r="BM221" s="225" t="s">
        <v>2879</v>
      </c>
    </row>
    <row r="222" s="2" customFormat="1" ht="16.5" customHeight="1">
      <c r="A222" s="40"/>
      <c r="B222" s="41"/>
      <c r="C222" s="214" t="s">
        <v>2044</v>
      </c>
      <c r="D222" s="214" t="s">
        <v>192</v>
      </c>
      <c r="E222" s="215" t="s">
        <v>6762</v>
      </c>
      <c r="F222" s="216" t="s">
        <v>7244</v>
      </c>
      <c r="G222" s="217" t="s">
        <v>380</v>
      </c>
      <c r="H222" s="218">
        <v>60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307</v>
      </c>
      <c r="AT222" s="225" t="s">
        <v>192</v>
      </c>
      <c r="AU222" s="225" t="s">
        <v>207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307</v>
      </c>
      <c r="BM222" s="225" t="s">
        <v>2892</v>
      </c>
    </row>
    <row r="223" s="2" customFormat="1" ht="16.5" customHeight="1">
      <c r="A223" s="40"/>
      <c r="B223" s="41"/>
      <c r="C223" s="214" t="s">
        <v>2070</v>
      </c>
      <c r="D223" s="214" t="s">
        <v>192</v>
      </c>
      <c r="E223" s="215" t="s">
        <v>6764</v>
      </c>
      <c r="F223" s="216" t="s">
        <v>7266</v>
      </c>
      <c r="G223" s="217" t="s">
        <v>252</v>
      </c>
      <c r="H223" s="218">
        <v>4.5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307</v>
      </c>
      <c r="AT223" s="225" t="s">
        <v>192</v>
      </c>
      <c r="AU223" s="225" t="s">
        <v>207</v>
      </c>
      <c r="AY223" s="19" t="s">
        <v>190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307</v>
      </c>
      <c r="BM223" s="225" t="s">
        <v>2902</v>
      </c>
    </row>
    <row r="224" s="2" customFormat="1" ht="16.5" customHeight="1">
      <c r="A224" s="40"/>
      <c r="B224" s="41"/>
      <c r="C224" s="214" t="s">
        <v>2087</v>
      </c>
      <c r="D224" s="214" t="s">
        <v>192</v>
      </c>
      <c r="E224" s="215" t="s">
        <v>7267</v>
      </c>
      <c r="F224" s="216" t="s">
        <v>6839</v>
      </c>
      <c r="G224" s="217" t="s">
        <v>6709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307</v>
      </c>
      <c r="AT224" s="225" t="s">
        <v>192</v>
      </c>
      <c r="AU224" s="225" t="s">
        <v>207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307</v>
      </c>
      <c r="BM224" s="225" t="s">
        <v>2912</v>
      </c>
    </row>
    <row r="225" s="12" customFormat="1" ht="25.92" customHeight="1">
      <c r="A225" s="12"/>
      <c r="B225" s="198"/>
      <c r="C225" s="199"/>
      <c r="D225" s="200" t="s">
        <v>71</v>
      </c>
      <c r="E225" s="201" t="s">
        <v>571</v>
      </c>
      <c r="F225" s="201" t="s">
        <v>7050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SUM(P226:P238)</f>
        <v>0</v>
      </c>
      <c r="Q225" s="206"/>
      <c r="R225" s="207">
        <f>SUM(R226:R238)</f>
        <v>0</v>
      </c>
      <c r="S225" s="206"/>
      <c r="T225" s="208">
        <f>SUM(T226:T238)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218</v>
      </c>
      <c r="AT225" s="210" t="s">
        <v>71</v>
      </c>
      <c r="AU225" s="210" t="s">
        <v>72</v>
      </c>
      <c r="AY225" s="209" t="s">
        <v>190</v>
      </c>
      <c r="BK225" s="211">
        <f>SUM(BK226:BK238)</f>
        <v>0</v>
      </c>
    </row>
    <row r="226" s="2" customFormat="1" ht="16.5" customHeight="1">
      <c r="A226" s="40"/>
      <c r="B226" s="41"/>
      <c r="C226" s="214" t="s">
        <v>2093</v>
      </c>
      <c r="D226" s="214" t="s">
        <v>192</v>
      </c>
      <c r="E226" s="215" t="s">
        <v>7268</v>
      </c>
      <c r="F226" s="216" t="s">
        <v>7269</v>
      </c>
      <c r="G226" s="217" t="s">
        <v>6709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578</v>
      </c>
      <c r="AT226" s="225" t="s">
        <v>192</v>
      </c>
      <c r="AU226" s="225" t="s">
        <v>79</v>
      </c>
      <c r="AY226" s="19" t="s">
        <v>190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578</v>
      </c>
      <c r="BM226" s="225" t="s">
        <v>2926</v>
      </c>
    </row>
    <row r="227" s="2" customFormat="1" ht="16.5" customHeight="1">
      <c r="A227" s="40"/>
      <c r="B227" s="41"/>
      <c r="C227" s="214" t="s">
        <v>2097</v>
      </c>
      <c r="D227" s="214" t="s">
        <v>192</v>
      </c>
      <c r="E227" s="215" t="s">
        <v>7270</v>
      </c>
      <c r="F227" s="216" t="s">
        <v>7271</v>
      </c>
      <c r="G227" s="217" t="s">
        <v>6709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578</v>
      </c>
      <c r="AT227" s="225" t="s">
        <v>192</v>
      </c>
      <c r="AU227" s="225" t="s">
        <v>79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578</v>
      </c>
      <c r="BM227" s="225" t="s">
        <v>2943</v>
      </c>
    </row>
    <row r="228" s="2" customFormat="1" ht="16.5" customHeight="1">
      <c r="A228" s="40"/>
      <c r="B228" s="41"/>
      <c r="C228" s="214" t="s">
        <v>2102</v>
      </c>
      <c r="D228" s="214" t="s">
        <v>192</v>
      </c>
      <c r="E228" s="215" t="s">
        <v>7272</v>
      </c>
      <c r="F228" s="216" t="s">
        <v>7273</v>
      </c>
      <c r="G228" s="217" t="s">
        <v>6709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578</v>
      </c>
      <c r="AT228" s="225" t="s">
        <v>192</v>
      </c>
      <c r="AU228" s="225" t="s">
        <v>79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578</v>
      </c>
      <c r="BM228" s="225" t="s">
        <v>2958</v>
      </c>
    </row>
    <row r="229" s="2" customFormat="1" ht="16.5" customHeight="1">
      <c r="A229" s="40"/>
      <c r="B229" s="41"/>
      <c r="C229" s="214" t="s">
        <v>2107</v>
      </c>
      <c r="D229" s="214" t="s">
        <v>192</v>
      </c>
      <c r="E229" s="215" t="s">
        <v>7274</v>
      </c>
      <c r="F229" s="216" t="s">
        <v>7275</v>
      </c>
      <c r="G229" s="217" t="s">
        <v>6709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578</v>
      </c>
      <c r="AT229" s="225" t="s">
        <v>192</v>
      </c>
      <c r="AU229" s="225" t="s">
        <v>79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578</v>
      </c>
      <c r="BM229" s="225" t="s">
        <v>2970</v>
      </c>
    </row>
    <row r="230" s="2" customFormat="1" ht="16.5" customHeight="1">
      <c r="A230" s="40"/>
      <c r="B230" s="41"/>
      <c r="C230" s="214" t="s">
        <v>2112</v>
      </c>
      <c r="D230" s="214" t="s">
        <v>192</v>
      </c>
      <c r="E230" s="215" t="s">
        <v>7276</v>
      </c>
      <c r="F230" s="216" t="s">
        <v>7277</v>
      </c>
      <c r="G230" s="217" t="s">
        <v>6709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578</v>
      </c>
      <c r="AT230" s="225" t="s">
        <v>192</v>
      </c>
      <c r="AU230" s="225" t="s">
        <v>79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578</v>
      </c>
      <c r="BM230" s="225" t="s">
        <v>2988</v>
      </c>
    </row>
    <row r="231" s="2" customFormat="1" ht="16.5" customHeight="1">
      <c r="A231" s="40"/>
      <c r="B231" s="41"/>
      <c r="C231" s="214" t="s">
        <v>2118</v>
      </c>
      <c r="D231" s="214" t="s">
        <v>192</v>
      </c>
      <c r="E231" s="215" t="s">
        <v>7278</v>
      </c>
      <c r="F231" s="216" t="s">
        <v>7279</v>
      </c>
      <c r="G231" s="217" t="s">
        <v>6709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578</v>
      </c>
      <c r="AT231" s="225" t="s">
        <v>192</v>
      </c>
      <c r="AU231" s="225" t="s">
        <v>79</v>
      </c>
      <c r="AY231" s="19" t="s">
        <v>190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578</v>
      </c>
      <c r="BM231" s="225" t="s">
        <v>2998</v>
      </c>
    </row>
    <row r="232" s="2" customFormat="1" ht="16.5" customHeight="1">
      <c r="A232" s="40"/>
      <c r="B232" s="41"/>
      <c r="C232" s="214" t="s">
        <v>2123</v>
      </c>
      <c r="D232" s="214" t="s">
        <v>192</v>
      </c>
      <c r="E232" s="215" t="s">
        <v>7280</v>
      </c>
      <c r="F232" s="216" t="s">
        <v>7281</v>
      </c>
      <c r="G232" s="217" t="s">
        <v>6709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578</v>
      </c>
      <c r="AT232" s="225" t="s">
        <v>192</v>
      </c>
      <c r="AU232" s="225" t="s">
        <v>79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578</v>
      </c>
      <c r="BM232" s="225" t="s">
        <v>3012</v>
      </c>
    </row>
    <row r="233" s="2" customFormat="1" ht="16.5" customHeight="1">
      <c r="A233" s="40"/>
      <c r="B233" s="41"/>
      <c r="C233" s="214" t="s">
        <v>2128</v>
      </c>
      <c r="D233" s="214" t="s">
        <v>192</v>
      </c>
      <c r="E233" s="215" t="s">
        <v>7282</v>
      </c>
      <c r="F233" s="216" t="s">
        <v>7283</v>
      </c>
      <c r="G233" s="217" t="s">
        <v>6709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578</v>
      </c>
      <c r="AT233" s="225" t="s">
        <v>192</v>
      </c>
      <c r="AU233" s="225" t="s">
        <v>79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578</v>
      </c>
      <c r="BM233" s="225" t="s">
        <v>3025</v>
      </c>
    </row>
    <row r="234" s="2" customFormat="1" ht="16.5" customHeight="1">
      <c r="A234" s="40"/>
      <c r="B234" s="41"/>
      <c r="C234" s="214" t="s">
        <v>2144</v>
      </c>
      <c r="D234" s="214" t="s">
        <v>192</v>
      </c>
      <c r="E234" s="215" t="s">
        <v>7284</v>
      </c>
      <c r="F234" s="216" t="s">
        <v>7068</v>
      </c>
      <c r="G234" s="217" t="s">
        <v>6709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578</v>
      </c>
      <c r="AT234" s="225" t="s">
        <v>192</v>
      </c>
      <c r="AU234" s="225" t="s">
        <v>79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578</v>
      </c>
      <c r="BM234" s="225" t="s">
        <v>3036</v>
      </c>
    </row>
    <row r="235" s="2" customFormat="1" ht="16.5" customHeight="1">
      <c r="A235" s="40"/>
      <c r="B235" s="41"/>
      <c r="C235" s="214" t="s">
        <v>2149</v>
      </c>
      <c r="D235" s="214" t="s">
        <v>192</v>
      </c>
      <c r="E235" s="215" t="s">
        <v>7285</v>
      </c>
      <c r="F235" s="216" t="s">
        <v>7286</v>
      </c>
      <c r="G235" s="217" t="s">
        <v>6709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578</v>
      </c>
      <c r="AT235" s="225" t="s">
        <v>192</v>
      </c>
      <c r="AU235" s="225" t="s">
        <v>79</v>
      </c>
      <c r="AY235" s="19" t="s">
        <v>190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578</v>
      </c>
      <c r="BM235" s="225" t="s">
        <v>3052</v>
      </c>
    </row>
    <row r="236" s="2" customFormat="1" ht="16.5" customHeight="1">
      <c r="A236" s="40"/>
      <c r="B236" s="41"/>
      <c r="C236" s="214" t="s">
        <v>2157</v>
      </c>
      <c r="D236" s="214" t="s">
        <v>192</v>
      </c>
      <c r="E236" s="215" t="s">
        <v>7287</v>
      </c>
      <c r="F236" s="216" t="s">
        <v>7288</v>
      </c>
      <c r="G236" s="217" t="s">
        <v>6709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578</v>
      </c>
      <c r="AT236" s="225" t="s">
        <v>192</v>
      </c>
      <c r="AU236" s="225" t="s">
        <v>79</v>
      </c>
      <c r="AY236" s="19" t="s">
        <v>190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578</v>
      </c>
      <c r="BM236" s="225" t="s">
        <v>3065</v>
      </c>
    </row>
    <row r="237" s="2" customFormat="1" ht="16.5" customHeight="1">
      <c r="A237" s="40"/>
      <c r="B237" s="41"/>
      <c r="C237" s="214" t="s">
        <v>2165</v>
      </c>
      <c r="D237" s="214" t="s">
        <v>192</v>
      </c>
      <c r="E237" s="215" t="s">
        <v>7289</v>
      </c>
      <c r="F237" s="216" t="s">
        <v>7290</v>
      </c>
      <c r="G237" s="217" t="s">
        <v>6709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578</v>
      </c>
      <c r="AT237" s="225" t="s">
        <v>192</v>
      </c>
      <c r="AU237" s="225" t="s">
        <v>79</v>
      </c>
      <c r="AY237" s="19" t="s">
        <v>190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578</v>
      </c>
      <c r="BM237" s="225" t="s">
        <v>3100</v>
      </c>
    </row>
    <row r="238" s="2" customFormat="1" ht="16.5" customHeight="1">
      <c r="A238" s="40"/>
      <c r="B238" s="41"/>
      <c r="C238" s="214" t="s">
        <v>2178</v>
      </c>
      <c r="D238" s="214" t="s">
        <v>192</v>
      </c>
      <c r="E238" s="215" t="s">
        <v>7291</v>
      </c>
      <c r="F238" s="216" t="s">
        <v>7292</v>
      </c>
      <c r="G238" s="217" t="s">
        <v>6709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97" t="s">
        <v>19</v>
      </c>
      <c r="N238" s="298" t="s">
        <v>43</v>
      </c>
      <c r="O238" s="277"/>
      <c r="P238" s="299">
        <f>O238*H238</f>
        <v>0</v>
      </c>
      <c r="Q238" s="299">
        <v>0</v>
      </c>
      <c r="R238" s="299">
        <f>Q238*H238</f>
        <v>0</v>
      </c>
      <c r="S238" s="299">
        <v>0</v>
      </c>
      <c r="T238" s="30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578</v>
      </c>
      <c r="AT238" s="225" t="s">
        <v>192</v>
      </c>
      <c r="AU238" s="225" t="s">
        <v>79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578</v>
      </c>
      <c r="BM238" s="225" t="s">
        <v>3112</v>
      </c>
    </row>
    <row r="239" s="2" customFormat="1" ht="6.96" customHeight="1">
      <c r="A239" s="40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mXg+Xp4O66EGhTKl5CxQk29O6pCKvTS9qsIWxIRSqOtA5AMZ0Ed1sjYCgbhml3jW9xJd9C7kQLpLCIk+oOY1/A==" hashValue="fHXwrK4V4EaAA9dxYP0S2K4HSO85nNViTPbxitsKBjxQygenkyvgA+eoML38mIzizf7ljDyBPG2r1rw7oCNYGA==" algorithmName="SHA-512" password="C46D"/>
  <autoFilter ref="C96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45" r:id="rId1" display="https://podminky.urs.cz/item/CS_URS_2023_02/733223303"/>
    <hyperlink ref="F147" r:id="rId2" display="https://podminky.urs.cz/item/CS_URS_2023_02/733223304"/>
    <hyperlink ref="F149" r:id="rId3" display="https://podminky.urs.cz/item/CS_URS_2023_02/733223305"/>
    <hyperlink ref="F151" r:id="rId4" display="https://podminky.urs.cz/item/CS_URS_2023_02/733223306"/>
    <hyperlink ref="F153" r:id="rId5" display="https://podminky.urs.cz/item/CS_URS_2023_02/733223307"/>
    <hyperlink ref="F155" r:id="rId6" display="https://podminky.urs.cz/item/CS_URS_2023_02/73322330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7293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ROUND((SUM(BE112:BE491)),  2)</f>
        <v>0</v>
      </c>
      <c r="G35" s="40"/>
      <c r="H35" s="40"/>
      <c r="I35" s="159">
        <v>0.20999999999999999</v>
      </c>
      <c r="J35" s="158">
        <f>ROUND(((SUM(BE112:BE491))*I35),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ROUND((SUM(BF112:BF491)),  2)</f>
        <v>0</v>
      </c>
      <c r="G36" s="40"/>
      <c r="H36" s="40"/>
      <c r="I36" s="159">
        <v>0.14999999999999999</v>
      </c>
      <c r="J36" s="158">
        <f>ROUND(((SUM(BF112:BF491))*I36),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ROUND((SUM(BG112:BG491)),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ROUND((SUM(BH112:BH491)),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ROUND((SUM(BI112:BI491)),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D.1.4.08 - Zařízení silnoproudé elektrotechniky včetně bleskosvodů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7294</v>
      </c>
      <c r="E64" s="179"/>
      <c r="F64" s="179"/>
      <c r="G64" s="179"/>
      <c r="H64" s="179"/>
      <c r="I64" s="179"/>
      <c r="J64" s="180">
        <f>J113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7295</v>
      </c>
      <c r="E65" s="184"/>
      <c r="F65" s="184"/>
      <c r="G65" s="184"/>
      <c r="H65" s="184"/>
      <c r="I65" s="184"/>
      <c r="J65" s="185">
        <f>J114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7296</v>
      </c>
      <c r="E66" s="184"/>
      <c r="F66" s="184"/>
      <c r="G66" s="184"/>
      <c r="H66" s="184"/>
      <c r="I66" s="184"/>
      <c r="J66" s="185">
        <f>J134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7297</v>
      </c>
      <c r="E67" s="184"/>
      <c r="F67" s="184"/>
      <c r="G67" s="184"/>
      <c r="H67" s="184"/>
      <c r="I67" s="184"/>
      <c r="J67" s="185">
        <f>J164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7298</v>
      </c>
      <c r="E68" s="184"/>
      <c r="F68" s="184"/>
      <c r="G68" s="184"/>
      <c r="H68" s="184"/>
      <c r="I68" s="184"/>
      <c r="J68" s="185">
        <f>J186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7299</v>
      </c>
      <c r="E69" s="184"/>
      <c r="F69" s="184"/>
      <c r="G69" s="184"/>
      <c r="H69" s="184"/>
      <c r="I69" s="184"/>
      <c r="J69" s="185">
        <f>J199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7300</v>
      </c>
      <c r="E70" s="184"/>
      <c r="F70" s="184"/>
      <c r="G70" s="184"/>
      <c r="H70" s="184"/>
      <c r="I70" s="184"/>
      <c r="J70" s="185">
        <f>J209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7301</v>
      </c>
      <c r="E71" s="184"/>
      <c r="F71" s="184"/>
      <c r="G71" s="184"/>
      <c r="H71" s="184"/>
      <c r="I71" s="184"/>
      <c r="J71" s="185">
        <f>J238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7302</v>
      </c>
      <c r="E72" s="184"/>
      <c r="F72" s="184"/>
      <c r="G72" s="184"/>
      <c r="H72" s="184"/>
      <c r="I72" s="184"/>
      <c r="J72" s="185">
        <f>J251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7303</v>
      </c>
      <c r="E73" s="179"/>
      <c r="F73" s="179"/>
      <c r="G73" s="179"/>
      <c r="H73" s="179"/>
      <c r="I73" s="179"/>
      <c r="J73" s="180">
        <f>J284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7304</v>
      </c>
      <c r="E74" s="184"/>
      <c r="F74" s="184"/>
      <c r="G74" s="184"/>
      <c r="H74" s="184"/>
      <c r="I74" s="184"/>
      <c r="J74" s="185">
        <f>J285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7305</v>
      </c>
      <c r="E75" s="184"/>
      <c r="F75" s="184"/>
      <c r="G75" s="184"/>
      <c r="H75" s="184"/>
      <c r="I75" s="184"/>
      <c r="J75" s="185">
        <f>J319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7306</v>
      </c>
      <c r="E76" s="184"/>
      <c r="F76" s="184"/>
      <c r="G76" s="184"/>
      <c r="H76" s="184"/>
      <c r="I76" s="184"/>
      <c r="J76" s="185">
        <f>J328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7307</v>
      </c>
      <c r="E77" s="184"/>
      <c r="F77" s="184"/>
      <c r="G77" s="184"/>
      <c r="H77" s="184"/>
      <c r="I77" s="184"/>
      <c r="J77" s="185">
        <f>J339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7308</v>
      </c>
      <c r="E78" s="184"/>
      <c r="F78" s="184"/>
      <c r="G78" s="184"/>
      <c r="H78" s="184"/>
      <c r="I78" s="184"/>
      <c r="J78" s="185">
        <f>J351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7309</v>
      </c>
      <c r="E79" s="184"/>
      <c r="F79" s="184"/>
      <c r="G79" s="184"/>
      <c r="H79" s="184"/>
      <c r="I79" s="184"/>
      <c r="J79" s="185">
        <f>J370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7310</v>
      </c>
      <c r="E80" s="184"/>
      <c r="F80" s="184"/>
      <c r="G80" s="184"/>
      <c r="H80" s="184"/>
      <c r="I80" s="184"/>
      <c r="J80" s="185">
        <f>J382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7311</v>
      </c>
      <c r="E81" s="184"/>
      <c r="F81" s="184"/>
      <c r="G81" s="184"/>
      <c r="H81" s="184"/>
      <c r="I81" s="184"/>
      <c r="J81" s="185">
        <f>J393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7312</v>
      </c>
      <c r="E82" s="184"/>
      <c r="F82" s="184"/>
      <c r="G82" s="184"/>
      <c r="H82" s="184"/>
      <c r="I82" s="184"/>
      <c r="J82" s="185">
        <f>J403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7313</v>
      </c>
      <c r="E83" s="184"/>
      <c r="F83" s="184"/>
      <c r="G83" s="184"/>
      <c r="H83" s="184"/>
      <c r="I83" s="184"/>
      <c r="J83" s="185">
        <f>J418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7314</v>
      </c>
      <c r="E84" s="184"/>
      <c r="F84" s="184"/>
      <c r="G84" s="184"/>
      <c r="H84" s="184"/>
      <c r="I84" s="184"/>
      <c r="J84" s="185">
        <f>J430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7315</v>
      </c>
      <c r="E85" s="184"/>
      <c r="F85" s="184"/>
      <c r="G85" s="184"/>
      <c r="H85" s="184"/>
      <c r="I85" s="184"/>
      <c r="J85" s="185">
        <f>J443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7316</v>
      </c>
      <c r="E86" s="184"/>
      <c r="F86" s="184"/>
      <c r="G86" s="184"/>
      <c r="H86" s="184"/>
      <c r="I86" s="184"/>
      <c r="J86" s="185">
        <f>J446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6"/>
      <c r="C87" s="177"/>
      <c r="D87" s="178" t="s">
        <v>7317</v>
      </c>
      <c r="E87" s="179"/>
      <c r="F87" s="179"/>
      <c r="G87" s="179"/>
      <c r="H87" s="179"/>
      <c r="I87" s="179"/>
      <c r="J87" s="180">
        <f>J450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2"/>
      <c r="C88" s="127"/>
      <c r="D88" s="183" t="s">
        <v>7318</v>
      </c>
      <c r="E88" s="184"/>
      <c r="F88" s="184"/>
      <c r="G88" s="184"/>
      <c r="H88" s="184"/>
      <c r="I88" s="184"/>
      <c r="J88" s="185">
        <f>J451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6"/>
      <c r="C89" s="177"/>
      <c r="D89" s="178" t="s">
        <v>7319</v>
      </c>
      <c r="E89" s="179"/>
      <c r="F89" s="179"/>
      <c r="G89" s="179"/>
      <c r="H89" s="179"/>
      <c r="I89" s="179"/>
      <c r="J89" s="180">
        <f>J473</f>
        <v>0</v>
      </c>
      <c r="K89" s="177"/>
      <c r="L89" s="181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10" customFormat="1" ht="19.92" customHeight="1">
      <c r="A90" s="10"/>
      <c r="B90" s="182"/>
      <c r="C90" s="127"/>
      <c r="D90" s="183" t="s">
        <v>7320</v>
      </c>
      <c r="E90" s="184"/>
      <c r="F90" s="184"/>
      <c r="G90" s="184"/>
      <c r="H90" s="184"/>
      <c r="I90" s="184"/>
      <c r="J90" s="185">
        <f>J474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175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171" t="str">
        <f>E7</f>
        <v>SŠ uměleckoprůmyslová Ústí nad Orlicí - areál Perla</v>
      </c>
      <c r="F100" s="34"/>
      <c r="G100" s="34"/>
      <c r="H100" s="34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" customFormat="1" ht="12" customHeight="1">
      <c r="B101" s="23"/>
      <c r="C101" s="34" t="s">
        <v>155</v>
      </c>
      <c r="D101" s="24"/>
      <c r="E101" s="24"/>
      <c r="F101" s="24"/>
      <c r="G101" s="24"/>
      <c r="H101" s="24"/>
      <c r="I101" s="24"/>
      <c r="J101" s="24"/>
      <c r="K101" s="24"/>
      <c r="L101" s="22"/>
    </row>
    <row r="102" s="2" customFormat="1" ht="16.5" customHeight="1">
      <c r="A102" s="40"/>
      <c r="B102" s="41"/>
      <c r="C102" s="42"/>
      <c r="D102" s="42"/>
      <c r="E102" s="171" t="s">
        <v>698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157</v>
      </c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71" t="str">
        <f>E11</f>
        <v>D.1.4.08 - Zařízení silnoproudé elektrotechniky včetně bleskosvodů</v>
      </c>
      <c r="F104" s="42"/>
      <c r="G104" s="42"/>
      <c r="H104" s="42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21</v>
      </c>
      <c r="D106" s="42"/>
      <c r="E106" s="42"/>
      <c r="F106" s="29" t="str">
        <f>F14</f>
        <v xml:space="preserve"> </v>
      </c>
      <c r="G106" s="42"/>
      <c r="H106" s="42"/>
      <c r="I106" s="34" t="s">
        <v>23</v>
      </c>
      <c r="J106" s="74" t="str">
        <f>IF(J14="","",J14)</f>
        <v>18. 10. 2023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25</v>
      </c>
      <c r="D108" s="42"/>
      <c r="E108" s="42"/>
      <c r="F108" s="29" t="str">
        <f>E17</f>
        <v>Pardubický kraj</v>
      </c>
      <c r="G108" s="42"/>
      <c r="H108" s="42"/>
      <c r="I108" s="34" t="s">
        <v>31</v>
      </c>
      <c r="J108" s="38" t="str">
        <f>E23</f>
        <v>Te3s studio s.r.o.</v>
      </c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5.65" customHeight="1">
      <c r="A109" s="40"/>
      <c r="B109" s="41"/>
      <c r="C109" s="34" t="s">
        <v>29</v>
      </c>
      <c r="D109" s="42"/>
      <c r="E109" s="42"/>
      <c r="F109" s="29" t="str">
        <f>IF(E20="","",E20)</f>
        <v>Vyplň údaj</v>
      </c>
      <c r="G109" s="42"/>
      <c r="H109" s="42"/>
      <c r="I109" s="34" t="s">
        <v>34</v>
      </c>
      <c r="J109" s="38" t="str">
        <f>E26</f>
        <v>Rozpočtování staveb Šebela s.r.o.</v>
      </c>
      <c r="K109" s="4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0.32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1" customFormat="1" ht="29.28" customHeight="1">
      <c r="A111" s="187"/>
      <c r="B111" s="188"/>
      <c r="C111" s="189" t="s">
        <v>176</v>
      </c>
      <c r="D111" s="190" t="s">
        <v>57</v>
      </c>
      <c r="E111" s="190" t="s">
        <v>53</v>
      </c>
      <c r="F111" s="190" t="s">
        <v>54</v>
      </c>
      <c r="G111" s="190" t="s">
        <v>177</v>
      </c>
      <c r="H111" s="190" t="s">
        <v>178</v>
      </c>
      <c r="I111" s="190" t="s">
        <v>179</v>
      </c>
      <c r="J111" s="190" t="s">
        <v>162</v>
      </c>
      <c r="K111" s="191" t="s">
        <v>180</v>
      </c>
      <c r="L111" s="192"/>
      <c r="M111" s="94" t="s">
        <v>19</v>
      </c>
      <c r="N111" s="95" t="s">
        <v>42</v>
      </c>
      <c r="O111" s="95" t="s">
        <v>181</v>
      </c>
      <c r="P111" s="95" t="s">
        <v>182</v>
      </c>
      <c r="Q111" s="95" t="s">
        <v>183</v>
      </c>
      <c r="R111" s="95" t="s">
        <v>184</v>
      </c>
      <c r="S111" s="95" t="s">
        <v>185</v>
      </c>
      <c r="T111" s="96" t="s">
        <v>186</v>
      </c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</row>
    <row r="112" s="2" customFormat="1" ht="22.8" customHeight="1">
      <c r="A112" s="40"/>
      <c r="B112" s="41"/>
      <c r="C112" s="101" t="s">
        <v>187</v>
      </c>
      <c r="D112" s="42"/>
      <c r="E112" s="42"/>
      <c r="F112" s="42"/>
      <c r="G112" s="42"/>
      <c r="H112" s="42"/>
      <c r="I112" s="42"/>
      <c r="J112" s="193">
        <f>BK112</f>
        <v>0</v>
      </c>
      <c r="K112" s="42"/>
      <c r="L112" s="46"/>
      <c r="M112" s="97"/>
      <c r="N112" s="194"/>
      <c r="O112" s="98"/>
      <c r="P112" s="195">
        <f>P113+P284+P450+P473</f>
        <v>0</v>
      </c>
      <c r="Q112" s="98"/>
      <c r="R112" s="195">
        <f>R113+R284+R450+R473</f>
        <v>0</v>
      </c>
      <c r="S112" s="98"/>
      <c r="T112" s="196">
        <f>T113+T284+T450+T473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71</v>
      </c>
      <c r="AU112" s="19" t="s">
        <v>163</v>
      </c>
      <c r="BK112" s="197">
        <f>BK113+BK284+BK450+BK473</f>
        <v>0</v>
      </c>
    </row>
    <row r="113" s="12" customFormat="1" ht="25.92" customHeight="1">
      <c r="A113" s="12"/>
      <c r="B113" s="198"/>
      <c r="C113" s="199"/>
      <c r="D113" s="200" t="s">
        <v>71</v>
      </c>
      <c r="E113" s="201" t="s">
        <v>7321</v>
      </c>
      <c r="F113" s="201" t="s">
        <v>7322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P114+P134+P164+P186+P199+P209+P238+P251</f>
        <v>0</v>
      </c>
      <c r="Q113" s="206"/>
      <c r="R113" s="207">
        <f>R114+R134+R164+R186+R199+R209+R238+R251</f>
        <v>0</v>
      </c>
      <c r="S113" s="206"/>
      <c r="T113" s="208">
        <f>T114+T134+T164+T186+T199+T209+T238+T251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79</v>
      </c>
      <c r="AT113" s="210" t="s">
        <v>71</v>
      </c>
      <c r="AU113" s="210" t="s">
        <v>72</v>
      </c>
      <c r="AY113" s="209" t="s">
        <v>190</v>
      </c>
      <c r="BK113" s="211">
        <f>BK114+BK134+BK164+BK186+BK199+BK209+BK238+BK251</f>
        <v>0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7323</v>
      </c>
      <c r="F114" s="212" t="s">
        <v>7324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SUM(P115:P133)</f>
        <v>0</v>
      </c>
      <c r="Q114" s="206"/>
      <c r="R114" s="207">
        <f>SUM(R115:R133)</f>
        <v>0</v>
      </c>
      <c r="S114" s="206"/>
      <c r="T114" s="208">
        <f>SUM(T115:T133)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79</v>
      </c>
      <c r="AT114" s="210" t="s">
        <v>71</v>
      </c>
      <c r="AU114" s="210" t="s">
        <v>79</v>
      </c>
      <c r="AY114" s="209" t="s">
        <v>190</v>
      </c>
      <c r="BK114" s="211">
        <f>SUM(BK115:BK133)</f>
        <v>0</v>
      </c>
    </row>
    <row r="115" s="2" customFormat="1" ht="16.5" customHeight="1">
      <c r="A115" s="40"/>
      <c r="B115" s="41"/>
      <c r="C115" s="214" t="s">
        <v>79</v>
      </c>
      <c r="D115" s="214" t="s">
        <v>192</v>
      </c>
      <c r="E115" s="215" t="s">
        <v>7325</v>
      </c>
      <c r="F115" s="216" t="s">
        <v>7326</v>
      </c>
      <c r="G115" s="217" t="s">
        <v>7327</v>
      </c>
      <c r="H115" s="218">
        <v>4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1388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1388</v>
      </c>
      <c r="BM115" s="225" t="s">
        <v>82</v>
      </c>
    </row>
    <row r="116" s="2" customFormat="1" ht="16.5" customHeight="1">
      <c r="A116" s="40"/>
      <c r="B116" s="41"/>
      <c r="C116" s="214" t="s">
        <v>82</v>
      </c>
      <c r="D116" s="214" t="s">
        <v>192</v>
      </c>
      <c r="E116" s="215" t="s">
        <v>7328</v>
      </c>
      <c r="F116" s="216" t="s">
        <v>7329</v>
      </c>
      <c r="G116" s="217" t="s">
        <v>7327</v>
      </c>
      <c r="H116" s="218">
        <v>25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1388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1388</v>
      </c>
      <c r="BM116" s="225" t="s">
        <v>197</v>
      </c>
    </row>
    <row r="117" s="2" customFormat="1" ht="16.5" customHeight="1">
      <c r="A117" s="40"/>
      <c r="B117" s="41"/>
      <c r="C117" s="214" t="s">
        <v>207</v>
      </c>
      <c r="D117" s="214" t="s">
        <v>192</v>
      </c>
      <c r="E117" s="215" t="s">
        <v>7330</v>
      </c>
      <c r="F117" s="216" t="s">
        <v>7331</v>
      </c>
      <c r="G117" s="217" t="s">
        <v>7327</v>
      </c>
      <c r="H117" s="218">
        <v>12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1388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1388</v>
      </c>
      <c r="BM117" s="225" t="s">
        <v>228</v>
      </c>
    </row>
    <row r="118" s="2" customFormat="1" ht="16.5" customHeight="1">
      <c r="A118" s="40"/>
      <c r="B118" s="41"/>
      <c r="C118" s="214" t="s">
        <v>197</v>
      </c>
      <c r="D118" s="214" t="s">
        <v>192</v>
      </c>
      <c r="E118" s="215" t="s">
        <v>7332</v>
      </c>
      <c r="F118" s="216" t="s">
        <v>7333</v>
      </c>
      <c r="G118" s="217" t="s">
        <v>7327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1388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1388</v>
      </c>
      <c r="BM118" s="225" t="s">
        <v>223</v>
      </c>
    </row>
    <row r="119" s="2" customFormat="1" ht="16.5" customHeight="1">
      <c r="A119" s="40"/>
      <c r="B119" s="41"/>
      <c r="C119" s="214" t="s">
        <v>218</v>
      </c>
      <c r="D119" s="214" t="s">
        <v>192</v>
      </c>
      <c r="E119" s="215" t="s">
        <v>7334</v>
      </c>
      <c r="F119" s="216" t="s">
        <v>7335</v>
      </c>
      <c r="G119" s="217" t="s">
        <v>7327</v>
      </c>
      <c r="H119" s="218">
        <v>5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1388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1388</v>
      </c>
      <c r="BM119" s="225" t="s">
        <v>249</v>
      </c>
    </row>
    <row r="120" s="2" customFormat="1" ht="16.5" customHeight="1">
      <c r="A120" s="40"/>
      <c r="B120" s="41"/>
      <c r="C120" s="214" t="s">
        <v>228</v>
      </c>
      <c r="D120" s="214" t="s">
        <v>192</v>
      </c>
      <c r="E120" s="215" t="s">
        <v>7336</v>
      </c>
      <c r="F120" s="216" t="s">
        <v>7337</v>
      </c>
      <c r="G120" s="217" t="s">
        <v>7327</v>
      </c>
      <c r="H120" s="218">
        <v>8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1388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1388</v>
      </c>
      <c r="BM120" s="225" t="s">
        <v>272</v>
      </c>
    </row>
    <row r="121" s="2" customFormat="1" ht="16.5" customHeight="1">
      <c r="A121" s="40"/>
      <c r="B121" s="41"/>
      <c r="C121" s="214" t="s">
        <v>233</v>
      </c>
      <c r="D121" s="214" t="s">
        <v>192</v>
      </c>
      <c r="E121" s="215" t="s">
        <v>7338</v>
      </c>
      <c r="F121" s="216" t="s">
        <v>7339</v>
      </c>
      <c r="G121" s="217" t="s">
        <v>7327</v>
      </c>
      <c r="H121" s="218">
        <v>8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1388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1388</v>
      </c>
      <c r="BM121" s="225" t="s">
        <v>291</v>
      </c>
    </row>
    <row r="122" s="2" customFormat="1" ht="16.5" customHeight="1">
      <c r="A122" s="40"/>
      <c r="B122" s="41"/>
      <c r="C122" s="214" t="s">
        <v>223</v>
      </c>
      <c r="D122" s="214" t="s">
        <v>192</v>
      </c>
      <c r="E122" s="215" t="s">
        <v>7340</v>
      </c>
      <c r="F122" s="216" t="s">
        <v>7341</v>
      </c>
      <c r="G122" s="217" t="s">
        <v>7327</v>
      </c>
      <c r="H122" s="218">
        <v>9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1388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1388</v>
      </c>
      <c r="BM122" s="225" t="s">
        <v>307</v>
      </c>
    </row>
    <row r="123" s="2" customFormat="1" ht="16.5" customHeight="1">
      <c r="A123" s="40"/>
      <c r="B123" s="41"/>
      <c r="C123" s="214" t="s">
        <v>244</v>
      </c>
      <c r="D123" s="214" t="s">
        <v>192</v>
      </c>
      <c r="E123" s="215" t="s">
        <v>7342</v>
      </c>
      <c r="F123" s="216" t="s">
        <v>7343</v>
      </c>
      <c r="G123" s="217" t="s">
        <v>7327</v>
      </c>
      <c r="H123" s="218">
        <v>7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1388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1388</v>
      </c>
      <c r="BM123" s="225" t="s">
        <v>327</v>
      </c>
    </row>
    <row r="124" s="2" customFormat="1" ht="16.5" customHeight="1">
      <c r="A124" s="40"/>
      <c r="B124" s="41"/>
      <c r="C124" s="214" t="s">
        <v>249</v>
      </c>
      <c r="D124" s="214" t="s">
        <v>192</v>
      </c>
      <c r="E124" s="215" t="s">
        <v>7344</v>
      </c>
      <c r="F124" s="216" t="s">
        <v>7345</v>
      </c>
      <c r="G124" s="217" t="s">
        <v>7327</v>
      </c>
      <c r="H124" s="218">
        <v>4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1388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1388</v>
      </c>
      <c r="BM124" s="225" t="s">
        <v>344</v>
      </c>
    </row>
    <row r="125" s="2" customFormat="1" ht="16.5" customHeight="1">
      <c r="A125" s="40"/>
      <c r="B125" s="41"/>
      <c r="C125" s="214" t="s">
        <v>258</v>
      </c>
      <c r="D125" s="214" t="s">
        <v>192</v>
      </c>
      <c r="E125" s="215" t="s">
        <v>7346</v>
      </c>
      <c r="F125" s="216" t="s">
        <v>7347</v>
      </c>
      <c r="G125" s="217" t="s">
        <v>7327</v>
      </c>
      <c r="H125" s="218">
        <v>13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1388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1388</v>
      </c>
      <c r="BM125" s="225" t="s">
        <v>359</v>
      </c>
    </row>
    <row r="126" s="2" customFormat="1" ht="16.5" customHeight="1">
      <c r="A126" s="40"/>
      <c r="B126" s="41"/>
      <c r="C126" s="214" t="s">
        <v>272</v>
      </c>
      <c r="D126" s="214" t="s">
        <v>192</v>
      </c>
      <c r="E126" s="215" t="s">
        <v>7348</v>
      </c>
      <c r="F126" s="216" t="s">
        <v>7349</v>
      </c>
      <c r="G126" s="217" t="s">
        <v>7327</v>
      </c>
      <c r="H126" s="218">
        <v>14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1388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1388</v>
      </c>
      <c r="BM126" s="225" t="s">
        <v>371</v>
      </c>
    </row>
    <row r="127" s="2" customFormat="1" ht="16.5" customHeight="1">
      <c r="A127" s="40"/>
      <c r="B127" s="41"/>
      <c r="C127" s="214" t="s">
        <v>282</v>
      </c>
      <c r="D127" s="214" t="s">
        <v>192</v>
      </c>
      <c r="E127" s="215" t="s">
        <v>7350</v>
      </c>
      <c r="F127" s="216" t="s">
        <v>7351</v>
      </c>
      <c r="G127" s="217" t="s">
        <v>7327</v>
      </c>
      <c r="H127" s="218">
        <v>67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1388</v>
      </c>
      <c r="AT127" s="225" t="s">
        <v>192</v>
      </c>
      <c r="AU127" s="225" t="s">
        <v>82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1388</v>
      </c>
      <c r="BM127" s="225" t="s">
        <v>384</v>
      </c>
    </row>
    <row r="128" s="2" customFormat="1" ht="16.5" customHeight="1">
      <c r="A128" s="40"/>
      <c r="B128" s="41"/>
      <c r="C128" s="214" t="s">
        <v>291</v>
      </c>
      <c r="D128" s="214" t="s">
        <v>192</v>
      </c>
      <c r="E128" s="215" t="s">
        <v>7352</v>
      </c>
      <c r="F128" s="216" t="s">
        <v>7353</v>
      </c>
      <c r="G128" s="217" t="s">
        <v>7327</v>
      </c>
      <c r="H128" s="218">
        <v>34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1388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1388</v>
      </c>
      <c r="BM128" s="225" t="s">
        <v>396</v>
      </c>
    </row>
    <row r="129" s="2" customFormat="1" ht="16.5" customHeight="1">
      <c r="A129" s="40"/>
      <c r="B129" s="41"/>
      <c r="C129" s="214" t="s">
        <v>8</v>
      </c>
      <c r="D129" s="214" t="s">
        <v>192</v>
      </c>
      <c r="E129" s="215" t="s">
        <v>7354</v>
      </c>
      <c r="F129" s="216" t="s">
        <v>7355</v>
      </c>
      <c r="G129" s="217" t="s">
        <v>7327</v>
      </c>
      <c r="H129" s="218">
        <v>4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1388</v>
      </c>
      <c r="AT129" s="225" t="s">
        <v>192</v>
      </c>
      <c r="AU129" s="225" t="s">
        <v>82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1388</v>
      </c>
      <c r="BM129" s="225" t="s">
        <v>411</v>
      </c>
    </row>
    <row r="130" s="2" customFormat="1" ht="16.5" customHeight="1">
      <c r="A130" s="40"/>
      <c r="B130" s="41"/>
      <c r="C130" s="214" t="s">
        <v>307</v>
      </c>
      <c r="D130" s="214" t="s">
        <v>192</v>
      </c>
      <c r="E130" s="215" t="s">
        <v>7356</v>
      </c>
      <c r="F130" s="216" t="s">
        <v>7357</v>
      </c>
      <c r="G130" s="217" t="s">
        <v>7327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1388</v>
      </c>
      <c r="AT130" s="225" t="s">
        <v>192</v>
      </c>
      <c r="AU130" s="225" t="s">
        <v>82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1388</v>
      </c>
      <c r="BM130" s="225" t="s">
        <v>419</v>
      </c>
    </row>
    <row r="131" s="2" customFormat="1" ht="16.5" customHeight="1">
      <c r="A131" s="40"/>
      <c r="B131" s="41"/>
      <c r="C131" s="214" t="s">
        <v>226</v>
      </c>
      <c r="D131" s="214" t="s">
        <v>192</v>
      </c>
      <c r="E131" s="215" t="s">
        <v>7358</v>
      </c>
      <c r="F131" s="216" t="s">
        <v>7359</v>
      </c>
      <c r="G131" s="217" t="s">
        <v>7327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1388</v>
      </c>
      <c r="AT131" s="225" t="s">
        <v>192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1388</v>
      </c>
      <c r="BM131" s="225" t="s">
        <v>582</v>
      </c>
    </row>
    <row r="132" s="2" customFormat="1" ht="16.5" customHeight="1">
      <c r="A132" s="40"/>
      <c r="B132" s="41"/>
      <c r="C132" s="214" t="s">
        <v>327</v>
      </c>
      <c r="D132" s="214" t="s">
        <v>192</v>
      </c>
      <c r="E132" s="215" t="s">
        <v>7360</v>
      </c>
      <c r="F132" s="216" t="s">
        <v>7361</v>
      </c>
      <c r="G132" s="217" t="s">
        <v>7327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1388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1388</v>
      </c>
      <c r="BM132" s="225" t="s">
        <v>1040</v>
      </c>
    </row>
    <row r="133" s="2" customFormat="1" ht="16.5" customHeight="1">
      <c r="A133" s="40"/>
      <c r="B133" s="41"/>
      <c r="C133" s="214" t="s">
        <v>337</v>
      </c>
      <c r="D133" s="214" t="s">
        <v>192</v>
      </c>
      <c r="E133" s="215" t="s">
        <v>7362</v>
      </c>
      <c r="F133" s="216" t="s">
        <v>7363</v>
      </c>
      <c r="G133" s="217" t="s">
        <v>7327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1388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1388</v>
      </c>
      <c r="BM133" s="225" t="s">
        <v>1059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7364</v>
      </c>
      <c r="F134" s="212" t="s">
        <v>7365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SUM(P135:P163)</f>
        <v>0</v>
      </c>
      <c r="Q134" s="206"/>
      <c r="R134" s="207">
        <f>SUM(R135:R163)</f>
        <v>0</v>
      </c>
      <c r="S134" s="206"/>
      <c r="T134" s="208">
        <f>SUM(T135:T163)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79</v>
      </c>
      <c r="AY134" s="209" t="s">
        <v>190</v>
      </c>
      <c r="BK134" s="211">
        <f>SUM(BK135:BK163)</f>
        <v>0</v>
      </c>
    </row>
    <row r="135" s="2" customFormat="1" ht="16.5" customHeight="1">
      <c r="A135" s="40"/>
      <c r="B135" s="41"/>
      <c r="C135" s="214" t="s">
        <v>344</v>
      </c>
      <c r="D135" s="214" t="s">
        <v>192</v>
      </c>
      <c r="E135" s="215" t="s">
        <v>7366</v>
      </c>
      <c r="F135" s="216" t="s">
        <v>7367</v>
      </c>
      <c r="G135" s="217" t="s">
        <v>7327</v>
      </c>
      <c r="H135" s="218">
        <v>54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1388</v>
      </c>
      <c r="AT135" s="225" t="s">
        <v>192</v>
      </c>
      <c r="AU135" s="225" t="s">
        <v>82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1388</v>
      </c>
      <c r="BM135" s="225" t="s">
        <v>1088</v>
      </c>
    </row>
    <row r="136" s="2" customFormat="1" ht="16.5" customHeight="1">
      <c r="A136" s="40"/>
      <c r="B136" s="41"/>
      <c r="C136" s="214" t="s">
        <v>7</v>
      </c>
      <c r="D136" s="214" t="s">
        <v>192</v>
      </c>
      <c r="E136" s="215" t="s">
        <v>7368</v>
      </c>
      <c r="F136" s="216" t="s">
        <v>7369</v>
      </c>
      <c r="G136" s="217" t="s">
        <v>7327</v>
      </c>
      <c r="H136" s="218">
        <v>8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1388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1388</v>
      </c>
      <c r="BM136" s="225" t="s">
        <v>1170</v>
      </c>
    </row>
    <row r="137" s="2" customFormat="1" ht="16.5" customHeight="1">
      <c r="A137" s="40"/>
      <c r="B137" s="41"/>
      <c r="C137" s="214" t="s">
        <v>359</v>
      </c>
      <c r="D137" s="214" t="s">
        <v>192</v>
      </c>
      <c r="E137" s="215" t="s">
        <v>7370</v>
      </c>
      <c r="F137" s="216" t="s">
        <v>7371</v>
      </c>
      <c r="G137" s="217" t="s">
        <v>7327</v>
      </c>
      <c r="H137" s="218">
        <v>4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1388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1388</v>
      </c>
      <c r="BM137" s="225" t="s">
        <v>1239</v>
      </c>
    </row>
    <row r="138" s="2" customFormat="1" ht="16.5" customHeight="1">
      <c r="A138" s="40"/>
      <c r="B138" s="41"/>
      <c r="C138" s="214" t="s">
        <v>365</v>
      </c>
      <c r="D138" s="214" t="s">
        <v>192</v>
      </c>
      <c r="E138" s="215" t="s">
        <v>7372</v>
      </c>
      <c r="F138" s="216" t="s">
        <v>7373</v>
      </c>
      <c r="G138" s="217" t="s">
        <v>7327</v>
      </c>
      <c r="H138" s="218">
        <v>4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1388</v>
      </c>
      <c r="AT138" s="225" t="s">
        <v>192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1388</v>
      </c>
      <c r="BM138" s="225" t="s">
        <v>1255</v>
      </c>
    </row>
    <row r="139" s="2" customFormat="1" ht="16.5" customHeight="1">
      <c r="A139" s="40"/>
      <c r="B139" s="41"/>
      <c r="C139" s="214" t="s">
        <v>371</v>
      </c>
      <c r="D139" s="214" t="s">
        <v>192</v>
      </c>
      <c r="E139" s="215" t="s">
        <v>7374</v>
      </c>
      <c r="F139" s="216" t="s">
        <v>7375</v>
      </c>
      <c r="G139" s="217" t="s">
        <v>7327</v>
      </c>
      <c r="H139" s="218">
        <v>12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1388</v>
      </c>
      <c r="AT139" s="225" t="s">
        <v>192</v>
      </c>
      <c r="AU139" s="225" t="s">
        <v>82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1388</v>
      </c>
      <c r="BM139" s="225" t="s">
        <v>810</v>
      </c>
    </row>
    <row r="140" s="2" customFormat="1" ht="16.5" customHeight="1">
      <c r="A140" s="40"/>
      <c r="B140" s="41"/>
      <c r="C140" s="214" t="s">
        <v>377</v>
      </c>
      <c r="D140" s="214" t="s">
        <v>192</v>
      </c>
      <c r="E140" s="215" t="s">
        <v>7376</v>
      </c>
      <c r="F140" s="216" t="s">
        <v>7377</v>
      </c>
      <c r="G140" s="217" t="s">
        <v>7327</v>
      </c>
      <c r="H140" s="218">
        <v>8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1388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1388</v>
      </c>
      <c r="BM140" s="225" t="s">
        <v>1282</v>
      </c>
    </row>
    <row r="141" s="2" customFormat="1" ht="16.5" customHeight="1">
      <c r="A141" s="40"/>
      <c r="B141" s="41"/>
      <c r="C141" s="214" t="s">
        <v>384</v>
      </c>
      <c r="D141" s="214" t="s">
        <v>192</v>
      </c>
      <c r="E141" s="215" t="s">
        <v>7378</v>
      </c>
      <c r="F141" s="216" t="s">
        <v>7379</v>
      </c>
      <c r="G141" s="217" t="s">
        <v>7327</v>
      </c>
      <c r="H141" s="218">
        <v>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1388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1388</v>
      </c>
      <c r="BM141" s="225" t="s">
        <v>1303</v>
      </c>
    </row>
    <row r="142" s="2" customFormat="1" ht="16.5" customHeight="1">
      <c r="A142" s="40"/>
      <c r="B142" s="41"/>
      <c r="C142" s="214" t="s">
        <v>256</v>
      </c>
      <c r="D142" s="214" t="s">
        <v>192</v>
      </c>
      <c r="E142" s="215" t="s">
        <v>7380</v>
      </c>
      <c r="F142" s="216" t="s">
        <v>7381</v>
      </c>
      <c r="G142" s="217" t="s">
        <v>7327</v>
      </c>
      <c r="H142" s="218">
        <v>8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1388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1388</v>
      </c>
      <c r="BM142" s="225" t="s">
        <v>1316</v>
      </c>
    </row>
    <row r="143" s="2" customFormat="1" ht="16.5" customHeight="1">
      <c r="A143" s="40"/>
      <c r="B143" s="41"/>
      <c r="C143" s="214" t="s">
        <v>396</v>
      </c>
      <c r="D143" s="214" t="s">
        <v>192</v>
      </c>
      <c r="E143" s="215" t="s">
        <v>7382</v>
      </c>
      <c r="F143" s="216" t="s">
        <v>7383</v>
      </c>
      <c r="G143" s="217" t="s">
        <v>7327</v>
      </c>
      <c r="H143" s="218">
        <v>32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1388</v>
      </c>
      <c r="AT143" s="225" t="s">
        <v>192</v>
      </c>
      <c r="AU143" s="225" t="s">
        <v>82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1388</v>
      </c>
      <c r="BM143" s="225" t="s">
        <v>1331</v>
      </c>
    </row>
    <row r="144" s="2" customFormat="1" ht="16.5" customHeight="1">
      <c r="A144" s="40"/>
      <c r="B144" s="41"/>
      <c r="C144" s="214" t="s">
        <v>405</v>
      </c>
      <c r="D144" s="214" t="s">
        <v>192</v>
      </c>
      <c r="E144" s="215" t="s">
        <v>7384</v>
      </c>
      <c r="F144" s="216" t="s">
        <v>7385</v>
      </c>
      <c r="G144" s="217" t="s">
        <v>7327</v>
      </c>
      <c r="H144" s="218">
        <v>9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1388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1388</v>
      </c>
      <c r="BM144" s="225" t="s">
        <v>1344</v>
      </c>
    </row>
    <row r="145" s="2" customFormat="1" ht="16.5" customHeight="1">
      <c r="A145" s="40"/>
      <c r="B145" s="41"/>
      <c r="C145" s="214" t="s">
        <v>411</v>
      </c>
      <c r="D145" s="214" t="s">
        <v>192</v>
      </c>
      <c r="E145" s="215" t="s">
        <v>7386</v>
      </c>
      <c r="F145" s="216" t="s">
        <v>7387</v>
      </c>
      <c r="G145" s="217" t="s">
        <v>7327</v>
      </c>
      <c r="H145" s="218">
        <v>2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1388</v>
      </c>
      <c r="AT145" s="225" t="s">
        <v>192</v>
      </c>
      <c r="AU145" s="225" t="s">
        <v>82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1388</v>
      </c>
      <c r="BM145" s="225" t="s">
        <v>1361</v>
      </c>
    </row>
    <row r="146" s="2" customFormat="1" ht="16.5" customHeight="1">
      <c r="A146" s="40"/>
      <c r="B146" s="41"/>
      <c r="C146" s="214" t="s">
        <v>415</v>
      </c>
      <c r="D146" s="214" t="s">
        <v>192</v>
      </c>
      <c r="E146" s="215" t="s">
        <v>7388</v>
      </c>
      <c r="F146" s="216" t="s">
        <v>7389</v>
      </c>
      <c r="G146" s="217" t="s">
        <v>7327</v>
      </c>
      <c r="H146" s="218">
        <v>20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1388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1388</v>
      </c>
      <c r="BM146" s="225" t="s">
        <v>1373</v>
      </c>
    </row>
    <row r="147" s="2" customFormat="1" ht="16.5" customHeight="1">
      <c r="A147" s="40"/>
      <c r="B147" s="41"/>
      <c r="C147" s="214" t="s">
        <v>419</v>
      </c>
      <c r="D147" s="214" t="s">
        <v>192</v>
      </c>
      <c r="E147" s="215" t="s">
        <v>7390</v>
      </c>
      <c r="F147" s="216" t="s">
        <v>7391</v>
      </c>
      <c r="G147" s="217" t="s">
        <v>7327</v>
      </c>
      <c r="H147" s="218">
        <v>120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1388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1388</v>
      </c>
      <c r="BM147" s="225" t="s">
        <v>1388</v>
      </c>
    </row>
    <row r="148" s="2" customFormat="1" ht="16.5" customHeight="1">
      <c r="A148" s="40"/>
      <c r="B148" s="41"/>
      <c r="C148" s="214" t="s">
        <v>575</v>
      </c>
      <c r="D148" s="214" t="s">
        <v>192</v>
      </c>
      <c r="E148" s="215" t="s">
        <v>7392</v>
      </c>
      <c r="F148" s="216" t="s">
        <v>7393</v>
      </c>
      <c r="G148" s="217" t="s">
        <v>7327</v>
      </c>
      <c r="H148" s="218">
        <v>3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1388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1388</v>
      </c>
      <c r="BM148" s="225" t="s">
        <v>1401</v>
      </c>
    </row>
    <row r="149" s="2" customFormat="1" ht="16.5" customHeight="1">
      <c r="A149" s="40"/>
      <c r="B149" s="41"/>
      <c r="C149" s="214" t="s">
        <v>582</v>
      </c>
      <c r="D149" s="214" t="s">
        <v>192</v>
      </c>
      <c r="E149" s="215" t="s">
        <v>7338</v>
      </c>
      <c r="F149" s="216" t="s">
        <v>7339</v>
      </c>
      <c r="G149" s="217" t="s">
        <v>7327</v>
      </c>
      <c r="H149" s="218">
        <v>6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1388</v>
      </c>
      <c r="AT149" s="225" t="s">
        <v>192</v>
      </c>
      <c r="AU149" s="225" t="s">
        <v>82</v>
      </c>
      <c r="AY149" s="19" t="s">
        <v>190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1388</v>
      </c>
      <c r="BM149" s="225" t="s">
        <v>1455</v>
      </c>
    </row>
    <row r="150" s="2" customFormat="1" ht="16.5" customHeight="1">
      <c r="A150" s="40"/>
      <c r="B150" s="41"/>
      <c r="C150" s="214" t="s">
        <v>1035</v>
      </c>
      <c r="D150" s="214" t="s">
        <v>192</v>
      </c>
      <c r="E150" s="215" t="s">
        <v>7394</v>
      </c>
      <c r="F150" s="216" t="s">
        <v>7395</v>
      </c>
      <c r="G150" s="217" t="s">
        <v>7327</v>
      </c>
      <c r="H150" s="218">
        <v>48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1388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1388</v>
      </c>
      <c r="BM150" s="225" t="s">
        <v>1515</v>
      </c>
    </row>
    <row r="151" s="2" customFormat="1" ht="16.5" customHeight="1">
      <c r="A151" s="40"/>
      <c r="B151" s="41"/>
      <c r="C151" s="214" t="s">
        <v>1040</v>
      </c>
      <c r="D151" s="214" t="s">
        <v>192</v>
      </c>
      <c r="E151" s="215" t="s">
        <v>7396</v>
      </c>
      <c r="F151" s="216" t="s">
        <v>7397</v>
      </c>
      <c r="G151" s="217" t="s">
        <v>7327</v>
      </c>
      <c r="H151" s="218">
        <v>12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1388</v>
      </c>
      <c r="AT151" s="225" t="s">
        <v>192</v>
      </c>
      <c r="AU151" s="225" t="s">
        <v>82</v>
      </c>
      <c r="AY151" s="19" t="s">
        <v>190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1388</v>
      </c>
      <c r="BM151" s="225" t="s">
        <v>1531</v>
      </c>
    </row>
    <row r="152" s="2" customFormat="1" ht="16.5" customHeight="1">
      <c r="A152" s="40"/>
      <c r="B152" s="41"/>
      <c r="C152" s="214" t="s">
        <v>1048</v>
      </c>
      <c r="D152" s="214" t="s">
        <v>192</v>
      </c>
      <c r="E152" s="215" t="s">
        <v>7398</v>
      </c>
      <c r="F152" s="216" t="s">
        <v>7399</v>
      </c>
      <c r="G152" s="217" t="s">
        <v>7327</v>
      </c>
      <c r="H152" s="218">
        <v>7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1388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1388</v>
      </c>
      <c r="BM152" s="225" t="s">
        <v>1545</v>
      </c>
    </row>
    <row r="153" s="2" customFormat="1" ht="16.5" customHeight="1">
      <c r="A153" s="40"/>
      <c r="B153" s="41"/>
      <c r="C153" s="214" t="s">
        <v>1059</v>
      </c>
      <c r="D153" s="214" t="s">
        <v>192</v>
      </c>
      <c r="E153" s="215" t="s">
        <v>7400</v>
      </c>
      <c r="F153" s="216" t="s">
        <v>7401</v>
      </c>
      <c r="G153" s="217" t="s">
        <v>7327</v>
      </c>
      <c r="H153" s="218">
        <v>6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1388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1388</v>
      </c>
      <c r="BM153" s="225" t="s">
        <v>1558</v>
      </c>
    </row>
    <row r="154" s="2" customFormat="1" ht="16.5" customHeight="1">
      <c r="A154" s="40"/>
      <c r="B154" s="41"/>
      <c r="C154" s="214" t="s">
        <v>1069</v>
      </c>
      <c r="D154" s="214" t="s">
        <v>192</v>
      </c>
      <c r="E154" s="215" t="s">
        <v>7402</v>
      </c>
      <c r="F154" s="216" t="s">
        <v>7403</v>
      </c>
      <c r="G154" s="217" t="s">
        <v>7327</v>
      </c>
      <c r="H154" s="218">
        <v>6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1388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1388</v>
      </c>
      <c r="BM154" s="225" t="s">
        <v>1565</v>
      </c>
    </row>
    <row r="155" s="2" customFormat="1" ht="16.5" customHeight="1">
      <c r="A155" s="40"/>
      <c r="B155" s="41"/>
      <c r="C155" s="214" t="s">
        <v>1088</v>
      </c>
      <c r="D155" s="214" t="s">
        <v>192</v>
      </c>
      <c r="E155" s="215" t="s">
        <v>7404</v>
      </c>
      <c r="F155" s="216" t="s">
        <v>7405</v>
      </c>
      <c r="G155" s="217" t="s">
        <v>7327</v>
      </c>
      <c r="H155" s="218">
        <v>3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1388</v>
      </c>
      <c r="AT155" s="225" t="s">
        <v>192</v>
      </c>
      <c r="AU155" s="225" t="s">
        <v>82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1388</v>
      </c>
      <c r="BM155" s="225" t="s">
        <v>1591</v>
      </c>
    </row>
    <row r="156" s="2" customFormat="1" ht="21.75" customHeight="1">
      <c r="A156" s="40"/>
      <c r="B156" s="41"/>
      <c r="C156" s="214" t="s">
        <v>1121</v>
      </c>
      <c r="D156" s="214" t="s">
        <v>192</v>
      </c>
      <c r="E156" s="215" t="s">
        <v>7406</v>
      </c>
      <c r="F156" s="216" t="s">
        <v>7407</v>
      </c>
      <c r="G156" s="217" t="s">
        <v>7327</v>
      </c>
      <c r="H156" s="218">
        <v>30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1388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1388</v>
      </c>
      <c r="BM156" s="225" t="s">
        <v>1595</v>
      </c>
    </row>
    <row r="157" s="2" customFormat="1" ht="16.5" customHeight="1">
      <c r="A157" s="40"/>
      <c r="B157" s="41"/>
      <c r="C157" s="214" t="s">
        <v>1170</v>
      </c>
      <c r="D157" s="214" t="s">
        <v>192</v>
      </c>
      <c r="E157" s="215" t="s">
        <v>7370</v>
      </c>
      <c r="F157" s="216" t="s">
        <v>7371</v>
      </c>
      <c r="G157" s="217" t="s">
        <v>7327</v>
      </c>
      <c r="H157" s="218">
        <v>6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1388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1388</v>
      </c>
      <c r="BM157" s="225" t="s">
        <v>1640</v>
      </c>
    </row>
    <row r="158" s="2" customFormat="1" ht="16.5" customHeight="1">
      <c r="A158" s="40"/>
      <c r="B158" s="41"/>
      <c r="C158" s="214" t="s">
        <v>305</v>
      </c>
      <c r="D158" s="214" t="s">
        <v>192</v>
      </c>
      <c r="E158" s="215" t="s">
        <v>7408</v>
      </c>
      <c r="F158" s="216" t="s">
        <v>7409</v>
      </c>
      <c r="G158" s="217" t="s">
        <v>7327</v>
      </c>
      <c r="H158" s="218">
        <v>6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1388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1388</v>
      </c>
      <c r="BM158" s="225" t="s">
        <v>1704</v>
      </c>
    </row>
    <row r="159" s="2" customFormat="1" ht="16.5" customHeight="1">
      <c r="A159" s="40"/>
      <c r="B159" s="41"/>
      <c r="C159" s="214" t="s">
        <v>1239</v>
      </c>
      <c r="D159" s="214" t="s">
        <v>192</v>
      </c>
      <c r="E159" s="215" t="s">
        <v>7410</v>
      </c>
      <c r="F159" s="216" t="s">
        <v>7411</v>
      </c>
      <c r="G159" s="217" t="s">
        <v>7327</v>
      </c>
      <c r="H159" s="218">
        <v>14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1388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1388</v>
      </c>
      <c r="BM159" s="225" t="s">
        <v>1724</v>
      </c>
    </row>
    <row r="160" s="2" customFormat="1" ht="16.5" customHeight="1">
      <c r="A160" s="40"/>
      <c r="B160" s="41"/>
      <c r="C160" s="214" t="s">
        <v>1248</v>
      </c>
      <c r="D160" s="214" t="s">
        <v>192</v>
      </c>
      <c r="E160" s="215" t="s">
        <v>7376</v>
      </c>
      <c r="F160" s="216" t="s">
        <v>7377</v>
      </c>
      <c r="G160" s="217" t="s">
        <v>7327</v>
      </c>
      <c r="H160" s="218">
        <v>8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1388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1388</v>
      </c>
      <c r="BM160" s="225" t="s">
        <v>1735</v>
      </c>
    </row>
    <row r="161" s="2" customFormat="1" ht="16.5" customHeight="1">
      <c r="A161" s="40"/>
      <c r="B161" s="41"/>
      <c r="C161" s="214" t="s">
        <v>1255</v>
      </c>
      <c r="D161" s="214" t="s">
        <v>192</v>
      </c>
      <c r="E161" s="215" t="s">
        <v>7378</v>
      </c>
      <c r="F161" s="216" t="s">
        <v>7379</v>
      </c>
      <c r="G161" s="217" t="s">
        <v>7327</v>
      </c>
      <c r="H161" s="218">
        <v>8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1388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1388</v>
      </c>
      <c r="BM161" s="225" t="s">
        <v>1745</v>
      </c>
    </row>
    <row r="162" s="2" customFormat="1" ht="16.5" customHeight="1">
      <c r="A162" s="40"/>
      <c r="B162" s="41"/>
      <c r="C162" s="214" t="s">
        <v>1261</v>
      </c>
      <c r="D162" s="214" t="s">
        <v>192</v>
      </c>
      <c r="E162" s="215" t="s">
        <v>7380</v>
      </c>
      <c r="F162" s="216" t="s">
        <v>7381</v>
      </c>
      <c r="G162" s="217" t="s">
        <v>7327</v>
      </c>
      <c r="H162" s="218">
        <v>16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1388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1388</v>
      </c>
      <c r="BM162" s="225" t="s">
        <v>1755</v>
      </c>
    </row>
    <row r="163" s="2" customFormat="1" ht="16.5" customHeight="1">
      <c r="A163" s="40"/>
      <c r="B163" s="41"/>
      <c r="C163" s="214" t="s">
        <v>810</v>
      </c>
      <c r="D163" s="214" t="s">
        <v>192</v>
      </c>
      <c r="E163" s="215" t="s">
        <v>7382</v>
      </c>
      <c r="F163" s="216" t="s">
        <v>7383</v>
      </c>
      <c r="G163" s="217" t="s">
        <v>7327</v>
      </c>
      <c r="H163" s="218">
        <v>26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1388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1388</v>
      </c>
      <c r="BM163" s="225" t="s">
        <v>1780</v>
      </c>
    </row>
    <row r="164" s="12" customFormat="1" ht="22.8" customHeight="1">
      <c r="A164" s="12"/>
      <c r="B164" s="198"/>
      <c r="C164" s="199"/>
      <c r="D164" s="200" t="s">
        <v>71</v>
      </c>
      <c r="E164" s="212" t="s">
        <v>7412</v>
      </c>
      <c r="F164" s="212" t="s">
        <v>7413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SUM(P165:P185)</f>
        <v>0</v>
      </c>
      <c r="Q164" s="206"/>
      <c r="R164" s="207">
        <f>SUM(R165:R185)</f>
        <v>0</v>
      </c>
      <c r="S164" s="206"/>
      <c r="T164" s="20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79</v>
      </c>
      <c r="AT164" s="210" t="s">
        <v>71</v>
      </c>
      <c r="AU164" s="210" t="s">
        <v>79</v>
      </c>
      <c r="AY164" s="209" t="s">
        <v>190</v>
      </c>
      <c r="BK164" s="211">
        <f>SUM(BK165:BK185)</f>
        <v>0</v>
      </c>
    </row>
    <row r="165" s="2" customFormat="1" ht="16.5" customHeight="1">
      <c r="A165" s="40"/>
      <c r="B165" s="41"/>
      <c r="C165" s="214" t="s">
        <v>1276</v>
      </c>
      <c r="D165" s="214" t="s">
        <v>192</v>
      </c>
      <c r="E165" s="215" t="s">
        <v>7414</v>
      </c>
      <c r="F165" s="216" t="s">
        <v>7415</v>
      </c>
      <c r="G165" s="217" t="s">
        <v>7327</v>
      </c>
      <c r="H165" s="218">
        <v>5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1388</v>
      </c>
      <c r="AT165" s="225" t="s">
        <v>192</v>
      </c>
      <c r="AU165" s="225" t="s">
        <v>82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1388</v>
      </c>
      <c r="BM165" s="225" t="s">
        <v>1795</v>
      </c>
    </row>
    <row r="166" s="2" customFormat="1" ht="16.5" customHeight="1">
      <c r="A166" s="40"/>
      <c r="B166" s="41"/>
      <c r="C166" s="214" t="s">
        <v>1282</v>
      </c>
      <c r="D166" s="214" t="s">
        <v>192</v>
      </c>
      <c r="E166" s="215" t="s">
        <v>7416</v>
      </c>
      <c r="F166" s="216" t="s">
        <v>7417</v>
      </c>
      <c r="G166" s="217" t="s">
        <v>7327</v>
      </c>
      <c r="H166" s="218">
        <v>2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1388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1388</v>
      </c>
      <c r="BM166" s="225" t="s">
        <v>1810</v>
      </c>
    </row>
    <row r="167" s="2" customFormat="1" ht="16.5" customHeight="1">
      <c r="A167" s="40"/>
      <c r="B167" s="41"/>
      <c r="C167" s="214" t="s">
        <v>1291</v>
      </c>
      <c r="D167" s="214" t="s">
        <v>192</v>
      </c>
      <c r="E167" s="215" t="s">
        <v>7418</v>
      </c>
      <c r="F167" s="216" t="s">
        <v>7419</v>
      </c>
      <c r="G167" s="217" t="s">
        <v>7327</v>
      </c>
      <c r="H167" s="218">
        <v>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1388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1388</v>
      </c>
      <c r="BM167" s="225" t="s">
        <v>1819</v>
      </c>
    </row>
    <row r="168" s="2" customFormat="1" ht="16.5" customHeight="1">
      <c r="A168" s="40"/>
      <c r="B168" s="41"/>
      <c r="C168" s="214" t="s">
        <v>1303</v>
      </c>
      <c r="D168" s="214" t="s">
        <v>192</v>
      </c>
      <c r="E168" s="215" t="s">
        <v>7420</v>
      </c>
      <c r="F168" s="216" t="s">
        <v>7421</v>
      </c>
      <c r="G168" s="217" t="s">
        <v>7327</v>
      </c>
      <c r="H168" s="218">
        <v>3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1388</v>
      </c>
      <c r="AT168" s="225" t="s">
        <v>192</v>
      </c>
      <c r="AU168" s="225" t="s">
        <v>82</v>
      </c>
      <c r="AY168" s="19" t="s">
        <v>190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1388</v>
      </c>
      <c r="BM168" s="225" t="s">
        <v>1833</v>
      </c>
    </row>
    <row r="169" s="2" customFormat="1" ht="16.5" customHeight="1">
      <c r="A169" s="40"/>
      <c r="B169" s="41"/>
      <c r="C169" s="214" t="s">
        <v>1310</v>
      </c>
      <c r="D169" s="214" t="s">
        <v>192</v>
      </c>
      <c r="E169" s="215" t="s">
        <v>7422</v>
      </c>
      <c r="F169" s="216" t="s">
        <v>7423</v>
      </c>
      <c r="G169" s="217" t="s">
        <v>7327</v>
      </c>
      <c r="H169" s="218">
        <v>9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1388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1388</v>
      </c>
      <c r="BM169" s="225" t="s">
        <v>1845</v>
      </c>
    </row>
    <row r="170" s="2" customFormat="1" ht="16.5" customHeight="1">
      <c r="A170" s="40"/>
      <c r="B170" s="41"/>
      <c r="C170" s="214" t="s">
        <v>1316</v>
      </c>
      <c r="D170" s="214" t="s">
        <v>192</v>
      </c>
      <c r="E170" s="215" t="s">
        <v>7424</v>
      </c>
      <c r="F170" s="216" t="s">
        <v>7425</v>
      </c>
      <c r="G170" s="217" t="s">
        <v>7327</v>
      </c>
      <c r="H170" s="218">
        <v>18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1388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1388</v>
      </c>
      <c r="BM170" s="225" t="s">
        <v>2044</v>
      </c>
    </row>
    <row r="171" s="2" customFormat="1" ht="16.5" customHeight="1">
      <c r="A171" s="40"/>
      <c r="B171" s="41"/>
      <c r="C171" s="214" t="s">
        <v>1325</v>
      </c>
      <c r="D171" s="214" t="s">
        <v>192</v>
      </c>
      <c r="E171" s="215" t="s">
        <v>7426</v>
      </c>
      <c r="F171" s="216" t="s">
        <v>7427</v>
      </c>
      <c r="G171" s="217" t="s">
        <v>7327</v>
      </c>
      <c r="H171" s="218">
        <v>9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1388</v>
      </c>
      <c r="AT171" s="225" t="s">
        <v>192</v>
      </c>
      <c r="AU171" s="225" t="s">
        <v>82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1388</v>
      </c>
      <c r="BM171" s="225" t="s">
        <v>2087</v>
      </c>
    </row>
    <row r="172" s="2" customFormat="1" ht="16.5" customHeight="1">
      <c r="A172" s="40"/>
      <c r="B172" s="41"/>
      <c r="C172" s="214" t="s">
        <v>1331</v>
      </c>
      <c r="D172" s="214" t="s">
        <v>192</v>
      </c>
      <c r="E172" s="215" t="s">
        <v>7428</v>
      </c>
      <c r="F172" s="216" t="s">
        <v>7429</v>
      </c>
      <c r="G172" s="217" t="s">
        <v>7327</v>
      </c>
      <c r="H172" s="218">
        <v>4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1388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1388</v>
      </c>
      <c r="BM172" s="225" t="s">
        <v>2097</v>
      </c>
    </row>
    <row r="173" s="2" customFormat="1" ht="16.5" customHeight="1">
      <c r="A173" s="40"/>
      <c r="B173" s="41"/>
      <c r="C173" s="214" t="s">
        <v>1337</v>
      </c>
      <c r="D173" s="214" t="s">
        <v>192</v>
      </c>
      <c r="E173" s="215" t="s">
        <v>7430</v>
      </c>
      <c r="F173" s="216" t="s">
        <v>7431</v>
      </c>
      <c r="G173" s="217" t="s">
        <v>7327</v>
      </c>
      <c r="H173" s="218">
        <v>6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1388</v>
      </c>
      <c r="AT173" s="225" t="s">
        <v>192</v>
      </c>
      <c r="AU173" s="225" t="s">
        <v>82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1388</v>
      </c>
      <c r="BM173" s="225" t="s">
        <v>2107</v>
      </c>
    </row>
    <row r="174" s="2" customFormat="1" ht="16.5" customHeight="1">
      <c r="A174" s="40"/>
      <c r="B174" s="41"/>
      <c r="C174" s="214" t="s">
        <v>1344</v>
      </c>
      <c r="D174" s="214" t="s">
        <v>192</v>
      </c>
      <c r="E174" s="215" t="s">
        <v>7432</v>
      </c>
      <c r="F174" s="216" t="s">
        <v>7433</v>
      </c>
      <c r="G174" s="217" t="s">
        <v>7327</v>
      </c>
      <c r="H174" s="218">
        <v>2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1388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1388</v>
      </c>
      <c r="BM174" s="225" t="s">
        <v>2118</v>
      </c>
    </row>
    <row r="175" s="2" customFormat="1" ht="21.75" customHeight="1">
      <c r="A175" s="40"/>
      <c r="B175" s="41"/>
      <c r="C175" s="214" t="s">
        <v>1354</v>
      </c>
      <c r="D175" s="214" t="s">
        <v>192</v>
      </c>
      <c r="E175" s="215" t="s">
        <v>7406</v>
      </c>
      <c r="F175" s="216" t="s">
        <v>7407</v>
      </c>
      <c r="G175" s="217" t="s">
        <v>7327</v>
      </c>
      <c r="H175" s="218">
        <v>12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1388</v>
      </c>
      <c r="AT175" s="225" t="s">
        <v>192</v>
      </c>
      <c r="AU175" s="225" t="s">
        <v>82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1388</v>
      </c>
      <c r="BM175" s="225" t="s">
        <v>2128</v>
      </c>
    </row>
    <row r="176" s="2" customFormat="1" ht="16.5" customHeight="1">
      <c r="A176" s="40"/>
      <c r="B176" s="41"/>
      <c r="C176" s="214" t="s">
        <v>1361</v>
      </c>
      <c r="D176" s="214" t="s">
        <v>192</v>
      </c>
      <c r="E176" s="215" t="s">
        <v>7434</v>
      </c>
      <c r="F176" s="216" t="s">
        <v>7435</v>
      </c>
      <c r="G176" s="217" t="s">
        <v>7327</v>
      </c>
      <c r="H176" s="218">
        <v>2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1388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1388</v>
      </c>
      <c r="BM176" s="225" t="s">
        <v>2149</v>
      </c>
    </row>
    <row r="177" s="2" customFormat="1" ht="16.5" customHeight="1">
      <c r="A177" s="40"/>
      <c r="B177" s="41"/>
      <c r="C177" s="214" t="s">
        <v>1366</v>
      </c>
      <c r="D177" s="214" t="s">
        <v>192</v>
      </c>
      <c r="E177" s="215" t="s">
        <v>7370</v>
      </c>
      <c r="F177" s="216" t="s">
        <v>7371</v>
      </c>
      <c r="G177" s="217" t="s">
        <v>7327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1388</v>
      </c>
      <c r="AT177" s="225" t="s">
        <v>192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1388</v>
      </c>
      <c r="BM177" s="225" t="s">
        <v>2165</v>
      </c>
    </row>
    <row r="178" s="2" customFormat="1" ht="16.5" customHeight="1">
      <c r="A178" s="40"/>
      <c r="B178" s="41"/>
      <c r="C178" s="214" t="s">
        <v>1373</v>
      </c>
      <c r="D178" s="214" t="s">
        <v>192</v>
      </c>
      <c r="E178" s="215" t="s">
        <v>7408</v>
      </c>
      <c r="F178" s="216" t="s">
        <v>7409</v>
      </c>
      <c r="G178" s="217" t="s">
        <v>7327</v>
      </c>
      <c r="H178" s="218">
        <v>2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1388</v>
      </c>
      <c r="AT178" s="225" t="s">
        <v>192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1388</v>
      </c>
      <c r="BM178" s="225" t="s">
        <v>2183</v>
      </c>
    </row>
    <row r="179" s="2" customFormat="1" ht="16.5" customHeight="1">
      <c r="A179" s="40"/>
      <c r="B179" s="41"/>
      <c r="C179" s="214" t="s">
        <v>1380</v>
      </c>
      <c r="D179" s="214" t="s">
        <v>192</v>
      </c>
      <c r="E179" s="215" t="s">
        <v>7410</v>
      </c>
      <c r="F179" s="216" t="s">
        <v>7411</v>
      </c>
      <c r="G179" s="217" t="s">
        <v>7327</v>
      </c>
      <c r="H179" s="218">
        <v>2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1388</v>
      </c>
      <c r="AT179" s="225" t="s">
        <v>192</v>
      </c>
      <c r="AU179" s="225" t="s">
        <v>82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1388</v>
      </c>
      <c r="BM179" s="225" t="s">
        <v>2210</v>
      </c>
    </row>
    <row r="180" s="2" customFormat="1" ht="16.5" customHeight="1">
      <c r="A180" s="40"/>
      <c r="B180" s="41"/>
      <c r="C180" s="214" t="s">
        <v>1388</v>
      </c>
      <c r="D180" s="214" t="s">
        <v>192</v>
      </c>
      <c r="E180" s="215" t="s">
        <v>7376</v>
      </c>
      <c r="F180" s="216" t="s">
        <v>7377</v>
      </c>
      <c r="G180" s="217" t="s">
        <v>7327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1388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1388</v>
      </c>
      <c r="BM180" s="225" t="s">
        <v>2221</v>
      </c>
    </row>
    <row r="181" s="2" customFormat="1" ht="16.5" customHeight="1">
      <c r="A181" s="40"/>
      <c r="B181" s="41"/>
      <c r="C181" s="214" t="s">
        <v>1396</v>
      </c>
      <c r="D181" s="214" t="s">
        <v>192</v>
      </c>
      <c r="E181" s="215" t="s">
        <v>7378</v>
      </c>
      <c r="F181" s="216" t="s">
        <v>7379</v>
      </c>
      <c r="G181" s="217" t="s">
        <v>7327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1388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1388</v>
      </c>
      <c r="BM181" s="225" t="s">
        <v>2234</v>
      </c>
    </row>
    <row r="182" s="2" customFormat="1" ht="16.5" customHeight="1">
      <c r="A182" s="40"/>
      <c r="B182" s="41"/>
      <c r="C182" s="214" t="s">
        <v>1401</v>
      </c>
      <c r="D182" s="214" t="s">
        <v>192</v>
      </c>
      <c r="E182" s="215" t="s">
        <v>7380</v>
      </c>
      <c r="F182" s="216" t="s">
        <v>7381</v>
      </c>
      <c r="G182" s="217" t="s">
        <v>7327</v>
      </c>
      <c r="H182" s="218">
        <v>4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1388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1388</v>
      </c>
      <c r="BM182" s="225" t="s">
        <v>2251</v>
      </c>
    </row>
    <row r="183" s="2" customFormat="1" ht="16.5" customHeight="1">
      <c r="A183" s="40"/>
      <c r="B183" s="41"/>
      <c r="C183" s="214" t="s">
        <v>1409</v>
      </c>
      <c r="D183" s="214" t="s">
        <v>192</v>
      </c>
      <c r="E183" s="215" t="s">
        <v>7382</v>
      </c>
      <c r="F183" s="216" t="s">
        <v>7383</v>
      </c>
      <c r="G183" s="217" t="s">
        <v>7327</v>
      </c>
      <c r="H183" s="218">
        <v>6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1388</v>
      </c>
      <c r="AT183" s="225" t="s">
        <v>192</v>
      </c>
      <c r="AU183" s="225" t="s">
        <v>82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1388</v>
      </c>
      <c r="BM183" s="225" t="s">
        <v>2271</v>
      </c>
    </row>
    <row r="184" s="2" customFormat="1" ht="16.5" customHeight="1">
      <c r="A184" s="40"/>
      <c r="B184" s="41"/>
      <c r="C184" s="214" t="s">
        <v>1455</v>
      </c>
      <c r="D184" s="214" t="s">
        <v>192</v>
      </c>
      <c r="E184" s="215" t="s">
        <v>7436</v>
      </c>
      <c r="F184" s="216" t="s">
        <v>7437</v>
      </c>
      <c r="G184" s="217" t="s">
        <v>7327</v>
      </c>
      <c r="H184" s="218">
        <v>20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1388</v>
      </c>
      <c r="AT184" s="225" t="s">
        <v>192</v>
      </c>
      <c r="AU184" s="225" t="s">
        <v>82</v>
      </c>
      <c r="AY184" s="19" t="s">
        <v>190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1388</v>
      </c>
      <c r="BM184" s="225" t="s">
        <v>2295</v>
      </c>
    </row>
    <row r="185" s="2" customFormat="1" ht="16.5" customHeight="1">
      <c r="A185" s="40"/>
      <c r="B185" s="41"/>
      <c r="C185" s="214" t="s">
        <v>1507</v>
      </c>
      <c r="D185" s="214" t="s">
        <v>192</v>
      </c>
      <c r="E185" s="215" t="s">
        <v>7438</v>
      </c>
      <c r="F185" s="216" t="s">
        <v>7439</v>
      </c>
      <c r="G185" s="217" t="s">
        <v>553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1388</v>
      </c>
      <c r="AT185" s="225" t="s">
        <v>192</v>
      </c>
      <c r="AU185" s="225" t="s">
        <v>82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1388</v>
      </c>
      <c r="BM185" s="225" t="s">
        <v>2320</v>
      </c>
    </row>
    <row r="186" s="12" customFormat="1" ht="22.8" customHeight="1">
      <c r="A186" s="12"/>
      <c r="B186" s="198"/>
      <c r="C186" s="199"/>
      <c r="D186" s="200" t="s">
        <v>71</v>
      </c>
      <c r="E186" s="212" t="s">
        <v>7440</v>
      </c>
      <c r="F186" s="212" t="s">
        <v>7441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SUM(P187:P198)</f>
        <v>0</v>
      </c>
      <c r="Q186" s="206"/>
      <c r="R186" s="207">
        <f>SUM(R187:R198)</f>
        <v>0</v>
      </c>
      <c r="S186" s="206"/>
      <c r="T186" s="208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79</v>
      </c>
      <c r="AT186" s="210" t="s">
        <v>71</v>
      </c>
      <c r="AU186" s="210" t="s">
        <v>79</v>
      </c>
      <c r="AY186" s="209" t="s">
        <v>190</v>
      </c>
      <c r="BK186" s="211">
        <f>SUM(BK187:BK198)</f>
        <v>0</v>
      </c>
    </row>
    <row r="187" s="2" customFormat="1" ht="16.5" customHeight="1">
      <c r="A187" s="40"/>
      <c r="B187" s="41"/>
      <c r="C187" s="214" t="s">
        <v>1515</v>
      </c>
      <c r="D187" s="214" t="s">
        <v>192</v>
      </c>
      <c r="E187" s="215" t="s">
        <v>7442</v>
      </c>
      <c r="F187" s="216" t="s">
        <v>7443</v>
      </c>
      <c r="G187" s="217" t="s">
        <v>7327</v>
      </c>
      <c r="H187" s="218">
        <v>45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1388</v>
      </c>
      <c r="AT187" s="225" t="s">
        <v>192</v>
      </c>
      <c r="AU187" s="225" t="s">
        <v>82</v>
      </c>
      <c r="AY187" s="19" t="s">
        <v>190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1388</v>
      </c>
      <c r="BM187" s="225" t="s">
        <v>2335</v>
      </c>
    </row>
    <row r="188" s="2" customFormat="1" ht="16.5" customHeight="1">
      <c r="A188" s="40"/>
      <c r="B188" s="41"/>
      <c r="C188" s="214" t="s">
        <v>1524</v>
      </c>
      <c r="D188" s="214" t="s">
        <v>192</v>
      </c>
      <c r="E188" s="215" t="s">
        <v>7444</v>
      </c>
      <c r="F188" s="216" t="s">
        <v>7445</v>
      </c>
      <c r="G188" s="217" t="s">
        <v>7327</v>
      </c>
      <c r="H188" s="218">
        <v>8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1388</v>
      </c>
      <c r="AT188" s="225" t="s">
        <v>192</v>
      </c>
      <c r="AU188" s="225" t="s">
        <v>82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1388</v>
      </c>
      <c r="BM188" s="225" t="s">
        <v>2347</v>
      </c>
    </row>
    <row r="189" s="2" customFormat="1" ht="16.5" customHeight="1">
      <c r="A189" s="40"/>
      <c r="B189" s="41"/>
      <c r="C189" s="214" t="s">
        <v>1531</v>
      </c>
      <c r="D189" s="214" t="s">
        <v>192</v>
      </c>
      <c r="E189" s="215" t="s">
        <v>7446</v>
      </c>
      <c r="F189" s="216" t="s">
        <v>7447</v>
      </c>
      <c r="G189" s="217" t="s">
        <v>7327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1388</v>
      </c>
      <c r="AT189" s="225" t="s">
        <v>192</v>
      </c>
      <c r="AU189" s="225" t="s">
        <v>82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1388</v>
      </c>
      <c r="BM189" s="225" t="s">
        <v>2363</v>
      </c>
    </row>
    <row r="190" s="2" customFormat="1" ht="16.5" customHeight="1">
      <c r="A190" s="40"/>
      <c r="B190" s="41"/>
      <c r="C190" s="214" t="s">
        <v>1536</v>
      </c>
      <c r="D190" s="214" t="s">
        <v>192</v>
      </c>
      <c r="E190" s="215" t="s">
        <v>7448</v>
      </c>
      <c r="F190" s="216" t="s">
        <v>7449</v>
      </c>
      <c r="G190" s="217" t="s">
        <v>7327</v>
      </c>
      <c r="H190" s="218">
        <v>16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1388</v>
      </c>
      <c r="AT190" s="225" t="s">
        <v>192</v>
      </c>
      <c r="AU190" s="225" t="s">
        <v>82</v>
      </c>
      <c r="AY190" s="19" t="s">
        <v>190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1388</v>
      </c>
      <c r="BM190" s="225" t="s">
        <v>2380</v>
      </c>
    </row>
    <row r="191" s="2" customFormat="1" ht="16.5" customHeight="1">
      <c r="A191" s="40"/>
      <c r="B191" s="41"/>
      <c r="C191" s="214" t="s">
        <v>1545</v>
      </c>
      <c r="D191" s="214" t="s">
        <v>192</v>
      </c>
      <c r="E191" s="215" t="s">
        <v>7450</v>
      </c>
      <c r="F191" s="216" t="s">
        <v>7451</v>
      </c>
      <c r="G191" s="217" t="s">
        <v>7327</v>
      </c>
      <c r="H191" s="218">
        <v>6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1388</v>
      </c>
      <c r="AT191" s="225" t="s">
        <v>192</v>
      </c>
      <c r="AU191" s="225" t="s">
        <v>82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1388</v>
      </c>
      <c r="BM191" s="225" t="s">
        <v>2394</v>
      </c>
    </row>
    <row r="192" s="2" customFormat="1" ht="16.5" customHeight="1">
      <c r="A192" s="40"/>
      <c r="B192" s="41"/>
      <c r="C192" s="214" t="s">
        <v>1551</v>
      </c>
      <c r="D192" s="214" t="s">
        <v>192</v>
      </c>
      <c r="E192" s="215" t="s">
        <v>7452</v>
      </c>
      <c r="F192" s="216" t="s">
        <v>7453</v>
      </c>
      <c r="G192" s="217" t="s">
        <v>7327</v>
      </c>
      <c r="H192" s="218">
        <v>3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1388</v>
      </c>
      <c r="AT192" s="225" t="s">
        <v>192</v>
      </c>
      <c r="AU192" s="225" t="s">
        <v>82</v>
      </c>
      <c r="AY192" s="19" t="s">
        <v>190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1388</v>
      </c>
      <c r="BM192" s="225" t="s">
        <v>2404</v>
      </c>
    </row>
    <row r="193" s="2" customFormat="1" ht="16.5" customHeight="1">
      <c r="A193" s="40"/>
      <c r="B193" s="41"/>
      <c r="C193" s="214" t="s">
        <v>1558</v>
      </c>
      <c r="D193" s="214" t="s">
        <v>192</v>
      </c>
      <c r="E193" s="215" t="s">
        <v>7454</v>
      </c>
      <c r="F193" s="216" t="s">
        <v>7455</v>
      </c>
      <c r="G193" s="217" t="s">
        <v>7327</v>
      </c>
      <c r="H193" s="218">
        <v>28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1388</v>
      </c>
      <c r="AT193" s="225" t="s">
        <v>192</v>
      </c>
      <c r="AU193" s="225" t="s">
        <v>82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1388</v>
      </c>
      <c r="BM193" s="225" t="s">
        <v>2417</v>
      </c>
    </row>
    <row r="194" s="2" customFormat="1" ht="16.5" customHeight="1">
      <c r="A194" s="40"/>
      <c r="B194" s="41"/>
      <c r="C194" s="214" t="s">
        <v>1560</v>
      </c>
      <c r="D194" s="214" t="s">
        <v>192</v>
      </c>
      <c r="E194" s="215" t="s">
        <v>7456</v>
      </c>
      <c r="F194" s="216" t="s">
        <v>7457</v>
      </c>
      <c r="G194" s="217" t="s">
        <v>7327</v>
      </c>
      <c r="H194" s="218">
        <v>15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1388</v>
      </c>
      <c r="AT194" s="225" t="s">
        <v>192</v>
      </c>
      <c r="AU194" s="225" t="s">
        <v>82</v>
      </c>
      <c r="AY194" s="19" t="s">
        <v>190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1388</v>
      </c>
      <c r="BM194" s="225" t="s">
        <v>2429</v>
      </c>
    </row>
    <row r="195" s="2" customFormat="1" ht="16.5" customHeight="1">
      <c r="A195" s="40"/>
      <c r="B195" s="41"/>
      <c r="C195" s="214" t="s">
        <v>1565</v>
      </c>
      <c r="D195" s="214" t="s">
        <v>192</v>
      </c>
      <c r="E195" s="215" t="s">
        <v>7458</v>
      </c>
      <c r="F195" s="216" t="s">
        <v>7459</v>
      </c>
      <c r="G195" s="217" t="s">
        <v>7327</v>
      </c>
      <c r="H195" s="218">
        <v>26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1388</v>
      </c>
      <c r="AT195" s="225" t="s">
        <v>192</v>
      </c>
      <c r="AU195" s="225" t="s">
        <v>82</v>
      </c>
      <c r="AY195" s="19" t="s">
        <v>190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1388</v>
      </c>
      <c r="BM195" s="225" t="s">
        <v>2450</v>
      </c>
    </row>
    <row r="196" s="2" customFormat="1" ht="16.5" customHeight="1">
      <c r="A196" s="40"/>
      <c r="B196" s="41"/>
      <c r="C196" s="214" t="s">
        <v>1576</v>
      </c>
      <c r="D196" s="214" t="s">
        <v>192</v>
      </c>
      <c r="E196" s="215" t="s">
        <v>7460</v>
      </c>
      <c r="F196" s="216" t="s">
        <v>7461</v>
      </c>
      <c r="G196" s="217" t="s">
        <v>7327</v>
      </c>
      <c r="H196" s="218">
        <v>33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1388</v>
      </c>
      <c r="AT196" s="225" t="s">
        <v>192</v>
      </c>
      <c r="AU196" s="225" t="s">
        <v>82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1388</v>
      </c>
      <c r="BM196" s="225" t="s">
        <v>2461</v>
      </c>
    </row>
    <row r="197" s="2" customFormat="1" ht="16.5" customHeight="1">
      <c r="A197" s="40"/>
      <c r="B197" s="41"/>
      <c r="C197" s="214" t="s">
        <v>1591</v>
      </c>
      <c r="D197" s="214" t="s">
        <v>192</v>
      </c>
      <c r="E197" s="215" t="s">
        <v>7462</v>
      </c>
      <c r="F197" s="216" t="s">
        <v>7463</v>
      </c>
      <c r="G197" s="217" t="s">
        <v>7327</v>
      </c>
      <c r="H197" s="218">
        <v>25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1388</v>
      </c>
      <c r="AT197" s="225" t="s">
        <v>192</v>
      </c>
      <c r="AU197" s="225" t="s">
        <v>82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1388</v>
      </c>
      <c r="BM197" s="225" t="s">
        <v>2474</v>
      </c>
    </row>
    <row r="198" s="2" customFormat="1" ht="16.5" customHeight="1">
      <c r="A198" s="40"/>
      <c r="B198" s="41"/>
      <c r="C198" s="214" t="s">
        <v>1593</v>
      </c>
      <c r="D198" s="214" t="s">
        <v>192</v>
      </c>
      <c r="E198" s="215" t="s">
        <v>7464</v>
      </c>
      <c r="F198" s="216" t="s">
        <v>7465</v>
      </c>
      <c r="G198" s="217" t="s">
        <v>7327</v>
      </c>
      <c r="H198" s="218">
        <v>71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1388</v>
      </c>
      <c r="AT198" s="225" t="s">
        <v>192</v>
      </c>
      <c r="AU198" s="225" t="s">
        <v>82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1388</v>
      </c>
      <c r="BM198" s="225" t="s">
        <v>2487</v>
      </c>
    </row>
    <row r="199" s="12" customFormat="1" ht="22.8" customHeight="1">
      <c r="A199" s="12"/>
      <c r="B199" s="198"/>
      <c r="C199" s="199"/>
      <c r="D199" s="200" t="s">
        <v>71</v>
      </c>
      <c r="E199" s="212" t="s">
        <v>7466</v>
      </c>
      <c r="F199" s="212" t="s">
        <v>7467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SUM(P200:P208)</f>
        <v>0</v>
      </c>
      <c r="Q199" s="206"/>
      <c r="R199" s="207">
        <f>SUM(R200:R208)</f>
        <v>0</v>
      </c>
      <c r="S199" s="206"/>
      <c r="T199" s="208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71</v>
      </c>
      <c r="AU199" s="210" t="s">
        <v>79</v>
      </c>
      <c r="AY199" s="209" t="s">
        <v>190</v>
      </c>
      <c r="BK199" s="211">
        <f>SUM(BK200:BK208)</f>
        <v>0</v>
      </c>
    </row>
    <row r="200" s="2" customFormat="1" ht="16.5" customHeight="1">
      <c r="A200" s="40"/>
      <c r="B200" s="41"/>
      <c r="C200" s="214" t="s">
        <v>1595</v>
      </c>
      <c r="D200" s="214" t="s">
        <v>192</v>
      </c>
      <c r="E200" s="215" t="s">
        <v>7468</v>
      </c>
      <c r="F200" s="216" t="s">
        <v>7469</v>
      </c>
      <c r="G200" s="217" t="s">
        <v>7327</v>
      </c>
      <c r="H200" s="218">
        <v>653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1388</v>
      </c>
      <c r="AT200" s="225" t="s">
        <v>192</v>
      </c>
      <c r="AU200" s="225" t="s">
        <v>82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1388</v>
      </c>
      <c r="BM200" s="225" t="s">
        <v>2507</v>
      </c>
    </row>
    <row r="201" s="2" customFormat="1" ht="16.5" customHeight="1">
      <c r="A201" s="40"/>
      <c r="B201" s="41"/>
      <c r="C201" s="214" t="s">
        <v>1611</v>
      </c>
      <c r="D201" s="214" t="s">
        <v>192</v>
      </c>
      <c r="E201" s="215" t="s">
        <v>7470</v>
      </c>
      <c r="F201" s="216" t="s">
        <v>7471</v>
      </c>
      <c r="G201" s="217" t="s">
        <v>7327</v>
      </c>
      <c r="H201" s="218">
        <v>159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1388</v>
      </c>
      <c r="AT201" s="225" t="s">
        <v>192</v>
      </c>
      <c r="AU201" s="225" t="s">
        <v>82</v>
      </c>
      <c r="AY201" s="19" t="s">
        <v>190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1388</v>
      </c>
      <c r="BM201" s="225" t="s">
        <v>2523</v>
      </c>
    </row>
    <row r="202" s="2" customFormat="1" ht="16.5" customHeight="1">
      <c r="A202" s="40"/>
      <c r="B202" s="41"/>
      <c r="C202" s="214" t="s">
        <v>1640</v>
      </c>
      <c r="D202" s="214" t="s">
        <v>192</v>
      </c>
      <c r="E202" s="215" t="s">
        <v>7472</v>
      </c>
      <c r="F202" s="216" t="s">
        <v>7473</v>
      </c>
      <c r="G202" s="217" t="s">
        <v>7327</v>
      </c>
      <c r="H202" s="218">
        <v>134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1388</v>
      </c>
      <c r="AT202" s="225" t="s">
        <v>192</v>
      </c>
      <c r="AU202" s="225" t="s">
        <v>82</v>
      </c>
      <c r="AY202" s="19" t="s">
        <v>190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1388</v>
      </c>
      <c r="BM202" s="225" t="s">
        <v>2535</v>
      </c>
    </row>
    <row r="203" s="2" customFormat="1" ht="16.5" customHeight="1">
      <c r="A203" s="40"/>
      <c r="B203" s="41"/>
      <c r="C203" s="214" t="s">
        <v>1647</v>
      </c>
      <c r="D203" s="214" t="s">
        <v>192</v>
      </c>
      <c r="E203" s="215" t="s">
        <v>7474</v>
      </c>
      <c r="F203" s="216" t="s">
        <v>7475</v>
      </c>
      <c r="G203" s="217" t="s">
        <v>7327</v>
      </c>
      <c r="H203" s="218">
        <v>57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1388</v>
      </c>
      <c r="AT203" s="225" t="s">
        <v>192</v>
      </c>
      <c r="AU203" s="225" t="s">
        <v>82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1388</v>
      </c>
      <c r="BM203" s="225" t="s">
        <v>2544</v>
      </c>
    </row>
    <row r="204" s="2" customFormat="1" ht="16.5" customHeight="1">
      <c r="A204" s="40"/>
      <c r="B204" s="41"/>
      <c r="C204" s="214" t="s">
        <v>1704</v>
      </c>
      <c r="D204" s="214" t="s">
        <v>192</v>
      </c>
      <c r="E204" s="215" t="s">
        <v>7476</v>
      </c>
      <c r="F204" s="216" t="s">
        <v>7477</v>
      </c>
      <c r="G204" s="217" t="s">
        <v>7327</v>
      </c>
      <c r="H204" s="218">
        <v>9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1388</v>
      </c>
      <c r="AT204" s="225" t="s">
        <v>192</v>
      </c>
      <c r="AU204" s="225" t="s">
        <v>82</v>
      </c>
      <c r="AY204" s="19" t="s">
        <v>190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1388</v>
      </c>
      <c r="BM204" s="225" t="s">
        <v>2553</v>
      </c>
    </row>
    <row r="205" s="2" customFormat="1" ht="16.5" customHeight="1">
      <c r="A205" s="40"/>
      <c r="B205" s="41"/>
      <c r="C205" s="214" t="s">
        <v>1709</v>
      </c>
      <c r="D205" s="214" t="s">
        <v>192</v>
      </c>
      <c r="E205" s="215" t="s">
        <v>7478</v>
      </c>
      <c r="F205" s="216" t="s">
        <v>7479</v>
      </c>
      <c r="G205" s="217" t="s">
        <v>7327</v>
      </c>
      <c r="H205" s="218">
        <v>7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1388</v>
      </c>
      <c r="AT205" s="225" t="s">
        <v>192</v>
      </c>
      <c r="AU205" s="225" t="s">
        <v>82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1388</v>
      </c>
      <c r="BM205" s="225" t="s">
        <v>2566</v>
      </c>
    </row>
    <row r="206" s="2" customFormat="1" ht="16.5" customHeight="1">
      <c r="A206" s="40"/>
      <c r="B206" s="41"/>
      <c r="C206" s="214" t="s">
        <v>1724</v>
      </c>
      <c r="D206" s="214" t="s">
        <v>192</v>
      </c>
      <c r="E206" s="215" t="s">
        <v>7480</v>
      </c>
      <c r="F206" s="216" t="s">
        <v>7481</v>
      </c>
      <c r="G206" s="217" t="s">
        <v>7327</v>
      </c>
      <c r="H206" s="218">
        <v>6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1388</v>
      </c>
      <c r="AT206" s="225" t="s">
        <v>192</v>
      </c>
      <c r="AU206" s="225" t="s">
        <v>82</v>
      </c>
      <c r="AY206" s="19" t="s">
        <v>190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1388</v>
      </c>
      <c r="BM206" s="225" t="s">
        <v>2578</v>
      </c>
    </row>
    <row r="207" s="2" customFormat="1" ht="16.5" customHeight="1">
      <c r="A207" s="40"/>
      <c r="B207" s="41"/>
      <c r="C207" s="214" t="s">
        <v>1729</v>
      </c>
      <c r="D207" s="214" t="s">
        <v>192</v>
      </c>
      <c r="E207" s="215" t="s">
        <v>7482</v>
      </c>
      <c r="F207" s="216" t="s">
        <v>7483</v>
      </c>
      <c r="G207" s="217" t="s">
        <v>7327</v>
      </c>
      <c r="H207" s="218">
        <v>8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1388</v>
      </c>
      <c r="AT207" s="225" t="s">
        <v>192</v>
      </c>
      <c r="AU207" s="225" t="s">
        <v>82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1388</v>
      </c>
      <c r="BM207" s="225" t="s">
        <v>2612</v>
      </c>
    </row>
    <row r="208" s="2" customFormat="1" ht="16.5" customHeight="1">
      <c r="A208" s="40"/>
      <c r="B208" s="41"/>
      <c r="C208" s="214" t="s">
        <v>1735</v>
      </c>
      <c r="D208" s="214" t="s">
        <v>192</v>
      </c>
      <c r="E208" s="215" t="s">
        <v>7484</v>
      </c>
      <c r="F208" s="216" t="s">
        <v>7485</v>
      </c>
      <c r="G208" s="217" t="s">
        <v>7327</v>
      </c>
      <c r="H208" s="218">
        <v>38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1388</v>
      </c>
      <c r="AT208" s="225" t="s">
        <v>192</v>
      </c>
      <c r="AU208" s="225" t="s">
        <v>82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1388</v>
      </c>
      <c r="BM208" s="225" t="s">
        <v>2625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7486</v>
      </c>
      <c r="F209" s="212" t="s">
        <v>7487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SUM(P210:P237)</f>
        <v>0</v>
      </c>
      <c r="Q209" s="206"/>
      <c r="R209" s="207">
        <f>SUM(R210:R237)</f>
        <v>0</v>
      </c>
      <c r="S209" s="206"/>
      <c r="T209" s="208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79</v>
      </c>
      <c r="AT209" s="210" t="s">
        <v>71</v>
      </c>
      <c r="AU209" s="210" t="s">
        <v>79</v>
      </c>
      <c r="AY209" s="209" t="s">
        <v>190</v>
      </c>
      <c r="BK209" s="211">
        <f>SUM(BK210:BK237)</f>
        <v>0</v>
      </c>
    </row>
    <row r="210" s="2" customFormat="1" ht="16.5" customHeight="1">
      <c r="A210" s="40"/>
      <c r="B210" s="41"/>
      <c r="C210" s="214" t="s">
        <v>1740</v>
      </c>
      <c r="D210" s="214" t="s">
        <v>192</v>
      </c>
      <c r="E210" s="215" t="s">
        <v>7488</v>
      </c>
      <c r="F210" s="216" t="s">
        <v>7489</v>
      </c>
      <c r="G210" s="217" t="s">
        <v>7327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1388</v>
      </c>
      <c r="AT210" s="225" t="s">
        <v>192</v>
      </c>
      <c r="AU210" s="225" t="s">
        <v>82</v>
      </c>
      <c r="AY210" s="19" t="s">
        <v>190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1388</v>
      </c>
      <c r="BM210" s="225" t="s">
        <v>2646</v>
      </c>
    </row>
    <row r="211" s="2" customFormat="1" ht="16.5" customHeight="1">
      <c r="A211" s="40"/>
      <c r="B211" s="41"/>
      <c r="C211" s="214" t="s">
        <v>1745</v>
      </c>
      <c r="D211" s="214" t="s">
        <v>192</v>
      </c>
      <c r="E211" s="215" t="s">
        <v>7490</v>
      </c>
      <c r="F211" s="216" t="s">
        <v>7491</v>
      </c>
      <c r="G211" s="217" t="s">
        <v>7327</v>
      </c>
      <c r="H211" s="218">
        <v>7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1388</v>
      </c>
      <c r="AT211" s="225" t="s">
        <v>192</v>
      </c>
      <c r="AU211" s="225" t="s">
        <v>82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1388</v>
      </c>
      <c r="BM211" s="225" t="s">
        <v>2671</v>
      </c>
    </row>
    <row r="212" s="2" customFormat="1" ht="16.5" customHeight="1">
      <c r="A212" s="40"/>
      <c r="B212" s="41"/>
      <c r="C212" s="214" t="s">
        <v>1750</v>
      </c>
      <c r="D212" s="214" t="s">
        <v>192</v>
      </c>
      <c r="E212" s="215" t="s">
        <v>7492</v>
      </c>
      <c r="F212" s="216" t="s">
        <v>7493</v>
      </c>
      <c r="G212" s="217" t="s">
        <v>7327</v>
      </c>
      <c r="H212" s="218">
        <v>5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1388</v>
      </c>
      <c r="AT212" s="225" t="s">
        <v>192</v>
      </c>
      <c r="AU212" s="225" t="s">
        <v>82</v>
      </c>
      <c r="AY212" s="19" t="s">
        <v>190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1388</v>
      </c>
      <c r="BM212" s="225" t="s">
        <v>2682</v>
      </c>
    </row>
    <row r="213" s="2" customFormat="1" ht="16.5" customHeight="1">
      <c r="A213" s="40"/>
      <c r="B213" s="41"/>
      <c r="C213" s="214" t="s">
        <v>1755</v>
      </c>
      <c r="D213" s="214" t="s">
        <v>192</v>
      </c>
      <c r="E213" s="215" t="s">
        <v>7494</v>
      </c>
      <c r="F213" s="216" t="s">
        <v>7495</v>
      </c>
      <c r="G213" s="217" t="s">
        <v>7327</v>
      </c>
      <c r="H213" s="218">
        <v>13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1388</v>
      </c>
      <c r="AT213" s="225" t="s">
        <v>192</v>
      </c>
      <c r="AU213" s="225" t="s">
        <v>82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1388</v>
      </c>
      <c r="BM213" s="225" t="s">
        <v>2694</v>
      </c>
    </row>
    <row r="214" s="2" customFormat="1" ht="16.5" customHeight="1">
      <c r="A214" s="40"/>
      <c r="B214" s="41"/>
      <c r="C214" s="214" t="s">
        <v>1764</v>
      </c>
      <c r="D214" s="214" t="s">
        <v>192</v>
      </c>
      <c r="E214" s="215" t="s">
        <v>7496</v>
      </c>
      <c r="F214" s="216" t="s">
        <v>7497</v>
      </c>
      <c r="G214" s="217" t="s">
        <v>7327</v>
      </c>
      <c r="H214" s="218">
        <v>2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1388</v>
      </c>
      <c r="AT214" s="225" t="s">
        <v>192</v>
      </c>
      <c r="AU214" s="225" t="s">
        <v>82</v>
      </c>
      <c r="AY214" s="19" t="s">
        <v>190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1388</v>
      </c>
      <c r="BM214" s="225" t="s">
        <v>2709</v>
      </c>
    </row>
    <row r="215" s="2" customFormat="1" ht="16.5" customHeight="1">
      <c r="A215" s="40"/>
      <c r="B215" s="41"/>
      <c r="C215" s="214" t="s">
        <v>1780</v>
      </c>
      <c r="D215" s="214" t="s">
        <v>192</v>
      </c>
      <c r="E215" s="215" t="s">
        <v>7498</v>
      </c>
      <c r="F215" s="216" t="s">
        <v>7499</v>
      </c>
      <c r="G215" s="217" t="s">
        <v>7327</v>
      </c>
      <c r="H215" s="218">
        <v>4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1388</v>
      </c>
      <c r="AT215" s="225" t="s">
        <v>192</v>
      </c>
      <c r="AU215" s="225" t="s">
        <v>82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1388</v>
      </c>
      <c r="BM215" s="225" t="s">
        <v>2731</v>
      </c>
    </row>
    <row r="216" s="2" customFormat="1" ht="16.5" customHeight="1">
      <c r="A216" s="40"/>
      <c r="B216" s="41"/>
      <c r="C216" s="214" t="s">
        <v>1784</v>
      </c>
      <c r="D216" s="214" t="s">
        <v>192</v>
      </c>
      <c r="E216" s="215" t="s">
        <v>7500</v>
      </c>
      <c r="F216" s="216" t="s">
        <v>7501</v>
      </c>
      <c r="G216" s="217" t="s">
        <v>7327</v>
      </c>
      <c r="H216" s="218">
        <v>8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1388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1388</v>
      </c>
      <c r="BM216" s="225" t="s">
        <v>2750</v>
      </c>
    </row>
    <row r="217" s="2" customFormat="1" ht="16.5" customHeight="1">
      <c r="A217" s="40"/>
      <c r="B217" s="41"/>
      <c r="C217" s="214" t="s">
        <v>1795</v>
      </c>
      <c r="D217" s="214" t="s">
        <v>192</v>
      </c>
      <c r="E217" s="215" t="s">
        <v>7502</v>
      </c>
      <c r="F217" s="216" t="s">
        <v>7503</v>
      </c>
      <c r="G217" s="217" t="s">
        <v>7327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1388</v>
      </c>
      <c r="AT217" s="225" t="s">
        <v>192</v>
      </c>
      <c r="AU217" s="225" t="s">
        <v>82</v>
      </c>
      <c r="AY217" s="19" t="s">
        <v>190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1388</v>
      </c>
      <c r="BM217" s="225" t="s">
        <v>2762</v>
      </c>
    </row>
    <row r="218" s="2" customFormat="1" ht="16.5" customHeight="1">
      <c r="A218" s="40"/>
      <c r="B218" s="41"/>
      <c r="C218" s="214" t="s">
        <v>1800</v>
      </c>
      <c r="D218" s="214" t="s">
        <v>192</v>
      </c>
      <c r="E218" s="215" t="s">
        <v>7504</v>
      </c>
      <c r="F218" s="216" t="s">
        <v>7505</v>
      </c>
      <c r="G218" s="217" t="s">
        <v>7327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1388</v>
      </c>
      <c r="AT218" s="225" t="s">
        <v>192</v>
      </c>
      <c r="AU218" s="225" t="s">
        <v>82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1388</v>
      </c>
      <c r="BM218" s="225" t="s">
        <v>2773</v>
      </c>
    </row>
    <row r="219" s="2" customFormat="1" ht="16.5" customHeight="1">
      <c r="A219" s="40"/>
      <c r="B219" s="41"/>
      <c r="C219" s="214" t="s">
        <v>1810</v>
      </c>
      <c r="D219" s="214" t="s">
        <v>192</v>
      </c>
      <c r="E219" s="215" t="s">
        <v>7506</v>
      </c>
      <c r="F219" s="216" t="s">
        <v>7507</v>
      </c>
      <c r="G219" s="217" t="s">
        <v>7327</v>
      </c>
      <c r="H219" s="218">
        <v>3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1388</v>
      </c>
      <c r="AT219" s="225" t="s">
        <v>192</v>
      </c>
      <c r="AU219" s="225" t="s">
        <v>82</v>
      </c>
      <c r="AY219" s="19" t="s">
        <v>190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1388</v>
      </c>
      <c r="BM219" s="225" t="s">
        <v>2784</v>
      </c>
    </row>
    <row r="220" s="2" customFormat="1" ht="16.5" customHeight="1">
      <c r="A220" s="40"/>
      <c r="B220" s="41"/>
      <c r="C220" s="214" t="s">
        <v>1815</v>
      </c>
      <c r="D220" s="214" t="s">
        <v>192</v>
      </c>
      <c r="E220" s="215" t="s">
        <v>7508</v>
      </c>
      <c r="F220" s="216" t="s">
        <v>7509</v>
      </c>
      <c r="G220" s="217" t="s">
        <v>7327</v>
      </c>
      <c r="H220" s="218">
        <v>7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1388</v>
      </c>
      <c r="AT220" s="225" t="s">
        <v>192</v>
      </c>
      <c r="AU220" s="225" t="s">
        <v>82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1388</v>
      </c>
      <c r="BM220" s="225" t="s">
        <v>2792</v>
      </c>
    </row>
    <row r="221" s="2" customFormat="1" ht="16.5" customHeight="1">
      <c r="A221" s="40"/>
      <c r="B221" s="41"/>
      <c r="C221" s="214" t="s">
        <v>1819</v>
      </c>
      <c r="D221" s="214" t="s">
        <v>192</v>
      </c>
      <c r="E221" s="215" t="s">
        <v>7510</v>
      </c>
      <c r="F221" s="216" t="s">
        <v>7511</v>
      </c>
      <c r="G221" s="217" t="s">
        <v>7327</v>
      </c>
      <c r="H221" s="218">
        <v>3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1388</v>
      </c>
      <c r="AT221" s="225" t="s">
        <v>192</v>
      </c>
      <c r="AU221" s="225" t="s">
        <v>82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1388</v>
      </c>
      <c r="BM221" s="225" t="s">
        <v>2803</v>
      </c>
    </row>
    <row r="222" s="2" customFormat="1" ht="16.5" customHeight="1">
      <c r="A222" s="40"/>
      <c r="B222" s="41"/>
      <c r="C222" s="214" t="s">
        <v>1826</v>
      </c>
      <c r="D222" s="214" t="s">
        <v>192</v>
      </c>
      <c r="E222" s="215" t="s">
        <v>7512</v>
      </c>
      <c r="F222" s="216" t="s">
        <v>7513</v>
      </c>
      <c r="G222" s="217" t="s">
        <v>7327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1388</v>
      </c>
      <c r="AT222" s="225" t="s">
        <v>192</v>
      </c>
      <c r="AU222" s="225" t="s">
        <v>82</v>
      </c>
      <c r="AY222" s="19" t="s">
        <v>190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1388</v>
      </c>
      <c r="BM222" s="225" t="s">
        <v>2816</v>
      </c>
    </row>
    <row r="223" s="2" customFormat="1" ht="16.5" customHeight="1">
      <c r="A223" s="40"/>
      <c r="B223" s="41"/>
      <c r="C223" s="214" t="s">
        <v>1833</v>
      </c>
      <c r="D223" s="214" t="s">
        <v>192</v>
      </c>
      <c r="E223" s="215" t="s">
        <v>7514</v>
      </c>
      <c r="F223" s="216" t="s">
        <v>7515</v>
      </c>
      <c r="G223" s="217" t="s">
        <v>7327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1388</v>
      </c>
      <c r="AT223" s="225" t="s">
        <v>192</v>
      </c>
      <c r="AU223" s="225" t="s">
        <v>82</v>
      </c>
      <c r="AY223" s="19" t="s">
        <v>190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1388</v>
      </c>
      <c r="BM223" s="225" t="s">
        <v>2827</v>
      </c>
    </row>
    <row r="224" s="2" customFormat="1" ht="16.5" customHeight="1">
      <c r="A224" s="40"/>
      <c r="B224" s="41"/>
      <c r="C224" s="214" t="s">
        <v>1838</v>
      </c>
      <c r="D224" s="214" t="s">
        <v>192</v>
      </c>
      <c r="E224" s="215" t="s">
        <v>7516</v>
      </c>
      <c r="F224" s="216" t="s">
        <v>7517</v>
      </c>
      <c r="G224" s="217" t="s">
        <v>7327</v>
      </c>
      <c r="H224" s="218">
        <v>6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1388</v>
      </c>
      <c r="AT224" s="225" t="s">
        <v>192</v>
      </c>
      <c r="AU224" s="225" t="s">
        <v>82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1388</v>
      </c>
      <c r="BM224" s="225" t="s">
        <v>2841</v>
      </c>
    </row>
    <row r="225" s="2" customFormat="1" ht="16.5" customHeight="1">
      <c r="A225" s="40"/>
      <c r="B225" s="41"/>
      <c r="C225" s="214" t="s">
        <v>1845</v>
      </c>
      <c r="D225" s="214" t="s">
        <v>192</v>
      </c>
      <c r="E225" s="215" t="s">
        <v>7518</v>
      </c>
      <c r="F225" s="216" t="s">
        <v>7519</v>
      </c>
      <c r="G225" s="217" t="s">
        <v>7327</v>
      </c>
      <c r="H225" s="218">
        <v>8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1388</v>
      </c>
      <c r="AT225" s="225" t="s">
        <v>192</v>
      </c>
      <c r="AU225" s="225" t="s">
        <v>82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1388</v>
      </c>
      <c r="BM225" s="225" t="s">
        <v>2866</v>
      </c>
    </row>
    <row r="226" s="2" customFormat="1" ht="16.5" customHeight="1">
      <c r="A226" s="40"/>
      <c r="B226" s="41"/>
      <c r="C226" s="214" t="s">
        <v>2039</v>
      </c>
      <c r="D226" s="214" t="s">
        <v>192</v>
      </c>
      <c r="E226" s="215" t="s">
        <v>7520</v>
      </c>
      <c r="F226" s="216" t="s">
        <v>7521</v>
      </c>
      <c r="G226" s="217" t="s">
        <v>7327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1388</v>
      </c>
      <c r="AT226" s="225" t="s">
        <v>192</v>
      </c>
      <c r="AU226" s="225" t="s">
        <v>82</v>
      </c>
      <c r="AY226" s="19" t="s">
        <v>190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1388</v>
      </c>
      <c r="BM226" s="225" t="s">
        <v>2879</v>
      </c>
    </row>
    <row r="227" s="2" customFormat="1" ht="16.5" customHeight="1">
      <c r="A227" s="40"/>
      <c r="B227" s="41"/>
      <c r="C227" s="214" t="s">
        <v>2044</v>
      </c>
      <c r="D227" s="214" t="s">
        <v>192</v>
      </c>
      <c r="E227" s="215" t="s">
        <v>7522</v>
      </c>
      <c r="F227" s="216" t="s">
        <v>7523</v>
      </c>
      <c r="G227" s="217" t="s">
        <v>7327</v>
      </c>
      <c r="H227" s="218">
        <v>80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1388</v>
      </c>
      <c r="AT227" s="225" t="s">
        <v>192</v>
      </c>
      <c r="AU227" s="225" t="s">
        <v>82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1388</v>
      </c>
      <c r="BM227" s="225" t="s">
        <v>2892</v>
      </c>
    </row>
    <row r="228" s="2" customFormat="1" ht="16.5" customHeight="1">
      <c r="A228" s="40"/>
      <c r="B228" s="41"/>
      <c r="C228" s="214" t="s">
        <v>2070</v>
      </c>
      <c r="D228" s="214" t="s">
        <v>192</v>
      </c>
      <c r="E228" s="215" t="s">
        <v>7524</v>
      </c>
      <c r="F228" s="216" t="s">
        <v>7525</v>
      </c>
      <c r="G228" s="217" t="s">
        <v>7327</v>
      </c>
      <c r="H228" s="218">
        <v>4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1388</v>
      </c>
      <c r="AT228" s="225" t="s">
        <v>192</v>
      </c>
      <c r="AU228" s="225" t="s">
        <v>82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1388</v>
      </c>
      <c r="BM228" s="225" t="s">
        <v>2902</v>
      </c>
    </row>
    <row r="229" s="2" customFormat="1" ht="16.5" customHeight="1">
      <c r="A229" s="40"/>
      <c r="B229" s="41"/>
      <c r="C229" s="214" t="s">
        <v>2087</v>
      </c>
      <c r="D229" s="214" t="s">
        <v>192</v>
      </c>
      <c r="E229" s="215" t="s">
        <v>7526</v>
      </c>
      <c r="F229" s="216" t="s">
        <v>7527</v>
      </c>
      <c r="G229" s="217" t="s">
        <v>7327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1388</v>
      </c>
      <c r="AT229" s="225" t="s">
        <v>192</v>
      </c>
      <c r="AU229" s="225" t="s">
        <v>82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1388</v>
      </c>
      <c r="BM229" s="225" t="s">
        <v>2912</v>
      </c>
    </row>
    <row r="230" s="2" customFormat="1" ht="16.5" customHeight="1">
      <c r="A230" s="40"/>
      <c r="B230" s="41"/>
      <c r="C230" s="214" t="s">
        <v>2093</v>
      </c>
      <c r="D230" s="214" t="s">
        <v>192</v>
      </c>
      <c r="E230" s="215" t="s">
        <v>7528</v>
      </c>
      <c r="F230" s="216" t="s">
        <v>7529</v>
      </c>
      <c r="G230" s="217" t="s">
        <v>7327</v>
      </c>
      <c r="H230" s="218">
        <v>4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1388</v>
      </c>
      <c r="AT230" s="225" t="s">
        <v>192</v>
      </c>
      <c r="AU230" s="225" t="s">
        <v>82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1388</v>
      </c>
      <c r="BM230" s="225" t="s">
        <v>2926</v>
      </c>
    </row>
    <row r="231" s="2" customFormat="1" ht="16.5" customHeight="1">
      <c r="A231" s="40"/>
      <c r="B231" s="41"/>
      <c r="C231" s="214" t="s">
        <v>2097</v>
      </c>
      <c r="D231" s="214" t="s">
        <v>192</v>
      </c>
      <c r="E231" s="215" t="s">
        <v>7530</v>
      </c>
      <c r="F231" s="216" t="s">
        <v>7531</v>
      </c>
      <c r="G231" s="217" t="s">
        <v>7327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1388</v>
      </c>
      <c r="AT231" s="225" t="s">
        <v>192</v>
      </c>
      <c r="AU231" s="225" t="s">
        <v>82</v>
      </c>
      <c r="AY231" s="19" t="s">
        <v>190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1388</v>
      </c>
      <c r="BM231" s="225" t="s">
        <v>2943</v>
      </c>
    </row>
    <row r="232" s="2" customFormat="1" ht="16.5" customHeight="1">
      <c r="A232" s="40"/>
      <c r="B232" s="41"/>
      <c r="C232" s="214" t="s">
        <v>2102</v>
      </c>
      <c r="D232" s="214" t="s">
        <v>192</v>
      </c>
      <c r="E232" s="215" t="s">
        <v>7532</v>
      </c>
      <c r="F232" s="216" t="s">
        <v>7533</v>
      </c>
      <c r="G232" s="217" t="s">
        <v>7327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1388</v>
      </c>
      <c r="AT232" s="225" t="s">
        <v>192</v>
      </c>
      <c r="AU232" s="225" t="s">
        <v>82</v>
      </c>
      <c r="AY232" s="19" t="s">
        <v>190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1388</v>
      </c>
      <c r="BM232" s="225" t="s">
        <v>2958</v>
      </c>
    </row>
    <row r="233" s="2" customFormat="1" ht="16.5" customHeight="1">
      <c r="A233" s="40"/>
      <c r="B233" s="41"/>
      <c r="C233" s="214" t="s">
        <v>2107</v>
      </c>
      <c r="D233" s="214" t="s">
        <v>192</v>
      </c>
      <c r="E233" s="215" t="s">
        <v>7534</v>
      </c>
      <c r="F233" s="216" t="s">
        <v>7535</v>
      </c>
      <c r="G233" s="217" t="s">
        <v>7327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1388</v>
      </c>
      <c r="AT233" s="225" t="s">
        <v>192</v>
      </c>
      <c r="AU233" s="225" t="s">
        <v>82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1388</v>
      </c>
      <c r="BM233" s="225" t="s">
        <v>2970</v>
      </c>
    </row>
    <row r="234" s="2" customFormat="1" ht="16.5" customHeight="1">
      <c r="A234" s="40"/>
      <c r="B234" s="41"/>
      <c r="C234" s="214" t="s">
        <v>2112</v>
      </c>
      <c r="D234" s="214" t="s">
        <v>192</v>
      </c>
      <c r="E234" s="215" t="s">
        <v>7536</v>
      </c>
      <c r="F234" s="216" t="s">
        <v>7537</v>
      </c>
      <c r="G234" s="217" t="s">
        <v>7327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1388</v>
      </c>
      <c r="AT234" s="225" t="s">
        <v>192</v>
      </c>
      <c r="AU234" s="225" t="s">
        <v>82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1388</v>
      </c>
      <c r="BM234" s="225" t="s">
        <v>2988</v>
      </c>
    </row>
    <row r="235" s="2" customFormat="1" ht="16.5" customHeight="1">
      <c r="A235" s="40"/>
      <c r="B235" s="41"/>
      <c r="C235" s="214" t="s">
        <v>2118</v>
      </c>
      <c r="D235" s="214" t="s">
        <v>192</v>
      </c>
      <c r="E235" s="215" t="s">
        <v>7538</v>
      </c>
      <c r="F235" s="216" t="s">
        <v>7539</v>
      </c>
      <c r="G235" s="217" t="s">
        <v>7327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1388</v>
      </c>
      <c r="AT235" s="225" t="s">
        <v>192</v>
      </c>
      <c r="AU235" s="225" t="s">
        <v>82</v>
      </c>
      <c r="AY235" s="19" t="s">
        <v>190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1388</v>
      </c>
      <c r="BM235" s="225" t="s">
        <v>2998</v>
      </c>
    </row>
    <row r="236" s="2" customFormat="1" ht="16.5" customHeight="1">
      <c r="A236" s="40"/>
      <c r="B236" s="41"/>
      <c r="C236" s="214" t="s">
        <v>2123</v>
      </c>
      <c r="D236" s="214" t="s">
        <v>192</v>
      </c>
      <c r="E236" s="215" t="s">
        <v>7540</v>
      </c>
      <c r="F236" s="216" t="s">
        <v>7541</v>
      </c>
      <c r="G236" s="217" t="s">
        <v>7327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1388</v>
      </c>
      <c r="AT236" s="225" t="s">
        <v>192</v>
      </c>
      <c r="AU236" s="225" t="s">
        <v>82</v>
      </c>
      <c r="AY236" s="19" t="s">
        <v>190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1388</v>
      </c>
      <c r="BM236" s="225" t="s">
        <v>3012</v>
      </c>
    </row>
    <row r="237" s="2" customFormat="1" ht="16.5" customHeight="1">
      <c r="A237" s="40"/>
      <c r="B237" s="41"/>
      <c r="C237" s="214" t="s">
        <v>2128</v>
      </c>
      <c r="D237" s="214" t="s">
        <v>192</v>
      </c>
      <c r="E237" s="215" t="s">
        <v>7542</v>
      </c>
      <c r="F237" s="216" t="s">
        <v>7543</v>
      </c>
      <c r="G237" s="217" t="s">
        <v>7327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1388</v>
      </c>
      <c r="AT237" s="225" t="s">
        <v>192</v>
      </c>
      <c r="AU237" s="225" t="s">
        <v>82</v>
      </c>
      <c r="AY237" s="19" t="s">
        <v>190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1388</v>
      </c>
      <c r="BM237" s="225" t="s">
        <v>3025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7544</v>
      </c>
      <c r="F238" s="212" t="s">
        <v>5025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SUM(P239:P250)</f>
        <v>0</v>
      </c>
      <c r="Q238" s="206"/>
      <c r="R238" s="207">
        <f>SUM(R239:R250)</f>
        <v>0</v>
      </c>
      <c r="S238" s="206"/>
      <c r="T238" s="208">
        <f>SUM(T239:T250)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79</v>
      </c>
      <c r="AT238" s="210" t="s">
        <v>71</v>
      </c>
      <c r="AU238" s="210" t="s">
        <v>79</v>
      </c>
      <c r="AY238" s="209" t="s">
        <v>190</v>
      </c>
      <c r="BK238" s="211">
        <f>SUM(BK239:BK250)</f>
        <v>0</v>
      </c>
    </row>
    <row r="239" s="2" customFormat="1" ht="62.7" customHeight="1">
      <c r="A239" s="40"/>
      <c r="B239" s="41"/>
      <c r="C239" s="214" t="s">
        <v>2144</v>
      </c>
      <c r="D239" s="214" t="s">
        <v>192</v>
      </c>
      <c r="E239" s="215" t="s">
        <v>7545</v>
      </c>
      <c r="F239" s="216" t="s">
        <v>7546</v>
      </c>
      <c r="G239" s="217" t="s">
        <v>553</v>
      </c>
      <c r="H239" s="218">
        <v>2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1388</v>
      </c>
      <c r="AT239" s="225" t="s">
        <v>192</v>
      </c>
      <c r="AU239" s="225" t="s">
        <v>82</v>
      </c>
      <c r="AY239" s="19" t="s">
        <v>190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1388</v>
      </c>
      <c r="BM239" s="225" t="s">
        <v>3036</v>
      </c>
    </row>
    <row r="240" s="2" customFormat="1" ht="16.5" customHeight="1">
      <c r="A240" s="40"/>
      <c r="B240" s="41"/>
      <c r="C240" s="214" t="s">
        <v>2149</v>
      </c>
      <c r="D240" s="214" t="s">
        <v>192</v>
      </c>
      <c r="E240" s="215" t="s">
        <v>7547</v>
      </c>
      <c r="F240" s="216" t="s">
        <v>7548</v>
      </c>
      <c r="G240" s="217" t="s">
        <v>7327</v>
      </c>
      <c r="H240" s="218">
        <v>3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1388</v>
      </c>
      <c r="AT240" s="225" t="s">
        <v>192</v>
      </c>
      <c r="AU240" s="225" t="s">
        <v>82</v>
      </c>
      <c r="AY240" s="19" t="s">
        <v>190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1388</v>
      </c>
      <c r="BM240" s="225" t="s">
        <v>3052</v>
      </c>
    </row>
    <row r="241" s="2" customFormat="1" ht="16.5" customHeight="1">
      <c r="A241" s="40"/>
      <c r="B241" s="41"/>
      <c r="C241" s="214" t="s">
        <v>2157</v>
      </c>
      <c r="D241" s="214" t="s">
        <v>192</v>
      </c>
      <c r="E241" s="215" t="s">
        <v>7549</v>
      </c>
      <c r="F241" s="216" t="s">
        <v>7550</v>
      </c>
      <c r="G241" s="217" t="s">
        <v>7327</v>
      </c>
      <c r="H241" s="218">
        <v>7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1388</v>
      </c>
      <c r="AT241" s="225" t="s">
        <v>192</v>
      </c>
      <c r="AU241" s="225" t="s">
        <v>82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1388</v>
      </c>
      <c r="BM241" s="225" t="s">
        <v>3065</v>
      </c>
    </row>
    <row r="242" s="2" customFormat="1" ht="16.5" customHeight="1">
      <c r="A242" s="40"/>
      <c r="B242" s="41"/>
      <c r="C242" s="214" t="s">
        <v>2165</v>
      </c>
      <c r="D242" s="214" t="s">
        <v>192</v>
      </c>
      <c r="E242" s="215" t="s">
        <v>7551</v>
      </c>
      <c r="F242" s="216" t="s">
        <v>7552</v>
      </c>
      <c r="G242" s="217" t="s">
        <v>7327</v>
      </c>
      <c r="H242" s="218">
        <v>22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1388</v>
      </c>
      <c r="AT242" s="225" t="s">
        <v>192</v>
      </c>
      <c r="AU242" s="225" t="s">
        <v>82</v>
      </c>
      <c r="AY242" s="19" t="s">
        <v>190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1388</v>
      </c>
      <c r="BM242" s="225" t="s">
        <v>3100</v>
      </c>
    </row>
    <row r="243" s="2" customFormat="1" ht="16.5" customHeight="1">
      <c r="A243" s="40"/>
      <c r="B243" s="41"/>
      <c r="C243" s="214" t="s">
        <v>2178</v>
      </c>
      <c r="D243" s="214" t="s">
        <v>192</v>
      </c>
      <c r="E243" s="215" t="s">
        <v>7553</v>
      </c>
      <c r="F243" s="216" t="s">
        <v>7554</v>
      </c>
      <c r="G243" s="217" t="s">
        <v>7327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1388</v>
      </c>
      <c r="AT243" s="225" t="s">
        <v>192</v>
      </c>
      <c r="AU243" s="225" t="s">
        <v>82</v>
      </c>
      <c r="AY243" s="19" t="s">
        <v>190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1388</v>
      </c>
      <c r="BM243" s="225" t="s">
        <v>3112</v>
      </c>
    </row>
    <row r="244" s="2" customFormat="1" ht="16.5" customHeight="1">
      <c r="A244" s="40"/>
      <c r="B244" s="41"/>
      <c r="C244" s="214" t="s">
        <v>2183</v>
      </c>
      <c r="D244" s="214" t="s">
        <v>192</v>
      </c>
      <c r="E244" s="215" t="s">
        <v>7555</v>
      </c>
      <c r="F244" s="216" t="s">
        <v>7556</v>
      </c>
      <c r="G244" s="217" t="s">
        <v>7327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1388</v>
      </c>
      <c r="AT244" s="225" t="s">
        <v>192</v>
      </c>
      <c r="AU244" s="225" t="s">
        <v>82</v>
      </c>
      <c r="AY244" s="19" t="s">
        <v>190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1388</v>
      </c>
      <c r="BM244" s="225" t="s">
        <v>6928</v>
      </c>
    </row>
    <row r="245" s="2" customFormat="1" ht="16.5" customHeight="1">
      <c r="A245" s="40"/>
      <c r="B245" s="41"/>
      <c r="C245" s="214" t="s">
        <v>2203</v>
      </c>
      <c r="D245" s="214" t="s">
        <v>192</v>
      </c>
      <c r="E245" s="215" t="s">
        <v>7557</v>
      </c>
      <c r="F245" s="216" t="s">
        <v>7558</v>
      </c>
      <c r="G245" s="217" t="s">
        <v>7327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1388</v>
      </c>
      <c r="AT245" s="225" t="s">
        <v>192</v>
      </c>
      <c r="AU245" s="225" t="s">
        <v>82</v>
      </c>
      <c r="AY245" s="19" t="s">
        <v>190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1388</v>
      </c>
      <c r="BM245" s="225" t="s">
        <v>3122</v>
      </c>
    </row>
    <row r="246" s="2" customFormat="1" ht="16.5" customHeight="1">
      <c r="A246" s="40"/>
      <c r="B246" s="41"/>
      <c r="C246" s="214" t="s">
        <v>2210</v>
      </c>
      <c r="D246" s="214" t="s">
        <v>192</v>
      </c>
      <c r="E246" s="215" t="s">
        <v>7559</v>
      </c>
      <c r="F246" s="216" t="s">
        <v>7560</v>
      </c>
      <c r="G246" s="217" t="s">
        <v>7327</v>
      </c>
      <c r="H246" s="218">
        <v>75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1388</v>
      </c>
      <c r="AT246" s="225" t="s">
        <v>192</v>
      </c>
      <c r="AU246" s="225" t="s">
        <v>82</v>
      </c>
      <c r="AY246" s="19" t="s">
        <v>190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1388</v>
      </c>
      <c r="BM246" s="225" t="s">
        <v>3134</v>
      </c>
    </row>
    <row r="247" s="2" customFormat="1" ht="16.5" customHeight="1">
      <c r="A247" s="40"/>
      <c r="B247" s="41"/>
      <c r="C247" s="214" t="s">
        <v>2216</v>
      </c>
      <c r="D247" s="214" t="s">
        <v>192</v>
      </c>
      <c r="E247" s="215" t="s">
        <v>7561</v>
      </c>
      <c r="F247" s="216" t="s">
        <v>7562</v>
      </c>
      <c r="G247" s="217" t="s">
        <v>7327</v>
      </c>
      <c r="H247" s="218">
        <v>330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1388</v>
      </c>
      <c r="AT247" s="225" t="s">
        <v>192</v>
      </c>
      <c r="AU247" s="225" t="s">
        <v>82</v>
      </c>
      <c r="AY247" s="19" t="s">
        <v>190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1388</v>
      </c>
      <c r="BM247" s="225" t="s">
        <v>3144</v>
      </c>
    </row>
    <row r="248" s="2" customFormat="1" ht="16.5" customHeight="1">
      <c r="A248" s="40"/>
      <c r="B248" s="41"/>
      <c r="C248" s="214" t="s">
        <v>2221</v>
      </c>
      <c r="D248" s="214" t="s">
        <v>192</v>
      </c>
      <c r="E248" s="215" t="s">
        <v>7563</v>
      </c>
      <c r="F248" s="216" t="s">
        <v>7564</v>
      </c>
      <c r="G248" s="217" t="s">
        <v>7327</v>
      </c>
      <c r="H248" s="218">
        <v>7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1388</v>
      </c>
      <c r="AT248" s="225" t="s">
        <v>192</v>
      </c>
      <c r="AU248" s="225" t="s">
        <v>82</v>
      </c>
      <c r="AY248" s="19" t="s">
        <v>190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1388</v>
      </c>
      <c r="BM248" s="225" t="s">
        <v>3157</v>
      </c>
    </row>
    <row r="249" s="2" customFormat="1" ht="16.5" customHeight="1">
      <c r="A249" s="40"/>
      <c r="B249" s="41"/>
      <c r="C249" s="214" t="s">
        <v>2226</v>
      </c>
      <c r="D249" s="214" t="s">
        <v>192</v>
      </c>
      <c r="E249" s="215" t="s">
        <v>7565</v>
      </c>
      <c r="F249" s="216" t="s">
        <v>7566</v>
      </c>
      <c r="G249" s="217" t="s">
        <v>7327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1388</v>
      </c>
      <c r="AT249" s="225" t="s">
        <v>192</v>
      </c>
      <c r="AU249" s="225" t="s">
        <v>82</v>
      </c>
      <c r="AY249" s="19" t="s">
        <v>190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1388</v>
      </c>
      <c r="BM249" s="225" t="s">
        <v>6932</v>
      </c>
    </row>
    <row r="250" s="2" customFormat="1" ht="16.5" customHeight="1">
      <c r="A250" s="40"/>
      <c r="B250" s="41"/>
      <c r="C250" s="214" t="s">
        <v>2234</v>
      </c>
      <c r="D250" s="214" t="s">
        <v>192</v>
      </c>
      <c r="E250" s="215" t="s">
        <v>7567</v>
      </c>
      <c r="F250" s="216" t="s">
        <v>7568</v>
      </c>
      <c r="G250" s="217" t="s">
        <v>7327</v>
      </c>
      <c r="H250" s="218">
        <v>11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1388</v>
      </c>
      <c r="AT250" s="225" t="s">
        <v>192</v>
      </c>
      <c r="AU250" s="225" t="s">
        <v>82</v>
      </c>
      <c r="AY250" s="19" t="s">
        <v>190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1388</v>
      </c>
      <c r="BM250" s="225" t="s">
        <v>3273</v>
      </c>
    </row>
    <row r="251" s="12" customFormat="1" ht="22.8" customHeight="1">
      <c r="A251" s="12"/>
      <c r="B251" s="198"/>
      <c r="C251" s="199"/>
      <c r="D251" s="200" t="s">
        <v>71</v>
      </c>
      <c r="E251" s="212" t="s">
        <v>7569</v>
      </c>
      <c r="F251" s="212" t="s">
        <v>7570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SUM(P252:P283)</f>
        <v>0</v>
      </c>
      <c r="Q251" s="206"/>
      <c r="R251" s="207">
        <f>SUM(R252:R283)</f>
        <v>0</v>
      </c>
      <c r="S251" s="206"/>
      <c r="T251" s="208">
        <f>SUM(T252:T283)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79</v>
      </c>
      <c r="AT251" s="210" t="s">
        <v>71</v>
      </c>
      <c r="AU251" s="210" t="s">
        <v>79</v>
      </c>
      <c r="AY251" s="209" t="s">
        <v>190</v>
      </c>
      <c r="BK251" s="211">
        <f>SUM(BK252:BK283)</f>
        <v>0</v>
      </c>
    </row>
    <row r="252" s="2" customFormat="1" ht="16.5" customHeight="1">
      <c r="A252" s="40"/>
      <c r="B252" s="41"/>
      <c r="C252" s="214" t="s">
        <v>2246</v>
      </c>
      <c r="D252" s="214" t="s">
        <v>192</v>
      </c>
      <c r="E252" s="215" t="s">
        <v>7571</v>
      </c>
      <c r="F252" s="216" t="s">
        <v>7572</v>
      </c>
      <c r="G252" s="217" t="s">
        <v>380</v>
      </c>
      <c r="H252" s="218">
        <v>15200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1388</v>
      </c>
      <c r="AT252" s="225" t="s">
        <v>192</v>
      </c>
      <c r="AU252" s="225" t="s">
        <v>82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1388</v>
      </c>
      <c r="BM252" s="225" t="s">
        <v>3300</v>
      </c>
    </row>
    <row r="253" s="2" customFormat="1" ht="16.5" customHeight="1">
      <c r="A253" s="40"/>
      <c r="B253" s="41"/>
      <c r="C253" s="214" t="s">
        <v>2251</v>
      </c>
      <c r="D253" s="214" t="s">
        <v>192</v>
      </c>
      <c r="E253" s="215" t="s">
        <v>7573</v>
      </c>
      <c r="F253" s="216" t="s">
        <v>7574</v>
      </c>
      <c r="G253" s="217" t="s">
        <v>380</v>
      </c>
      <c r="H253" s="218">
        <v>3550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1388</v>
      </c>
      <c r="AT253" s="225" t="s">
        <v>192</v>
      </c>
      <c r="AU253" s="225" t="s">
        <v>82</v>
      </c>
      <c r="AY253" s="19" t="s">
        <v>190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1388</v>
      </c>
      <c r="BM253" s="225" t="s">
        <v>3332</v>
      </c>
    </row>
    <row r="254" s="2" customFormat="1" ht="16.5" customHeight="1">
      <c r="A254" s="40"/>
      <c r="B254" s="41"/>
      <c r="C254" s="214" t="s">
        <v>2266</v>
      </c>
      <c r="D254" s="214" t="s">
        <v>192</v>
      </c>
      <c r="E254" s="215" t="s">
        <v>7575</v>
      </c>
      <c r="F254" s="216" t="s">
        <v>7576</v>
      </c>
      <c r="G254" s="217" t="s">
        <v>380</v>
      </c>
      <c r="H254" s="218">
        <v>14850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1388</v>
      </c>
      <c r="AT254" s="225" t="s">
        <v>192</v>
      </c>
      <c r="AU254" s="225" t="s">
        <v>82</v>
      </c>
      <c r="AY254" s="19" t="s">
        <v>190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1388</v>
      </c>
      <c r="BM254" s="225" t="s">
        <v>3363</v>
      </c>
    </row>
    <row r="255" s="2" customFormat="1" ht="16.5" customHeight="1">
      <c r="A255" s="40"/>
      <c r="B255" s="41"/>
      <c r="C255" s="214" t="s">
        <v>2271</v>
      </c>
      <c r="D255" s="214" t="s">
        <v>192</v>
      </c>
      <c r="E255" s="215" t="s">
        <v>7577</v>
      </c>
      <c r="F255" s="216" t="s">
        <v>7578</v>
      </c>
      <c r="G255" s="217" t="s">
        <v>380</v>
      </c>
      <c r="H255" s="218">
        <v>1064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1388</v>
      </c>
      <c r="AT255" s="225" t="s">
        <v>192</v>
      </c>
      <c r="AU255" s="225" t="s">
        <v>82</v>
      </c>
      <c r="AY255" s="19" t="s">
        <v>190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1388</v>
      </c>
      <c r="BM255" s="225" t="s">
        <v>3375</v>
      </c>
    </row>
    <row r="256" s="2" customFormat="1" ht="16.5" customHeight="1">
      <c r="A256" s="40"/>
      <c r="B256" s="41"/>
      <c r="C256" s="214" t="s">
        <v>2276</v>
      </c>
      <c r="D256" s="214" t="s">
        <v>192</v>
      </c>
      <c r="E256" s="215" t="s">
        <v>7579</v>
      </c>
      <c r="F256" s="216" t="s">
        <v>7580</v>
      </c>
      <c r="G256" s="217" t="s">
        <v>380</v>
      </c>
      <c r="H256" s="218">
        <v>110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1388</v>
      </c>
      <c r="AT256" s="225" t="s">
        <v>192</v>
      </c>
      <c r="AU256" s="225" t="s">
        <v>82</v>
      </c>
      <c r="AY256" s="19" t="s">
        <v>190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1388</v>
      </c>
      <c r="BM256" s="225" t="s">
        <v>3384</v>
      </c>
    </row>
    <row r="257" s="2" customFormat="1" ht="16.5" customHeight="1">
      <c r="A257" s="40"/>
      <c r="B257" s="41"/>
      <c r="C257" s="214" t="s">
        <v>2295</v>
      </c>
      <c r="D257" s="214" t="s">
        <v>192</v>
      </c>
      <c r="E257" s="215" t="s">
        <v>7581</v>
      </c>
      <c r="F257" s="216" t="s">
        <v>7582</v>
      </c>
      <c r="G257" s="217" t="s">
        <v>380</v>
      </c>
      <c r="H257" s="218">
        <v>390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1388</v>
      </c>
      <c r="AT257" s="225" t="s">
        <v>192</v>
      </c>
      <c r="AU257" s="225" t="s">
        <v>82</v>
      </c>
      <c r="AY257" s="19" t="s">
        <v>190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1388</v>
      </c>
      <c r="BM257" s="225" t="s">
        <v>3394</v>
      </c>
    </row>
    <row r="258" s="2" customFormat="1" ht="16.5" customHeight="1">
      <c r="A258" s="40"/>
      <c r="B258" s="41"/>
      <c r="C258" s="214" t="s">
        <v>2314</v>
      </c>
      <c r="D258" s="214" t="s">
        <v>192</v>
      </c>
      <c r="E258" s="215" t="s">
        <v>7583</v>
      </c>
      <c r="F258" s="216" t="s">
        <v>7584</v>
      </c>
      <c r="G258" s="217" t="s">
        <v>380</v>
      </c>
      <c r="H258" s="218">
        <v>236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1388</v>
      </c>
      <c r="AT258" s="225" t="s">
        <v>192</v>
      </c>
      <c r="AU258" s="225" t="s">
        <v>82</v>
      </c>
      <c r="AY258" s="19" t="s">
        <v>190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1388</v>
      </c>
      <c r="BM258" s="225" t="s">
        <v>3404</v>
      </c>
    </row>
    <row r="259" s="2" customFormat="1" ht="16.5" customHeight="1">
      <c r="A259" s="40"/>
      <c r="B259" s="41"/>
      <c r="C259" s="214" t="s">
        <v>2320</v>
      </c>
      <c r="D259" s="214" t="s">
        <v>192</v>
      </c>
      <c r="E259" s="215" t="s">
        <v>7585</v>
      </c>
      <c r="F259" s="216" t="s">
        <v>7586</v>
      </c>
      <c r="G259" s="217" t="s">
        <v>380</v>
      </c>
      <c r="H259" s="218">
        <v>35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1388</v>
      </c>
      <c r="AT259" s="225" t="s">
        <v>192</v>
      </c>
      <c r="AU259" s="225" t="s">
        <v>82</v>
      </c>
      <c r="AY259" s="19" t="s">
        <v>190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1388</v>
      </c>
      <c r="BM259" s="225" t="s">
        <v>3415</v>
      </c>
    </row>
    <row r="260" s="2" customFormat="1" ht="16.5" customHeight="1">
      <c r="A260" s="40"/>
      <c r="B260" s="41"/>
      <c r="C260" s="214" t="s">
        <v>2326</v>
      </c>
      <c r="D260" s="214" t="s">
        <v>192</v>
      </c>
      <c r="E260" s="215" t="s">
        <v>7587</v>
      </c>
      <c r="F260" s="216" t="s">
        <v>7588</v>
      </c>
      <c r="G260" s="217" t="s">
        <v>380</v>
      </c>
      <c r="H260" s="218">
        <v>333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1388</v>
      </c>
      <c r="AT260" s="225" t="s">
        <v>192</v>
      </c>
      <c r="AU260" s="225" t="s">
        <v>82</v>
      </c>
      <c r="AY260" s="19" t="s">
        <v>190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1388</v>
      </c>
      <c r="BM260" s="225" t="s">
        <v>3425</v>
      </c>
    </row>
    <row r="261" s="2" customFormat="1" ht="16.5" customHeight="1">
      <c r="A261" s="40"/>
      <c r="B261" s="41"/>
      <c r="C261" s="214" t="s">
        <v>2335</v>
      </c>
      <c r="D261" s="214" t="s">
        <v>192</v>
      </c>
      <c r="E261" s="215" t="s">
        <v>7589</v>
      </c>
      <c r="F261" s="216" t="s">
        <v>7590</v>
      </c>
      <c r="G261" s="217" t="s">
        <v>380</v>
      </c>
      <c r="H261" s="218">
        <v>680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1388</v>
      </c>
      <c r="AT261" s="225" t="s">
        <v>192</v>
      </c>
      <c r="AU261" s="225" t="s">
        <v>82</v>
      </c>
      <c r="AY261" s="19" t="s">
        <v>190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1388</v>
      </c>
      <c r="BM261" s="225" t="s">
        <v>3433</v>
      </c>
    </row>
    <row r="262" s="2" customFormat="1" ht="16.5" customHeight="1">
      <c r="A262" s="40"/>
      <c r="B262" s="41"/>
      <c r="C262" s="214" t="s">
        <v>2339</v>
      </c>
      <c r="D262" s="214" t="s">
        <v>192</v>
      </c>
      <c r="E262" s="215" t="s">
        <v>7591</v>
      </c>
      <c r="F262" s="216" t="s">
        <v>7592</v>
      </c>
      <c r="G262" s="217" t="s">
        <v>380</v>
      </c>
      <c r="H262" s="218">
        <v>84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1388</v>
      </c>
      <c r="AT262" s="225" t="s">
        <v>192</v>
      </c>
      <c r="AU262" s="225" t="s">
        <v>82</v>
      </c>
      <c r="AY262" s="19" t="s">
        <v>190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1388</v>
      </c>
      <c r="BM262" s="225" t="s">
        <v>3441</v>
      </c>
    </row>
    <row r="263" s="2" customFormat="1" ht="16.5" customHeight="1">
      <c r="A263" s="40"/>
      <c r="B263" s="41"/>
      <c r="C263" s="214" t="s">
        <v>2347</v>
      </c>
      <c r="D263" s="214" t="s">
        <v>192</v>
      </c>
      <c r="E263" s="215" t="s">
        <v>7593</v>
      </c>
      <c r="F263" s="216" t="s">
        <v>7594</v>
      </c>
      <c r="G263" s="217" t="s">
        <v>380</v>
      </c>
      <c r="H263" s="218">
        <v>52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1388</v>
      </c>
      <c r="AT263" s="225" t="s">
        <v>192</v>
      </c>
      <c r="AU263" s="225" t="s">
        <v>82</v>
      </c>
      <c r="AY263" s="19" t="s">
        <v>190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1388</v>
      </c>
      <c r="BM263" s="225" t="s">
        <v>3449</v>
      </c>
    </row>
    <row r="264" s="2" customFormat="1" ht="16.5" customHeight="1">
      <c r="A264" s="40"/>
      <c r="B264" s="41"/>
      <c r="C264" s="214" t="s">
        <v>2355</v>
      </c>
      <c r="D264" s="214" t="s">
        <v>192</v>
      </c>
      <c r="E264" s="215" t="s">
        <v>7595</v>
      </c>
      <c r="F264" s="216" t="s">
        <v>7596</v>
      </c>
      <c r="G264" s="217" t="s">
        <v>380</v>
      </c>
      <c r="H264" s="218">
        <v>15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1388</v>
      </c>
      <c r="AT264" s="225" t="s">
        <v>192</v>
      </c>
      <c r="AU264" s="225" t="s">
        <v>82</v>
      </c>
      <c r="AY264" s="19" t="s">
        <v>190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1388</v>
      </c>
      <c r="BM264" s="225" t="s">
        <v>3459</v>
      </c>
    </row>
    <row r="265" s="2" customFormat="1" ht="16.5" customHeight="1">
      <c r="A265" s="40"/>
      <c r="B265" s="41"/>
      <c r="C265" s="214" t="s">
        <v>2363</v>
      </c>
      <c r="D265" s="214" t="s">
        <v>192</v>
      </c>
      <c r="E265" s="215" t="s">
        <v>7597</v>
      </c>
      <c r="F265" s="216" t="s">
        <v>7598</v>
      </c>
      <c r="G265" s="217" t="s">
        <v>380</v>
      </c>
      <c r="H265" s="218">
        <v>163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1388</v>
      </c>
      <c r="AT265" s="225" t="s">
        <v>192</v>
      </c>
      <c r="AU265" s="225" t="s">
        <v>82</v>
      </c>
      <c r="AY265" s="19" t="s">
        <v>190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1388</v>
      </c>
      <c r="BM265" s="225" t="s">
        <v>3468</v>
      </c>
    </row>
    <row r="266" s="2" customFormat="1" ht="16.5" customHeight="1">
      <c r="A266" s="40"/>
      <c r="B266" s="41"/>
      <c r="C266" s="214" t="s">
        <v>2371</v>
      </c>
      <c r="D266" s="214" t="s">
        <v>192</v>
      </c>
      <c r="E266" s="215" t="s">
        <v>7599</v>
      </c>
      <c r="F266" s="216" t="s">
        <v>7600</v>
      </c>
      <c r="G266" s="217" t="s">
        <v>380</v>
      </c>
      <c r="H266" s="218">
        <v>192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1388</v>
      </c>
      <c r="AT266" s="225" t="s">
        <v>192</v>
      </c>
      <c r="AU266" s="225" t="s">
        <v>82</v>
      </c>
      <c r="AY266" s="19" t="s">
        <v>190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1388</v>
      </c>
      <c r="BM266" s="225" t="s">
        <v>3477</v>
      </c>
    </row>
    <row r="267" s="2" customFormat="1" ht="16.5" customHeight="1">
      <c r="A267" s="40"/>
      <c r="B267" s="41"/>
      <c r="C267" s="214" t="s">
        <v>2380</v>
      </c>
      <c r="D267" s="214" t="s">
        <v>192</v>
      </c>
      <c r="E267" s="215" t="s">
        <v>7601</v>
      </c>
      <c r="F267" s="216" t="s">
        <v>7602</v>
      </c>
      <c r="G267" s="217" t="s">
        <v>380</v>
      </c>
      <c r="H267" s="218">
        <v>478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1388</v>
      </c>
      <c r="AT267" s="225" t="s">
        <v>192</v>
      </c>
      <c r="AU267" s="225" t="s">
        <v>82</v>
      </c>
      <c r="AY267" s="19" t="s">
        <v>190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1388</v>
      </c>
      <c r="BM267" s="225" t="s">
        <v>3488</v>
      </c>
    </row>
    <row r="268" s="2" customFormat="1" ht="16.5" customHeight="1">
      <c r="A268" s="40"/>
      <c r="B268" s="41"/>
      <c r="C268" s="214" t="s">
        <v>2388</v>
      </c>
      <c r="D268" s="214" t="s">
        <v>192</v>
      </c>
      <c r="E268" s="215" t="s">
        <v>7603</v>
      </c>
      <c r="F268" s="216" t="s">
        <v>7604</v>
      </c>
      <c r="G268" s="217" t="s">
        <v>380</v>
      </c>
      <c r="H268" s="218">
        <v>62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1388</v>
      </c>
      <c r="AT268" s="225" t="s">
        <v>192</v>
      </c>
      <c r="AU268" s="225" t="s">
        <v>82</v>
      </c>
      <c r="AY268" s="19" t="s">
        <v>190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1388</v>
      </c>
      <c r="BM268" s="225" t="s">
        <v>3497</v>
      </c>
    </row>
    <row r="269" s="2" customFormat="1" ht="16.5" customHeight="1">
      <c r="A269" s="40"/>
      <c r="B269" s="41"/>
      <c r="C269" s="214" t="s">
        <v>2394</v>
      </c>
      <c r="D269" s="214" t="s">
        <v>192</v>
      </c>
      <c r="E269" s="215" t="s">
        <v>7605</v>
      </c>
      <c r="F269" s="216" t="s">
        <v>7606</v>
      </c>
      <c r="G269" s="217" t="s">
        <v>380</v>
      </c>
      <c r="H269" s="218">
        <v>30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1388</v>
      </c>
      <c r="AT269" s="225" t="s">
        <v>192</v>
      </c>
      <c r="AU269" s="225" t="s">
        <v>82</v>
      </c>
      <c r="AY269" s="19" t="s">
        <v>190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1388</v>
      </c>
      <c r="BM269" s="225" t="s">
        <v>3505</v>
      </c>
    </row>
    <row r="270" s="2" customFormat="1" ht="16.5" customHeight="1">
      <c r="A270" s="40"/>
      <c r="B270" s="41"/>
      <c r="C270" s="214" t="s">
        <v>2399</v>
      </c>
      <c r="D270" s="214" t="s">
        <v>192</v>
      </c>
      <c r="E270" s="215" t="s">
        <v>7607</v>
      </c>
      <c r="F270" s="216" t="s">
        <v>7608</v>
      </c>
      <c r="G270" s="217" t="s">
        <v>7327</v>
      </c>
      <c r="H270" s="218">
        <v>331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1388</v>
      </c>
      <c r="AT270" s="225" t="s">
        <v>192</v>
      </c>
      <c r="AU270" s="225" t="s">
        <v>82</v>
      </c>
      <c r="AY270" s="19" t="s">
        <v>190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1388</v>
      </c>
      <c r="BM270" s="225" t="s">
        <v>3513</v>
      </c>
    </row>
    <row r="271" s="2" customFormat="1" ht="16.5" customHeight="1">
      <c r="A271" s="40"/>
      <c r="B271" s="41"/>
      <c r="C271" s="214" t="s">
        <v>2404</v>
      </c>
      <c r="D271" s="214" t="s">
        <v>192</v>
      </c>
      <c r="E271" s="215" t="s">
        <v>7609</v>
      </c>
      <c r="F271" s="216" t="s">
        <v>7610</v>
      </c>
      <c r="G271" s="217" t="s">
        <v>7327</v>
      </c>
      <c r="H271" s="218">
        <v>30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1388</v>
      </c>
      <c r="AT271" s="225" t="s">
        <v>192</v>
      </c>
      <c r="AU271" s="225" t="s">
        <v>82</v>
      </c>
      <c r="AY271" s="19" t="s">
        <v>190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1388</v>
      </c>
      <c r="BM271" s="225" t="s">
        <v>3522</v>
      </c>
    </row>
    <row r="272" s="2" customFormat="1" ht="16.5" customHeight="1">
      <c r="A272" s="40"/>
      <c r="B272" s="41"/>
      <c r="C272" s="214" t="s">
        <v>2411</v>
      </c>
      <c r="D272" s="214" t="s">
        <v>192</v>
      </c>
      <c r="E272" s="215" t="s">
        <v>7611</v>
      </c>
      <c r="F272" s="216" t="s">
        <v>7612</v>
      </c>
      <c r="G272" s="217" t="s">
        <v>380</v>
      </c>
      <c r="H272" s="218">
        <v>43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1388</v>
      </c>
      <c r="AT272" s="225" t="s">
        <v>192</v>
      </c>
      <c r="AU272" s="225" t="s">
        <v>82</v>
      </c>
      <c r="AY272" s="19" t="s">
        <v>190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1388</v>
      </c>
      <c r="BM272" s="225" t="s">
        <v>3529</v>
      </c>
    </row>
    <row r="273" s="2" customFormat="1" ht="16.5" customHeight="1">
      <c r="A273" s="40"/>
      <c r="B273" s="41"/>
      <c r="C273" s="214" t="s">
        <v>2417</v>
      </c>
      <c r="D273" s="214" t="s">
        <v>192</v>
      </c>
      <c r="E273" s="215" t="s">
        <v>7613</v>
      </c>
      <c r="F273" s="216" t="s">
        <v>7614</v>
      </c>
      <c r="G273" s="217" t="s">
        <v>380</v>
      </c>
      <c r="H273" s="218">
        <v>260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1388</v>
      </c>
      <c r="AT273" s="225" t="s">
        <v>192</v>
      </c>
      <c r="AU273" s="225" t="s">
        <v>82</v>
      </c>
      <c r="AY273" s="19" t="s">
        <v>190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1388</v>
      </c>
      <c r="BM273" s="225" t="s">
        <v>3537</v>
      </c>
    </row>
    <row r="274" s="2" customFormat="1" ht="16.5" customHeight="1">
      <c r="A274" s="40"/>
      <c r="B274" s="41"/>
      <c r="C274" s="214" t="s">
        <v>2422</v>
      </c>
      <c r="D274" s="214" t="s">
        <v>192</v>
      </c>
      <c r="E274" s="215" t="s">
        <v>7615</v>
      </c>
      <c r="F274" s="216" t="s">
        <v>7616</v>
      </c>
      <c r="G274" s="217" t="s">
        <v>380</v>
      </c>
      <c r="H274" s="218">
        <v>35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1388</v>
      </c>
      <c r="AT274" s="225" t="s">
        <v>192</v>
      </c>
      <c r="AU274" s="225" t="s">
        <v>82</v>
      </c>
      <c r="AY274" s="19" t="s">
        <v>190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1388</v>
      </c>
      <c r="BM274" s="225" t="s">
        <v>3545</v>
      </c>
    </row>
    <row r="275" s="2" customFormat="1" ht="16.5" customHeight="1">
      <c r="A275" s="40"/>
      <c r="B275" s="41"/>
      <c r="C275" s="214" t="s">
        <v>2429</v>
      </c>
      <c r="D275" s="214" t="s">
        <v>192</v>
      </c>
      <c r="E275" s="215" t="s">
        <v>7617</v>
      </c>
      <c r="F275" s="216" t="s">
        <v>7618</v>
      </c>
      <c r="G275" s="217" t="s">
        <v>380</v>
      </c>
      <c r="H275" s="218">
        <v>30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1388</v>
      </c>
      <c r="AT275" s="225" t="s">
        <v>192</v>
      </c>
      <c r="AU275" s="225" t="s">
        <v>82</v>
      </c>
      <c r="AY275" s="19" t="s">
        <v>190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1388</v>
      </c>
      <c r="BM275" s="225" t="s">
        <v>3552</v>
      </c>
    </row>
    <row r="276" s="2" customFormat="1" ht="16.5" customHeight="1">
      <c r="A276" s="40"/>
      <c r="B276" s="41"/>
      <c r="C276" s="214" t="s">
        <v>2441</v>
      </c>
      <c r="D276" s="214" t="s">
        <v>192</v>
      </c>
      <c r="E276" s="215" t="s">
        <v>7619</v>
      </c>
      <c r="F276" s="216" t="s">
        <v>7620</v>
      </c>
      <c r="G276" s="217" t="s">
        <v>380</v>
      </c>
      <c r="H276" s="218">
        <v>20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1388</v>
      </c>
      <c r="AT276" s="225" t="s">
        <v>192</v>
      </c>
      <c r="AU276" s="225" t="s">
        <v>82</v>
      </c>
      <c r="AY276" s="19" t="s">
        <v>190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1388</v>
      </c>
      <c r="BM276" s="225" t="s">
        <v>3559</v>
      </c>
    </row>
    <row r="277" s="2" customFormat="1" ht="16.5" customHeight="1">
      <c r="A277" s="40"/>
      <c r="B277" s="41"/>
      <c r="C277" s="214" t="s">
        <v>2450</v>
      </c>
      <c r="D277" s="214" t="s">
        <v>192</v>
      </c>
      <c r="E277" s="215" t="s">
        <v>7621</v>
      </c>
      <c r="F277" s="216" t="s">
        <v>7622</v>
      </c>
      <c r="G277" s="217" t="s">
        <v>380</v>
      </c>
      <c r="H277" s="218">
        <v>92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1388</v>
      </c>
      <c r="AT277" s="225" t="s">
        <v>192</v>
      </c>
      <c r="AU277" s="225" t="s">
        <v>82</v>
      </c>
      <c r="AY277" s="19" t="s">
        <v>190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79</v>
      </c>
      <c r="BK277" s="226">
        <f>ROUND(I277*H277,2)</f>
        <v>0</v>
      </c>
      <c r="BL277" s="19" t="s">
        <v>1388</v>
      </c>
      <c r="BM277" s="225" t="s">
        <v>3567</v>
      </c>
    </row>
    <row r="278" s="2" customFormat="1" ht="16.5" customHeight="1">
      <c r="A278" s="40"/>
      <c r="B278" s="41"/>
      <c r="C278" s="214" t="s">
        <v>2456</v>
      </c>
      <c r="D278" s="214" t="s">
        <v>192</v>
      </c>
      <c r="E278" s="215" t="s">
        <v>7623</v>
      </c>
      <c r="F278" s="216" t="s">
        <v>7624</v>
      </c>
      <c r="G278" s="217" t="s">
        <v>380</v>
      </c>
      <c r="H278" s="218">
        <v>11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1388</v>
      </c>
      <c r="AT278" s="225" t="s">
        <v>192</v>
      </c>
      <c r="AU278" s="225" t="s">
        <v>82</v>
      </c>
      <c r="AY278" s="19" t="s">
        <v>190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79</v>
      </c>
      <c r="BK278" s="226">
        <f>ROUND(I278*H278,2)</f>
        <v>0</v>
      </c>
      <c r="BL278" s="19" t="s">
        <v>1388</v>
      </c>
      <c r="BM278" s="225" t="s">
        <v>3574</v>
      </c>
    </row>
    <row r="279" s="2" customFormat="1" ht="16.5" customHeight="1">
      <c r="A279" s="40"/>
      <c r="B279" s="41"/>
      <c r="C279" s="214" t="s">
        <v>2461</v>
      </c>
      <c r="D279" s="214" t="s">
        <v>192</v>
      </c>
      <c r="E279" s="215" t="s">
        <v>7625</v>
      </c>
      <c r="F279" s="216" t="s">
        <v>7626</v>
      </c>
      <c r="G279" s="217" t="s">
        <v>380</v>
      </c>
      <c r="H279" s="218">
        <v>50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1388</v>
      </c>
      <c r="AT279" s="225" t="s">
        <v>192</v>
      </c>
      <c r="AU279" s="225" t="s">
        <v>82</v>
      </c>
      <c r="AY279" s="19" t="s">
        <v>190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1388</v>
      </c>
      <c r="BM279" s="225" t="s">
        <v>3580</v>
      </c>
    </row>
    <row r="280" s="2" customFormat="1" ht="16.5" customHeight="1">
      <c r="A280" s="40"/>
      <c r="B280" s="41"/>
      <c r="C280" s="214" t="s">
        <v>2468</v>
      </c>
      <c r="D280" s="214" t="s">
        <v>192</v>
      </c>
      <c r="E280" s="215" t="s">
        <v>7627</v>
      </c>
      <c r="F280" s="216" t="s">
        <v>7628</v>
      </c>
      <c r="G280" s="217" t="s">
        <v>380</v>
      </c>
      <c r="H280" s="218">
        <v>40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1388</v>
      </c>
      <c r="AT280" s="225" t="s">
        <v>192</v>
      </c>
      <c r="AU280" s="225" t="s">
        <v>82</v>
      </c>
      <c r="AY280" s="19" t="s">
        <v>190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1388</v>
      </c>
      <c r="BM280" s="225" t="s">
        <v>3588</v>
      </c>
    </row>
    <row r="281" s="2" customFormat="1" ht="16.5" customHeight="1">
      <c r="A281" s="40"/>
      <c r="B281" s="41"/>
      <c r="C281" s="214" t="s">
        <v>2474</v>
      </c>
      <c r="D281" s="214" t="s">
        <v>192</v>
      </c>
      <c r="E281" s="215" t="s">
        <v>7629</v>
      </c>
      <c r="F281" s="216" t="s">
        <v>7630</v>
      </c>
      <c r="G281" s="217" t="s">
        <v>380</v>
      </c>
      <c r="H281" s="218">
        <v>20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1388</v>
      </c>
      <c r="AT281" s="225" t="s">
        <v>192</v>
      </c>
      <c r="AU281" s="225" t="s">
        <v>82</v>
      </c>
      <c r="AY281" s="19" t="s">
        <v>190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1388</v>
      </c>
      <c r="BM281" s="225" t="s">
        <v>3596</v>
      </c>
    </row>
    <row r="282" s="2" customFormat="1" ht="16.5" customHeight="1">
      <c r="A282" s="40"/>
      <c r="B282" s="41"/>
      <c r="C282" s="214" t="s">
        <v>2480</v>
      </c>
      <c r="D282" s="214" t="s">
        <v>192</v>
      </c>
      <c r="E282" s="215" t="s">
        <v>7631</v>
      </c>
      <c r="F282" s="216" t="s">
        <v>7632</v>
      </c>
      <c r="G282" s="217" t="s">
        <v>380</v>
      </c>
      <c r="H282" s="218">
        <v>20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1388</v>
      </c>
      <c r="AT282" s="225" t="s">
        <v>192</v>
      </c>
      <c r="AU282" s="225" t="s">
        <v>82</v>
      </c>
      <c r="AY282" s="19" t="s">
        <v>190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1388</v>
      </c>
      <c r="BM282" s="225" t="s">
        <v>3603</v>
      </c>
    </row>
    <row r="283" s="2" customFormat="1" ht="16.5" customHeight="1">
      <c r="A283" s="40"/>
      <c r="B283" s="41"/>
      <c r="C283" s="214" t="s">
        <v>2487</v>
      </c>
      <c r="D283" s="214" t="s">
        <v>192</v>
      </c>
      <c r="E283" s="215" t="s">
        <v>7633</v>
      </c>
      <c r="F283" s="216" t="s">
        <v>7634</v>
      </c>
      <c r="G283" s="217" t="s">
        <v>7327</v>
      </c>
      <c r="H283" s="218">
        <v>1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1388</v>
      </c>
      <c r="AT283" s="225" t="s">
        <v>192</v>
      </c>
      <c r="AU283" s="225" t="s">
        <v>82</v>
      </c>
      <c r="AY283" s="19" t="s">
        <v>190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1388</v>
      </c>
      <c r="BM283" s="225" t="s">
        <v>3609</v>
      </c>
    </row>
    <row r="284" s="12" customFormat="1" ht="25.92" customHeight="1">
      <c r="A284" s="12"/>
      <c r="B284" s="198"/>
      <c r="C284" s="199"/>
      <c r="D284" s="200" t="s">
        <v>71</v>
      </c>
      <c r="E284" s="201" t="s">
        <v>7635</v>
      </c>
      <c r="F284" s="201" t="s">
        <v>7636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P285+P319+P328+P339+P351+P370+P382+P393+P403+P418+P430+P443+P446</f>
        <v>0</v>
      </c>
      <c r="Q284" s="206"/>
      <c r="R284" s="207">
        <f>R285+R319+R328+R339+R351+R370+R382+R393+R403+R418+R430+R443+R446</f>
        <v>0</v>
      </c>
      <c r="S284" s="206"/>
      <c r="T284" s="208">
        <f>T285+T319+T328+T339+T351+T370+T382+T393+T403+T418+T430+T443+T446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79</v>
      </c>
      <c r="AT284" s="210" t="s">
        <v>71</v>
      </c>
      <c r="AU284" s="210" t="s">
        <v>72</v>
      </c>
      <c r="AY284" s="209" t="s">
        <v>190</v>
      </c>
      <c r="BK284" s="211">
        <f>BK285+BK319+BK328+BK339+BK351+BK370+BK382+BK393+BK403+BK418+BK430+BK443+BK446</f>
        <v>0</v>
      </c>
    </row>
    <row r="285" s="12" customFormat="1" ht="22.8" customHeight="1">
      <c r="A285" s="12"/>
      <c r="B285" s="198"/>
      <c r="C285" s="199"/>
      <c r="D285" s="200" t="s">
        <v>71</v>
      </c>
      <c r="E285" s="212" t="s">
        <v>7637</v>
      </c>
      <c r="F285" s="212" t="s">
        <v>7638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SUM(P286:P318)</f>
        <v>0</v>
      </c>
      <c r="Q285" s="206"/>
      <c r="R285" s="207">
        <f>SUM(R286:R318)</f>
        <v>0</v>
      </c>
      <c r="S285" s="206"/>
      <c r="T285" s="208">
        <f>SUM(T286:T318)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79</v>
      </c>
      <c r="AT285" s="210" t="s">
        <v>71</v>
      </c>
      <c r="AU285" s="210" t="s">
        <v>79</v>
      </c>
      <c r="AY285" s="209" t="s">
        <v>190</v>
      </c>
      <c r="BK285" s="211">
        <f>SUM(BK286:BK318)</f>
        <v>0</v>
      </c>
    </row>
    <row r="286" s="2" customFormat="1" ht="16.5" customHeight="1">
      <c r="A286" s="40"/>
      <c r="B286" s="41"/>
      <c r="C286" s="214" t="s">
        <v>2498</v>
      </c>
      <c r="D286" s="214" t="s">
        <v>192</v>
      </c>
      <c r="E286" s="215" t="s">
        <v>7639</v>
      </c>
      <c r="F286" s="216" t="s">
        <v>7640</v>
      </c>
      <c r="G286" s="217" t="s">
        <v>7327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1388</v>
      </c>
      <c r="AT286" s="225" t="s">
        <v>192</v>
      </c>
      <c r="AU286" s="225" t="s">
        <v>82</v>
      </c>
      <c r="AY286" s="19" t="s">
        <v>190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79</v>
      </c>
      <c r="BK286" s="226">
        <f>ROUND(I286*H286,2)</f>
        <v>0</v>
      </c>
      <c r="BL286" s="19" t="s">
        <v>1388</v>
      </c>
      <c r="BM286" s="225" t="s">
        <v>3615</v>
      </c>
    </row>
    <row r="287" s="2" customFormat="1" ht="16.5" customHeight="1">
      <c r="A287" s="40"/>
      <c r="B287" s="41"/>
      <c r="C287" s="214" t="s">
        <v>2507</v>
      </c>
      <c r="D287" s="214" t="s">
        <v>192</v>
      </c>
      <c r="E287" s="215" t="s">
        <v>7641</v>
      </c>
      <c r="F287" s="216" t="s">
        <v>7642</v>
      </c>
      <c r="G287" s="217" t="s">
        <v>7327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1388</v>
      </c>
      <c r="AT287" s="225" t="s">
        <v>192</v>
      </c>
      <c r="AU287" s="225" t="s">
        <v>82</v>
      </c>
      <c r="AY287" s="19" t="s">
        <v>190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1388</v>
      </c>
      <c r="BM287" s="225" t="s">
        <v>3622</v>
      </c>
    </row>
    <row r="288" s="2" customFormat="1" ht="16.5" customHeight="1">
      <c r="A288" s="40"/>
      <c r="B288" s="41"/>
      <c r="C288" s="214" t="s">
        <v>2515</v>
      </c>
      <c r="D288" s="214" t="s">
        <v>192</v>
      </c>
      <c r="E288" s="215" t="s">
        <v>7643</v>
      </c>
      <c r="F288" s="216" t="s">
        <v>7644</v>
      </c>
      <c r="G288" s="217" t="s">
        <v>7327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1388</v>
      </c>
      <c r="AT288" s="225" t="s">
        <v>192</v>
      </c>
      <c r="AU288" s="225" t="s">
        <v>82</v>
      </c>
      <c r="AY288" s="19" t="s">
        <v>190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1388</v>
      </c>
      <c r="BM288" s="225" t="s">
        <v>3629</v>
      </c>
    </row>
    <row r="289" s="2" customFormat="1" ht="16.5" customHeight="1">
      <c r="A289" s="40"/>
      <c r="B289" s="41"/>
      <c r="C289" s="214" t="s">
        <v>2523</v>
      </c>
      <c r="D289" s="214" t="s">
        <v>192</v>
      </c>
      <c r="E289" s="215" t="s">
        <v>7645</v>
      </c>
      <c r="F289" s="216" t="s">
        <v>7646</v>
      </c>
      <c r="G289" s="217" t="s">
        <v>7327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1388</v>
      </c>
      <c r="AT289" s="225" t="s">
        <v>192</v>
      </c>
      <c r="AU289" s="225" t="s">
        <v>82</v>
      </c>
      <c r="AY289" s="19" t="s">
        <v>190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1388</v>
      </c>
      <c r="BM289" s="225" t="s">
        <v>3635</v>
      </c>
    </row>
    <row r="290" s="2" customFormat="1" ht="16.5" customHeight="1">
      <c r="A290" s="40"/>
      <c r="B290" s="41"/>
      <c r="C290" s="214" t="s">
        <v>2528</v>
      </c>
      <c r="D290" s="214" t="s">
        <v>192</v>
      </c>
      <c r="E290" s="215" t="s">
        <v>7647</v>
      </c>
      <c r="F290" s="216" t="s">
        <v>7648</v>
      </c>
      <c r="G290" s="217" t="s">
        <v>7327</v>
      </c>
      <c r="H290" s="218">
        <v>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1388</v>
      </c>
      <c r="AT290" s="225" t="s">
        <v>192</v>
      </c>
      <c r="AU290" s="225" t="s">
        <v>82</v>
      </c>
      <c r="AY290" s="19" t="s">
        <v>190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1388</v>
      </c>
      <c r="BM290" s="225" t="s">
        <v>3641</v>
      </c>
    </row>
    <row r="291" s="2" customFormat="1" ht="16.5" customHeight="1">
      <c r="A291" s="40"/>
      <c r="B291" s="41"/>
      <c r="C291" s="214" t="s">
        <v>2535</v>
      </c>
      <c r="D291" s="214" t="s">
        <v>192</v>
      </c>
      <c r="E291" s="215" t="s">
        <v>7649</v>
      </c>
      <c r="F291" s="216" t="s">
        <v>7650</v>
      </c>
      <c r="G291" s="217" t="s">
        <v>7327</v>
      </c>
      <c r="H291" s="218">
        <v>1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1388</v>
      </c>
      <c r="AT291" s="225" t="s">
        <v>192</v>
      </c>
      <c r="AU291" s="225" t="s">
        <v>82</v>
      </c>
      <c r="AY291" s="19" t="s">
        <v>190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79</v>
      </c>
      <c r="BK291" s="226">
        <f>ROUND(I291*H291,2)</f>
        <v>0</v>
      </c>
      <c r="BL291" s="19" t="s">
        <v>1388</v>
      </c>
      <c r="BM291" s="225" t="s">
        <v>3649</v>
      </c>
    </row>
    <row r="292" s="2" customFormat="1" ht="16.5" customHeight="1">
      <c r="A292" s="40"/>
      <c r="B292" s="41"/>
      <c r="C292" s="214" t="s">
        <v>2539</v>
      </c>
      <c r="D292" s="214" t="s">
        <v>192</v>
      </c>
      <c r="E292" s="215" t="s">
        <v>7651</v>
      </c>
      <c r="F292" s="216" t="s">
        <v>7652</v>
      </c>
      <c r="G292" s="217" t="s">
        <v>7327</v>
      </c>
      <c r="H292" s="218">
        <v>4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1388</v>
      </c>
      <c r="AT292" s="225" t="s">
        <v>192</v>
      </c>
      <c r="AU292" s="225" t="s">
        <v>82</v>
      </c>
      <c r="AY292" s="19" t="s">
        <v>190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1388</v>
      </c>
      <c r="BM292" s="225" t="s">
        <v>3655</v>
      </c>
    </row>
    <row r="293" s="2" customFormat="1" ht="16.5" customHeight="1">
      <c r="A293" s="40"/>
      <c r="B293" s="41"/>
      <c r="C293" s="214" t="s">
        <v>2544</v>
      </c>
      <c r="D293" s="214" t="s">
        <v>192</v>
      </c>
      <c r="E293" s="215" t="s">
        <v>7653</v>
      </c>
      <c r="F293" s="216" t="s">
        <v>7654</v>
      </c>
      <c r="G293" s="217" t="s">
        <v>7327</v>
      </c>
      <c r="H293" s="218">
        <v>3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1388</v>
      </c>
      <c r="AT293" s="225" t="s">
        <v>192</v>
      </c>
      <c r="AU293" s="225" t="s">
        <v>82</v>
      </c>
      <c r="AY293" s="19" t="s">
        <v>190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1388</v>
      </c>
      <c r="BM293" s="225" t="s">
        <v>3661</v>
      </c>
    </row>
    <row r="294" s="2" customFormat="1" ht="16.5" customHeight="1">
      <c r="A294" s="40"/>
      <c r="B294" s="41"/>
      <c r="C294" s="214" t="s">
        <v>2549</v>
      </c>
      <c r="D294" s="214" t="s">
        <v>192</v>
      </c>
      <c r="E294" s="215" t="s">
        <v>7655</v>
      </c>
      <c r="F294" s="216" t="s">
        <v>7656</v>
      </c>
      <c r="G294" s="217" t="s">
        <v>7327</v>
      </c>
      <c r="H294" s="218">
        <v>3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1388</v>
      </c>
      <c r="AT294" s="225" t="s">
        <v>192</v>
      </c>
      <c r="AU294" s="225" t="s">
        <v>82</v>
      </c>
      <c r="AY294" s="19" t="s">
        <v>190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1388</v>
      </c>
      <c r="BM294" s="225" t="s">
        <v>3667</v>
      </c>
    </row>
    <row r="295" s="2" customFormat="1" ht="16.5" customHeight="1">
      <c r="A295" s="40"/>
      <c r="B295" s="41"/>
      <c r="C295" s="214" t="s">
        <v>2553</v>
      </c>
      <c r="D295" s="214" t="s">
        <v>192</v>
      </c>
      <c r="E295" s="215" t="s">
        <v>7657</v>
      </c>
      <c r="F295" s="216" t="s">
        <v>7658</v>
      </c>
      <c r="G295" s="217" t="s">
        <v>7327</v>
      </c>
      <c r="H295" s="218">
        <v>2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1388</v>
      </c>
      <c r="AT295" s="225" t="s">
        <v>192</v>
      </c>
      <c r="AU295" s="225" t="s">
        <v>82</v>
      </c>
      <c r="AY295" s="19" t="s">
        <v>190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1388</v>
      </c>
      <c r="BM295" s="225" t="s">
        <v>3674</v>
      </c>
    </row>
    <row r="296" s="2" customFormat="1" ht="16.5" customHeight="1">
      <c r="A296" s="40"/>
      <c r="B296" s="41"/>
      <c r="C296" s="214" t="s">
        <v>2560</v>
      </c>
      <c r="D296" s="214" t="s">
        <v>192</v>
      </c>
      <c r="E296" s="215" t="s">
        <v>7659</v>
      </c>
      <c r="F296" s="216" t="s">
        <v>7660</v>
      </c>
      <c r="G296" s="217" t="s">
        <v>7327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1388</v>
      </c>
      <c r="AT296" s="225" t="s">
        <v>192</v>
      </c>
      <c r="AU296" s="225" t="s">
        <v>82</v>
      </c>
      <c r="AY296" s="19" t="s">
        <v>190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79</v>
      </c>
      <c r="BK296" s="226">
        <f>ROUND(I296*H296,2)</f>
        <v>0</v>
      </c>
      <c r="BL296" s="19" t="s">
        <v>1388</v>
      </c>
      <c r="BM296" s="225" t="s">
        <v>3682</v>
      </c>
    </row>
    <row r="297" s="2" customFormat="1" ht="16.5" customHeight="1">
      <c r="A297" s="40"/>
      <c r="B297" s="41"/>
      <c r="C297" s="214" t="s">
        <v>2566</v>
      </c>
      <c r="D297" s="214" t="s">
        <v>192</v>
      </c>
      <c r="E297" s="215" t="s">
        <v>7661</v>
      </c>
      <c r="F297" s="216" t="s">
        <v>7662</v>
      </c>
      <c r="G297" s="217" t="s">
        <v>7327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1388</v>
      </c>
      <c r="AT297" s="225" t="s">
        <v>192</v>
      </c>
      <c r="AU297" s="225" t="s">
        <v>82</v>
      </c>
      <c r="AY297" s="19" t="s">
        <v>190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79</v>
      </c>
      <c r="BK297" s="226">
        <f>ROUND(I297*H297,2)</f>
        <v>0</v>
      </c>
      <c r="BL297" s="19" t="s">
        <v>1388</v>
      </c>
      <c r="BM297" s="225" t="s">
        <v>3688</v>
      </c>
    </row>
    <row r="298" s="2" customFormat="1" ht="16.5" customHeight="1">
      <c r="A298" s="40"/>
      <c r="B298" s="41"/>
      <c r="C298" s="214" t="s">
        <v>2571</v>
      </c>
      <c r="D298" s="214" t="s">
        <v>192</v>
      </c>
      <c r="E298" s="215" t="s">
        <v>7663</v>
      </c>
      <c r="F298" s="216" t="s">
        <v>7664</v>
      </c>
      <c r="G298" s="217" t="s">
        <v>7327</v>
      </c>
      <c r="H298" s="218">
        <v>4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1388</v>
      </c>
      <c r="AT298" s="225" t="s">
        <v>192</v>
      </c>
      <c r="AU298" s="225" t="s">
        <v>82</v>
      </c>
      <c r="AY298" s="19" t="s">
        <v>190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1388</v>
      </c>
      <c r="BM298" s="225" t="s">
        <v>3695</v>
      </c>
    </row>
    <row r="299" s="2" customFormat="1" ht="16.5" customHeight="1">
      <c r="A299" s="40"/>
      <c r="B299" s="41"/>
      <c r="C299" s="214" t="s">
        <v>2578</v>
      </c>
      <c r="D299" s="214" t="s">
        <v>192</v>
      </c>
      <c r="E299" s="215" t="s">
        <v>7665</v>
      </c>
      <c r="F299" s="216" t="s">
        <v>7666</v>
      </c>
      <c r="G299" s="217" t="s">
        <v>7327</v>
      </c>
      <c r="H299" s="218">
        <v>44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1388</v>
      </c>
      <c r="AT299" s="225" t="s">
        <v>192</v>
      </c>
      <c r="AU299" s="225" t="s">
        <v>82</v>
      </c>
      <c r="AY299" s="19" t="s">
        <v>190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1388</v>
      </c>
      <c r="BM299" s="225" t="s">
        <v>3702</v>
      </c>
    </row>
    <row r="300" s="2" customFormat="1" ht="16.5" customHeight="1">
      <c r="A300" s="40"/>
      <c r="B300" s="41"/>
      <c r="C300" s="214" t="s">
        <v>2587</v>
      </c>
      <c r="D300" s="214" t="s">
        <v>192</v>
      </c>
      <c r="E300" s="215" t="s">
        <v>7667</v>
      </c>
      <c r="F300" s="216" t="s">
        <v>7668</v>
      </c>
      <c r="G300" s="217" t="s">
        <v>7327</v>
      </c>
      <c r="H300" s="218">
        <v>42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1388</v>
      </c>
      <c r="AT300" s="225" t="s">
        <v>192</v>
      </c>
      <c r="AU300" s="225" t="s">
        <v>82</v>
      </c>
      <c r="AY300" s="19" t="s">
        <v>190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1388</v>
      </c>
      <c r="BM300" s="225" t="s">
        <v>3708</v>
      </c>
    </row>
    <row r="301" s="2" customFormat="1" ht="16.5" customHeight="1">
      <c r="A301" s="40"/>
      <c r="B301" s="41"/>
      <c r="C301" s="214" t="s">
        <v>2612</v>
      </c>
      <c r="D301" s="214" t="s">
        <v>192</v>
      </c>
      <c r="E301" s="215" t="s">
        <v>7669</v>
      </c>
      <c r="F301" s="216" t="s">
        <v>7670</v>
      </c>
      <c r="G301" s="217" t="s">
        <v>7327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1388</v>
      </c>
      <c r="AT301" s="225" t="s">
        <v>192</v>
      </c>
      <c r="AU301" s="225" t="s">
        <v>82</v>
      </c>
      <c r="AY301" s="19" t="s">
        <v>190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1388</v>
      </c>
      <c r="BM301" s="225" t="s">
        <v>3715</v>
      </c>
    </row>
    <row r="302" s="2" customFormat="1" ht="16.5" customHeight="1">
      <c r="A302" s="40"/>
      <c r="B302" s="41"/>
      <c r="C302" s="214" t="s">
        <v>2619</v>
      </c>
      <c r="D302" s="214" t="s">
        <v>192</v>
      </c>
      <c r="E302" s="215" t="s">
        <v>7671</v>
      </c>
      <c r="F302" s="216" t="s">
        <v>7672</v>
      </c>
      <c r="G302" s="217" t="s">
        <v>7327</v>
      </c>
      <c r="H302" s="218">
        <v>7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1388</v>
      </c>
      <c r="AT302" s="225" t="s">
        <v>192</v>
      </c>
      <c r="AU302" s="225" t="s">
        <v>82</v>
      </c>
      <c r="AY302" s="19" t="s">
        <v>190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79</v>
      </c>
      <c r="BK302" s="226">
        <f>ROUND(I302*H302,2)</f>
        <v>0</v>
      </c>
      <c r="BL302" s="19" t="s">
        <v>1388</v>
      </c>
      <c r="BM302" s="225" t="s">
        <v>3721</v>
      </c>
    </row>
    <row r="303" s="2" customFormat="1" ht="16.5" customHeight="1">
      <c r="A303" s="40"/>
      <c r="B303" s="41"/>
      <c r="C303" s="214" t="s">
        <v>2625</v>
      </c>
      <c r="D303" s="214" t="s">
        <v>192</v>
      </c>
      <c r="E303" s="215" t="s">
        <v>7673</v>
      </c>
      <c r="F303" s="216" t="s">
        <v>7674</v>
      </c>
      <c r="G303" s="217" t="s">
        <v>7327</v>
      </c>
      <c r="H303" s="218">
        <v>6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1388</v>
      </c>
      <c r="AT303" s="225" t="s">
        <v>192</v>
      </c>
      <c r="AU303" s="225" t="s">
        <v>82</v>
      </c>
      <c r="AY303" s="19" t="s">
        <v>190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1388</v>
      </c>
      <c r="BM303" s="225" t="s">
        <v>3728</v>
      </c>
    </row>
    <row r="304" s="2" customFormat="1" ht="16.5" customHeight="1">
      <c r="A304" s="40"/>
      <c r="B304" s="41"/>
      <c r="C304" s="214" t="s">
        <v>2631</v>
      </c>
      <c r="D304" s="214" t="s">
        <v>192</v>
      </c>
      <c r="E304" s="215" t="s">
        <v>7675</v>
      </c>
      <c r="F304" s="216" t="s">
        <v>7676</v>
      </c>
      <c r="G304" s="217" t="s">
        <v>7327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1388</v>
      </c>
      <c r="AT304" s="225" t="s">
        <v>192</v>
      </c>
      <c r="AU304" s="225" t="s">
        <v>82</v>
      </c>
      <c r="AY304" s="19" t="s">
        <v>190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79</v>
      </c>
      <c r="BK304" s="226">
        <f>ROUND(I304*H304,2)</f>
        <v>0</v>
      </c>
      <c r="BL304" s="19" t="s">
        <v>1388</v>
      </c>
      <c r="BM304" s="225" t="s">
        <v>3736</v>
      </c>
    </row>
    <row r="305" s="2" customFormat="1" ht="16.5" customHeight="1">
      <c r="A305" s="40"/>
      <c r="B305" s="41"/>
      <c r="C305" s="214" t="s">
        <v>2646</v>
      </c>
      <c r="D305" s="214" t="s">
        <v>192</v>
      </c>
      <c r="E305" s="215" t="s">
        <v>7677</v>
      </c>
      <c r="F305" s="216" t="s">
        <v>7678</v>
      </c>
      <c r="G305" s="217" t="s">
        <v>7327</v>
      </c>
      <c r="H305" s="218">
        <v>1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1388</v>
      </c>
      <c r="AT305" s="225" t="s">
        <v>192</v>
      </c>
      <c r="AU305" s="225" t="s">
        <v>82</v>
      </c>
      <c r="AY305" s="19" t="s">
        <v>190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1388</v>
      </c>
      <c r="BM305" s="225" t="s">
        <v>3742</v>
      </c>
    </row>
    <row r="306" s="2" customFormat="1" ht="16.5" customHeight="1">
      <c r="A306" s="40"/>
      <c r="B306" s="41"/>
      <c r="C306" s="214" t="s">
        <v>2651</v>
      </c>
      <c r="D306" s="214" t="s">
        <v>192</v>
      </c>
      <c r="E306" s="215" t="s">
        <v>7679</v>
      </c>
      <c r="F306" s="216" t="s">
        <v>7680</v>
      </c>
      <c r="G306" s="217" t="s">
        <v>7327</v>
      </c>
      <c r="H306" s="218">
        <v>6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1388</v>
      </c>
      <c r="AT306" s="225" t="s">
        <v>192</v>
      </c>
      <c r="AU306" s="225" t="s">
        <v>82</v>
      </c>
      <c r="AY306" s="19" t="s">
        <v>190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1388</v>
      </c>
      <c r="BM306" s="225" t="s">
        <v>3748</v>
      </c>
    </row>
    <row r="307" s="2" customFormat="1" ht="16.5" customHeight="1">
      <c r="A307" s="40"/>
      <c r="B307" s="41"/>
      <c r="C307" s="214" t="s">
        <v>2671</v>
      </c>
      <c r="D307" s="214" t="s">
        <v>192</v>
      </c>
      <c r="E307" s="215" t="s">
        <v>7681</v>
      </c>
      <c r="F307" s="216" t="s">
        <v>7682</v>
      </c>
      <c r="G307" s="217" t="s">
        <v>7327</v>
      </c>
      <c r="H307" s="218">
        <v>1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1388</v>
      </c>
      <c r="AT307" s="225" t="s">
        <v>192</v>
      </c>
      <c r="AU307" s="225" t="s">
        <v>82</v>
      </c>
      <c r="AY307" s="19" t="s">
        <v>190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1388</v>
      </c>
      <c r="BM307" s="225" t="s">
        <v>3754</v>
      </c>
    </row>
    <row r="308" s="2" customFormat="1" ht="16.5" customHeight="1">
      <c r="A308" s="40"/>
      <c r="B308" s="41"/>
      <c r="C308" s="214" t="s">
        <v>2678</v>
      </c>
      <c r="D308" s="214" t="s">
        <v>192</v>
      </c>
      <c r="E308" s="215" t="s">
        <v>7683</v>
      </c>
      <c r="F308" s="216" t="s">
        <v>7684</v>
      </c>
      <c r="G308" s="217" t="s">
        <v>7327</v>
      </c>
      <c r="H308" s="218">
        <v>4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1388</v>
      </c>
      <c r="AT308" s="225" t="s">
        <v>192</v>
      </c>
      <c r="AU308" s="225" t="s">
        <v>82</v>
      </c>
      <c r="AY308" s="19" t="s">
        <v>190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1388</v>
      </c>
      <c r="BM308" s="225" t="s">
        <v>3760</v>
      </c>
    </row>
    <row r="309" s="2" customFormat="1" ht="16.5" customHeight="1">
      <c r="A309" s="40"/>
      <c r="B309" s="41"/>
      <c r="C309" s="214" t="s">
        <v>2682</v>
      </c>
      <c r="D309" s="214" t="s">
        <v>192</v>
      </c>
      <c r="E309" s="215" t="s">
        <v>7685</v>
      </c>
      <c r="F309" s="216" t="s">
        <v>7686</v>
      </c>
      <c r="G309" s="217" t="s">
        <v>7327</v>
      </c>
      <c r="H309" s="218">
        <v>7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1388</v>
      </c>
      <c r="AT309" s="225" t="s">
        <v>192</v>
      </c>
      <c r="AU309" s="225" t="s">
        <v>82</v>
      </c>
      <c r="AY309" s="19" t="s">
        <v>190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79</v>
      </c>
      <c r="BK309" s="226">
        <f>ROUND(I309*H309,2)</f>
        <v>0</v>
      </c>
      <c r="BL309" s="19" t="s">
        <v>1388</v>
      </c>
      <c r="BM309" s="225" t="s">
        <v>3766</v>
      </c>
    </row>
    <row r="310" s="2" customFormat="1" ht="16.5" customHeight="1">
      <c r="A310" s="40"/>
      <c r="B310" s="41"/>
      <c r="C310" s="214" t="s">
        <v>2689</v>
      </c>
      <c r="D310" s="214" t="s">
        <v>192</v>
      </c>
      <c r="E310" s="215" t="s">
        <v>7687</v>
      </c>
      <c r="F310" s="216" t="s">
        <v>7688</v>
      </c>
      <c r="G310" s="217" t="s">
        <v>7327</v>
      </c>
      <c r="H310" s="218">
        <v>8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1388</v>
      </c>
      <c r="AT310" s="225" t="s">
        <v>192</v>
      </c>
      <c r="AU310" s="225" t="s">
        <v>82</v>
      </c>
      <c r="AY310" s="19" t="s">
        <v>190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1388</v>
      </c>
      <c r="BM310" s="225" t="s">
        <v>3774</v>
      </c>
    </row>
    <row r="311" s="2" customFormat="1" ht="16.5" customHeight="1">
      <c r="A311" s="40"/>
      <c r="B311" s="41"/>
      <c r="C311" s="214" t="s">
        <v>2694</v>
      </c>
      <c r="D311" s="214" t="s">
        <v>192</v>
      </c>
      <c r="E311" s="215" t="s">
        <v>7689</v>
      </c>
      <c r="F311" s="216" t="s">
        <v>7690</v>
      </c>
      <c r="G311" s="217" t="s">
        <v>7327</v>
      </c>
      <c r="H311" s="218">
        <v>4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1388</v>
      </c>
      <c r="AT311" s="225" t="s">
        <v>192</v>
      </c>
      <c r="AU311" s="225" t="s">
        <v>82</v>
      </c>
      <c r="AY311" s="19" t="s">
        <v>190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1388</v>
      </c>
      <c r="BM311" s="225" t="s">
        <v>3780</v>
      </c>
    </row>
    <row r="312" s="2" customFormat="1" ht="16.5" customHeight="1">
      <c r="A312" s="40"/>
      <c r="B312" s="41"/>
      <c r="C312" s="214" t="s">
        <v>2699</v>
      </c>
      <c r="D312" s="214" t="s">
        <v>192</v>
      </c>
      <c r="E312" s="215" t="s">
        <v>7691</v>
      </c>
      <c r="F312" s="216" t="s">
        <v>7692</v>
      </c>
      <c r="G312" s="217" t="s">
        <v>7327</v>
      </c>
      <c r="H312" s="218">
        <v>1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1388</v>
      </c>
      <c r="AT312" s="225" t="s">
        <v>192</v>
      </c>
      <c r="AU312" s="225" t="s">
        <v>82</v>
      </c>
      <c r="AY312" s="19" t="s">
        <v>190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1388</v>
      </c>
      <c r="BM312" s="225" t="s">
        <v>3786</v>
      </c>
    </row>
    <row r="313" s="2" customFormat="1" ht="16.5" customHeight="1">
      <c r="A313" s="40"/>
      <c r="B313" s="41"/>
      <c r="C313" s="214" t="s">
        <v>2709</v>
      </c>
      <c r="D313" s="214" t="s">
        <v>192</v>
      </c>
      <c r="E313" s="215" t="s">
        <v>7693</v>
      </c>
      <c r="F313" s="216" t="s">
        <v>7694</v>
      </c>
      <c r="G313" s="217" t="s">
        <v>7327</v>
      </c>
      <c r="H313" s="218">
        <v>4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1388</v>
      </c>
      <c r="AT313" s="225" t="s">
        <v>192</v>
      </c>
      <c r="AU313" s="225" t="s">
        <v>82</v>
      </c>
      <c r="AY313" s="19" t="s">
        <v>190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1388</v>
      </c>
      <c r="BM313" s="225" t="s">
        <v>3793</v>
      </c>
    </row>
    <row r="314" s="2" customFormat="1" ht="16.5" customHeight="1">
      <c r="A314" s="40"/>
      <c r="B314" s="41"/>
      <c r="C314" s="214" t="s">
        <v>2714</v>
      </c>
      <c r="D314" s="214" t="s">
        <v>192</v>
      </c>
      <c r="E314" s="215" t="s">
        <v>7695</v>
      </c>
      <c r="F314" s="216" t="s">
        <v>7696</v>
      </c>
      <c r="G314" s="217" t="s">
        <v>7327</v>
      </c>
      <c r="H314" s="218">
        <v>1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1388</v>
      </c>
      <c r="AT314" s="225" t="s">
        <v>192</v>
      </c>
      <c r="AU314" s="225" t="s">
        <v>82</v>
      </c>
      <c r="AY314" s="19" t="s">
        <v>190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1388</v>
      </c>
      <c r="BM314" s="225" t="s">
        <v>3799</v>
      </c>
    </row>
    <row r="315" s="2" customFormat="1" ht="16.5" customHeight="1">
      <c r="A315" s="40"/>
      <c r="B315" s="41"/>
      <c r="C315" s="214" t="s">
        <v>2731</v>
      </c>
      <c r="D315" s="214" t="s">
        <v>192</v>
      </c>
      <c r="E315" s="215" t="s">
        <v>7697</v>
      </c>
      <c r="F315" s="216" t="s">
        <v>7698</v>
      </c>
      <c r="G315" s="217" t="s">
        <v>7327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1388</v>
      </c>
      <c r="AT315" s="225" t="s">
        <v>192</v>
      </c>
      <c r="AU315" s="225" t="s">
        <v>82</v>
      </c>
      <c r="AY315" s="19" t="s">
        <v>190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1388</v>
      </c>
      <c r="BM315" s="225" t="s">
        <v>3805</v>
      </c>
    </row>
    <row r="316" s="2" customFormat="1" ht="16.5" customHeight="1">
      <c r="A316" s="40"/>
      <c r="B316" s="41"/>
      <c r="C316" s="214" t="s">
        <v>2737</v>
      </c>
      <c r="D316" s="214" t="s">
        <v>192</v>
      </c>
      <c r="E316" s="215" t="s">
        <v>7699</v>
      </c>
      <c r="F316" s="216" t="s">
        <v>7700</v>
      </c>
      <c r="G316" s="217" t="s">
        <v>7327</v>
      </c>
      <c r="H316" s="218">
        <v>2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1388</v>
      </c>
      <c r="AT316" s="225" t="s">
        <v>192</v>
      </c>
      <c r="AU316" s="225" t="s">
        <v>82</v>
      </c>
      <c r="AY316" s="19" t="s">
        <v>190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79</v>
      </c>
      <c r="BK316" s="226">
        <f>ROUND(I316*H316,2)</f>
        <v>0</v>
      </c>
      <c r="BL316" s="19" t="s">
        <v>1388</v>
      </c>
      <c r="BM316" s="225" t="s">
        <v>3811</v>
      </c>
    </row>
    <row r="317" s="2" customFormat="1" ht="16.5" customHeight="1">
      <c r="A317" s="40"/>
      <c r="B317" s="41"/>
      <c r="C317" s="214" t="s">
        <v>2750</v>
      </c>
      <c r="D317" s="214" t="s">
        <v>192</v>
      </c>
      <c r="E317" s="215" t="s">
        <v>7701</v>
      </c>
      <c r="F317" s="216" t="s">
        <v>7702</v>
      </c>
      <c r="G317" s="217" t="s">
        <v>380</v>
      </c>
      <c r="H317" s="218">
        <v>12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1388</v>
      </c>
      <c r="AT317" s="225" t="s">
        <v>192</v>
      </c>
      <c r="AU317" s="225" t="s">
        <v>82</v>
      </c>
      <c r="AY317" s="19" t="s">
        <v>190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1388</v>
      </c>
      <c r="BM317" s="225" t="s">
        <v>3817</v>
      </c>
    </row>
    <row r="318" s="2" customFormat="1" ht="16.5" customHeight="1">
      <c r="A318" s="40"/>
      <c r="B318" s="41"/>
      <c r="C318" s="214" t="s">
        <v>2756</v>
      </c>
      <c r="D318" s="214" t="s">
        <v>192</v>
      </c>
      <c r="E318" s="215" t="s">
        <v>7703</v>
      </c>
      <c r="F318" s="216" t="s">
        <v>7704</v>
      </c>
      <c r="G318" s="217" t="s">
        <v>7327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1388</v>
      </c>
      <c r="AT318" s="225" t="s">
        <v>192</v>
      </c>
      <c r="AU318" s="225" t="s">
        <v>82</v>
      </c>
      <c r="AY318" s="19" t="s">
        <v>190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1388</v>
      </c>
      <c r="BM318" s="225" t="s">
        <v>3823</v>
      </c>
    </row>
    <row r="319" s="12" customFormat="1" ht="22.8" customHeight="1">
      <c r="A319" s="12"/>
      <c r="B319" s="198"/>
      <c r="C319" s="199"/>
      <c r="D319" s="200" t="s">
        <v>71</v>
      </c>
      <c r="E319" s="212" t="s">
        <v>7705</v>
      </c>
      <c r="F319" s="212" t="s">
        <v>7706</v>
      </c>
      <c r="G319" s="199"/>
      <c r="H319" s="199"/>
      <c r="I319" s="202"/>
      <c r="J319" s="213">
        <f>BK319</f>
        <v>0</v>
      </c>
      <c r="K319" s="199"/>
      <c r="L319" s="204"/>
      <c r="M319" s="205"/>
      <c r="N319" s="206"/>
      <c r="O319" s="206"/>
      <c r="P319" s="207">
        <f>SUM(P320:P327)</f>
        <v>0</v>
      </c>
      <c r="Q319" s="206"/>
      <c r="R319" s="207">
        <f>SUM(R320:R327)</f>
        <v>0</v>
      </c>
      <c r="S319" s="206"/>
      <c r="T319" s="208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79</v>
      </c>
      <c r="AT319" s="210" t="s">
        <v>71</v>
      </c>
      <c r="AU319" s="210" t="s">
        <v>79</v>
      </c>
      <c r="AY319" s="209" t="s">
        <v>190</v>
      </c>
      <c r="BK319" s="211">
        <f>SUM(BK320:BK327)</f>
        <v>0</v>
      </c>
    </row>
    <row r="320" s="2" customFormat="1" ht="16.5" customHeight="1">
      <c r="A320" s="40"/>
      <c r="B320" s="41"/>
      <c r="C320" s="214" t="s">
        <v>2762</v>
      </c>
      <c r="D320" s="214" t="s">
        <v>192</v>
      </c>
      <c r="E320" s="215" t="s">
        <v>7707</v>
      </c>
      <c r="F320" s="216" t="s">
        <v>7708</v>
      </c>
      <c r="G320" s="217" t="s">
        <v>7327</v>
      </c>
      <c r="H320" s="218">
        <v>1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1388</v>
      </c>
      <c r="AT320" s="225" t="s">
        <v>192</v>
      </c>
      <c r="AU320" s="225" t="s">
        <v>82</v>
      </c>
      <c r="AY320" s="19" t="s">
        <v>190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1388</v>
      </c>
      <c r="BM320" s="225" t="s">
        <v>3829</v>
      </c>
    </row>
    <row r="321" s="2" customFormat="1" ht="16.5" customHeight="1">
      <c r="A321" s="40"/>
      <c r="B321" s="41"/>
      <c r="C321" s="214" t="s">
        <v>2768</v>
      </c>
      <c r="D321" s="214" t="s">
        <v>192</v>
      </c>
      <c r="E321" s="215" t="s">
        <v>7709</v>
      </c>
      <c r="F321" s="216" t="s">
        <v>7710</v>
      </c>
      <c r="G321" s="217" t="s">
        <v>7327</v>
      </c>
      <c r="H321" s="218">
        <v>1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1388</v>
      </c>
      <c r="AT321" s="225" t="s">
        <v>192</v>
      </c>
      <c r="AU321" s="225" t="s">
        <v>82</v>
      </c>
      <c r="AY321" s="19" t="s">
        <v>190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79</v>
      </c>
      <c r="BK321" s="226">
        <f>ROUND(I321*H321,2)</f>
        <v>0</v>
      </c>
      <c r="BL321" s="19" t="s">
        <v>1388</v>
      </c>
      <c r="BM321" s="225" t="s">
        <v>3838</v>
      </c>
    </row>
    <row r="322" s="2" customFormat="1" ht="16.5" customHeight="1">
      <c r="A322" s="40"/>
      <c r="B322" s="41"/>
      <c r="C322" s="214" t="s">
        <v>2773</v>
      </c>
      <c r="D322" s="214" t="s">
        <v>192</v>
      </c>
      <c r="E322" s="215" t="s">
        <v>7711</v>
      </c>
      <c r="F322" s="216" t="s">
        <v>7712</v>
      </c>
      <c r="G322" s="217" t="s">
        <v>7327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1388</v>
      </c>
      <c r="AT322" s="225" t="s">
        <v>192</v>
      </c>
      <c r="AU322" s="225" t="s">
        <v>82</v>
      </c>
      <c r="AY322" s="19" t="s">
        <v>190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1388</v>
      </c>
      <c r="BM322" s="225" t="s">
        <v>3845</v>
      </c>
    </row>
    <row r="323" s="2" customFormat="1" ht="16.5" customHeight="1">
      <c r="A323" s="40"/>
      <c r="B323" s="41"/>
      <c r="C323" s="214" t="s">
        <v>2779</v>
      </c>
      <c r="D323" s="214" t="s">
        <v>192</v>
      </c>
      <c r="E323" s="215" t="s">
        <v>7713</v>
      </c>
      <c r="F323" s="216" t="s">
        <v>7714</v>
      </c>
      <c r="G323" s="217" t="s">
        <v>7327</v>
      </c>
      <c r="H323" s="218">
        <v>1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1388</v>
      </c>
      <c r="AT323" s="225" t="s">
        <v>192</v>
      </c>
      <c r="AU323" s="225" t="s">
        <v>82</v>
      </c>
      <c r="AY323" s="19" t="s">
        <v>190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1388</v>
      </c>
      <c r="BM323" s="225" t="s">
        <v>3853</v>
      </c>
    </row>
    <row r="324" s="2" customFormat="1" ht="16.5" customHeight="1">
      <c r="A324" s="40"/>
      <c r="B324" s="41"/>
      <c r="C324" s="214" t="s">
        <v>2784</v>
      </c>
      <c r="D324" s="214" t="s">
        <v>192</v>
      </c>
      <c r="E324" s="215" t="s">
        <v>7653</v>
      </c>
      <c r="F324" s="216" t="s">
        <v>7654</v>
      </c>
      <c r="G324" s="217" t="s">
        <v>7327</v>
      </c>
      <c r="H324" s="218">
        <v>1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1388</v>
      </c>
      <c r="AT324" s="225" t="s">
        <v>192</v>
      </c>
      <c r="AU324" s="225" t="s">
        <v>82</v>
      </c>
      <c r="AY324" s="19" t="s">
        <v>190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1388</v>
      </c>
      <c r="BM324" s="225" t="s">
        <v>3861</v>
      </c>
    </row>
    <row r="325" s="2" customFormat="1" ht="16.5" customHeight="1">
      <c r="A325" s="40"/>
      <c r="B325" s="41"/>
      <c r="C325" s="214" t="s">
        <v>2787</v>
      </c>
      <c r="D325" s="214" t="s">
        <v>192</v>
      </c>
      <c r="E325" s="215" t="s">
        <v>7665</v>
      </c>
      <c r="F325" s="216" t="s">
        <v>7666</v>
      </c>
      <c r="G325" s="217" t="s">
        <v>7327</v>
      </c>
      <c r="H325" s="218">
        <v>3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1388</v>
      </c>
      <c r="AT325" s="225" t="s">
        <v>192</v>
      </c>
      <c r="AU325" s="225" t="s">
        <v>82</v>
      </c>
      <c r="AY325" s="19" t="s">
        <v>190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1388</v>
      </c>
      <c r="BM325" s="225" t="s">
        <v>3869</v>
      </c>
    </row>
    <row r="326" s="2" customFormat="1" ht="16.5" customHeight="1">
      <c r="A326" s="40"/>
      <c r="B326" s="41"/>
      <c r="C326" s="214" t="s">
        <v>2792</v>
      </c>
      <c r="D326" s="214" t="s">
        <v>192</v>
      </c>
      <c r="E326" s="215" t="s">
        <v>7667</v>
      </c>
      <c r="F326" s="216" t="s">
        <v>7668</v>
      </c>
      <c r="G326" s="217" t="s">
        <v>7327</v>
      </c>
      <c r="H326" s="218">
        <v>21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1388</v>
      </c>
      <c r="AT326" s="225" t="s">
        <v>192</v>
      </c>
      <c r="AU326" s="225" t="s">
        <v>82</v>
      </c>
      <c r="AY326" s="19" t="s">
        <v>190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79</v>
      </c>
      <c r="BK326" s="226">
        <f>ROUND(I326*H326,2)</f>
        <v>0</v>
      </c>
      <c r="BL326" s="19" t="s">
        <v>1388</v>
      </c>
      <c r="BM326" s="225" t="s">
        <v>3876</v>
      </c>
    </row>
    <row r="327" s="2" customFormat="1" ht="16.5" customHeight="1">
      <c r="A327" s="40"/>
      <c r="B327" s="41"/>
      <c r="C327" s="214" t="s">
        <v>2798</v>
      </c>
      <c r="D327" s="214" t="s">
        <v>192</v>
      </c>
      <c r="E327" s="215" t="s">
        <v>7715</v>
      </c>
      <c r="F327" s="216" t="s">
        <v>7698</v>
      </c>
      <c r="G327" s="217" t="s">
        <v>7327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1388</v>
      </c>
      <c r="AT327" s="225" t="s">
        <v>192</v>
      </c>
      <c r="AU327" s="225" t="s">
        <v>82</v>
      </c>
      <c r="AY327" s="19" t="s">
        <v>190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1388</v>
      </c>
      <c r="BM327" s="225" t="s">
        <v>3883</v>
      </c>
    </row>
    <row r="328" s="12" customFormat="1" ht="22.8" customHeight="1">
      <c r="A328" s="12"/>
      <c r="B328" s="198"/>
      <c r="C328" s="199"/>
      <c r="D328" s="200" t="s">
        <v>71</v>
      </c>
      <c r="E328" s="212" t="s">
        <v>7716</v>
      </c>
      <c r="F328" s="212" t="s">
        <v>7717</v>
      </c>
      <c r="G328" s="199"/>
      <c r="H328" s="199"/>
      <c r="I328" s="202"/>
      <c r="J328" s="213">
        <f>BK328</f>
        <v>0</v>
      </c>
      <c r="K328" s="199"/>
      <c r="L328" s="204"/>
      <c r="M328" s="205"/>
      <c r="N328" s="206"/>
      <c r="O328" s="206"/>
      <c r="P328" s="207">
        <f>SUM(P329:P338)</f>
        <v>0</v>
      </c>
      <c r="Q328" s="206"/>
      <c r="R328" s="207">
        <f>SUM(R329:R338)</f>
        <v>0</v>
      </c>
      <c r="S328" s="206"/>
      <c r="T328" s="208">
        <f>SUM(T329:T338)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9" t="s">
        <v>79</v>
      </c>
      <c r="AT328" s="210" t="s">
        <v>71</v>
      </c>
      <c r="AU328" s="210" t="s">
        <v>79</v>
      </c>
      <c r="AY328" s="209" t="s">
        <v>190</v>
      </c>
      <c r="BK328" s="211">
        <f>SUM(BK329:BK338)</f>
        <v>0</v>
      </c>
    </row>
    <row r="329" s="2" customFormat="1" ht="16.5" customHeight="1">
      <c r="A329" s="40"/>
      <c r="B329" s="41"/>
      <c r="C329" s="214" t="s">
        <v>2803</v>
      </c>
      <c r="D329" s="214" t="s">
        <v>192</v>
      </c>
      <c r="E329" s="215" t="s">
        <v>7707</v>
      </c>
      <c r="F329" s="216" t="s">
        <v>7708</v>
      </c>
      <c r="G329" s="217" t="s">
        <v>7327</v>
      </c>
      <c r="H329" s="218">
        <v>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1388</v>
      </c>
      <c r="AT329" s="225" t="s">
        <v>192</v>
      </c>
      <c r="AU329" s="225" t="s">
        <v>82</v>
      </c>
      <c r="AY329" s="19" t="s">
        <v>190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79</v>
      </c>
      <c r="BK329" s="226">
        <f>ROUND(I329*H329,2)</f>
        <v>0</v>
      </c>
      <c r="BL329" s="19" t="s">
        <v>1388</v>
      </c>
      <c r="BM329" s="225" t="s">
        <v>3890</v>
      </c>
    </row>
    <row r="330" s="2" customFormat="1" ht="16.5" customHeight="1">
      <c r="A330" s="40"/>
      <c r="B330" s="41"/>
      <c r="C330" s="214" t="s">
        <v>2809</v>
      </c>
      <c r="D330" s="214" t="s">
        <v>192</v>
      </c>
      <c r="E330" s="215" t="s">
        <v>7709</v>
      </c>
      <c r="F330" s="216" t="s">
        <v>7710</v>
      </c>
      <c r="G330" s="217" t="s">
        <v>7327</v>
      </c>
      <c r="H330" s="218">
        <v>1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1388</v>
      </c>
      <c r="AT330" s="225" t="s">
        <v>192</v>
      </c>
      <c r="AU330" s="225" t="s">
        <v>82</v>
      </c>
      <c r="AY330" s="19" t="s">
        <v>190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1388</v>
      </c>
      <c r="BM330" s="225" t="s">
        <v>3898</v>
      </c>
    </row>
    <row r="331" s="2" customFormat="1" ht="16.5" customHeight="1">
      <c r="A331" s="40"/>
      <c r="B331" s="41"/>
      <c r="C331" s="214" t="s">
        <v>2816</v>
      </c>
      <c r="D331" s="214" t="s">
        <v>192</v>
      </c>
      <c r="E331" s="215" t="s">
        <v>7711</v>
      </c>
      <c r="F331" s="216" t="s">
        <v>7712</v>
      </c>
      <c r="G331" s="217" t="s">
        <v>7327</v>
      </c>
      <c r="H331" s="218">
        <v>1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1388</v>
      </c>
      <c r="AT331" s="225" t="s">
        <v>192</v>
      </c>
      <c r="AU331" s="225" t="s">
        <v>82</v>
      </c>
      <c r="AY331" s="19" t="s">
        <v>190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1388</v>
      </c>
      <c r="BM331" s="225" t="s">
        <v>3906</v>
      </c>
    </row>
    <row r="332" s="2" customFormat="1" ht="16.5" customHeight="1">
      <c r="A332" s="40"/>
      <c r="B332" s="41"/>
      <c r="C332" s="214" t="s">
        <v>2820</v>
      </c>
      <c r="D332" s="214" t="s">
        <v>192</v>
      </c>
      <c r="E332" s="215" t="s">
        <v>7713</v>
      </c>
      <c r="F332" s="216" t="s">
        <v>7714</v>
      </c>
      <c r="G332" s="217" t="s">
        <v>7327</v>
      </c>
      <c r="H332" s="218">
        <v>1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1388</v>
      </c>
      <c r="AT332" s="225" t="s">
        <v>192</v>
      </c>
      <c r="AU332" s="225" t="s">
        <v>82</v>
      </c>
      <c r="AY332" s="19" t="s">
        <v>190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79</v>
      </c>
      <c r="BK332" s="226">
        <f>ROUND(I332*H332,2)</f>
        <v>0</v>
      </c>
      <c r="BL332" s="19" t="s">
        <v>1388</v>
      </c>
      <c r="BM332" s="225" t="s">
        <v>3914</v>
      </c>
    </row>
    <row r="333" s="2" customFormat="1" ht="16.5" customHeight="1">
      <c r="A333" s="40"/>
      <c r="B333" s="41"/>
      <c r="C333" s="214" t="s">
        <v>2827</v>
      </c>
      <c r="D333" s="214" t="s">
        <v>192</v>
      </c>
      <c r="E333" s="215" t="s">
        <v>7653</v>
      </c>
      <c r="F333" s="216" t="s">
        <v>7654</v>
      </c>
      <c r="G333" s="217" t="s">
        <v>7327</v>
      </c>
      <c r="H333" s="218">
        <v>3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1388</v>
      </c>
      <c r="AT333" s="225" t="s">
        <v>192</v>
      </c>
      <c r="AU333" s="225" t="s">
        <v>82</v>
      </c>
      <c r="AY333" s="19" t="s">
        <v>190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1388</v>
      </c>
      <c r="BM333" s="225" t="s">
        <v>3921</v>
      </c>
    </row>
    <row r="334" s="2" customFormat="1" ht="16.5" customHeight="1">
      <c r="A334" s="40"/>
      <c r="B334" s="41"/>
      <c r="C334" s="214" t="s">
        <v>2834</v>
      </c>
      <c r="D334" s="214" t="s">
        <v>192</v>
      </c>
      <c r="E334" s="215" t="s">
        <v>7663</v>
      </c>
      <c r="F334" s="216" t="s">
        <v>7664</v>
      </c>
      <c r="G334" s="217" t="s">
        <v>7327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1388</v>
      </c>
      <c r="AT334" s="225" t="s">
        <v>192</v>
      </c>
      <c r="AU334" s="225" t="s">
        <v>82</v>
      </c>
      <c r="AY334" s="19" t="s">
        <v>190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1388</v>
      </c>
      <c r="BM334" s="225" t="s">
        <v>3929</v>
      </c>
    </row>
    <row r="335" s="2" customFormat="1" ht="16.5" customHeight="1">
      <c r="A335" s="40"/>
      <c r="B335" s="41"/>
      <c r="C335" s="214" t="s">
        <v>2841</v>
      </c>
      <c r="D335" s="214" t="s">
        <v>192</v>
      </c>
      <c r="E335" s="215" t="s">
        <v>7665</v>
      </c>
      <c r="F335" s="216" t="s">
        <v>7666</v>
      </c>
      <c r="G335" s="217" t="s">
        <v>7327</v>
      </c>
      <c r="H335" s="218">
        <v>6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1388</v>
      </c>
      <c r="AT335" s="225" t="s">
        <v>192</v>
      </c>
      <c r="AU335" s="225" t="s">
        <v>82</v>
      </c>
      <c r="AY335" s="19" t="s">
        <v>190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79</v>
      </c>
      <c r="BK335" s="226">
        <f>ROUND(I335*H335,2)</f>
        <v>0</v>
      </c>
      <c r="BL335" s="19" t="s">
        <v>1388</v>
      </c>
      <c r="BM335" s="225" t="s">
        <v>3935</v>
      </c>
    </row>
    <row r="336" s="2" customFormat="1" ht="16.5" customHeight="1">
      <c r="A336" s="40"/>
      <c r="B336" s="41"/>
      <c r="C336" s="214" t="s">
        <v>2849</v>
      </c>
      <c r="D336" s="214" t="s">
        <v>192</v>
      </c>
      <c r="E336" s="215" t="s">
        <v>7667</v>
      </c>
      <c r="F336" s="216" t="s">
        <v>7668</v>
      </c>
      <c r="G336" s="217" t="s">
        <v>7327</v>
      </c>
      <c r="H336" s="218">
        <v>26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1388</v>
      </c>
      <c r="AT336" s="225" t="s">
        <v>192</v>
      </c>
      <c r="AU336" s="225" t="s">
        <v>82</v>
      </c>
      <c r="AY336" s="19" t="s">
        <v>190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1388</v>
      </c>
      <c r="BM336" s="225" t="s">
        <v>3941</v>
      </c>
    </row>
    <row r="337" s="2" customFormat="1" ht="16.5" customHeight="1">
      <c r="A337" s="40"/>
      <c r="B337" s="41"/>
      <c r="C337" s="214" t="s">
        <v>2866</v>
      </c>
      <c r="D337" s="214" t="s">
        <v>192</v>
      </c>
      <c r="E337" s="215" t="s">
        <v>7669</v>
      </c>
      <c r="F337" s="216" t="s">
        <v>7670</v>
      </c>
      <c r="G337" s="217" t="s">
        <v>7327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1388</v>
      </c>
      <c r="AT337" s="225" t="s">
        <v>192</v>
      </c>
      <c r="AU337" s="225" t="s">
        <v>82</v>
      </c>
      <c r="AY337" s="19" t="s">
        <v>190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79</v>
      </c>
      <c r="BK337" s="226">
        <f>ROUND(I337*H337,2)</f>
        <v>0</v>
      </c>
      <c r="BL337" s="19" t="s">
        <v>1388</v>
      </c>
      <c r="BM337" s="225" t="s">
        <v>3949</v>
      </c>
    </row>
    <row r="338" s="2" customFormat="1" ht="16.5" customHeight="1">
      <c r="A338" s="40"/>
      <c r="B338" s="41"/>
      <c r="C338" s="214" t="s">
        <v>2871</v>
      </c>
      <c r="D338" s="214" t="s">
        <v>192</v>
      </c>
      <c r="E338" s="215" t="s">
        <v>7715</v>
      </c>
      <c r="F338" s="216" t="s">
        <v>7698</v>
      </c>
      <c r="G338" s="217" t="s">
        <v>7327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1388</v>
      </c>
      <c r="AT338" s="225" t="s">
        <v>192</v>
      </c>
      <c r="AU338" s="225" t="s">
        <v>82</v>
      </c>
      <c r="AY338" s="19" t="s">
        <v>190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1388</v>
      </c>
      <c r="BM338" s="225" t="s">
        <v>3957</v>
      </c>
    </row>
    <row r="339" s="12" customFormat="1" ht="22.8" customHeight="1">
      <c r="A339" s="12"/>
      <c r="B339" s="198"/>
      <c r="C339" s="199"/>
      <c r="D339" s="200" t="s">
        <v>71</v>
      </c>
      <c r="E339" s="212" t="s">
        <v>7718</v>
      </c>
      <c r="F339" s="212" t="s">
        <v>7719</v>
      </c>
      <c r="G339" s="199"/>
      <c r="H339" s="199"/>
      <c r="I339" s="202"/>
      <c r="J339" s="213">
        <f>BK339</f>
        <v>0</v>
      </c>
      <c r="K339" s="199"/>
      <c r="L339" s="204"/>
      <c r="M339" s="205"/>
      <c r="N339" s="206"/>
      <c r="O339" s="206"/>
      <c r="P339" s="207">
        <f>SUM(P340:P350)</f>
        <v>0</v>
      </c>
      <c r="Q339" s="206"/>
      <c r="R339" s="207">
        <f>SUM(R340:R350)</f>
        <v>0</v>
      </c>
      <c r="S339" s="206"/>
      <c r="T339" s="208">
        <f>SUM(T340:T350)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9" t="s">
        <v>79</v>
      </c>
      <c r="AT339" s="210" t="s">
        <v>71</v>
      </c>
      <c r="AU339" s="210" t="s">
        <v>79</v>
      </c>
      <c r="AY339" s="209" t="s">
        <v>190</v>
      </c>
      <c r="BK339" s="211">
        <f>SUM(BK340:BK350)</f>
        <v>0</v>
      </c>
    </row>
    <row r="340" s="2" customFormat="1" ht="16.5" customHeight="1">
      <c r="A340" s="40"/>
      <c r="B340" s="41"/>
      <c r="C340" s="214" t="s">
        <v>2879</v>
      </c>
      <c r="D340" s="214" t="s">
        <v>192</v>
      </c>
      <c r="E340" s="215" t="s">
        <v>7720</v>
      </c>
      <c r="F340" s="216" t="s">
        <v>7721</v>
      </c>
      <c r="G340" s="217" t="s">
        <v>7327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1388</v>
      </c>
      <c r="AT340" s="225" t="s">
        <v>192</v>
      </c>
      <c r="AU340" s="225" t="s">
        <v>82</v>
      </c>
      <c r="AY340" s="19" t="s">
        <v>190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1388</v>
      </c>
      <c r="BM340" s="225" t="s">
        <v>3964</v>
      </c>
    </row>
    <row r="341" s="2" customFormat="1" ht="16.5" customHeight="1">
      <c r="A341" s="40"/>
      <c r="B341" s="41"/>
      <c r="C341" s="214" t="s">
        <v>2884</v>
      </c>
      <c r="D341" s="214" t="s">
        <v>192</v>
      </c>
      <c r="E341" s="215" t="s">
        <v>7709</v>
      </c>
      <c r="F341" s="216" t="s">
        <v>7710</v>
      </c>
      <c r="G341" s="217" t="s">
        <v>7327</v>
      </c>
      <c r="H341" s="218">
        <v>1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1388</v>
      </c>
      <c r="AT341" s="225" t="s">
        <v>192</v>
      </c>
      <c r="AU341" s="225" t="s">
        <v>82</v>
      </c>
      <c r="AY341" s="19" t="s">
        <v>190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1388</v>
      </c>
      <c r="BM341" s="225" t="s">
        <v>3970</v>
      </c>
    </row>
    <row r="342" s="2" customFormat="1" ht="16.5" customHeight="1">
      <c r="A342" s="40"/>
      <c r="B342" s="41"/>
      <c r="C342" s="214" t="s">
        <v>2892</v>
      </c>
      <c r="D342" s="214" t="s">
        <v>192</v>
      </c>
      <c r="E342" s="215" t="s">
        <v>7722</v>
      </c>
      <c r="F342" s="216" t="s">
        <v>7723</v>
      </c>
      <c r="G342" s="217" t="s">
        <v>7327</v>
      </c>
      <c r="H342" s="218">
        <v>1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1388</v>
      </c>
      <c r="AT342" s="225" t="s">
        <v>192</v>
      </c>
      <c r="AU342" s="225" t="s">
        <v>82</v>
      </c>
      <c r="AY342" s="19" t="s">
        <v>190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1388</v>
      </c>
      <c r="BM342" s="225" t="s">
        <v>3976</v>
      </c>
    </row>
    <row r="343" s="2" customFormat="1" ht="16.5" customHeight="1">
      <c r="A343" s="40"/>
      <c r="B343" s="41"/>
      <c r="C343" s="214" t="s">
        <v>2897</v>
      </c>
      <c r="D343" s="214" t="s">
        <v>192</v>
      </c>
      <c r="E343" s="215" t="s">
        <v>7713</v>
      </c>
      <c r="F343" s="216" t="s">
        <v>7714</v>
      </c>
      <c r="G343" s="217" t="s">
        <v>7327</v>
      </c>
      <c r="H343" s="218">
        <v>1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1388</v>
      </c>
      <c r="AT343" s="225" t="s">
        <v>192</v>
      </c>
      <c r="AU343" s="225" t="s">
        <v>82</v>
      </c>
      <c r="AY343" s="19" t="s">
        <v>190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1388</v>
      </c>
      <c r="BM343" s="225" t="s">
        <v>3982</v>
      </c>
    </row>
    <row r="344" s="2" customFormat="1" ht="16.5" customHeight="1">
      <c r="A344" s="40"/>
      <c r="B344" s="41"/>
      <c r="C344" s="214" t="s">
        <v>2902</v>
      </c>
      <c r="D344" s="214" t="s">
        <v>192</v>
      </c>
      <c r="E344" s="215" t="s">
        <v>7653</v>
      </c>
      <c r="F344" s="216" t="s">
        <v>7654</v>
      </c>
      <c r="G344" s="217" t="s">
        <v>7327</v>
      </c>
      <c r="H344" s="218">
        <v>3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1388</v>
      </c>
      <c r="AT344" s="225" t="s">
        <v>192</v>
      </c>
      <c r="AU344" s="225" t="s">
        <v>82</v>
      </c>
      <c r="AY344" s="19" t="s">
        <v>190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1388</v>
      </c>
      <c r="BM344" s="225" t="s">
        <v>3988</v>
      </c>
    </row>
    <row r="345" s="2" customFormat="1" ht="16.5" customHeight="1">
      <c r="A345" s="40"/>
      <c r="B345" s="41"/>
      <c r="C345" s="214" t="s">
        <v>2907</v>
      </c>
      <c r="D345" s="214" t="s">
        <v>192</v>
      </c>
      <c r="E345" s="215" t="s">
        <v>7663</v>
      </c>
      <c r="F345" s="216" t="s">
        <v>7664</v>
      </c>
      <c r="G345" s="217" t="s">
        <v>7327</v>
      </c>
      <c r="H345" s="218">
        <v>1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1388</v>
      </c>
      <c r="AT345" s="225" t="s">
        <v>192</v>
      </c>
      <c r="AU345" s="225" t="s">
        <v>82</v>
      </c>
      <c r="AY345" s="19" t="s">
        <v>190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1388</v>
      </c>
      <c r="BM345" s="225" t="s">
        <v>3994</v>
      </c>
    </row>
    <row r="346" s="2" customFormat="1" ht="16.5" customHeight="1">
      <c r="A346" s="40"/>
      <c r="B346" s="41"/>
      <c r="C346" s="214" t="s">
        <v>2912</v>
      </c>
      <c r="D346" s="214" t="s">
        <v>192</v>
      </c>
      <c r="E346" s="215" t="s">
        <v>7665</v>
      </c>
      <c r="F346" s="216" t="s">
        <v>7666</v>
      </c>
      <c r="G346" s="217" t="s">
        <v>7327</v>
      </c>
      <c r="H346" s="218">
        <v>5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1388</v>
      </c>
      <c r="AT346" s="225" t="s">
        <v>192</v>
      </c>
      <c r="AU346" s="225" t="s">
        <v>82</v>
      </c>
      <c r="AY346" s="19" t="s">
        <v>190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1388</v>
      </c>
      <c r="BM346" s="225" t="s">
        <v>4000</v>
      </c>
    </row>
    <row r="347" s="2" customFormat="1" ht="16.5" customHeight="1">
      <c r="A347" s="40"/>
      <c r="B347" s="41"/>
      <c r="C347" s="214" t="s">
        <v>2917</v>
      </c>
      <c r="D347" s="214" t="s">
        <v>192</v>
      </c>
      <c r="E347" s="215" t="s">
        <v>7667</v>
      </c>
      <c r="F347" s="216" t="s">
        <v>7668</v>
      </c>
      <c r="G347" s="217" t="s">
        <v>7327</v>
      </c>
      <c r="H347" s="218">
        <v>18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1388</v>
      </c>
      <c r="AT347" s="225" t="s">
        <v>192</v>
      </c>
      <c r="AU347" s="225" t="s">
        <v>82</v>
      </c>
      <c r="AY347" s="19" t="s">
        <v>190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79</v>
      </c>
      <c r="BK347" s="226">
        <f>ROUND(I347*H347,2)</f>
        <v>0</v>
      </c>
      <c r="BL347" s="19" t="s">
        <v>1388</v>
      </c>
      <c r="BM347" s="225" t="s">
        <v>4006</v>
      </c>
    </row>
    <row r="348" s="2" customFormat="1" ht="16.5" customHeight="1">
      <c r="A348" s="40"/>
      <c r="B348" s="41"/>
      <c r="C348" s="214" t="s">
        <v>2926</v>
      </c>
      <c r="D348" s="214" t="s">
        <v>192</v>
      </c>
      <c r="E348" s="215" t="s">
        <v>7673</v>
      </c>
      <c r="F348" s="216" t="s">
        <v>7674</v>
      </c>
      <c r="G348" s="217" t="s">
        <v>7327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1388</v>
      </c>
      <c r="AT348" s="225" t="s">
        <v>192</v>
      </c>
      <c r="AU348" s="225" t="s">
        <v>82</v>
      </c>
      <c r="AY348" s="19" t="s">
        <v>190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79</v>
      </c>
      <c r="BK348" s="226">
        <f>ROUND(I348*H348,2)</f>
        <v>0</v>
      </c>
      <c r="BL348" s="19" t="s">
        <v>1388</v>
      </c>
      <c r="BM348" s="225" t="s">
        <v>4012</v>
      </c>
    </row>
    <row r="349" s="2" customFormat="1" ht="16.5" customHeight="1">
      <c r="A349" s="40"/>
      <c r="B349" s="41"/>
      <c r="C349" s="214" t="s">
        <v>2932</v>
      </c>
      <c r="D349" s="214" t="s">
        <v>192</v>
      </c>
      <c r="E349" s="215" t="s">
        <v>7687</v>
      </c>
      <c r="F349" s="216" t="s">
        <v>7688</v>
      </c>
      <c r="G349" s="217" t="s">
        <v>7327</v>
      </c>
      <c r="H349" s="218">
        <v>4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1388</v>
      </c>
      <c r="AT349" s="225" t="s">
        <v>192</v>
      </c>
      <c r="AU349" s="225" t="s">
        <v>82</v>
      </c>
      <c r="AY349" s="19" t="s">
        <v>190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79</v>
      </c>
      <c r="BK349" s="226">
        <f>ROUND(I349*H349,2)</f>
        <v>0</v>
      </c>
      <c r="BL349" s="19" t="s">
        <v>1388</v>
      </c>
      <c r="BM349" s="225" t="s">
        <v>4018</v>
      </c>
    </row>
    <row r="350" s="2" customFormat="1" ht="16.5" customHeight="1">
      <c r="A350" s="40"/>
      <c r="B350" s="41"/>
      <c r="C350" s="214" t="s">
        <v>2943</v>
      </c>
      <c r="D350" s="214" t="s">
        <v>192</v>
      </c>
      <c r="E350" s="215" t="s">
        <v>7715</v>
      </c>
      <c r="F350" s="216" t="s">
        <v>7698</v>
      </c>
      <c r="G350" s="217" t="s">
        <v>7327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1388</v>
      </c>
      <c r="AT350" s="225" t="s">
        <v>192</v>
      </c>
      <c r="AU350" s="225" t="s">
        <v>82</v>
      </c>
      <c r="AY350" s="19" t="s">
        <v>190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79</v>
      </c>
      <c r="BK350" s="226">
        <f>ROUND(I350*H350,2)</f>
        <v>0</v>
      </c>
      <c r="BL350" s="19" t="s">
        <v>1388</v>
      </c>
      <c r="BM350" s="225" t="s">
        <v>4024</v>
      </c>
    </row>
    <row r="351" s="12" customFormat="1" ht="22.8" customHeight="1">
      <c r="A351" s="12"/>
      <c r="B351" s="198"/>
      <c r="C351" s="199"/>
      <c r="D351" s="200" t="s">
        <v>71</v>
      </c>
      <c r="E351" s="212" t="s">
        <v>7724</v>
      </c>
      <c r="F351" s="212" t="s">
        <v>7725</v>
      </c>
      <c r="G351" s="199"/>
      <c r="H351" s="199"/>
      <c r="I351" s="202"/>
      <c r="J351" s="213">
        <f>BK351</f>
        <v>0</v>
      </c>
      <c r="K351" s="199"/>
      <c r="L351" s="204"/>
      <c r="M351" s="205"/>
      <c r="N351" s="206"/>
      <c r="O351" s="206"/>
      <c r="P351" s="207">
        <f>SUM(P352:P369)</f>
        <v>0</v>
      </c>
      <c r="Q351" s="206"/>
      <c r="R351" s="207">
        <f>SUM(R352:R369)</f>
        <v>0</v>
      </c>
      <c r="S351" s="206"/>
      <c r="T351" s="208">
        <f>SUM(T352:T369)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9" t="s">
        <v>79</v>
      </c>
      <c r="AT351" s="210" t="s">
        <v>71</v>
      </c>
      <c r="AU351" s="210" t="s">
        <v>79</v>
      </c>
      <c r="AY351" s="209" t="s">
        <v>190</v>
      </c>
      <c r="BK351" s="211">
        <f>SUM(BK352:BK369)</f>
        <v>0</v>
      </c>
    </row>
    <row r="352" s="2" customFormat="1" ht="16.5" customHeight="1">
      <c r="A352" s="40"/>
      <c r="B352" s="41"/>
      <c r="C352" s="214" t="s">
        <v>2949</v>
      </c>
      <c r="D352" s="214" t="s">
        <v>192</v>
      </c>
      <c r="E352" s="215" t="s">
        <v>7726</v>
      </c>
      <c r="F352" s="216" t="s">
        <v>7727</v>
      </c>
      <c r="G352" s="217" t="s">
        <v>7327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1388</v>
      </c>
      <c r="AT352" s="225" t="s">
        <v>192</v>
      </c>
      <c r="AU352" s="225" t="s">
        <v>82</v>
      </c>
      <c r="AY352" s="19" t="s">
        <v>190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1388</v>
      </c>
      <c r="BM352" s="225" t="s">
        <v>4030</v>
      </c>
    </row>
    <row r="353" s="2" customFormat="1" ht="16.5" customHeight="1">
      <c r="A353" s="40"/>
      <c r="B353" s="41"/>
      <c r="C353" s="214" t="s">
        <v>2958</v>
      </c>
      <c r="D353" s="214" t="s">
        <v>192</v>
      </c>
      <c r="E353" s="215" t="s">
        <v>7709</v>
      </c>
      <c r="F353" s="216" t="s">
        <v>7710</v>
      </c>
      <c r="G353" s="217" t="s">
        <v>7327</v>
      </c>
      <c r="H353" s="218">
        <v>1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1388</v>
      </c>
      <c r="AT353" s="225" t="s">
        <v>192</v>
      </c>
      <c r="AU353" s="225" t="s">
        <v>82</v>
      </c>
      <c r="AY353" s="19" t="s">
        <v>190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79</v>
      </c>
      <c r="BK353" s="226">
        <f>ROUND(I353*H353,2)</f>
        <v>0</v>
      </c>
      <c r="BL353" s="19" t="s">
        <v>1388</v>
      </c>
      <c r="BM353" s="225" t="s">
        <v>4036</v>
      </c>
    </row>
    <row r="354" s="2" customFormat="1" ht="16.5" customHeight="1">
      <c r="A354" s="40"/>
      <c r="B354" s="41"/>
      <c r="C354" s="214" t="s">
        <v>2963</v>
      </c>
      <c r="D354" s="214" t="s">
        <v>192</v>
      </c>
      <c r="E354" s="215" t="s">
        <v>7728</v>
      </c>
      <c r="F354" s="216" t="s">
        <v>7729</v>
      </c>
      <c r="G354" s="217" t="s">
        <v>7327</v>
      </c>
      <c r="H354" s="218">
        <v>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1388</v>
      </c>
      <c r="AT354" s="225" t="s">
        <v>192</v>
      </c>
      <c r="AU354" s="225" t="s">
        <v>82</v>
      </c>
      <c r="AY354" s="19" t="s">
        <v>190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79</v>
      </c>
      <c r="BK354" s="226">
        <f>ROUND(I354*H354,2)</f>
        <v>0</v>
      </c>
      <c r="BL354" s="19" t="s">
        <v>1388</v>
      </c>
      <c r="BM354" s="225" t="s">
        <v>4042</v>
      </c>
    </row>
    <row r="355" s="2" customFormat="1" ht="16.5" customHeight="1">
      <c r="A355" s="40"/>
      <c r="B355" s="41"/>
      <c r="C355" s="214" t="s">
        <v>2970</v>
      </c>
      <c r="D355" s="214" t="s">
        <v>192</v>
      </c>
      <c r="E355" s="215" t="s">
        <v>7730</v>
      </c>
      <c r="F355" s="216" t="s">
        <v>7731</v>
      </c>
      <c r="G355" s="217" t="s">
        <v>7327</v>
      </c>
      <c r="H355" s="218">
        <v>9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1388</v>
      </c>
      <c r="AT355" s="225" t="s">
        <v>192</v>
      </c>
      <c r="AU355" s="225" t="s">
        <v>82</v>
      </c>
      <c r="AY355" s="19" t="s">
        <v>190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1388</v>
      </c>
      <c r="BM355" s="225" t="s">
        <v>4048</v>
      </c>
    </row>
    <row r="356" s="2" customFormat="1" ht="16.5" customHeight="1">
      <c r="A356" s="40"/>
      <c r="B356" s="41"/>
      <c r="C356" s="214" t="s">
        <v>2983</v>
      </c>
      <c r="D356" s="214" t="s">
        <v>192</v>
      </c>
      <c r="E356" s="215" t="s">
        <v>7713</v>
      </c>
      <c r="F356" s="216" t="s">
        <v>7714</v>
      </c>
      <c r="G356" s="217" t="s">
        <v>7327</v>
      </c>
      <c r="H356" s="218">
        <v>1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1388</v>
      </c>
      <c r="AT356" s="225" t="s">
        <v>192</v>
      </c>
      <c r="AU356" s="225" t="s">
        <v>82</v>
      </c>
      <c r="AY356" s="19" t="s">
        <v>190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79</v>
      </c>
      <c r="BK356" s="226">
        <f>ROUND(I356*H356,2)</f>
        <v>0</v>
      </c>
      <c r="BL356" s="19" t="s">
        <v>1388</v>
      </c>
      <c r="BM356" s="225" t="s">
        <v>4054</v>
      </c>
    </row>
    <row r="357" s="2" customFormat="1" ht="16.5" customHeight="1">
      <c r="A357" s="40"/>
      <c r="B357" s="41"/>
      <c r="C357" s="214" t="s">
        <v>2988</v>
      </c>
      <c r="D357" s="214" t="s">
        <v>192</v>
      </c>
      <c r="E357" s="215" t="s">
        <v>7655</v>
      </c>
      <c r="F357" s="216" t="s">
        <v>7656</v>
      </c>
      <c r="G357" s="217" t="s">
        <v>7327</v>
      </c>
      <c r="H357" s="218">
        <v>9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1388</v>
      </c>
      <c r="AT357" s="225" t="s">
        <v>192</v>
      </c>
      <c r="AU357" s="225" t="s">
        <v>82</v>
      </c>
      <c r="AY357" s="19" t="s">
        <v>190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1388</v>
      </c>
      <c r="BM357" s="225" t="s">
        <v>4060</v>
      </c>
    </row>
    <row r="358" s="2" customFormat="1" ht="16.5" customHeight="1">
      <c r="A358" s="40"/>
      <c r="B358" s="41"/>
      <c r="C358" s="214" t="s">
        <v>2993</v>
      </c>
      <c r="D358" s="214" t="s">
        <v>192</v>
      </c>
      <c r="E358" s="215" t="s">
        <v>7653</v>
      </c>
      <c r="F358" s="216" t="s">
        <v>7654</v>
      </c>
      <c r="G358" s="217" t="s">
        <v>7327</v>
      </c>
      <c r="H358" s="218">
        <v>2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1388</v>
      </c>
      <c r="AT358" s="225" t="s">
        <v>192</v>
      </c>
      <c r="AU358" s="225" t="s">
        <v>82</v>
      </c>
      <c r="AY358" s="19" t="s">
        <v>190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1388</v>
      </c>
      <c r="BM358" s="225" t="s">
        <v>4066</v>
      </c>
    </row>
    <row r="359" s="2" customFormat="1" ht="16.5" customHeight="1">
      <c r="A359" s="40"/>
      <c r="B359" s="41"/>
      <c r="C359" s="214" t="s">
        <v>2998</v>
      </c>
      <c r="D359" s="214" t="s">
        <v>192</v>
      </c>
      <c r="E359" s="215" t="s">
        <v>7663</v>
      </c>
      <c r="F359" s="216" t="s">
        <v>7664</v>
      </c>
      <c r="G359" s="217" t="s">
        <v>7327</v>
      </c>
      <c r="H359" s="218">
        <v>3</v>
      </c>
      <c r="I359" s="219"/>
      <c r="J359" s="220">
        <f>ROUND(I359*H359,2)</f>
        <v>0</v>
      </c>
      <c r="K359" s="216" t="s">
        <v>19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1388</v>
      </c>
      <c r="AT359" s="225" t="s">
        <v>192</v>
      </c>
      <c r="AU359" s="225" t="s">
        <v>82</v>
      </c>
      <c r="AY359" s="19" t="s">
        <v>190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79</v>
      </c>
      <c r="BK359" s="226">
        <f>ROUND(I359*H359,2)</f>
        <v>0</v>
      </c>
      <c r="BL359" s="19" t="s">
        <v>1388</v>
      </c>
      <c r="BM359" s="225" t="s">
        <v>4073</v>
      </c>
    </row>
    <row r="360" s="2" customFormat="1" ht="16.5" customHeight="1">
      <c r="A360" s="40"/>
      <c r="B360" s="41"/>
      <c r="C360" s="214" t="s">
        <v>3004</v>
      </c>
      <c r="D360" s="214" t="s">
        <v>192</v>
      </c>
      <c r="E360" s="215" t="s">
        <v>7665</v>
      </c>
      <c r="F360" s="216" t="s">
        <v>7666</v>
      </c>
      <c r="G360" s="217" t="s">
        <v>7327</v>
      </c>
      <c r="H360" s="218">
        <v>4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1388</v>
      </c>
      <c r="AT360" s="225" t="s">
        <v>192</v>
      </c>
      <c r="AU360" s="225" t="s">
        <v>82</v>
      </c>
      <c r="AY360" s="19" t="s">
        <v>190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1388</v>
      </c>
      <c r="BM360" s="225" t="s">
        <v>4080</v>
      </c>
    </row>
    <row r="361" s="2" customFormat="1" ht="16.5" customHeight="1">
      <c r="A361" s="40"/>
      <c r="B361" s="41"/>
      <c r="C361" s="214" t="s">
        <v>3012</v>
      </c>
      <c r="D361" s="214" t="s">
        <v>192</v>
      </c>
      <c r="E361" s="215" t="s">
        <v>7667</v>
      </c>
      <c r="F361" s="216" t="s">
        <v>7668</v>
      </c>
      <c r="G361" s="217" t="s">
        <v>7327</v>
      </c>
      <c r="H361" s="218">
        <v>8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1388</v>
      </c>
      <c r="AT361" s="225" t="s">
        <v>192</v>
      </c>
      <c r="AU361" s="225" t="s">
        <v>82</v>
      </c>
      <c r="AY361" s="19" t="s">
        <v>190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79</v>
      </c>
      <c r="BK361" s="226">
        <f>ROUND(I361*H361,2)</f>
        <v>0</v>
      </c>
      <c r="BL361" s="19" t="s">
        <v>1388</v>
      </c>
      <c r="BM361" s="225" t="s">
        <v>4086</v>
      </c>
    </row>
    <row r="362" s="2" customFormat="1" ht="16.5" customHeight="1">
      <c r="A362" s="40"/>
      <c r="B362" s="41"/>
      <c r="C362" s="214" t="s">
        <v>3018</v>
      </c>
      <c r="D362" s="214" t="s">
        <v>192</v>
      </c>
      <c r="E362" s="215" t="s">
        <v>7671</v>
      </c>
      <c r="F362" s="216" t="s">
        <v>7672</v>
      </c>
      <c r="G362" s="217" t="s">
        <v>7327</v>
      </c>
      <c r="H362" s="218">
        <v>45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1388</v>
      </c>
      <c r="AT362" s="225" t="s">
        <v>192</v>
      </c>
      <c r="AU362" s="225" t="s">
        <v>82</v>
      </c>
      <c r="AY362" s="19" t="s">
        <v>190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79</v>
      </c>
      <c r="BK362" s="226">
        <f>ROUND(I362*H362,2)</f>
        <v>0</v>
      </c>
      <c r="BL362" s="19" t="s">
        <v>1388</v>
      </c>
      <c r="BM362" s="225" t="s">
        <v>4092</v>
      </c>
    </row>
    <row r="363" s="2" customFormat="1" ht="16.5" customHeight="1">
      <c r="A363" s="40"/>
      <c r="B363" s="41"/>
      <c r="C363" s="214" t="s">
        <v>3025</v>
      </c>
      <c r="D363" s="214" t="s">
        <v>192</v>
      </c>
      <c r="E363" s="215" t="s">
        <v>7673</v>
      </c>
      <c r="F363" s="216" t="s">
        <v>7674</v>
      </c>
      <c r="G363" s="217" t="s">
        <v>7327</v>
      </c>
      <c r="H363" s="218">
        <v>12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1388</v>
      </c>
      <c r="AT363" s="225" t="s">
        <v>192</v>
      </c>
      <c r="AU363" s="225" t="s">
        <v>82</v>
      </c>
      <c r="AY363" s="19" t="s">
        <v>190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79</v>
      </c>
      <c r="BK363" s="226">
        <f>ROUND(I363*H363,2)</f>
        <v>0</v>
      </c>
      <c r="BL363" s="19" t="s">
        <v>1388</v>
      </c>
      <c r="BM363" s="225" t="s">
        <v>4098</v>
      </c>
    </row>
    <row r="364" s="2" customFormat="1" ht="16.5" customHeight="1">
      <c r="A364" s="40"/>
      <c r="B364" s="41"/>
      <c r="C364" s="214" t="s">
        <v>3032</v>
      </c>
      <c r="D364" s="214" t="s">
        <v>192</v>
      </c>
      <c r="E364" s="215" t="s">
        <v>7732</v>
      </c>
      <c r="F364" s="216" t="s">
        <v>7733</v>
      </c>
      <c r="G364" s="217" t="s">
        <v>7327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1388</v>
      </c>
      <c r="AT364" s="225" t="s">
        <v>192</v>
      </c>
      <c r="AU364" s="225" t="s">
        <v>82</v>
      </c>
      <c r="AY364" s="19" t="s">
        <v>190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79</v>
      </c>
      <c r="BK364" s="226">
        <f>ROUND(I364*H364,2)</f>
        <v>0</v>
      </c>
      <c r="BL364" s="19" t="s">
        <v>1388</v>
      </c>
      <c r="BM364" s="225" t="s">
        <v>4104</v>
      </c>
    </row>
    <row r="365" s="2" customFormat="1" ht="16.5" customHeight="1">
      <c r="A365" s="40"/>
      <c r="B365" s="41"/>
      <c r="C365" s="214" t="s">
        <v>3036</v>
      </c>
      <c r="D365" s="214" t="s">
        <v>192</v>
      </c>
      <c r="E365" s="215" t="s">
        <v>7687</v>
      </c>
      <c r="F365" s="216" t="s">
        <v>7688</v>
      </c>
      <c r="G365" s="217" t="s">
        <v>7327</v>
      </c>
      <c r="H365" s="218">
        <v>7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1388</v>
      </c>
      <c r="AT365" s="225" t="s">
        <v>192</v>
      </c>
      <c r="AU365" s="225" t="s">
        <v>82</v>
      </c>
      <c r="AY365" s="19" t="s">
        <v>190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1388</v>
      </c>
      <c r="BM365" s="225" t="s">
        <v>4110</v>
      </c>
    </row>
    <row r="366" s="2" customFormat="1" ht="16.5" customHeight="1">
      <c r="A366" s="40"/>
      <c r="B366" s="41"/>
      <c r="C366" s="214" t="s">
        <v>3043</v>
      </c>
      <c r="D366" s="214" t="s">
        <v>192</v>
      </c>
      <c r="E366" s="215" t="s">
        <v>7657</v>
      </c>
      <c r="F366" s="216" t="s">
        <v>7658</v>
      </c>
      <c r="G366" s="217" t="s">
        <v>7327</v>
      </c>
      <c r="H366" s="218">
        <v>2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1388</v>
      </c>
      <c r="AT366" s="225" t="s">
        <v>192</v>
      </c>
      <c r="AU366" s="225" t="s">
        <v>82</v>
      </c>
      <c r="AY366" s="19" t="s">
        <v>190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79</v>
      </c>
      <c r="BK366" s="226">
        <f>ROUND(I366*H366,2)</f>
        <v>0</v>
      </c>
      <c r="BL366" s="19" t="s">
        <v>1388</v>
      </c>
      <c r="BM366" s="225" t="s">
        <v>4116</v>
      </c>
    </row>
    <row r="367" s="2" customFormat="1" ht="16.5" customHeight="1">
      <c r="A367" s="40"/>
      <c r="B367" s="41"/>
      <c r="C367" s="214" t="s">
        <v>3052</v>
      </c>
      <c r="D367" s="214" t="s">
        <v>192</v>
      </c>
      <c r="E367" s="215" t="s">
        <v>7734</v>
      </c>
      <c r="F367" s="216" t="s">
        <v>7735</v>
      </c>
      <c r="G367" s="217" t="s">
        <v>7327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1388</v>
      </c>
      <c r="AT367" s="225" t="s">
        <v>192</v>
      </c>
      <c r="AU367" s="225" t="s">
        <v>82</v>
      </c>
      <c r="AY367" s="19" t="s">
        <v>190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79</v>
      </c>
      <c r="BK367" s="226">
        <f>ROUND(I367*H367,2)</f>
        <v>0</v>
      </c>
      <c r="BL367" s="19" t="s">
        <v>1388</v>
      </c>
      <c r="BM367" s="225" t="s">
        <v>4122</v>
      </c>
    </row>
    <row r="368" s="2" customFormat="1" ht="16.5" customHeight="1">
      <c r="A368" s="40"/>
      <c r="B368" s="41"/>
      <c r="C368" s="214" t="s">
        <v>3058</v>
      </c>
      <c r="D368" s="214" t="s">
        <v>192</v>
      </c>
      <c r="E368" s="215" t="s">
        <v>7736</v>
      </c>
      <c r="F368" s="216" t="s">
        <v>7737</v>
      </c>
      <c r="G368" s="217" t="s">
        <v>7327</v>
      </c>
      <c r="H368" s="218">
        <v>1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1388</v>
      </c>
      <c r="AT368" s="225" t="s">
        <v>192</v>
      </c>
      <c r="AU368" s="225" t="s">
        <v>82</v>
      </c>
      <c r="AY368" s="19" t="s">
        <v>190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79</v>
      </c>
      <c r="BK368" s="226">
        <f>ROUND(I368*H368,2)</f>
        <v>0</v>
      </c>
      <c r="BL368" s="19" t="s">
        <v>1388</v>
      </c>
      <c r="BM368" s="225" t="s">
        <v>4129</v>
      </c>
    </row>
    <row r="369" s="2" customFormat="1" ht="16.5" customHeight="1">
      <c r="A369" s="40"/>
      <c r="B369" s="41"/>
      <c r="C369" s="214" t="s">
        <v>3065</v>
      </c>
      <c r="D369" s="214" t="s">
        <v>192</v>
      </c>
      <c r="E369" s="215" t="s">
        <v>7697</v>
      </c>
      <c r="F369" s="216" t="s">
        <v>7698</v>
      </c>
      <c r="G369" s="217" t="s">
        <v>7327</v>
      </c>
      <c r="H369" s="218">
        <v>1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1388</v>
      </c>
      <c r="AT369" s="225" t="s">
        <v>192</v>
      </c>
      <c r="AU369" s="225" t="s">
        <v>82</v>
      </c>
      <c r="AY369" s="19" t="s">
        <v>190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1388</v>
      </c>
      <c r="BM369" s="225" t="s">
        <v>4139</v>
      </c>
    </row>
    <row r="370" s="12" customFormat="1" ht="22.8" customHeight="1">
      <c r="A370" s="12"/>
      <c r="B370" s="198"/>
      <c r="C370" s="199"/>
      <c r="D370" s="200" t="s">
        <v>71</v>
      </c>
      <c r="E370" s="212" t="s">
        <v>7738</v>
      </c>
      <c r="F370" s="212" t="s">
        <v>7739</v>
      </c>
      <c r="G370" s="199"/>
      <c r="H370" s="199"/>
      <c r="I370" s="202"/>
      <c r="J370" s="213">
        <f>BK370</f>
        <v>0</v>
      </c>
      <c r="K370" s="199"/>
      <c r="L370" s="204"/>
      <c r="M370" s="205"/>
      <c r="N370" s="206"/>
      <c r="O370" s="206"/>
      <c r="P370" s="207">
        <f>SUM(P371:P381)</f>
        <v>0</v>
      </c>
      <c r="Q370" s="206"/>
      <c r="R370" s="207">
        <f>SUM(R371:R381)</f>
        <v>0</v>
      </c>
      <c r="S370" s="206"/>
      <c r="T370" s="208">
        <f>SUM(T371:T381)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79</v>
      </c>
      <c r="AT370" s="210" t="s">
        <v>71</v>
      </c>
      <c r="AU370" s="210" t="s">
        <v>79</v>
      </c>
      <c r="AY370" s="209" t="s">
        <v>190</v>
      </c>
      <c r="BK370" s="211">
        <f>SUM(BK371:BK381)</f>
        <v>0</v>
      </c>
    </row>
    <row r="371" s="2" customFormat="1" ht="16.5" customHeight="1">
      <c r="A371" s="40"/>
      <c r="B371" s="41"/>
      <c r="C371" s="214" t="s">
        <v>3072</v>
      </c>
      <c r="D371" s="214" t="s">
        <v>192</v>
      </c>
      <c r="E371" s="215" t="s">
        <v>7720</v>
      </c>
      <c r="F371" s="216" t="s">
        <v>7721</v>
      </c>
      <c r="G371" s="217" t="s">
        <v>7327</v>
      </c>
      <c r="H371" s="218">
        <v>1</v>
      </c>
      <c r="I371" s="219"/>
      <c r="J371" s="220">
        <f>ROUND(I371*H371,2)</f>
        <v>0</v>
      </c>
      <c r="K371" s="216" t="s">
        <v>19</v>
      </c>
      <c r="L371" s="46"/>
      <c r="M371" s="221" t="s">
        <v>19</v>
      </c>
      <c r="N371" s="222" t="s">
        <v>43</v>
      </c>
      <c r="O371" s="86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1388</v>
      </c>
      <c r="AT371" s="225" t="s">
        <v>192</v>
      </c>
      <c r="AU371" s="225" t="s">
        <v>82</v>
      </c>
      <c r="AY371" s="19" t="s">
        <v>190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79</v>
      </c>
      <c r="BK371" s="226">
        <f>ROUND(I371*H371,2)</f>
        <v>0</v>
      </c>
      <c r="BL371" s="19" t="s">
        <v>1388</v>
      </c>
      <c r="BM371" s="225" t="s">
        <v>4149</v>
      </c>
    </row>
    <row r="372" s="2" customFormat="1" ht="16.5" customHeight="1">
      <c r="A372" s="40"/>
      <c r="B372" s="41"/>
      <c r="C372" s="214" t="s">
        <v>3100</v>
      </c>
      <c r="D372" s="214" t="s">
        <v>192</v>
      </c>
      <c r="E372" s="215" t="s">
        <v>7709</v>
      </c>
      <c r="F372" s="216" t="s">
        <v>7710</v>
      </c>
      <c r="G372" s="217" t="s">
        <v>7327</v>
      </c>
      <c r="H372" s="218">
        <v>1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1388</v>
      </c>
      <c r="AT372" s="225" t="s">
        <v>192</v>
      </c>
      <c r="AU372" s="225" t="s">
        <v>82</v>
      </c>
      <c r="AY372" s="19" t="s">
        <v>190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1388</v>
      </c>
      <c r="BM372" s="225" t="s">
        <v>4162</v>
      </c>
    </row>
    <row r="373" s="2" customFormat="1" ht="16.5" customHeight="1">
      <c r="A373" s="40"/>
      <c r="B373" s="41"/>
      <c r="C373" s="214" t="s">
        <v>3107</v>
      </c>
      <c r="D373" s="214" t="s">
        <v>192</v>
      </c>
      <c r="E373" s="215" t="s">
        <v>7711</v>
      </c>
      <c r="F373" s="216" t="s">
        <v>7712</v>
      </c>
      <c r="G373" s="217" t="s">
        <v>7327</v>
      </c>
      <c r="H373" s="218">
        <v>1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1388</v>
      </c>
      <c r="AT373" s="225" t="s">
        <v>192</v>
      </c>
      <c r="AU373" s="225" t="s">
        <v>82</v>
      </c>
      <c r="AY373" s="19" t="s">
        <v>190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79</v>
      </c>
      <c r="BK373" s="226">
        <f>ROUND(I373*H373,2)</f>
        <v>0</v>
      </c>
      <c r="BL373" s="19" t="s">
        <v>1388</v>
      </c>
      <c r="BM373" s="225" t="s">
        <v>4177</v>
      </c>
    </row>
    <row r="374" s="2" customFormat="1" ht="16.5" customHeight="1">
      <c r="A374" s="40"/>
      <c r="B374" s="41"/>
      <c r="C374" s="214" t="s">
        <v>3112</v>
      </c>
      <c r="D374" s="214" t="s">
        <v>192</v>
      </c>
      <c r="E374" s="215" t="s">
        <v>7713</v>
      </c>
      <c r="F374" s="216" t="s">
        <v>7714</v>
      </c>
      <c r="G374" s="217" t="s">
        <v>7327</v>
      </c>
      <c r="H374" s="218">
        <v>1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1388</v>
      </c>
      <c r="AT374" s="225" t="s">
        <v>192</v>
      </c>
      <c r="AU374" s="225" t="s">
        <v>82</v>
      </c>
      <c r="AY374" s="19" t="s">
        <v>190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79</v>
      </c>
      <c r="BK374" s="226">
        <f>ROUND(I374*H374,2)</f>
        <v>0</v>
      </c>
      <c r="BL374" s="19" t="s">
        <v>1388</v>
      </c>
      <c r="BM374" s="225" t="s">
        <v>4203</v>
      </c>
    </row>
    <row r="375" s="2" customFormat="1" ht="16.5" customHeight="1">
      <c r="A375" s="40"/>
      <c r="B375" s="41"/>
      <c r="C375" s="214" t="s">
        <v>7740</v>
      </c>
      <c r="D375" s="214" t="s">
        <v>192</v>
      </c>
      <c r="E375" s="215" t="s">
        <v>7741</v>
      </c>
      <c r="F375" s="216" t="s">
        <v>7742</v>
      </c>
      <c r="G375" s="217" t="s">
        <v>7327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1388</v>
      </c>
      <c r="AT375" s="225" t="s">
        <v>192</v>
      </c>
      <c r="AU375" s="225" t="s">
        <v>82</v>
      </c>
      <c r="AY375" s="19" t="s">
        <v>190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1388</v>
      </c>
      <c r="BM375" s="225" t="s">
        <v>4215</v>
      </c>
    </row>
    <row r="376" s="2" customFormat="1" ht="16.5" customHeight="1">
      <c r="A376" s="40"/>
      <c r="B376" s="41"/>
      <c r="C376" s="214" t="s">
        <v>6928</v>
      </c>
      <c r="D376" s="214" t="s">
        <v>192</v>
      </c>
      <c r="E376" s="215" t="s">
        <v>7653</v>
      </c>
      <c r="F376" s="216" t="s">
        <v>7654</v>
      </c>
      <c r="G376" s="217" t="s">
        <v>7327</v>
      </c>
      <c r="H376" s="218">
        <v>4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1388</v>
      </c>
      <c r="AT376" s="225" t="s">
        <v>192</v>
      </c>
      <c r="AU376" s="225" t="s">
        <v>82</v>
      </c>
      <c r="AY376" s="19" t="s">
        <v>190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79</v>
      </c>
      <c r="BK376" s="226">
        <f>ROUND(I376*H376,2)</f>
        <v>0</v>
      </c>
      <c r="BL376" s="19" t="s">
        <v>1388</v>
      </c>
      <c r="BM376" s="225" t="s">
        <v>4225</v>
      </c>
    </row>
    <row r="377" s="2" customFormat="1" ht="16.5" customHeight="1">
      <c r="A377" s="40"/>
      <c r="B377" s="41"/>
      <c r="C377" s="214" t="s">
        <v>3117</v>
      </c>
      <c r="D377" s="214" t="s">
        <v>192</v>
      </c>
      <c r="E377" s="215" t="s">
        <v>7663</v>
      </c>
      <c r="F377" s="216" t="s">
        <v>7664</v>
      </c>
      <c r="G377" s="217" t="s">
        <v>7327</v>
      </c>
      <c r="H377" s="218">
        <v>1</v>
      </c>
      <c r="I377" s="219"/>
      <c r="J377" s="220">
        <f>ROUND(I377*H377,2)</f>
        <v>0</v>
      </c>
      <c r="K377" s="216" t="s">
        <v>19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1388</v>
      </c>
      <c r="AT377" s="225" t="s">
        <v>192</v>
      </c>
      <c r="AU377" s="225" t="s">
        <v>82</v>
      </c>
      <c r="AY377" s="19" t="s">
        <v>190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79</v>
      </c>
      <c r="BK377" s="226">
        <f>ROUND(I377*H377,2)</f>
        <v>0</v>
      </c>
      <c r="BL377" s="19" t="s">
        <v>1388</v>
      </c>
      <c r="BM377" s="225" t="s">
        <v>4237</v>
      </c>
    </row>
    <row r="378" s="2" customFormat="1" ht="16.5" customHeight="1">
      <c r="A378" s="40"/>
      <c r="B378" s="41"/>
      <c r="C378" s="214" t="s">
        <v>3122</v>
      </c>
      <c r="D378" s="214" t="s">
        <v>192</v>
      </c>
      <c r="E378" s="215" t="s">
        <v>7665</v>
      </c>
      <c r="F378" s="216" t="s">
        <v>7666</v>
      </c>
      <c r="G378" s="217" t="s">
        <v>7327</v>
      </c>
      <c r="H378" s="218">
        <v>16</v>
      </c>
      <c r="I378" s="219"/>
      <c r="J378" s="220">
        <f>ROUND(I378*H378,2)</f>
        <v>0</v>
      </c>
      <c r="K378" s="216" t="s">
        <v>19</v>
      </c>
      <c r="L378" s="46"/>
      <c r="M378" s="221" t="s">
        <v>19</v>
      </c>
      <c r="N378" s="222" t="s">
        <v>43</v>
      </c>
      <c r="O378" s="86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1388</v>
      </c>
      <c r="AT378" s="225" t="s">
        <v>192</v>
      </c>
      <c r="AU378" s="225" t="s">
        <v>82</v>
      </c>
      <c r="AY378" s="19" t="s">
        <v>190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1388</v>
      </c>
      <c r="BM378" s="225" t="s">
        <v>7743</v>
      </c>
    </row>
    <row r="379" s="2" customFormat="1" ht="16.5" customHeight="1">
      <c r="A379" s="40"/>
      <c r="B379" s="41"/>
      <c r="C379" s="214" t="s">
        <v>3129</v>
      </c>
      <c r="D379" s="214" t="s">
        <v>192</v>
      </c>
      <c r="E379" s="215" t="s">
        <v>7667</v>
      </c>
      <c r="F379" s="216" t="s">
        <v>7668</v>
      </c>
      <c r="G379" s="217" t="s">
        <v>7327</v>
      </c>
      <c r="H379" s="218">
        <v>28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1388</v>
      </c>
      <c r="AT379" s="225" t="s">
        <v>192</v>
      </c>
      <c r="AU379" s="225" t="s">
        <v>82</v>
      </c>
      <c r="AY379" s="19" t="s">
        <v>190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79</v>
      </c>
      <c r="BK379" s="226">
        <f>ROUND(I379*H379,2)</f>
        <v>0</v>
      </c>
      <c r="BL379" s="19" t="s">
        <v>1388</v>
      </c>
      <c r="BM379" s="225" t="s">
        <v>7744</v>
      </c>
    </row>
    <row r="380" s="2" customFormat="1" ht="16.5" customHeight="1">
      <c r="A380" s="40"/>
      <c r="B380" s="41"/>
      <c r="C380" s="214" t="s">
        <v>3134</v>
      </c>
      <c r="D380" s="214" t="s">
        <v>192</v>
      </c>
      <c r="E380" s="215" t="s">
        <v>7745</v>
      </c>
      <c r="F380" s="216" t="s">
        <v>7746</v>
      </c>
      <c r="G380" s="217" t="s">
        <v>7327</v>
      </c>
      <c r="H380" s="218">
        <v>3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1388</v>
      </c>
      <c r="AT380" s="225" t="s">
        <v>192</v>
      </c>
      <c r="AU380" s="225" t="s">
        <v>82</v>
      </c>
      <c r="AY380" s="19" t="s">
        <v>190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79</v>
      </c>
      <c r="BK380" s="226">
        <f>ROUND(I380*H380,2)</f>
        <v>0</v>
      </c>
      <c r="BL380" s="19" t="s">
        <v>1388</v>
      </c>
      <c r="BM380" s="225" t="s">
        <v>4306</v>
      </c>
    </row>
    <row r="381" s="2" customFormat="1" ht="16.5" customHeight="1">
      <c r="A381" s="40"/>
      <c r="B381" s="41"/>
      <c r="C381" s="214" t="s">
        <v>3139</v>
      </c>
      <c r="D381" s="214" t="s">
        <v>192</v>
      </c>
      <c r="E381" s="215" t="s">
        <v>7715</v>
      </c>
      <c r="F381" s="216" t="s">
        <v>7698</v>
      </c>
      <c r="G381" s="217" t="s">
        <v>7327</v>
      </c>
      <c r="H381" s="218">
        <v>1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1388</v>
      </c>
      <c r="AT381" s="225" t="s">
        <v>192</v>
      </c>
      <c r="AU381" s="225" t="s">
        <v>82</v>
      </c>
      <c r="AY381" s="19" t="s">
        <v>190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79</v>
      </c>
      <c r="BK381" s="226">
        <f>ROUND(I381*H381,2)</f>
        <v>0</v>
      </c>
      <c r="BL381" s="19" t="s">
        <v>1388</v>
      </c>
      <c r="BM381" s="225" t="s">
        <v>4318</v>
      </c>
    </row>
    <row r="382" s="12" customFormat="1" ht="22.8" customHeight="1">
      <c r="A382" s="12"/>
      <c r="B382" s="198"/>
      <c r="C382" s="199"/>
      <c r="D382" s="200" t="s">
        <v>71</v>
      </c>
      <c r="E382" s="212" t="s">
        <v>7747</v>
      </c>
      <c r="F382" s="212" t="s">
        <v>7748</v>
      </c>
      <c r="G382" s="199"/>
      <c r="H382" s="199"/>
      <c r="I382" s="202"/>
      <c r="J382" s="213">
        <f>BK382</f>
        <v>0</v>
      </c>
      <c r="K382" s="199"/>
      <c r="L382" s="204"/>
      <c r="M382" s="205"/>
      <c r="N382" s="206"/>
      <c r="O382" s="206"/>
      <c r="P382" s="207">
        <f>SUM(P383:P392)</f>
        <v>0</v>
      </c>
      <c r="Q382" s="206"/>
      <c r="R382" s="207">
        <f>SUM(R383:R392)</f>
        <v>0</v>
      </c>
      <c r="S382" s="206"/>
      <c r="T382" s="208">
        <f>SUM(T383:T392)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9" t="s">
        <v>79</v>
      </c>
      <c r="AT382" s="210" t="s">
        <v>71</v>
      </c>
      <c r="AU382" s="210" t="s">
        <v>79</v>
      </c>
      <c r="AY382" s="209" t="s">
        <v>190</v>
      </c>
      <c r="BK382" s="211">
        <f>SUM(BK383:BK392)</f>
        <v>0</v>
      </c>
    </row>
    <row r="383" s="2" customFormat="1" ht="16.5" customHeight="1">
      <c r="A383" s="40"/>
      <c r="B383" s="41"/>
      <c r="C383" s="214" t="s">
        <v>3144</v>
      </c>
      <c r="D383" s="214" t="s">
        <v>192</v>
      </c>
      <c r="E383" s="215" t="s">
        <v>7720</v>
      </c>
      <c r="F383" s="216" t="s">
        <v>7721</v>
      </c>
      <c r="G383" s="217" t="s">
        <v>7327</v>
      </c>
      <c r="H383" s="218">
        <v>1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1388</v>
      </c>
      <c r="AT383" s="225" t="s">
        <v>192</v>
      </c>
      <c r="AU383" s="225" t="s">
        <v>82</v>
      </c>
      <c r="AY383" s="19" t="s">
        <v>190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79</v>
      </c>
      <c r="BK383" s="226">
        <f>ROUND(I383*H383,2)</f>
        <v>0</v>
      </c>
      <c r="BL383" s="19" t="s">
        <v>1388</v>
      </c>
      <c r="BM383" s="225" t="s">
        <v>4330</v>
      </c>
    </row>
    <row r="384" s="2" customFormat="1" ht="16.5" customHeight="1">
      <c r="A384" s="40"/>
      <c r="B384" s="41"/>
      <c r="C384" s="214" t="s">
        <v>3146</v>
      </c>
      <c r="D384" s="214" t="s">
        <v>192</v>
      </c>
      <c r="E384" s="215" t="s">
        <v>7709</v>
      </c>
      <c r="F384" s="216" t="s">
        <v>7710</v>
      </c>
      <c r="G384" s="217" t="s">
        <v>7327</v>
      </c>
      <c r="H384" s="218">
        <v>1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1388</v>
      </c>
      <c r="AT384" s="225" t="s">
        <v>192</v>
      </c>
      <c r="AU384" s="225" t="s">
        <v>82</v>
      </c>
      <c r="AY384" s="19" t="s">
        <v>190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79</v>
      </c>
      <c r="BK384" s="226">
        <f>ROUND(I384*H384,2)</f>
        <v>0</v>
      </c>
      <c r="BL384" s="19" t="s">
        <v>1388</v>
      </c>
      <c r="BM384" s="225" t="s">
        <v>4351</v>
      </c>
    </row>
    <row r="385" s="2" customFormat="1" ht="16.5" customHeight="1">
      <c r="A385" s="40"/>
      <c r="B385" s="41"/>
      <c r="C385" s="214" t="s">
        <v>3157</v>
      </c>
      <c r="D385" s="214" t="s">
        <v>192</v>
      </c>
      <c r="E385" s="215" t="s">
        <v>7711</v>
      </c>
      <c r="F385" s="216" t="s">
        <v>7712</v>
      </c>
      <c r="G385" s="217" t="s">
        <v>7327</v>
      </c>
      <c r="H385" s="218">
        <v>1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1388</v>
      </c>
      <c r="AT385" s="225" t="s">
        <v>192</v>
      </c>
      <c r="AU385" s="225" t="s">
        <v>82</v>
      </c>
      <c r="AY385" s="19" t="s">
        <v>190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79</v>
      </c>
      <c r="BK385" s="226">
        <f>ROUND(I385*H385,2)</f>
        <v>0</v>
      </c>
      <c r="BL385" s="19" t="s">
        <v>1388</v>
      </c>
      <c r="BM385" s="225" t="s">
        <v>4371</v>
      </c>
    </row>
    <row r="386" s="2" customFormat="1" ht="16.5" customHeight="1">
      <c r="A386" s="40"/>
      <c r="B386" s="41"/>
      <c r="C386" s="214" t="s">
        <v>3163</v>
      </c>
      <c r="D386" s="214" t="s">
        <v>192</v>
      </c>
      <c r="E386" s="215" t="s">
        <v>7713</v>
      </c>
      <c r="F386" s="216" t="s">
        <v>7714</v>
      </c>
      <c r="G386" s="217" t="s">
        <v>7327</v>
      </c>
      <c r="H386" s="218">
        <v>1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1388</v>
      </c>
      <c r="AT386" s="225" t="s">
        <v>192</v>
      </c>
      <c r="AU386" s="225" t="s">
        <v>82</v>
      </c>
      <c r="AY386" s="19" t="s">
        <v>190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1388</v>
      </c>
      <c r="BM386" s="225" t="s">
        <v>4381</v>
      </c>
    </row>
    <row r="387" s="2" customFormat="1" ht="16.5" customHeight="1">
      <c r="A387" s="40"/>
      <c r="B387" s="41"/>
      <c r="C387" s="214" t="s">
        <v>6932</v>
      </c>
      <c r="D387" s="214" t="s">
        <v>192</v>
      </c>
      <c r="E387" s="215" t="s">
        <v>7653</v>
      </c>
      <c r="F387" s="216" t="s">
        <v>7654</v>
      </c>
      <c r="G387" s="217" t="s">
        <v>7327</v>
      </c>
      <c r="H387" s="218">
        <v>4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1388</v>
      </c>
      <c r="AT387" s="225" t="s">
        <v>192</v>
      </c>
      <c r="AU387" s="225" t="s">
        <v>82</v>
      </c>
      <c r="AY387" s="19" t="s">
        <v>190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1388</v>
      </c>
      <c r="BM387" s="225" t="s">
        <v>4449</v>
      </c>
    </row>
    <row r="388" s="2" customFormat="1" ht="16.5" customHeight="1">
      <c r="A388" s="40"/>
      <c r="B388" s="41"/>
      <c r="C388" s="214" t="s">
        <v>3170</v>
      </c>
      <c r="D388" s="214" t="s">
        <v>192</v>
      </c>
      <c r="E388" s="215" t="s">
        <v>7663</v>
      </c>
      <c r="F388" s="216" t="s">
        <v>7664</v>
      </c>
      <c r="G388" s="217" t="s">
        <v>7327</v>
      </c>
      <c r="H388" s="218">
        <v>2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1388</v>
      </c>
      <c r="AT388" s="225" t="s">
        <v>192</v>
      </c>
      <c r="AU388" s="225" t="s">
        <v>82</v>
      </c>
      <c r="AY388" s="19" t="s">
        <v>190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79</v>
      </c>
      <c r="BK388" s="226">
        <f>ROUND(I388*H388,2)</f>
        <v>0</v>
      </c>
      <c r="BL388" s="19" t="s">
        <v>1388</v>
      </c>
      <c r="BM388" s="225" t="s">
        <v>4487</v>
      </c>
    </row>
    <row r="389" s="2" customFormat="1" ht="16.5" customHeight="1">
      <c r="A389" s="40"/>
      <c r="B389" s="41"/>
      <c r="C389" s="214" t="s">
        <v>3273</v>
      </c>
      <c r="D389" s="214" t="s">
        <v>192</v>
      </c>
      <c r="E389" s="215" t="s">
        <v>7665</v>
      </c>
      <c r="F389" s="216" t="s">
        <v>7666</v>
      </c>
      <c r="G389" s="217" t="s">
        <v>7327</v>
      </c>
      <c r="H389" s="218">
        <v>16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1388</v>
      </c>
      <c r="AT389" s="225" t="s">
        <v>192</v>
      </c>
      <c r="AU389" s="225" t="s">
        <v>82</v>
      </c>
      <c r="AY389" s="19" t="s">
        <v>190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79</v>
      </c>
      <c r="BK389" s="226">
        <f>ROUND(I389*H389,2)</f>
        <v>0</v>
      </c>
      <c r="BL389" s="19" t="s">
        <v>1388</v>
      </c>
      <c r="BM389" s="225" t="s">
        <v>4497</v>
      </c>
    </row>
    <row r="390" s="2" customFormat="1" ht="16.5" customHeight="1">
      <c r="A390" s="40"/>
      <c r="B390" s="41"/>
      <c r="C390" s="214" t="s">
        <v>3304</v>
      </c>
      <c r="D390" s="214" t="s">
        <v>192</v>
      </c>
      <c r="E390" s="215" t="s">
        <v>7667</v>
      </c>
      <c r="F390" s="216" t="s">
        <v>7668</v>
      </c>
      <c r="G390" s="217" t="s">
        <v>7327</v>
      </c>
      <c r="H390" s="218">
        <v>29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1388</v>
      </c>
      <c r="AT390" s="225" t="s">
        <v>192</v>
      </c>
      <c r="AU390" s="225" t="s">
        <v>82</v>
      </c>
      <c r="AY390" s="19" t="s">
        <v>190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1388</v>
      </c>
      <c r="BM390" s="225" t="s">
        <v>4541</v>
      </c>
    </row>
    <row r="391" s="2" customFormat="1" ht="16.5" customHeight="1">
      <c r="A391" s="40"/>
      <c r="B391" s="41"/>
      <c r="C391" s="214" t="s">
        <v>3300</v>
      </c>
      <c r="D391" s="214" t="s">
        <v>192</v>
      </c>
      <c r="E391" s="215" t="s">
        <v>7749</v>
      </c>
      <c r="F391" s="216" t="s">
        <v>7750</v>
      </c>
      <c r="G391" s="217" t="s">
        <v>7327</v>
      </c>
      <c r="H391" s="218">
        <v>1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1388</v>
      </c>
      <c r="AT391" s="225" t="s">
        <v>192</v>
      </c>
      <c r="AU391" s="225" t="s">
        <v>82</v>
      </c>
      <c r="AY391" s="19" t="s">
        <v>190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1388</v>
      </c>
      <c r="BM391" s="225" t="s">
        <v>4582</v>
      </c>
    </row>
    <row r="392" s="2" customFormat="1" ht="16.5" customHeight="1">
      <c r="A392" s="40"/>
      <c r="B392" s="41"/>
      <c r="C392" s="214" t="s">
        <v>3311</v>
      </c>
      <c r="D392" s="214" t="s">
        <v>192</v>
      </c>
      <c r="E392" s="215" t="s">
        <v>7715</v>
      </c>
      <c r="F392" s="216" t="s">
        <v>7698</v>
      </c>
      <c r="G392" s="217" t="s">
        <v>7327</v>
      </c>
      <c r="H392" s="218">
        <v>1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1388</v>
      </c>
      <c r="AT392" s="225" t="s">
        <v>192</v>
      </c>
      <c r="AU392" s="225" t="s">
        <v>82</v>
      </c>
      <c r="AY392" s="19" t="s">
        <v>190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1388</v>
      </c>
      <c r="BM392" s="225" t="s">
        <v>4595</v>
      </c>
    </row>
    <row r="393" s="12" customFormat="1" ht="22.8" customHeight="1">
      <c r="A393" s="12"/>
      <c r="B393" s="198"/>
      <c r="C393" s="199"/>
      <c r="D393" s="200" t="s">
        <v>71</v>
      </c>
      <c r="E393" s="212" t="s">
        <v>7751</v>
      </c>
      <c r="F393" s="212" t="s">
        <v>7752</v>
      </c>
      <c r="G393" s="199"/>
      <c r="H393" s="199"/>
      <c r="I393" s="202"/>
      <c r="J393" s="213">
        <f>BK393</f>
        <v>0</v>
      </c>
      <c r="K393" s="199"/>
      <c r="L393" s="204"/>
      <c r="M393" s="205"/>
      <c r="N393" s="206"/>
      <c r="O393" s="206"/>
      <c r="P393" s="207">
        <f>SUM(P394:P402)</f>
        <v>0</v>
      </c>
      <c r="Q393" s="206"/>
      <c r="R393" s="207">
        <f>SUM(R394:R402)</f>
        <v>0</v>
      </c>
      <c r="S393" s="206"/>
      <c r="T393" s="208">
        <f>SUM(T394:T402)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79</v>
      </c>
      <c r="AT393" s="210" t="s">
        <v>71</v>
      </c>
      <c r="AU393" s="210" t="s">
        <v>79</v>
      </c>
      <c r="AY393" s="209" t="s">
        <v>190</v>
      </c>
      <c r="BK393" s="211">
        <f>SUM(BK394:BK402)</f>
        <v>0</v>
      </c>
    </row>
    <row r="394" s="2" customFormat="1" ht="16.5" customHeight="1">
      <c r="A394" s="40"/>
      <c r="B394" s="41"/>
      <c r="C394" s="214" t="s">
        <v>3332</v>
      </c>
      <c r="D394" s="214" t="s">
        <v>192</v>
      </c>
      <c r="E394" s="215" t="s">
        <v>7707</v>
      </c>
      <c r="F394" s="216" t="s">
        <v>7708</v>
      </c>
      <c r="G394" s="217" t="s">
        <v>7327</v>
      </c>
      <c r="H394" s="218">
        <v>1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1388</v>
      </c>
      <c r="AT394" s="225" t="s">
        <v>192</v>
      </c>
      <c r="AU394" s="225" t="s">
        <v>82</v>
      </c>
      <c r="AY394" s="19" t="s">
        <v>190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79</v>
      </c>
      <c r="BK394" s="226">
        <f>ROUND(I394*H394,2)</f>
        <v>0</v>
      </c>
      <c r="BL394" s="19" t="s">
        <v>1388</v>
      </c>
      <c r="BM394" s="225" t="s">
        <v>4617</v>
      </c>
    </row>
    <row r="395" s="2" customFormat="1" ht="16.5" customHeight="1">
      <c r="A395" s="40"/>
      <c r="B395" s="41"/>
      <c r="C395" s="214" t="s">
        <v>3358</v>
      </c>
      <c r="D395" s="214" t="s">
        <v>192</v>
      </c>
      <c r="E395" s="215" t="s">
        <v>7709</v>
      </c>
      <c r="F395" s="216" t="s">
        <v>7710</v>
      </c>
      <c r="G395" s="217" t="s">
        <v>7327</v>
      </c>
      <c r="H395" s="218">
        <v>1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1388</v>
      </c>
      <c r="AT395" s="225" t="s">
        <v>192</v>
      </c>
      <c r="AU395" s="225" t="s">
        <v>82</v>
      </c>
      <c r="AY395" s="19" t="s">
        <v>190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1388</v>
      </c>
      <c r="BM395" s="225" t="s">
        <v>4630</v>
      </c>
    </row>
    <row r="396" s="2" customFormat="1" ht="16.5" customHeight="1">
      <c r="A396" s="40"/>
      <c r="B396" s="41"/>
      <c r="C396" s="214" t="s">
        <v>3363</v>
      </c>
      <c r="D396" s="214" t="s">
        <v>192</v>
      </c>
      <c r="E396" s="215" t="s">
        <v>7711</v>
      </c>
      <c r="F396" s="216" t="s">
        <v>7712</v>
      </c>
      <c r="G396" s="217" t="s">
        <v>7327</v>
      </c>
      <c r="H396" s="218">
        <v>1</v>
      </c>
      <c r="I396" s="219"/>
      <c r="J396" s="220">
        <f>ROUND(I396*H396,2)</f>
        <v>0</v>
      </c>
      <c r="K396" s="216" t="s">
        <v>19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1388</v>
      </c>
      <c r="AT396" s="225" t="s">
        <v>192</v>
      </c>
      <c r="AU396" s="225" t="s">
        <v>82</v>
      </c>
      <c r="AY396" s="19" t="s">
        <v>190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1388</v>
      </c>
      <c r="BM396" s="225" t="s">
        <v>4657</v>
      </c>
    </row>
    <row r="397" s="2" customFormat="1" ht="16.5" customHeight="1">
      <c r="A397" s="40"/>
      <c r="B397" s="41"/>
      <c r="C397" s="214" t="s">
        <v>3368</v>
      </c>
      <c r="D397" s="214" t="s">
        <v>192</v>
      </c>
      <c r="E397" s="215" t="s">
        <v>7713</v>
      </c>
      <c r="F397" s="216" t="s">
        <v>7714</v>
      </c>
      <c r="G397" s="217" t="s">
        <v>7327</v>
      </c>
      <c r="H397" s="218">
        <v>1</v>
      </c>
      <c r="I397" s="219"/>
      <c r="J397" s="220">
        <f>ROUND(I397*H397,2)</f>
        <v>0</v>
      </c>
      <c r="K397" s="216" t="s">
        <v>19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1388</v>
      </c>
      <c r="AT397" s="225" t="s">
        <v>192</v>
      </c>
      <c r="AU397" s="225" t="s">
        <v>82</v>
      </c>
      <c r="AY397" s="19" t="s">
        <v>190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79</v>
      </c>
      <c r="BK397" s="226">
        <f>ROUND(I397*H397,2)</f>
        <v>0</v>
      </c>
      <c r="BL397" s="19" t="s">
        <v>1388</v>
      </c>
      <c r="BM397" s="225" t="s">
        <v>4668</v>
      </c>
    </row>
    <row r="398" s="2" customFormat="1" ht="16.5" customHeight="1">
      <c r="A398" s="40"/>
      <c r="B398" s="41"/>
      <c r="C398" s="214" t="s">
        <v>3375</v>
      </c>
      <c r="D398" s="214" t="s">
        <v>192</v>
      </c>
      <c r="E398" s="215" t="s">
        <v>7653</v>
      </c>
      <c r="F398" s="216" t="s">
        <v>7654</v>
      </c>
      <c r="G398" s="217" t="s">
        <v>7327</v>
      </c>
      <c r="H398" s="218">
        <v>1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1388</v>
      </c>
      <c r="AT398" s="225" t="s">
        <v>192</v>
      </c>
      <c r="AU398" s="225" t="s">
        <v>82</v>
      </c>
      <c r="AY398" s="19" t="s">
        <v>190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1388</v>
      </c>
      <c r="BM398" s="225" t="s">
        <v>4679</v>
      </c>
    </row>
    <row r="399" s="2" customFormat="1" ht="16.5" customHeight="1">
      <c r="A399" s="40"/>
      <c r="B399" s="41"/>
      <c r="C399" s="214" t="s">
        <v>3379</v>
      </c>
      <c r="D399" s="214" t="s">
        <v>192</v>
      </c>
      <c r="E399" s="215" t="s">
        <v>7663</v>
      </c>
      <c r="F399" s="216" t="s">
        <v>7664</v>
      </c>
      <c r="G399" s="217" t="s">
        <v>7327</v>
      </c>
      <c r="H399" s="218">
        <v>1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1388</v>
      </c>
      <c r="AT399" s="225" t="s">
        <v>192</v>
      </c>
      <c r="AU399" s="225" t="s">
        <v>82</v>
      </c>
      <c r="AY399" s="19" t="s">
        <v>190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79</v>
      </c>
      <c r="BK399" s="226">
        <f>ROUND(I399*H399,2)</f>
        <v>0</v>
      </c>
      <c r="BL399" s="19" t="s">
        <v>1388</v>
      </c>
      <c r="BM399" s="225" t="s">
        <v>4738</v>
      </c>
    </row>
    <row r="400" s="2" customFormat="1" ht="16.5" customHeight="1">
      <c r="A400" s="40"/>
      <c r="B400" s="41"/>
      <c r="C400" s="214" t="s">
        <v>3384</v>
      </c>
      <c r="D400" s="214" t="s">
        <v>192</v>
      </c>
      <c r="E400" s="215" t="s">
        <v>7665</v>
      </c>
      <c r="F400" s="216" t="s">
        <v>7666</v>
      </c>
      <c r="G400" s="217" t="s">
        <v>7327</v>
      </c>
      <c r="H400" s="218">
        <v>4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1388</v>
      </c>
      <c r="AT400" s="225" t="s">
        <v>192</v>
      </c>
      <c r="AU400" s="225" t="s">
        <v>82</v>
      </c>
      <c r="AY400" s="19" t="s">
        <v>190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79</v>
      </c>
      <c r="BK400" s="226">
        <f>ROUND(I400*H400,2)</f>
        <v>0</v>
      </c>
      <c r="BL400" s="19" t="s">
        <v>1388</v>
      </c>
      <c r="BM400" s="225" t="s">
        <v>4755</v>
      </c>
    </row>
    <row r="401" s="2" customFormat="1" ht="16.5" customHeight="1">
      <c r="A401" s="40"/>
      <c r="B401" s="41"/>
      <c r="C401" s="214" t="s">
        <v>3389</v>
      </c>
      <c r="D401" s="214" t="s">
        <v>192</v>
      </c>
      <c r="E401" s="215" t="s">
        <v>7667</v>
      </c>
      <c r="F401" s="216" t="s">
        <v>7668</v>
      </c>
      <c r="G401" s="217" t="s">
        <v>7327</v>
      </c>
      <c r="H401" s="218">
        <v>20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1388</v>
      </c>
      <c r="AT401" s="225" t="s">
        <v>192</v>
      </c>
      <c r="AU401" s="225" t="s">
        <v>82</v>
      </c>
      <c r="AY401" s="19" t="s">
        <v>190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1388</v>
      </c>
      <c r="BM401" s="225" t="s">
        <v>4763</v>
      </c>
    </row>
    <row r="402" s="2" customFormat="1" ht="16.5" customHeight="1">
      <c r="A402" s="40"/>
      <c r="B402" s="41"/>
      <c r="C402" s="214" t="s">
        <v>3394</v>
      </c>
      <c r="D402" s="214" t="s">
        <v>192</v>
      </c>
      <c r="E402" s="215" t="s">
        <v>7715</v>
      </c>
      <c r="F402" s="216" t="s">
        <v>7698</v>
      </c>
      <c r="G402" s="217" t="s">
        <v>7327</v>
      </c>
      <c r="H402" s="218">
        <v>1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1388</v>
      </c>
      <c r="AT402" s="225" t="s">
        <v>192</v>
      </c>
      <c r="AU402" s="225" t="s">
        <v>82</v>
      </c>
      <c r="AY402" s="19" t="s">
        <v>190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79</v>
      </c>
      <c r="BK402" s="226">
        <f>ROUND(I402*H402,2)</f>
        <v>0</v>
      </c>
      <c r="BL402" s="19" t="s">
        <v>1388</v>
      </c>
      <c r="BM402" s="225" t="s">
        <v>4771</v>
      </c>
    </row>
    <row r="403" s="12" customFormat="1" ht="22.8" customHeight="1">
      <c r="A403" s="12"/>
      <c r="B403" s="198"/>
      <c r="C403" s="199"/>
      <c r="D403" s="200" t="s">
        <v>71</v>
      </c>
      <c r="E403" s="212" t="s">
        <v>7753</v>
      </c>
      <c r="F403" s="212" t="s">
        <v>7754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SUM(P404:P417)</f>
        <v>0</v>
      </c>
      <c r="Q403" s="206"/>
      <c r="R403" s="207">
        <f>SUM(R404:R417)</f>
        <v>0</v>
      </c>
      <c r="S403" s="206"/>
      <c r="T403" s="208">
        <f>SUM(T404:T417)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79</v>
      </c>
      <c r="AT403" s="210" t="s">
        <v>71</v>
      </c>
      <c r="AU403" s="210" t="s">
        <v>79</v>
      </c>
      <c r="AY403" s="209" t="s">
        <v>190</v>
      </c>
      <c r="BK403" s="211">
        <f>SUM(BK404:BK417)</f>
        <v>0</v>
      </c>
    </row>
    <row r="404" s="2" customFormat="1" ht="16.5" customHeight="1">
      <c r="A404" s="40"/>
      <c r="B404" s="41"/>
      <c r="C404" s="214" t="s">
        <v>3399</v>
      </c>
      <c r="D404" s="214" t="s">
        <v>192</v>
      </c>
      <c r="E404" s="215" t="s">
        <v>7755</v>
      </c>
      <c r="F404" s="216" t="s">
        <v>7756</v>
      </c>
      <c r="G404" s="217" t="s">
        <v>7327</v>
      </c>
      <c r="H404" s="218">
        <v>1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1388</v>
      </c>
      <c r="AT404" s="225" t="s">
        <v>192</v>
      </c>
      <c r="AU404" s="225" t="s">
        <v>82</v>
      </c>
      <c r="AY404" s="19" t="s">
        <v>190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79</v>
      </c>
      <c r="BK404" s="226">
        <f>ROUND(I404*H404,2)</f>
        <v>0</v>
      </c>
      <c r="BL404" s="19" t="s">
        <v>1388</v>
      </c>
      <c r="BM404" s="225" t="s">
        <v>4778</v>
      </c>
    </row>
    <row r="405" s="2" customFormat="1" ht="16.5" customHeight="1">
      <c r="A405" s="40"/>
      <c r="B405" s="41"/>
      <c r="C405" s="214" t="s">
        <v>3404</v>
      </c>
      <c r="D405" s="214" t="s">
        <v>192</v>
      </c>
      <c r="E405" s="215" t="s">
        <v>7709</v>
      </c>
      <c r="F405" s="216" t="s">
        <v>7710</v>
      </c>
      <c r="G405" s="217" t="s">
        <v>7327</v>
      </c>
      <c r="H405" s="218">
        <v>1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1388</v>
      </c>
      <c r="AT405" s="225" t="s">
        <v>192</v>
      </c>
      <c r="AU405" s="225" t="s">
        <v>82</v>
      </c>
      <c r="AY405" s="19" t="s">
        <v>190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79</v>
      </c>
      <c r="BK405" s="226">
        <f>ROUND(I405*H405,2)</f>
        <v>0</v>
      </c>
      <c r="BL405" s="19" t="s">
        <v>1388</v>
      </c>
      <c r="BM405" s="225" t="s">
        <v>4785</v>
      </c>
    </row>
    <row r="406" s="2" customFormat="1" ht="16.5" customHeight="1">
      <c r="A406" s="40"/>
      <c r="B406" s="41"/>
      <c r="C406" s="214" t="s">
        <v>3410</v>
      </c>
      <c r="D406" s="214" t="s">
        <v>192</v>
      </c>
      <c r="E406" s="215" t="s">
        <v>7757</v>
      </c>
      <c r="F406" s="216" t="s">
        <v>7758</v>
      </c>
      <c r="G406" s="217" t="s">
        <v>7327</v>
      </c>
      <c r="H406" s="218">
        <v>1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1388</v>
      </c>
      <c r="AT406" s="225" t="s">
        <v>192</v>
      </c>
      <c r="AU406" s="225" t="s">
        <v>82</v>
      </c>
      <c r="AY406" s="19" t="s">
        <v>190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79</v>
      </c>
      <c r="BK406" s="226">
        <f>ROUND(I406*H406,2)</f>
        <v>0</v>
      </c>
      <c r="BL406" s="19" t="s">
        <v>1388</v>
      </c>
      <c r="BM406" s="225" t="s">
        <v>4792</v>
      </c>
    </row>
    <row r="407" s="2" customFormat="1" ht="16.5" customHeight="1">
      <c r="A407" s="40"/>
      <c r="B407" s="41"/>
      <c r="C407" s="214" t="s">
        <v>3415</v>
      </c>
      <c r="D407" s="214" t="s">
        <v>192</v>
      </c>
      <c r="E407" s="215" t="s">
        <v>7713</v>
      </c>
      <c r="F407" s="216" t="s">
        <v>7714</v>
      </c>
      <c r="G407" s="217" t="s">
        <v>7327</v>
      </c>
      <c r="H407" s="218">
        <v>1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1388</v>
      </c>
      <c r="AT407" s="225" t="s">
        <v>192</v>
      </c>
      <c r="AU407" s="225" t="s">
        <v>82</v>
      </c>
      <c r="AY407" s="19" t="s">
        <v>190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79</v>
      </c>
      <c r="BK407" s="226">
        <f>ROUND(I407*H407,2)</f>
        <v>0</v>
      </c>
      <c r="BL407" s="19" t="s">
        <v>1388</v>
      </c>
      <c r="BM407" s="225" t="s">
        <v>4799</v>
      </c>
    </row>
    <row r="408" s="2" customFormat="1" ht="16.5" customHeight="1">
      <c r="A408" s="40"/>
      <c r="B408" s="41"/>
      <c r="C408" s="214" t="s">
        <v>3420</v>
      </c>
      <c r="D408" s="214" t="s">
        <v>192</v>
      </c>
      <c r="E408" s="215" t="s">
        <v>7655</v>
      </c>
      <c r="F408" s="216" t="s">
        <v>7656</v>
      </c>
      <c r="G408" s="217" t="s">
        <v>7327</v>
      </c>
      <c r="H408" s="218">
        <v>4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1388</v>
      </c>
      <c r="AT408" s="225" t="s">
        <v>192</v>
      </c>
      <c r="AU408" s="225" t="s">
        <v>82</v>
      </c>
      <c r="AY408" s="19" t="s">
        <v>190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79</v>
      </c>
      <c r="BK408" s="226">
        <f>ROUND(I408*H408,2)</f>
        <v>0</v>
      </c>
      <c r="BL408" s="19" t="s">
        <v>1388</v>
      </c>
      <c r="BM408" s="225" t="s">
        <v>4807</v>
      </c>
    </row>
    <row r="409" s="2" customFormat="1" ht="16.5" customHeight="1">
      <c r="A409" s="40"/>
      <c r="B409" s="41"/>
      <c r="C409" s="214" t="s">
        <v>3425</v>
      </c>
      <c r="D409" s="214" t="s">
        <v>192</v>
      </c>
      <c r="E409" s="215" t="s">
        <v>7653</v>
      </c>
      <c r="F409" s="216" t="s">
        <v>7654</v>
      </c>
      <c r="G409" s="217" t="s">
        <v>7327</v>
      </c>
      <c r="H409" s="218">
        <v>3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1388</v>
      </c>
      <c r="AT409" s="225" t="s">
        <v>192</v>
      </c>
      <c r="AU409" s="225" t="s">
        <v>82</v>
      </c>
      <c r="AY409" s="19" t="s">
        <v>190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79</v>
      </c>
      <c r="BK409" s="226">
        <f>ROUND(I409*H409,2)</f>
        <v>0</v>
      </c>
      <c r="BL409" s="19" t="s">
        <v>1388</v>
      </c>
      <c r="BM409" s="225" t="s">
        <v>4814</v>
      </c>
    </row>
    <row r="410" s="2" customFormat="1" ht="16.5" customHeight="1">
      <c r="A410" s="40"/>
      <c r="B410" s="41"/>
      <c r="C410" s="214" t="s">
        <v>3429</v>
      </c>
      <c r="D410" s="214" t="s">
        <v>192</v>
      </c>
      <c r="E410" s="215" t="s">
        <v>7663</v>
      </c>
      <c r="F410" s="216" t="s">
        <v>7664</v>
      </c>
      <c r="G410" s="217" t="s">
        <v>7327</v>
      </c>
      <c r="H410" s="218">
        <v>3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1388</v>
      </c>
      <c r="AT410" s="225" t="s">
        <v>192</v>
      </c>
      <c r="AU410" s="225" t="s">
        <v>82</v>
      </c>
      <c r="AY410" s="19" t="s">
        <v>190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79</v>
      </c>
      <c r="BK410" s="226">
        <f>ROUND(I410*H410,2)</f>
        <v>0</v>
      </c>
      <c r="BL410" s="19" t="s">
        <v>1388</v>
      </c>
      <c r="BM410" s="225" t="s">
        <v>4820</v>
      </c>
    </row>
    <row r="411" s="2" customFormat="1" ht="16.5" customHeight="1">
      <c r="A411" s="40"/>
      <c r="B411" s="41"/>
      <c r="C411" s="214" t="s">
        <v>3433</v>
      </c>
      <c r="D411" s="214" t="s">
        <v>192</v>
      </c>
      <c r="E411" s="215" t="s">
        <v>7665</v>
      </c>
      <c r="F411" s="216" t="s">
        <v>7666</v>
      </c>
      <c r="G411" s="217" t="s">
        <v>7327</v>
      </c>
      <c r="H411" s="218">
        <v>23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1388</v>
      </c>
      <c r="AT411" s="225" t="s">
        <v>192</v>
      </c>
      <c r="AU411" s="225" t="s">
        <v>82</v>
      </c>
      <c r="AY411" s="19" t="s">
        <v>190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79</v>
      </c>
      <c r="BK411" s="226">
        <f>ROUND(I411*H411,2)</f>
        <v>0</v>
      </c>
      <c r="BL411" s="19" t="s">
        <v>1388</v>
      </c>
      <c r="BM411" s="225" t="s">
        <v>4828</v>
      </c>
    </row>
    <row r="412" s="2" customFormat="1" ht="16.5" customHeight="1">
      <c r="A412" s="40"/>
      <c r="B412" s="41"/>
      <c r="C412" s="214" t="s">
        <v>3437</v>
      </c>
      <c r="D412" s="214" t="s">
        <v>192</v>
      </c>
      <c r="E412" s="215" t="s">
        <v>7759</v>
      </c>
      <c r="F412" s="216" t="s">
        <v>7760</v>
      </c>
      <c r="G412" s="217" t="s">
        <v>7327</v>
      </c>
      <c r="H412" s="218">
        <v>2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1388</v>
      </c>
      <c r="AT412" s="225" t="s">
        <v>192</v>
      </c>
      <c r="AU412" s="225" t="s">
        <v>82</v>
      </c>
      <c r="AY412" s="19" t="s">
        <v>190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79</v>
      </c>
      <c r="BK412" s="226">
        <f>ROUND(I412*H412,2)</f>
        <v>0</v>
      </c>
      <c r="BL412" s="19" t="s">
        <v>1388</v>
      </c>
      <c r="BM412" s="225" t="s">
        <v>4834</v>
      </c>
    </row>
    <row r="413" s="2" customFormat="1" ht="16.5" customHeight="1">
      <c r="A413" s="40"/>
      <c r="B413" s="41"/>
      <c r="C413" s="214" t="s">
        <v>3441</v>
      </c>
      <c r="D413" s="214" t="s">
        <v>192</v>
      </c>
      <c r="E413" s="215" t="s">
        <v>7667</v>
      </c>
      <c r="F413" s="216" t="s">
        <v>7668</v>
      </c>
      <c r="G413" s="217" t="s">
        <v>7327</v>
      </c>
      <c r="H413" s="218">
        <v>45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1388</v>
      </c>
      <c r="AT413" s="225" t="s">
        <v>192</v>
      </c>
      <c r="AU413" s="225" t="s">
        <v>82</v>
      </c>
      <c r="AY413" s="19" t="s">
        <v>190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79</v>
      </c>
      <c r="BK413" s="226">
        <f>ROUND(I413*H413,2)</f>
        <v>0</v>
      </c>
      <c r="BL413" s="19" t="s">
        <v>1388</v>
      </c>
      <c r="BM413" s="225" t="s">
        <v>4840</v>
      </c>
    </row>
    <row r="414" s="2" customFormat="1" ht="16.5" customHeight="1">
      <c r="A414" s="40"/>
      <c r="B414" s="41"/>
      <c r="C414" s="214" t="s">
        <v>3445</v>
      </c>
      <c r="D414" s="214" t="s">
        <v>192</v>
      </c>
      <c r="E414" s="215" t="s">
        <v>7669</v>
      </c>
      <c r="F414" s="216" t="s">
        <v>7670</v>
      </c>
      <c r="G414" s="217" t="s">
        <v>7327</v>
      </c>
      <c r="H414" s="218">
        <v>3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1388</v>
      </c>
      <c r="AT414" s="225" t="s">
        <v>192</v>
      </c>
      <c r="AU414" s="225" t="s">
        <v>82</v>
      </c>
      <c r="AY414" s="19" t="s">
        <v>190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1388</v>
      </c>
      <c r="BM414" s="225" t="s">
        <v>4848</v>
      </c>
    </row>
    <row r="415" s="2" customFormat="1" ht="16.5" customHeight="1">
      <c r="A415" s="40"/>
      <c r="B415" s="41"/>
      <c r="C415" s="214" t="s">
        <v>3449</v>
      </c>
      <c r="D415" s="214" t="s">
        <v>192</v>
      </c>
      <c r="E415" s="215" t="s">
        <v>7665</v>
      </c>
      <c r="F415" s="216" t="s">
        <v>7666</v>
      </c>
      <c r="G415" s="217" t="s">
        <v>7327</v>
      </c>
      <c r="H415" s="218">
        <v>1</v>
      </c>
      <c r="I415" s="219"/>
      <c r="J415" s="220">
        <f>ROUND(I415*H415,2)</f>
        <v>0</v>
      </c>
      <c r="K415" s="216" t="s">
        <v>19</v>
      </c>
      <c r="L415" s="46"/>
      <c r="M415" s="221" t="s">
        <v>19</v>
      </c>
      <c r="N415" s="222" t="s">
        <v>43</v>
      </c>
      <c r="O415" s="86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1388</v>
      </c>
      <c r="AT415" s="225" t="s">
        <v>192</v>
      </c>
      <c r="AU415" s="225" t="s">
        <v>82</v>
      </c>
      <c r="AY415" s="19" t="s">
        <v>190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79</v>
      </c>
      <c r="BK415" s="226">
        <f>ROUND(I415*H415,2)</f>
        <v>0</v>
      </c>
      <c r="BL415" s="19" t="s">
        <v>1388</v>
      </c>
      <c r="BM415" s="225" t="s">
        <v>4856</v>
      </c>
    </row>
    <row r="416" s="2" customFormat="1" ht="16.5" customHeight="1">
      <c r="A416" s="40"/>
      <c r="B416" s="41"/>
      <c r="C416" s="214" t="s">
        <v>3454</v>
      </c>
      <c r="D416" s="214" t="s">
        <v>192</v>
      </c>
      <c r="E416" s="215" t="s">
        <v>7657</v>
      </c>
      <c r="F416" s="216" t="s">
        <v>7658</v>
      </c>
      <c r="G416" s="217" t="s">
        <v>7327</v>
      </c>
      <c r="H416" s="218">
        <v>3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1388</v>
      </c>
      <c r="AT416" s="225" t="s">
        <v>192</v>
      </c>
      <c r="AU416" s="225" t="s">
        <v>82</v>
      </c>
      <c r="AY416" s="19" t="s">
        <v>190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79</v>
      </c>
      <c r="BK416" s="226">
        <f>ROUND(I416*H416,2)</f>
        <v>0</v>
      </c>
      <c r="BL416" s="19" t="s">
        <v>1388</v>
      </c>
      <c r="BM416" s="225" t="s">
        <v>4862</v>
      </c>
    </row>
    <row r="417" s="2" customFormat="1" ht="16.5" customHeight="1">
      <c r="A417" s="40"/>
      <c r="B417" s="41"/>
      <c r="C417" s="214" t="s">
        <v>3459</v>
      </c>
      <c r="D417" s="214" t="s">
        <v>192</v>
      </c>
      <c r="E417" s="215" t="s">
        <v>7697</v>
      </c>
      <c r="F417" s="216" t="s">
        <v>7698</v>
      </c>
      <c r="G417" s="217" t="s">
        <v>7327</v>
      </c>
      <c r="H417" s="218">
        <v>1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1388</v>
      </c>
      <c r="AT417" s="225" t="s">
        <v>192</v>
      </c>
      <c r="AU417" s="225" t="s">
        <v>82</v>
      </c>
      <c r="AY417" s="19" t="s">
        <v>190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79</v>
      </c>
      <c r="BK417" s="226">
        <f>ROUND(I417*H417,2)</f>
        <v>0</v>
      </c>
      <c r="BL417" s="19" t="s">
        <v>1388</v>
      </c>
      <c r="BM417" s="225" t="s">
        <v>4868</v>
      </c>
    </row>
    <row r="418" s="12" customFormat="1" ht="22.8" customHeight="1">
      <c r="A418" s="12"/>
      <c r="B418" s="198"/>
      <c r="C418" s="199"/>
      <c r="D418" s="200" t="s">
        <v>71</v>
      </c>
      <c r="E418" s="212" t="s">
        <v>7761</v>
      </c>
      <c r="F418" s="212" t="s">
        <v>7762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SUM(P419:P429)</f>
        <v>0</v>
      </c>
      <c r="Q418" s="206"/>
      <c r="R418" s="207">
        <f>SUM(R419:R429)</f>
        <v>0</v>
      </c>
      <c r="S418" s="206"/>
      <c r="T418" s="208">
        <f>SUM(T419:T429)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79</v>
      </c>
      <c r="AT418" s="210" t="s">
        <v>71</v>
      </c>
      <c r="AU418" s="210" t="s">
        <v>79</v>
      </c>
      <c r="AY418" s="209" t="s">
        <v>190</v>
      </c>
      <c r="BK418" s="211">
        <f>SUM(BK419:BK429)</f>
        <v>0</v>
      </c>
    </row>
    <row r="419" s="2" customFormat="1" ht="16.5" customHeight="1">
      <c r="A419" s="40"/>
      <c r="B419" s="41"/>
      <c r="C419" s="214" t="s">
        <v>3464</v>
      </c>
      <c r="D419" s="214" t="s">
        <v>192</v>
      </c>
      <c r="E419" s="215" t="s">
        <v>7763</v>
      </c>
      <c r="F419" s="216" t="s">
        <v>7721</v>
      </c>
      <c r="G419" s="217" t="s">
        <v>7327</v>
      </c>
      <c r="H419" s="218">
        <v>1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1388</v>
      </c>
      <c r="AT419" s="225" t="s">
        <v>192</v>
      </c>
      <c r="AU419" s="225" t="s">
        <v>82</v>
      </c>
      <c r="AY419" s="19" t="s">
        <v>190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79</v>
      </c>
      <c r="BK419" s="226">
        <f>ROUND(I419*H419,2)</f>
        <v>0</v>
      </c>
      <c r="BL419" s="19" t="s">
        <v>1388</v>
      </c>
      <c r="BM419" s="225" t="s">
        <v>4874</v>
      </c>
    </row>
    <row r="420" s="2" customFormat="1" ht="16.5" customHeight="1">
      <c r="A420" s="40"/>
      <c r="B420" s="41"/>
      <c r="C420" s="214" t="s">
        <v>3468</v>
      </c>
      <c r="D420" s="214" t="s">
        <v>192</v>
      </c>
      <c r="E420" s="215" t="s">
        <v>7709</v>
      </c>
      <c r="F420" s="216" t="s">
        <v>7710</v>
      </c>
      <c r="G420" s="217" t="s">
        <v>7327</v>
      </c>
      <c r="H420" s="218">
        <v>1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1388</v>
      </c>
      <c r="AT420" s="225" t="s">
        <v>192</v>
      </c>
      <c r="AU420" s="225" t="s">
        <v>82</v>
      </c>
      <c r="AY420" s="19" t="s">
        <v>190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79</v>
      </c>
      <c r="BK420" s="226">
        <f>ROUND(I420*H420,2)</f>
        <v>0</v>
      </c>
      <c r="BL420" s="19" t="s">
        <v>1388</v>
      </c>
      <c r="BM420" s="225" t="s">
        <v>4880</v>
      </c>
    </row>
    <row r="421" s="2" customFormat="1" ht="16.5" customHeight="1">
      <c r="A421" s="40"/>
      <c r="B421" s="41"/>
      <c r="C421" s="214" t="s">
        <v>3473</v>
      </c>
      <c r="D421" s="214" t="s">
        <v>192</v>
      </c>
      <c r="E421" s="215" t="s">
        <v>7711</v>
      </c>
      <c r="F421" s="216" t="s">
        <v>7712</v>
      </c>
      <c r="G421" s="217" t="s">
        <v>7327</v>
      </c>
      <c r="H421" s="218">
        <v>1</v>
      </c>
      <c r="I421" s="219"/>
      <c r="J421" s="220">
        <f>ROUND(I421*H421,2)</f>
        <v>0</v>
      </c>
      <c r="K421" s="216" t="s">
        <v>19</v>
      </c>
      <c r="L421" s="46"/>
      <c r="M421" s="221" t="s">
        <v>19</v>
      </c>
      <c r="N421" s="222" t="s">
        <v>43</v>
      </c>
      <c r="O421" s="86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1388</v>
      </c>
      <c r="AT421" s="225" t="s">
        <v>192</v>
      </c>
      <c r="AU421" s="225" t="s">
        <v>82</v>
      </c>
      <c r="AY421" s="19" t="s">
        <v>190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79</v>
      </c>
      <c r="BK421" s="226">
        <f>ROUND(I421*H421,2)</f>
        <v>0</v>
      </c>
      <c r="BL421" s="19" t="s">
        <v>1388</v>
      </c>
      <c r="BM421" s="225" t="s">
        <v>4886</v>
      </c>
    </row>
    <row r="422" s="2" customFormat="1" ht="16.5" customHeight="1">
      <c r="A422" s="40"/>
      <c r="B422" s="41"/>
      <c r="C422" s="214" t="s">
        <v>3477</v>
      </c>
      <c r="D422" s="214" t="s">
        <v>192</v>
      </c>
      <c r="E422" s="215" t="s">
        <v>7713</v>
      </c>
      <c r="F422" s="216" t="s">
        <v>7714</v>
      </c>
      <c r="G422" s="217" t="s">
        <v>7327</v>
      </c>
      <c r="H422" s="218">
        <v>1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1388</v>
      </c>
      <c r="AT422" s="225" t="s">
        <v>192</v>
      </c>
      <c r="AU422" s="225" t="s">
        <v>82</v>
      </c>
      <c r="AY422" s="19" t="s">
        <v>190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79</v>
      </c>
      <c r="BK422" s="226">
        <f>ROUND(I422*H422,2)</f>
        <v>0</v>
      </c>
      <c r="BL422" s="19" t="s">
        <v>1388</v>
      </c>
      <c r="BM422" s="225" t="s">
        <v>4892</v>
      </c>
    </row>
    <row r="423" s="2" customFormat="1" ht="16.5" customHeight="1">
      <c r="A423" s="40"/>
      <c r="B423" s="41"/>
      <c r="C423" s="214" t="s">
        <v>3483</v>
      </c>
      <c r="D423" s="214" t="s">
        <v>192</v>
      </c>
      <c r="E423" s="215" t="s">
        <v>7653</v>
      </c>
      <c r="F423" s="216" t="s">
        <v>7654</v>
      </c>
      <c r="G423" s="217" t="s">
        <v>7327</v>
      </c>
      <c r="H423" s="218">
        <v>4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1388</v>
      </c>
      <c r="AT423" s="225" t="s">
        <v>192</v>
      </c>
      <c r="AU423" s="225" t="s">
        <v>82</v>
      </c>
      <c r="AY423" s="19" t="s">
        <v>190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79</v>
      </c>
      <c r="BK423" s="226">
        <f>ROUND(I423*H423,2)</f>
        <v>0</v>
      </c>
      <c r="BL423" s="19" t="s">
        <v>1388</v>
      </c>
      <c r="BM423" s="225" t="s">
        <v>4898</v>
      </c>
    </row>
    <row r="424" s="2" customFormat="1" ht="16.5" customHeight="1">
      <c r="A424" s="40"/>
      <c r="B424" s="41"/>
      <c r="C424" s="214" t="s">
        <v>3488</v>
      </c>
      <c r="D424" s="214" t="s">
        <v>192</v>
      </c>
      <c r="E424" s="215" t="s">
        <v>7663</v>
      </c>
      <c r="F424" s="216" t="s">
        <v>7664</v>
      </c>
      <c r="G424" s="217" t="s">
        <v>7327</v>
      </c>
      <c r="H424" s="218">
        <v>1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1388</v>
      </c>
      <c r="AT424" s="225" t="s">
        <v>192</v>
      </c>
      <c r="AU424" s="225" t="s">
        <v>82</v>
      </c>
      <c r="AY424" s="19" t="s">
        <v>190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79</v>
      </c>
      <c r="BK424" s="226">
        <f>ROUND(I424*H424,2)</f>
        <v>0</v>
      </c>
      <c r="BL424" s="19" t="s">
        <v>1388</v>
      </c>
      <c r="BM424" s="225" t="s">
        <v>4904</v>
      </c>
    </row>
    <row r="425" s="2" customFormat="1" ht="16.5" customHeight="1">
      <c r="A425" s="40"/>
      <c r="B425" s="41"/>
      <c r="C425" s="214" t="s">
        <v>3492</v>
      </c>
      <c r="D425" s="214" t="s">
        <v>192</v>
      </c>
      <c r="E425" s="215" t="s">
        <v>7665</v>
      </c>
      <c r="F425" s="216" t="s">
        <v>7666</v>
      </c>
      <c r="G425" s="217" t="s">
        <v>7327</v>
      </c>
      <c r="H425" s="218">
        <v>17</v>
      </c>
      <c r="I425" s="219"/>
      <c r="J425" s="220">
        <f>ROUND(I425*H425,2)</f>
        <v>0</v>
      </c>
      <c r="K425" s="216" t="s">
        <v>19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1388</v>
      </c>
      <c r="AT425" s="225" t="s">
        <v>192</v>
      </c>
      <c r="AU425" s="225" t="s">
        <v>82</v>
      </c>
      <c r="AY425" s="19" t="s">
        <v>190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79</v>
      </c>
      <c r="BK425" s="226">
        <f>ROUND(I425*H425,2)</f>
        <v>0</v>
      </c>
      <c r="BL425" s="19" t="s">
        <v>1388</v>
      </c>
      <c r="BM425" s="225" t="s">
        <v>4910</v>
      </c>
    </row>
    <row r="426" s="2" customFormat="1" ht="16.5" customHeight="1">
      <c r="A426" s="40"/>
      <c r="B426" s="41"/>
      <c r="C426" s="214" t="s">
        <v>3497</v>
      </c>
      <c r="D426" s="214" t="s">
        <v>192</v>
      </c>
      <c r="E426" s="215" t="s">
        <v>7759</v>
      </c>
      <c r="F426" s="216" t="s">
        <v>7760</v>
      </c>
      <c r="G426" s="217" t="s">
        <v>7327</v>
      </c>
      <c r="H426" s="218">
        <v>2</v>
      </c>
      <c r="I426" s="219"/>
      <c r="J426" s="220">
        <f>ROUND(I426*H426,2)</f>
        <v>0</v>
      </c>
      <c r="K426" s="216" t="s">
        <v>19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1388</v>
      </c>
      <c r="AT426" s="225" t="s">
        <v>192</v>
      </c>
      <c r="AU426" s="225" t="s">
        <v>82</v>
      </c>
      <c r="AY426" s="19" t="s">
        <v>190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79</v>
      </c>
      <c r="BK426" s="226">
        <f>ROUND(I426*H426,2)</f>
        <v>0</v>
      </c>
      <c r="BL426" s="19" t="s">
        <v>1388</v>
      </c>
      <c r="BM426" s="225" t="s">
        <v>4916</v>
      </c>
    </row>
    <row r="427" s="2" customFormat="1" ht="16.5" customHeight="1">
      <c r="A427" s="40"/>
      <c r="B427" s="41"/>
      <c r="C427" s="214" t="s">
        <v>3501</v>
      </c>
      <c r="D427" s="214" t="s">
        <v>192</v>
      </c>
      <c r="E427" s="215" t="s">
        <v>7667</v>
      </c>
      <c r="F427" s="216" t="s">
        <v>7668</v>
      </c>
      <c r="G427" s="217" t="s">
        <v>7327</v>
      </c>
      <c r="H427" s="218">
        <v>23</v>
      </c>
      <c r="I427" s="219"/>
      <c r="J427" s="220">
        <f>ROUND(I427*H427,2)</f>
        <v>0</v>
      </c>
      <c r="K427" s="216" t="s">
        <v>19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1388</v>
      </c>
      <c r="AT427" s="225" t="s">
        <v>192</v>
      </c>
      <c r="AU427" s="225" t="s">
        <v>82</v>
      </c>
      <c r="AY427" s="19" t="s">
        <v>190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79</v>
      </c>
      <c r="BK427" s="226">
        <f>ROUND(I427*H427,2)</f>
        <v>0</v>
      </c>
      <c r="BL427" s="19" t="s">
        <v>1388</v>
      </c>
      <c r="BM427" s="225" t="s">
        <v>4922</v>
      </c>
    </row>
    <row r="428" s="2" customFormat="1" ht="16.5" customHeight="1">
      <c r="A428" s="40"/>
      <c r="B428" s="41"/>
      <c r="C428" s="214" t="s">
        <v>3505</v>
      </c>
      <c r="D428" s="214" t="s">
        <v>192</v>
      </c>
      <c r="E428" s="215" t="s">
        <v>7749</v>
      </c>
      <c r="F428" s="216" t="s">
        <v>7750</v>
      </c>
      <c r="G428" s="217" t="s">
        <v>7327</v>
      </c>
      <c r="H428" s="218">
        <v>1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1388</v>
      </c>
      <c r="AT428" s="225" t="s">
        <v>192</v>
      </c>
      <c r="AU428" s="225" t="s">
        <v>82</v>
      </c>
      <c r="AY428" s="19" t="s">
        <v>190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79</v>
      </c>
      <c r="BK428" s="226">
        <f>ROUND(I428*H428,2)</f>
        <v>0</v>
      </c>
      <c r="BL428" s="19" t="s">
        <v>1388</v>
      </c>
      <c r="BM428" s="225" t="s">
        <v>4928</v>
      </c>
    </row>
    <row r="429" s="2" customFormat="1" ht="16.5" customHeight="1">
      <c r="A429" s="40"/>
      <c r="B429" s="41"/>
      <c r="C429" s="214" t="s">
        <v>3511</v>
      </c>
      <c r="D429" s="214" t="s">
        <v>192</v>
      </c>
      <c r="E429" s="215" t="s">
        <v>7715</v>
      </c>
      <c r="F429" s="216" t="s">
        <v>7698</v>
      </c>
      <c r="G429" s="217" t="s">
        <v>7327</v>
      </c>
      <c r="H429" s="218">
        <v>1</v>
      </c>
      <c r="I429" s="219"/>
      <c r="J429" s="220">
        <f>ROUND(I429*H429,2)</f>
        <v>0</v>
      </c>
      <c r="K429" s="216" t="s">
        <v>19</v>
      </c>
      <c r="L429" s="46"/>
      <c r="M429" s="221" t="s">
        <v>19</v>
      </c>
      <c r="N429" s="222" t="s">
        <v>43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1388</v>
      </c>
      <c r="AT429" s="225" t="s">
        <v>192</v>
      </c>
      <c r="AU429" s="225" t="s">
        <v>82</v>
      </c>
      <c r="AY429" s="19" t="s">
        <v>190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79</v>
      </c>
      <c r="BK429" s="226">
        <f>ROUND(I429*H429,2)</f>
        <v>0</v>
      </c>
      <c r="BL429" s="19" t="s">
        <v>1388</v>
      </c>
      <c r="BM429" s="225" t="s">
        <v>4934</v>
      </c>
    </row>
    <row r="430" s="12" customFormat="1" ht="22.8" customHeight="1">
      <c r="A430" s="12"/>
      <c r="B430" s="198"/>
      <c r="C430" s="199"/>
      <c r="D430" s="200" t="s">
        <v>71</v>
      </c>
      <c r="E430" s="212" t="s">
        <v>7764</v>
      </c>
      <c r="F430" s="212" t="s">
        <v>7765</v>
      </c>
      <c r="G430" s="199"/>
      <c r="H430" s="199"/>
      <c r="I430" s="202"/>
      <c r="J430" s="213">
        <f>BK430</f>
        <v>0</v>
      </c>
      <c r="K430" s="199"/>
      <c r="L430" s="204"/>
      <c r="M430" s="205"/>
      <c r="N430" s="206"/>
      <c r="O430" s="206"/>
      <c r="P430" s="207">
        <f>SUM(P431:P442)</f>
        <v>0</v>
      </c>
      <c r="Q430" s="206"/>
      <c r="R430" s="207">
        <f>SUM(R431:R442)</f>
        <v>0</v>
      </c>
      <c r="S430" s="206"/>
      <c r="T430" s="208">
        <f>SUM(T431:T442)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9" t="s">
        <v>79</v>
      </c>
      <c r="AT430" s="210" t="s">
        <v>71</v>
      </c>
      <c r="AU430" s="210" t="s">
        <v>79</v>
      </c>
      <c r="AY430" s="209" t="s">
        <v>190</v>
      </c>
      <c r="BK430" s="211">
        <f>SUM(BK431:BK442)</f>
        <v>0</v>
      </c>
    </row>
    <row r="431" s="2" customFormat="1" ht="16.5" customHeight="1">
      <c r="A431" s="40"/>
      <c r="B431" s="41"/>
      <c r="C431" s="214" t="s">
        <v>3513</v>
      </c>
      <c r="D431" s="214" t="s">
        <v>192</v>
      </c>
      <c r="E431" s="215" t="s">
        <v>7763</v>
      </c>
      <c r="F431" s="216" t="s">
        <v>7721</v>
      </c>
      <c r="G431" s="217" t="s">
        <v>7327</v>
      </c>
      <c r="H431" s="218">
        <v>1</v>
      </c>
      <c r="I431" s="219"/>
      <c r="J431" s="220">
        <f>ROUND(I431*H431,2)</f>
        <v>0</v>
      </c>
      <c r="K431" s="216" t="s">
        <v>19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1388</v>
      </c>
      <c r="AT431" s="225" t="s">
        <v>192</v>
      </c>
      <c r="AU431" s="225" t="s">
        <v>82</v>
      </c>
      <c r="AY431" s="19" t="s">
        <v>190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79</v>
      </c>
      <c r="BK431" s="226">
        <f>ROUND(I431*H431,2)</f>
        <v>0</v>
      </c>
      <c r="BL431" s="19" t="s">
        <v>1388</v>
      </c>
      <c r="BM431" s="225" t="s">
        <v>4940</v>
      </c>
    </row>
    <row r="432" s="2" customFormat="1" ht="16.5" customHeight="1">
      <c r="A432" s="40"/>
      <c r="B432" s="41"/>
      <c r="C432" s="214" t="s">
        <v>3518</v>
      </c>
      <c r="D432" s="214" t="s">
        <v>192</v>
      </c>
      <c r="E432" s="215" t="s">
        <v>7709</v>
      </c>
      <c r="F432" s="216" t="s">
        <v>7710</v>
      </c>
      <c r="G432" s="217" t="s">
        <v>7327</v>
      </c>
      <c r="H432" s="218">
        <v>1</v>
      </c>
      <c r="I432" s="219"/>
      <c r="J432" s="220">
        <f>ROUND(I432*H432,2)</f>
        <v>0</v>
      </c>
      <c r="K432" s="216" t="s">
        <v>19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1388</v>
      </c>
      <c r="AT432" s="225" t="s">
        <v>192</v>
      </c>
      <c r="AU432" s="225" t="s">
        <v>82</v>
      </c>
      <c r="AY432" s="19" t="s">
        <v>190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79</v>
      </c>
      <c r="BK432" s="226">
        <f>ROUND(I432*H432,2)</f>
        <v>0</v>
      </c>
      <c r="BL432" s="19" t="s">
        <v>1388</v>
      </c>
      <c r="BM432" s="225" t="s">
        <v>4946</v>
      </c>
    </row>
    <row r="433" s="2" customFormat="1" ht="16.5" customHeight="1">
      <c r="A433" s="40"/>
      <c r="B433" s="41"/>
      <c r="C433" s="214" t="s">
        <v>3522</v>
      </c>
      <c r="D433" s="214" t="s">
        <v>192</v>
      </c>
      <c r="E433" s="215" t="s">
        <v>7722</v>
      </c>
      <c r="F433" s="216" t="s">
        <v>7723</v>
      </c>
      <c r="G433" s="217" t="s">
        <v>7327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1388</v>
      </c>
      <c r="AT433" s="225" t="s">
        <v>192</v>
      </c>
      <c r="AU433" s="225" t="s">
        <v>82</v>
      </c>
      <c r="AY433" s="19" t="s">
        <v>190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79</v>
      </c>
      <c r="BK433" s="226">
        <f>ROUND(I433*H433,2)</f>
        <v>0</v>
      </c>
      <c r="BL433" s="19" t="s">
        <v>1388</v>
      </c>
      <c r="BM433" s="225" t="s">
        <v>4952</v>
      </c>
    </row>
    <row r="434" s="2" customFormat="1" ht="16.5" customHeight="1">
      <c r="A434" s="40"/>
      <c r="B434" s="41"/>
      <c r="C434" s="214" t="s">
        <v>3525</v>
      </c>
      <c r="D434" s="214" t="s">
        <v>192</v>
      </c>
      <c r="E434" s="215" t="s">
        <v>7713</v>
      </c>
      <c r="F434" s="216" t="s">
        <v>7714</v>
      </c>
      <c r="G434" s="217" t="s">
        <v>7327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1388</v>
      </c>
      <c r="AT434" s="225" t="s">
        <v>192</v>
      </c>
      <c r="AU434" s="225" t="s">
        <v>82</v>
      </c>
      <c r="AY434" s="19" t="s">
        <v>190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79</v>
      </c>
      <c r="BK434" s="226">
        <f>ROUND(I434*H434,2)</f>
        <v>0</v>
      </c>
      <c r="BL434" s="19" t="s">
        <v>1388</v>
      </c>
      <c r="BM434" s="225" t="s">
        <v>4958</v>
      </c>
    </row>
    <row r="435" s="2" customFormat="1" ht="16.5" customHeight="1">
      <c r="A435" s="40"/>
      <c r="B435" s="41"/>
      <c r="C435" s="214" t="s">
        <v>3529</v>
      </c>
      <c r="D435" s="214" t="s">
        <v>192</v>
      </c>
      <c r="E435" s="215" t="s">
        <v>7653</v>
      </c>
      <c r="F435" s="216" t="s">
        <v>7654</v>
      </c>
      <c r="G435" s="217" t="s">
        <v>7327</v>
      </c>
      <c r="H435" s="218">
        <v>4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1388</v>
      </c>
      <c r="AT435" s="225" t="s">
        <v>192</v>
      </c>
      <c r="AU435" s="225" t="s">
        <v>82</v>
      </c>
      <c r="AY435" s="19" t="s">
        <v>190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79</v>
      </c>
      <c r="BK435" s="226">
        <f>ROUND(I435*H435,2)</f>
        <v>0</v>
      </c>
      <c r="BL435" s="19" t="s">
        <v>1388</v>
      </c>
      <c r="BM435" s="225" t="s">
        <v>4964</v>
      </c>
    </row>
    <row r="436" s="2" customFormat="1" ht="16.5" customHeight="1">
      <c r="A436" s="40"/>
      <c r="B436" s="41"/>
      <c r="C436" s="214" t="s">
        <v>3533</v>
      </c>
      <c r="D436" s="214" t="s">
        <v>192</v>
      </c>
      <c r="E436" s="215" t="s">
        <v>7663</v>
      </c>
      <c r="F436" s="216" t="s">
        <v>7664</v>
      </c>
      <c r="G436" s="217" t="s">
        <v>7327</v>
      </c>
      <c r="H436" s="218">
        <v>3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1388</v>
      </c>
      <c r="AT436" s="225" t="s">
        <v>192</v>
      </c>
      <c r="AU436" s="225" t="s">
        <v>82</v>
      </c>
      <c r="AY436" s="19" t="s">
        <v>190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79</v>
      </c>
      <c r="BK436" s="226">
        <f>ROUND(I436*H436,2)</f>
        <v>0</v>
      </c>
      <c r="BL436" s="19" t="s">
        <v>1388</v>
      </c>
      <c r="BM436" s="225" t="s">
        <v>4970</v>
      </c>
    </row>
    <row r="437" s="2" customFormat="1" ht="16.5" customHeight="1">
      <c r="A437" s="40"/>
      <c r="B437" s="41"/>
      <c r="C437" s="214" t="s">
        <v>3537</v>
      </c>
      <c r="D437" s="214" t="s">
        <v>192</v>
      </c>
      <c r="E437" s="215" t="s">
        <v>7665</v>
      </c>
      <c r="F437" s="216" t="s">
        <v>7666</v>
      </c>
      <c r="G437" s="217" t="s">
        <v>7327</v>
      </c>
      <c r="H437" s="218">
        <v>11</v>
      </c>
      <c r="I437" s="219"/>
      <c r="J437" s="220">
        <f>ROUND(I437*H437,2)</f>
        <v>0</v>
      </c>
      <c r="K437" s="216" t="s">
        <v>19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1388</v>
      </c>
      <c r="AT437" s="225" t="s">
        <v>192</v>
      </c>
      <c r="AU437" s="225" t="s">
        <v>82</v>
      </c>
      <c r="AY437" s="19" t="s">
        <v>190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79</v>
      </c>
      <c r="BK437" s="226">
        <f>ROUND(I437*H437,2)</f>
        <v>0</v>
      </c>
      <c r="BL437" s="19" t="s">
        <v>1388</v>
      </c>
      <c r="BM437" s="225" t="s">
        <v>4976</v>
      </c>
    </row>
    <row r="438" s="2" customFormat="1" ht="16.5" customHeight="1">
      <c r="A438" s="40"/>
      <c r="B438" s="41"/>
      <c r="C438" s="214" t="s">
        <v>3541</v>
      </c>
      <c r="D438" s="214" t="s">
        <v>192</v>
      </c>
      <c r="E438" s="215" t="s">
        <v>7759</v>
      </c>
      <c r="F438" s="216" t="s">
        <v>7760</v>
      </c>
      <c r="G438" s="217" t="s">
        <v>7327</v>
      </c>
      <c r="H438" s="218">
        <v>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1388</v>
      </c>
      <c r="AT438" s="225" t="s">
        <v>192</v>
      </c>
      <c r="AU438" s="225" t="s">
        <v>82</v>
      </c>
      <c r="AY438" s="19" t="s">
        <v>190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79</v>
      </c>
      <c r="BK438" s="226">
        <f>ROUND(I438*H438,2)</f>
        <v>0</v>
      </c>
      <c r="BL438" s="19" t="s">
        <v>1388</v>
      </c>
      <c r="BM438" s="225" t="s">
        <v>4982</v>
      </c>
    </row>
    <row r="439" s="2" customFormat="1" ht="16.5" customHeight="1">
      <c r="A439" s="40"/>
      <c r="B439" s="41"/>
      <c r="C439" s="214" t="s">
        <v>3545</v>
      </c>
      <c r="D439" s="214" t="s">
        <v>192</v>
      </c>
      <c r="E439" s="215" t="s">
        <v>7667</v>
      </c>
      <c r="F439" s="216" t="s">
        <v>7668</v>
      </c>
      <c r="G439" s="217" t="s">
        <v>7327</v>
      </c>
      <c r="H439" s="218">
        <v>33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1388</v>
      </c>
      <c r="AT439" s="225" t="s">
        <v>192</v>
      </c>
      <c r="AU439" s="225" t="s">
        <v>82</v>
      </c>
      <c r="AY439" s="19" t="s">
        <v>190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79</v>
      </c>
      <c r="BK439" s="226">
        <f>ROUND(I439*H439,2)</f>
        <v>0</v>
      </c>
      <c r="BL439" s="19" t="s">
        <v>1388</v>
      </c>
      <c r="BM439" s="225" t="s">
        <v>4988</v>
      </c>
    </row>
    <row r="440" s="2" customFormat="1" ht="16.5" customHeight="1">
      <c r="A440" s="40"/>
      <c r="B440" s="41"/>
      <c r="C440" s="214" t="s">
        <v>3549</v>
      </c>
      <c r="D440" s="214" t="s">
        <v>192</v>
      </c>
      <c r="E440" s="215" t="s">
        <v>7749</v>
      </c>
      <c r="F440" s="216" t="s">
        <v>7750</v>
      </c>
      <c r="G440" s="217" t="s">
        <v>7327</v>
      </c>
      <c r="H440" s="218">
        <v>1</v>
      </c>
      <c r="I440" s="219"/>
      <c r="J440" s="220">
        <f>ROUND(I440*H440,2)</f>
        <v>0</v>
      </c>
      <c r="K440" s="216" t="s">
        <v>19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1388</v>
      </c>
      <c r="AT440" s="225" t="s">
        <v>192</v>
      </c>
      <c r="AU440" s="225" t="s">
        <v>82</v>
      </c>
      <c r="AY440" s="19" t="s">
        <v>190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79</v>
      </c>
      <c r="BK440" s="226">
        <f>ROUND(I440*H440,2)</f>
        <v>0</v>
      </c>
      <c r="BL440" s="19" t="s">
        <v>1388</v>
      </c>
      <c r="BM440" s="225" t="s">
        <v>4994</v>
      </c>
    </row>
    <row r="441" s="2" customFormat="1" ht="16.5" customHeight="1">
      <c r="A441" s="40"/>
      <c r="B441" s="41"/>
      <c r="C441" s="214" t="s">
        <v>3552</v>
      </c>
      <c r="D441" s="214" t="s">
        <v>192</v>
      </c>
      <c r="E441" s="215" t="s">
        <v>7657</v>
      </c>
      <c r="F441" s="216" t="s">
        <v>7658</v>
      </c>
      <c r="G441" s="217" t="s">
        <v>7327</v>
      </c>
      <c r="H441" s="218">
        <v>3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43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1388</v>
      </c>
      <c r="AT441" s="225" t="s">
        <v>192</v>
      </c>
      <c r="AU441" s="225" t="s">
        <v>82</v>
      </c>
      <c r="AY441" s="19" t="s">
        <v>190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79</v>
      </c>
      <c r="BK441" s="226">
        <f>ROUND(I441*H441,2)</f>
        <v>0</v>
      </c>
      <c r="BL441" s="19" t="s">
        <v>1388</v>
      </c>
      <c r="BM441" s="225" t="s">
        <v>5000</v>
      </c>
    </row>
    <row r="442" s="2" customFormat="1" ht="16.5" customHeight="1">
      <c r="A442" s="40"/>
      <c r="B442" s="41"/>
      <c r="C442" s="214" t="s">
        <v>3555</v>
      </c>
      <c r="D442" s="214" t="s">
        <v>192</v>
      </c>
      <c r="E442" s="215" t="s">
        <v>7715</v>
      </c>
      <c r="F442" s="216" t="s">
        <v>7698</v>
      </c>
      <c r="G442" s="217" t="s">
        <v>7327</v>
      </c>
      <c r="H442" s="218">
        <v>1</v>
      </c>
      <c r="I442" s="219"/>
      <c r="J442" s="220">
        <f>ROUND(I442*H442,2)</f>
        <v>0</v>
      </c>
      <c r="K442" s="216" t="s">
        <v>19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1388</v>
      </c>
      <c r="AT442" s="225" t="s">
        <v>192</v>
      </c>
      <c r="AU442" s="225" t="s">
        <v>82</v>
      </c>
      <c r="AY442" s="19" t="s">
        <v>190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79</v>
      </c>
      <c r="BK442" s="226">
        <f>ROUND(I442*H442,2)</f>
        <v>0</v>
      </c>
      <c r="BL442" s="19" t="s">
        <v>1388</v>
      </c>
      <c r="BM442" s="225" t="s">
        <v>5006</v>
      </c>
    </row>
    <row r="443" s="12" customFormat="1" ht="22.8" customHeight="1">
      <c r="A443" s="12"/>
      <c r="B443" s="198"/>
      <c r="C443" s="199"/>
      <c r="D443" s="200" t="s">
        <v>71</v>
      </c>
      <c r="E443" s="212" t="s">
        <v>7766</v>
      </c>
      <c r="F443" s="212" t="s">
        <v>7767</v>
      </c>
      <c r="G443" s="199"/>
      <c r="H443" s="199"/>
      <c r="I443" s="202"/>
      <c r="J443" s="213">
        <f>BK443</f>
        <v>0</v>
      </c>
      <c r="K443" s="199"/>
      <c r="L443" s="204"/>
      <c r="M443" s="205"/>
      <c r="N443" s="206"/>
      <c r="O443" s="206"/>
      <c r="P443" s="207">
        <f>SUM(P444:P445)</f>
        <v>0</v>
      </c>
      <c r="Q443" s="206"/>
      <c r="R443" s="207">
        <f>SUM(R444:R445)</f>
        <v>0</v>
      </c>
      <c r="S443" s="206"/>
      <c r="T443" s="208">
        <f>SUM(T444:T445)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9" t="s">
        <v>79</v>
      </c>
      <c r="AT443" s="210" t="s">
        <v>71</v>
      </c>
      <c r="AU443" s="210" t="s">
        <v>79</v>
      </c>
      <c r="AY443" s="209" t="s">
        <v>190</v>
      </c>
      <c r="BK443" s="211">
        <f>SUM(BK444:BK445)</f>
        <v>0</v>
      </c>
    </row>
    <row r="444" s="2" customFormat="1" ht="16.5" customHeight="1">
      <c r="A444" s="40"/>
      <c r="B444" s="41"/>
      <c r="C444" s="214" t="s">
        <v>3559</v>
      </c>
      <c r="D444" s="214" t="s">
        <v>192</v>
      </c>
      <c r="E444" s="215" t="s">
        <v>7768</v>
      </c>
      <c r="F444" s="216" t="s">
        <v>7769</v>
      </c>
      <c r="G444" s="217" t="s">
        <v>7327</v>
      </c>
      <c r="H444" s="218">
        <v>1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1388</v>
      </c>
      <c r="AT444" s="225" t="s">
        <v>192</v>
      </c>
      <c r="AU444" s="225" t="s">
        <v>82</v>
      </c>
      <c r="AY444" s="19" t="s">
        <v>190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79</v>
      </c>
      <c r="BK444" s="226">
        <f>ROUND(I444*H444,2)</f>
        <v>0</v>
      </c>
      <c r="BL444" s="19" t="s">
        <v>1388</v>
      </c>
      <c r="BM444" s="225" t="s">
        <v>5012</v>
      </c>
    </row>
    <row r="445" s="2" customFormat="1" ht="16.5" customHeight="1">
      <c r="A445" s="40"/>
      <c r="B445" s="41"/>
      <c r="C445" s="214" t="s">
        <v>3563</v>
      </c>
      <c r="D445" s="214" t="s">
        <v>192</v>
      </c>
      <c r="E445" s="215" t="s">
        <v>7770</v>
      </c>
      <c r="F445" s="216" t="s">
        <v>7771</v>
      </c>
      <c r="G445" s="217" t="s">
        <v>7327</v>
      </c>
      <c r="H445" s="218">
        <v>2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1388</v>
      </c>
      <c r="AT445" s="225" t="s">
        <v>192</v>
      </c>
      <c r="AU445" s="225" t="s">
        <v>82</v>
      </c>
      <c r="AY445" s="19" t="s">
        <v>190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79</v>
      </c>
      <c r="BK445" s="226">
        <f>ROUND(I445*H445,2)</f>
        <v>0</v>
      </c>
      <c r="BL445" s="19" t="s">
        <v>1388</v>
      </c>
      <c r="BM445" s="225" t="s">
        <v>5031</v>
      </c>
    </row>
    <row r="446" s="12" customFormat="1" ht="22.8" customHeight="1">
      <c r="A446" s="12"/>
      <c r="B446" s="198"/>
      <c r="C446" s="199"/>
      <c r="D446" s="200" t="s">
        <v>71</v>
      </c>
      <c r="E446" s="212" t="s">
        <v>7772</v>
      </c>
      <c r="F446" s="212" t="s">
        <v>7773</v>
      </c>
      <c r="G446" s="199"/>
      <c r="H446" s="199"/>
      <c r="I446" s="202"/>
      <c r="J446" s="213">
        <f>BK446</f>
        <v>0</v>
      </c>
      <c r="K446" s="199"/>
      <c r="L446" s="204"/>
      <c r="M446" s="205"/>
      <c r="N446" s="206"/>
      <c r="O446" s="206"/>
      <c r="P446" s="207">
        <f>SUM(P447:P449)</f>
        <v>0</v>
      </c>
      <c r="Q446" s="206"/>
      <c r="R446" s="207">
        <f>SUM(R447:R449)</f>
        <v>0</v>
      </c>
      <c r="S446" s="206"/>
      <c r="T446" s="208">
        <f>SUM(T447:T449)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9" t="s">
        <v>79</v>
      </c>
      <c r="AT446" s="210" t="s">
        <v>71</v>
      </c>
      <c r="AU446" s="210" t="s">
        <v>79</v>
      </c>
      <c r="AY446" s="209" t="s">
        <v>190</v>
      </c>
      <c r="BK446" s="211">
        <f>SUM(BK447:BK449)</f>
        <v>0</v>
      </c>
    </row>
    <row r="447" s="2" customFormat="1" ht="16.5" customHeight="1">
      <c r="A447" s="40"/>
      <c r="B447" s="41"/>
      <c r="C447" s="214" t="s">
        <v>3567</v>
      </c>
      <c r="D447" s="214" t="s">
        <v>192</v>
      </c>
      <c r="E447" s="215" t="s">
        <v>7774</v>
      </c>
      <c r="F447" s="216" t="s">
        <v>7775</v>
      </c>
      <c r="G447" s="217" t="s">
        <v>7327</v>
      </c>
      <c r="H447" s="218">
        <v>7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1388</v>
      </c>
      <c r="AT447" s="225" t="s">
        <v>192</v>
      </c>
      <c r="AU447" s="225" t="s">
        <v>82</v>
      </c>
      <c r="AY447" s="19" t="s">
        <v>190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79</v>
      </c>
      <c r="BK447" s="226">
        <f>ROUND(I447*H447,2)</f>
        <v>0</v>
      </c>
      <c r="BL447" s="19" t="s">
        <v>1388</v>
      </c>
      <c r="BM447" s="225" t="s">
        <v>5048</v>
      </c>
    </row>
    <row r="448" s="2" customFormat="1" ht="24.15" customHeight="1">
      <c r="A448" s="40"/>
      <c r="B448" s="41"/>
      <c r="C448" s="214" t="s">
        <v>3570</v>
      </c>
      <c r="D448" s="214" t="s">
        <v>192</v>
      </c>
      <c r="E448" s="215" t="s">
        <v>7776</v>
      </c>
      <c r="F448" s="216" t="s">
        <v>7777</v>
      </c>
      <c r="G448" s="217" t="s">
        <v>7327</v>
      </c>
      <c r="H448" s="218">
        <v>23</v>
      </c>
      <c r="I448" s="219"/>
      <c r="J448" s="220">
        <f>ROUND(I448*H448,2)</f>
        <v>0</v>
      </c>
      <c r="K448" s="216" t="s">
        <v>19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1388</v>
      </c>
      <c r="AT448" s="225" t="s">
        <v>192</v>
      </c>
      <c r="AU448" s="225" t="s">
        <v>82</v>
      </c>
      <c r="AY448" s="19" t="s">
        <v>190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79</v>
      </c>
      <c r="BK448" s="226">
        <f>ROUND(I448*H448,2)</f>
        <v>0</v>
      </c>
      <c r="BL448" s="19" t="s">
        <v>1388</v>
      </c>
      <c r="BM448" s="225" t="s">
        <v>5056</v>
      </c>
    </row>
    <row r="449" s="2" customFormat="1" ht="21.75" customHeight="1">
      <c r="A449" s="40"/>
      <c r="B449" s="41"/>
      <c r="C449" s="214" t="s">
        <v>3574</v>
      </c>
      <c r="D449" s="214" t="s">
        <v>192</v>
      </c>
      <c r="E449" s="215" t="s">
        <v>7778</v>
      </c>
      <c r="F449" s="216" t="s">
        <v>7779</v>
      </c>
      <c r="G449" s="217" t="s">
        <v>7327</v>
      </c>
      <c r="H449" s="218">
        <v>2</v>
      </c>
      <c r="I449" s="219"/>
      <c r="J449" s="220">
        <f>ROUND(I449*H449,2)</f>
        <v>0</v>
      </c>
      <c r="K449" s="216" t="s">
        <v>19</v>
      </c>
      <c r="L449" s="46"/>
      <c r="M449" s="221" t="s">
        <v>19</v>
      </c>
      <c r="N449" s="222" t="s">
        <v>43</v>
      </c>
      <c r="O449" s="86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1388</v>
      </c>
      <c r="AT449" s="225" t="s">
        <v>192</v>
      </c>
      <c r="AU449" s="225" t="s">
        <v>82</v>
      </c>
      <c r="AY449" s="19" t="s">
        <v>190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79</v>
      </c>
      <c r="BK449" s="226">
        <f>ROUND(I449*H449,2)</f>
        <v>0</v>
      </c>
      <c r="BL449" s="19" t="s">
        <v>1388</v>
      </c>
      <c r="BM449" s="225" t="s">
        <v>7780</v>
      </c>
    </row>
    <row r="450" s="12" customFormat="1" ht="25.92" customHeight="1">
      <c r="A450" s="12"/>
      <c r="B450" s="198"/>
      <c r="C450" s="199"/>
      <c r="D450" s="200" t="s">
        <v>71</v>
      </c>
      <c r="E450" s="201" t="s">
        <v>7781</v>
      </c>
      <c r="F450" s="201" t="s">
        <v>7782</v>
      </c>
      <c r="G450" s="199"/>
      <c r="H450" s="199"/>
      <c r="I450" s="202"/>
      <c r="J450" s="203">
        <f>BK450</f>
        <v>0</v>
      </c>
      <c r="K450" s="199"/>
      <c r="L450" s="204"/>
      <c r="M450" s="205"/>
      <c r="N450" s="206"/>
      <c r="O450" s="206"/>
      <c r="P450" s="207">
        <f>P451</f>
        <v>0</v>
      </c>
      <c r="Q450" s="206"/>
      <c r="R450" s="207">
        <f>R451</f>
        <v>0</v>
      </c>
      <c r="S450" s="206"/>
      <c r="T450" s="208">
        <f>T451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9" t="s">
        <v>79</v>
      </c>
      <c r="AT450" s="210" t="s">
        <v>71</v>
      </c>
      <c r="AU450" s="210" t="s">
        <v>72</v>
      </c>
      <c r="AY450" s="209" t="s">
        <v>190</v>
      </c>
      <c r="BK450" s="211">
        <f>BK451</f>
        <v>0</v>
      </c>
    </row>
    <row r="451" s="12" customFormat="1" ht="22.8" customHeight="1">
      <c r="A451" s="12"/>
      <c r="B451" s="198"/>
      <c r="C451" s="199"/>
      <c r="D451" s="200" t="s">
        <v>71</v>
      </c>
      <c r="E451" s="212" t="s">
        <v>7783</v>
      </c>
      <c r="F451" s="212" t="s">
        <v>7782</v>
      </c>
      <c r="G451" s="199"/>
      <c r="H451" s="199"/>
      <c r="I451" s="202"/>
      <c r="J451" s="213">
        <f>BK451</f>
        <v>0</v>
      </c>
      <c r="K451" s="199"/>
      <c r="L451" s="204"/>
      <c r="M451" s="205"/>
      <c r="N451" s="206"/>
      <c r="O451" s="206"/>
      <c r="P451" s="207">
        <f>SUM(P452:P472)</f>
        <v>0</v>
      </c>
      <c r="Q451" s="206"/>
      <c r="R451" s="207">
        <f>SUM(R452:R472)</f>
        <v>0</v>
      </c>
      <c r="S451" s="206"/>
      <c r="T451" s="208">
        <f>SUM(T452:T472)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9" t="s">
        <v>79</v>
      </c>
      <c r="AT451" s="210" t="s">
        <v>71</v>
      </c>
      <c r="AU451" s="210" t="s">
        <v>79</v>
      </c>
      <c r="AY451" s="209" t="s">
        <v>190</v>
      </c>
      <c r="BK451" s="211">
        <f>SUM(BK452:BK472)</f>
        <v>0</v>
      </c>
    </row>
    <row r="452" s="2" customFormat="1" ht="16.5" customHeight="1">
      <c r="A452" s="40"/>
      <c r="B452" s="41"/>
      <c r="C452" s="214" t="s">
        <v>3577</v>
      </c>
      <c r="D452" s="214" t="s">
        <v>192</v>
      </c>
      <c r="E452" s="215" t="s">
        <v>7784</v>
      </c>
      <c r="F452" s="216" t="s">
        <v>7785</v>
      </c>
      <c r="G452" s="217" t="s">
        <v>380</v>
      </c>
      <c r="H452" s="218">
        <v>770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1388</v>
      </c>
      <c r="AT452" s="225" t="s">
        <v>192</v>
      </c>
      <c r="AU452" s="225" t="s">
        <v>82</v>
      </c>
      <c r="AY452" s="19" t="s">
        <v>190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79</v>
      </c>
      <c r="BK452" s="226">
        <f>ROUND(I452*H452,2)</f>
        <v>0</v>
      </c>
      <c r="BL452" s="19" t="s">
        <v>1388</v>
      </c>
      <c r="BM452" s="225" t="s">
        <v>5068</v>
      </c>
    </row>
    <row r="453" s="2" customFormat="1" ht="16.5" customHeight="1">
      <c r="A453" s="40"/>
      <c r="B453" s="41"/>
      <c r="C453" s="214" t="s">
        <v>3580</v>
      </c>
      <c r="D453" s="214" t="s">
        <v>192</v>
      </c>
      <c r="E453" s="215" t="s">
        <v>7786</v>
      </c>
      <c r="F453" s="216" t="s">
        <v>7787</v>
      </c>
      <c r="G453" s="217" t="s">
        <v>380</v>
      </c>
      <c r="H453" s="218">
        <v>1200</v>
      </c>
      <c r="I453" s="219"/>
      <c r="J453" s="220">
        <f>ROUND(I453*H453,2)</f>
        <v>0</v>
      </c>
      <c r="K453" s="216" t="s">
        <v>19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1388</v>
      </c>
      <c r="AT453" s="225" t="s">
        <v>192</v>
      </c>
      <c r="AU453" s="225" t="s">
        <v>82</v>
      </c>
      <c r="AY453" s="19" t="s">
        <v>190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79</v>
      </c>
      <c r="BK453" s="226">
        <f>ROUND(I453*H453,2)</f>
        <v>0</v>
      </c>
      <c r="BL453" s="19" t="s">
        <v>1388</v>
      </c>
      <c r="BM453" s="225" t="s">
        <v>5075</v>
      </c>
    </row>
    <row r="454" s="2" customFormat="1" ht="16.5" customHeight="1">
      <c r="A454" s="40"/>
      <c r="B454" s="41"/>
      <c r="C454" s="214" t="s">
        <v>3584</v>
      </c>
      <c r="D454" s="214" t="s">
        <v>192</v>
      </c>
      <c r="E454" s="215" t="s">
        <v>7788</v>
      </c>
      <c r="F454" s="216" t="s">
        <v>7789</v>
      </c>
      <c r="G454" s="217" t="s">
        <v>380</v>
      </c>
      <c r="H454" s="218">
        <v>310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1388</v>
      </c>
      <c r="AT454" s="225" t="s">
        <v>192</v>
      </c>
      <c r="AU454" s="225" t="s">
        <v>82</v>
      </c>
      <c r="AY454" s="19" t="s">
        <v>190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79</v>
      </c>
      <c r="BK454" s="226">
        <f>ROUND(I454*H454,2)</f>
        <v>0</v>
      </c>
      <c r="BL454" s="19" t="s">
        <v>1388</v>
      </c>
      <c r="BM454" s="225" t="s">
        <v>5083</v>
      </c>
    </row>
    <row r="455" s="2" customFormat="1" ht="16.5" customHeight="1">
      <c r="A455" s="40"/>
      <c r="B455" s="41"/>
      <c r="C455" s="214" t="s">
        <v>3588</v>
      </c>
      <c r="D455" s="214" t="s">
        <v>192</v>
      </c>
      <c r="E455" s="215" t="s">
        <v>7790</v>
      </c>
      <c r="F455" s="216" t="s">
        <v>7791</v>
      </c>
      <c r="G455" s="217" t="s">
        <v>7327</v>
      </c>
      <c r="H455" s="218">
        <v>17</v>
      </c>
      <c r="I455" s="219"/>
      <c r="J455" s="220">
        <f>ROUND(I455*H455,2)</f>
        <v>0</v>
      </c>
      <c r="K455" s="216" t="s">
        <v>19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1388</v>
      </c>
      <c r="AT455" s="225" t="s">
        <v>192</v>
      </c>
      <c r="AU455" s="225" t="s">
        <v>82</v>
      </c>
      <c r="AY455" s="19" t="s">
        <v>190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79</v>
      </c>
      <c r="BK455" s="226">
        <f>ROUND(I455*H455,2)</f>
        <v>0</v>
      </c>
      <c r="BL455" s="19" t="s">
        <v>1388</v>
      </c>
      <c r="BM455" s="225" t="s">
        <v>5086</v>
      </c>
    </row>
    <row r="456" s="2" customFormat="1" ht="16.5" customHeight="1">
      <c r="A456" s="40"/>
      <c r="B456" s="41"/>
      <c r="C456" s="214" t="s">
        <v>3592</v>
      </c>
      <c r="D456" s="214" t="s">
        <v>192</v>
      </c>
      <c r="E456" s="215" t="s">
        <v>7792</v>
      </c>
      <c r="F456" s="216" t="s">
        <v>7793</v>
      </c>
      <c r="G456" s="217" t="s">
        <v>7327</v>
      </c>
      <c r="H456" s="218">
        <v>10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1388</v>
      </c>
      <c r="AT456" s="225" t="s">
        <v>192</v>
      </c>
      <c r="AU456" s="225" t="s">
        <v>82</v>
      </c>
      <c r="AY456" s="19" t="s">
        <v>190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79</v>
      </c>
      <c r="BK456" s="226">
        <f>ROUND(I456*H456,2)</f>
        <v>0</v>
      </c>
      <c r="BL456" s="19" t="s">
        <v>1388</v>
      </c>
      <c r="BM456" s="225" t="s">
        <v>5094</v>
      </c>
    </row>
    <row r="457" s="2" customFormat="1" ht="16.5" customHeight="1">
      <c r="A457" s="40"/>
      <c r="B457" s="41"/>
      <c r="C457" s="214" t="s">
        <v>3596</v>
      </c>
      <c r="D457" s="214" t="s">
        <v>192</v>
      </c>
      <c r="E457" s="215" t="s">
        <v>7794</v>
      </c>
      <c r="F457" s="216" t="s">
        <v>7795</v>
      </c>
      <c r="G457" s="217" t="s">
        <v>7327</v>
      </c>
      <c r="H457" s="218">
        <v>30</v>
      </c>
      <c r="I457" s="219"/>
      <c r="J457" s="220">
        <f>ROUND(I457*H457,2)</f>
        <v>0</v>
      </c>
      <c r="K457" s="216" t="s">
        <v>19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1388</v>
      </c>
      <c r="AT457" s="225" t="s">
        <v>192</v>
      </c>
      <c r="AU457" s="225" t="s">
        <v>82</v>
      </c>
      <c r="AY457" s="19" t="s">
        <v>190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79</v>
      </c>
      <c r="BK457" s="226">
        <f>ROUND(I457*H457,2)</f>
        <v>0</v>
      </c>
      <c r="BL457" s="19" t="s">
        <v>1388</v>
      </c>
      <c r="BM457" s="225" t="s">
        <v>5102</v>
      </c>
    </row>
    <row r="458" s="2" customFormat="1" ht="16.5" customHeight="1">
      <c r="A458" s="40"/>
      <c r="B458" s="41"/>
      <c r="C458" s="214" t="s">
        <v>3600</v>
      </c>
      <c r="D458" s="214" t="s">
        <v>192</v>
      </c>
      <c r="E458" s="215" t="s">
        <v>7796</v>
      </c>
      <c r="F458" s="216" t="s">
        <v>7797</v>
      </c>
      <c r="G458" s="217" t="s">
        <v>7327</v>
      </c>
      <c r="H458" s="218">
        <v>15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1388</v>
      </c>
      <c r="AT458" s="225" t="s">
        <v>192</v>
      </c>
      <c r="AU458" s="225" t="s">
        <v>82</v>
      </c>
      <c r="AY458" s="19" t="s">
        <v>190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79</v>
      </c>
      <c r="BK458" s="226">
        <f>ROUND(I458*H458,2)</f>
        <v>0</v>
      </c>
      <c r="BL458" s="19" t="s">
        <v>1388</v>
      </c>
      <c r="BM458" s="225" t="s">
        <v>5110</v>
      </c>
    </row>
    <row r="459" s="2" customFormat="1" ht="16.5" customHeight="1">
      <c r="A459" s="40"/>
      <c r="B459" s="41"/>
      <c r="C459" s="214" t="s">
        <v>3603</v>
      </c>
      <c r="D459" s="214" t="s">
        <v>192</v>
      </c>
      <c r="E459" s="215" t="s">
        <v>7798</v>
      </c>
      <c r="F459" s="216" t="s">
        <v>7799</v>
      </c>
      <c r="G459" s="217" t="s">
        <v>7327</v>
      </c>
      <c r="H459" s="218">
        <v>15</v>
      </c>
      <c r="I459" s="219"/>
      <c r="J459" s="220">
        <f>ROUND(I459*H459,2)</f>
        <v>0</v>
      </c>
      <c r="K459" s="216" t="s">
        <v>19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1388</v>
      </c>
      <c r="AT459" s="225" t="s">
        <v>192</v>
      </c>
      <c r="AU459" s="225" t="s">
        <v>82</v>
      </c>
      <c r="AY459" s="19" t="s">
        <v>190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79</v>
      </c>
      <c r="BK459" s="226">
        <f>ROUND(I459*H459,2)</f>
        <v>0</v>
      </c>
      <c r="BL459" s="19" t="s">
        <v>1388</v>
      </c>
      <c r="BM459" s="225" t="s">
        <v>5114</v>
      </c>
    </row>
    <row r="460" s="2" customFormat="1" ht="16.5" customHeight="1">
      <c r="A460" s="40"/>
      <c r="B460" s="41"/>
      <c r="C460" s="214" t="s">
        <v>3606</v>
      </c>
      <c r="D460" s="214" t="s">
        <v>192</v>
      </c>
      <c r="E460" s="215" t="s">
        <v>7800</v>
      </c>
      <c r="F460" s="216" t="s">
        <v>7801</v>
      </c>
      <c r="G460" s="217" t="s">
        <v>7327</v>
      </c>
      <c r="H460" s="218">
        <v>8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1388</v>
      </c>
      <c r="AT460" s="225" t="s">
        <v>192</v>
      </c>
      <c r="AU460" s="225" t="s">
        <v>82</v>
      </c>
      <c r="AY460" s="19" t="s">
        <v>190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79</v>
      </c>
      <c r="BK460" s="226">
        <f>ROUND(I460*H460,2)</f>
        <v>0</v>
      </c>
      <c r="BL460" s="19" t="s">
        <v>1388</v>
      </c>
      <c r="BM460" s="225" t="s">
        <v>5120</v>
      </c>
    </row>
    <row r="461" s="2" customFormat="1" ht="16.5" customHeight="1">
      <c r="A461" s="40"/>
      <c r="B461" s="41"/>
      <c r="C461" s="214" t="s">
        <v>3609</v>
      </c>
      <c r="D461" s="214" t="s">
        <v>192</v>
      </c>
      <c r="E461" s="215" t="s">
        <v>7802</v>
      </c>
      <c r="F461" s="216" t="s">
        <v>7803</v>
      </c>
      <c r="G461" s="217" t="s">
        <v>7327</v>
      </c>
      <c r="H461" s="218">
        <v>696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1388</v>
      </c>
      <c r="AT461" s="225" t="s">
        <v>192</v>
      </c>
      <c r="AU461" s="225" t="s">
        <v>82</v>
      </c>
      <c r="AY461" s="19" t="s">
        <v>190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79</v>
      </c>
      <c r="BK461" s="226">
        <f>ROUND(I461*H461,2)</f>
        <v>0</v>
      </c>
      <c r="BL461" s="19" t="s">
        <v>1388</v>
      </c>
      <c r="BM461" s="225" t="s">
        <v>5126</v>
      </c>
    </row>
    <row r="462" s="2" customFormat="1" ht="16.5" customHeight="1">
      <c r="A462" s="40"/>
      <c r="B462" s="41"/>
      <c r="C462" s="214" t="s">
        <v>3612</v>
      </c>
      <c r="D462" s="214" t="s">
        <v>192</v>
      </c>
      <c r="E462" s="215" t="s">
        <v>7804</v>
      </c>
      <c r="F462" s="216" t="s">
        <v>7805</v>
      </c>
      <c r="G462" s="217" t="s">
        <v>7327</v>
      </c>
      <c r="H462" s="218">
        <v>20</v>
      </c>
      <c r="I462" s="219"/>
      <c r="J462" s="220">
        <f>ROUND(I462*H462,2)</f>
        <v>0</v>
      </c>
      <c r="K462" s="216" t="s">
        <v>19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1388</v>
      </c>
      <c r="AT462" s="225" t="s">
        <v>192</v>
      </c>
      <c r="AU462" s="225" t="s">
        <v>82</v>
      </c>
      <c r="AY462" s="19" t="s">
        <v>190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79</v>
      </c>
      <c r="BK462" s="226">
        <f>ROUND(I462*H462,2)</f>
        <v>0</v>
      </c>
      <c r="BL462" s="19" t="s">
        <v>1388</v>
      </c>
      <c r="BM462" s="225" t="s">
        <v>5134</v>
      </c>
    </row>
    <row r="463" s="2" customFormat="1" ht="16.5" customHeight="1">
      <c r="A463" s="40"/>
      <c r="B463" s="41"/>
      <c r="C463" s="214" t="s">
        <v>3615</v>
      </c>
      <c r="D463" s="214" t="s">
        <v>192</v>
      </c>
      <c r="E463" s="215" t="s">
        <v>7806</v>
      </c>
      <c r="F463" s="216" t="s">
        <v>7807</v>
      </c>
      <c r="G463" s="217" t="s">
        <v>7327</v>
      </c>
      <c r="H463" s="218">
        <v>250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1388</v>
      </c>
      <c r="AT463" s="225" t="s">
        <v>192</v>
      </c>
      <c r="AU463" s="225" t="s">
        <v>82</v>
      </c>
      <c r="AY463" s="19" t="s">
        <v>190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79</v>
      </c>
      <c r="BK463" s="226">
        <f>ROUND(I463*H463,2)</f>
        <v>0</v>
      </c>
      <c r="BL463" s="19" t="s">
        <v>1388</v>
      </c>
      <c r="BM463" s="225" t="s">
        <v>5146</v>
      </c>
    </row>
    <row r="464" s="2" customFormat="1" ht="16.5" customHeight="1">
      <c r="A464" s="40"/>
      <c r="B464" s="41"/>
      <c r="C464" s="214" t="s">
        <v>3618</v>
      </c>
      <c r="D464" s="214" t="s">
        <v>192</v>
      </c>
      <c r="E464" s="215" t="s">
        <v>7808</v>
      </c>
      <c r="F464" s="216" t="s">
        <v>7809</v>
      </c>
      <c r="G464" s="217" t="s">
        <v>7327</v>
      </c>
      <c r="H464" s="218">
        <v>33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1388</v>
      </c>
      <c r="AT464" s="225" t="s">
        <v>192</v>
      </c>
      <c r="AU464" s="225" t="s">
        <v>82</v>
      </c>
      <c r="AY464" s="19" t="s">
        <v>190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79</v>
      </c>
      <c r="BK464" s="226">
        <f>ROUND(I464*H464,2)</f>
        <v>0</v>
      </c>
      <c r="BL464" s="19" t="s">
        <v>1388</v>
      </c>
      <c r="BM464" s="225" t="s">
        <v>5191</v>
      </c>
    </row>
    <row r="465" s="2" customFormat="1" ht="16.5" customHeight="1">
      <c r="A465" s="40"/>
      <c r="B465" s="41"/>
      <c r="C465" s="214" t="s">
        <v>3622</v>
      </c>
      <c r="D465" s="214" t="s">
        <v>192</v>
      </c>
      <c r="E465" s="215" t="s">
        <v>7810</v>
      </c>
      <c r="F465" s="216" t="s">
        <v>7811</v>
      </c>
      <c r="G465" s="217" t="s">
        <v>7327</v>
      </c>
      <c r="H465" s="218">
        <v>9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1388</v>
      </c>
      <c r="AT465" s="225" t="s">
        <v>192</v>
      </c>
      <c r="AU465" s="225" t="s">
        <v>82</v>
      </c>
      <c r="AY465" s="19" t="s">
        <v>190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79</v>
      </c>
      <c r="BK465" s="226">
        <f>ROUND(I465*H465,2)</f>
        <v>0</v>
      </c>
      <c r="BL465" s="19" t="s">
        <v>1388</v>
      </c>
      <c r="BM465" s="225" t="s">
        <v>5198</v>
      </c>
    </row>
    <row r="466" s="2" customFormat="1" ht="16.5" customHeight="1">
      <c r="A466" s="40"/>
      <c r="B466" s="41"/>
      <c r="C466" s="214" t="s">
        <v>3626</v>
      </c>
      <c r="D466" s="214" t="s">
        <v>192</v>
      </c>
      <c r="E466" s="215" t="s">
        <v>7812</v>
      </c>
      <c r="F466" s="216" t="s">
        <v>7813</v>
      </c>
      <c r="G466" s="217" t="s">
        <v>7327</v>
      </c>
      <c r="H466" s="218">
        <v>15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1388</v>
      </c>
      <c r="AT466" s="225" t="s">
        <v>192</v>
      </c>
      <c r="AU466" s="225" t="s">
        <v>82</v>
      </c>
      <c r="AY466" s="19" t="s">
        <v>190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79</v>
      </c>
      <c r="BK466" s="226">
        <f>ROUND(I466*H466,2)</f>
        <v>0</v>
      </c>
      <c r="BL466" s="19" t="s">
        <v>1388</v>
      </c>
      <c r="BM466" s="225" t="s">
        <v>5204</v>
      </c>
    </row>
    <row r="467" s="2" customFormat="1" ht="16.5" customHeight="1">
      <c r="A467" s="40"/>
      <c r="B467" s="41"/>
      <c r="C467" s="214" t="s">
        <v>3629</v>
      </c>
      <c r="D467" s="214" t="s">
        <v>192</v>
      </c>
      <c r="E467" s="215" t="s">
        <v>7814</v>
      </c>
      <c r="F467" s="216" t="s">
        <v>7815</v>
      </c>
      <c r="G467" s="217" t="s">
        <v>7327</v>
      </c>
      <c r="H467" s="218">
        <v>30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1388</v>
      </c>
      <c r="AT467" s="225" t="s">
        <v>192</v>
      </c>
      <c r="AU467" s="225" t="s">
        <v>82</v>
      </c>
      <c r="AY467" s="19" t="s">
        <v>190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79</v>
      </c>
      <c r="BK467" s="226">
        <f>ROUND(I467*H467,2)</f>
        <v>0</v>
      </c>
      <c r="BL467" s="19" t="s">
        <v>1388</v>
      </c>
      <c r="BM467" s="225" t="s">
        <v>5212</v>
      </c>
    </row>
    <row r="468" s="2" customFormat="1" ht="16.5" customHeight="1">
      <c r="A468" s="40"/>
      <c r="B468" s="41"/>
      <c r="C468" s="214" t="s">
        <v>3632</v>
      </c>
      <c r="D468" s="214" t="s">
        <v>192</v>
      </c>
      <c r="E468" s="215" t="s">
        <v>7816</v>
      </c>
      <c r="F468" s="216" t="s">
        <v>7817</v>
      </c>
      <c r="G468" s="217" t="s">
        <v>7327</v>
      </c>
      <c r="H468" s="218">
        <v>90</v>
      </c>
      <c r="I468" s="219"/>
      <c r="J468" s="220">
        <f>ROUND(I468*H468,2)</f>
        <v>0</v>
      </c>
      <c r="K468" s="216" t="s">
        <v>19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1388</v>
      </c>
      <c r="AT468" s="225" t="s">
        <v>192</v>
      </c>
      <c r="AU468" s="225" t="s">
        <v>82</v>
      </c>
      <c r="AY468" s="19" t="s">
        <v>190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79</v>
      </c>
      <c r="BK468" s="226">
        <f>ROUND(I468*H468,2)</f>
        <v>0</v>
      </c>
      <c r="BL468" s="19" t="s">
        <v>1388</v>
      </c>
      <c r="BM468" s="225" t="s">
        <v>5220</v>
      </c>
    </row>
    <row r="469" s="2" customFormat="1" ht="16.5" customHeight="1">
      <c r="A469" s="40"/>
      <c r="B469" s="41"/>
      <c r="C469" s="214" t="s">
        <v>3635</v>
      </c>
      <c r="D469" s="214" t="s">
        <v>192</v>
      </c>
      <c r="E469" s="215" t="s">
        <v>7818</v>
      </c>
      <c r="F469" s="216" t="s">
        <v>7819</v>
      </c>
      <c r="G469" s="217" t="s">
        <v>7327</v>
      </c>
      <c r="H469" s="218">
        <v>1100</v>
      </c>
      <c r="I469" s="219"/>
      <c r="J469" s="220">
        <f>ROUND(I469*H469,2)</f>
        <v>0</v>
      </c>
      <c r="K469" s="216" t="s">
        <v>19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1388</v>
      </c>
      <c r="AT469" s="225" t="s">
        <v>192</v>
      </c>
      <c r="AU469" s="225" t="s">
        <v>82</v>
      </c>
      <c r="AY469" s="19" t="s">
        <v>190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79</v>
      </c>
      <c r="BK469" s="226">
        <f>ROUND(I469*H469,2)</f>
        <v>0</v>
      </c>
      <c r="BL469" s="19" t="s">
        <v>1388</v>
      </c>
      <c r="BM469" s="225" t="s">
        <v>5228</v>
      </c>
    </row>
    <row r="470" s="2" customFormat="1" ht="16.5" customHeight="1">
      <c r="A470" s="40"/>
      <c r="B470" s="41"/>
      <c r="C470" s="214" t="s">
        <v>3638</v>
      </c>
      <c r="D470" s="214" t="s">
        <v>192</v>
      </c>
      <c r="E470" s="215" t="s">
        <v>7820</v>
      </c>
      <c r="F470" s="216" t="s">
        <v>7821</v>
      </c>
      <c r="G470" s="217" t="s">
        <v>7327</v>
      </c>
      <c r="H470" s="218">
        <v>16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1388</v>
      </c>
      <c r="AT470" s="225" t="s">
        <v>192</v>
      </c>
      <c r="AU470" s="225" t="s">
        <v>82</v>
      </c>
      <c r="AY470" s="19" t="s">
        <v>190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79</v>
      </c>
      <c r="BK470" s="226">
        <f>ROUND(I470*H470,2)</f>
        <v>0</v>
      </c>
      <c r="BL470" s="19" t="s">
        <v>1388</v>
      </c>
      <c r="BM470" s="225" t="s">
        <v>5236</v>
      </c>
    </row>
    <row r="471" s="2" customFormat="1" ht="16.5" customHeight="1">
      <c r="A471" s="40"/>
      <c r="B471" s="41"/>
      <c r="C471" s="214" t="s">
        <v>3641</v>
      </c>
      <c r="D471" s="214" t="s">
        <v>192</v>
      </c>
      <c r="E471" s="215" t="s">
        <v>7822</v>
      </c>
      <c r="F471" s="216" t="s">
        <v>7823</v>
      </c>
      <c r="G471" s="217" t="s">
        <v>7327</v>
      </c>
      <c r="H471" s="218">
        <v>45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1388</v>
      </c>
      <c r="AT471" s="225" t="s">
        <v>192</v>
      </c>
      <c r="AU471" s="225" t="s">
        <v>82</v>
      </c>
      <c r="AY471" s="19" t="s">
        <v>190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79</v>
      </c>
      <c r="BK471" s="226">
        <f>ROUND(I471*H471,2)</f>
        <v>0</v>
      </c>
      <c r="BL471" s="19" t="s">
        <v>1388</v>
      </c>
      <c r="BM471" s="225" t="s">
        <v>5244</v>
      </c>
    </row>
    <row r="472" s="2" customFormat="1" ht="24.15" customHeight="1">
      <c r="A472" s="40"/>
      <c r="B472" s="41"/>
      <c r="C472" s="214" t="s">
        <v>3645</v>
      </c>
      <c r="D472" s="214" t="s">
        <v>192</v>
      </c>
      <c r="E472" s="215" t="s">
        <v>7824</v>
      </c>
      <c r="F472" s="216" t="s">
        <v>7825</v>
      </c>
      <c r="G472" s="217" t="s">
        <v>7327</v>
      </c>
      <c r="H472" s="218">
        <v>17</v>
      </c>
      <c r="I472" s="219"/>
      <c r="J472" s="220">
        <f>ROUND(I472*H472,2)</f>
        <v>0</v>
      </c>
      <c r="K472" s="216" t="s">
        <v>19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1388</v>
      </c>
      <c r="AT472" s="225" t="s">
        <v>192</v>
      </c>
      <c r="AU472" s="225" t="s">
        <v>82</v>
      </c>
      <c r="AY472" s="19" t="s">
        <v>190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79</v>
      </c>
      <c r="BK472" s="226">
        <f>ROUND(I472*H472,2)</f>
        <v>0</v>
      </c>
      <c r="BL472" s="19" t="s">
        <v>1388</v>
      </c>
      <c r="BM472" s="225" t="s">
        <v>5251</v>
      </c>
    </row>
    <row r="473" s="12" customFormat="1" ht="25.92" customHeight="1">
      <c r="A473" s="12"/>
      <c r="B473" s="198"/>
      <c r="C473" s="199"/>
      <c r="D473" s="200" t="s">
        <v>71</v>
      </c>
      <c r="E473" s="201" t="s">
        <v>7826</v>
      </c>
      <c r="F473" s="201" t="s">
        <v>5025</v>
      </c>
      <c r="G473" s="199"/>
      <c r="H473" s="199"/>
      <c r="I473" s="202"/>
      <c r="J473" s="203">
        <f>BK473</f>
        <v>0</v>
      </c>
      <c r="K473" s="199"/>
      <c r="L473" s="204"/>
      <c r="M473" s="205"/>
      <c r="N473" s="206"/>
      <c r="O473" s="206"/>
      <c r="P473" s="207">
        <f>P474</f>
        <v>0</v>
      </c>
      <c r="Q473" s="206"/>
      <c r="R473" s="207">
        <f>R474</f>
        <v>0</v>
      </c>
      <c r="S473" s="206"/>
      <c r="T473" s="208">
        <f>T474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9" t="s">
        <v>79</v>
      </c>
      <c r="AT473" s="210" t="s">
        <v>71</v>
      </c>
      <c r="AU473" s="210" t="s">
        <v>72</v>
      </c>
      <c r="AY473" s="209" t="s">
        <v>190</v>
      </c>
      <c r="BK473" s="211">
        <f>BK474</f>
        <v>0</v>
      </c>
    </row>
    <row r="474" s="12" customFormat="1" ht="22.8" customHeight="1">
      <c r="A474" s="12"/>
      <c r="B474" s="198"/>
      <c r="C474" s="199"/>
      <c r="D474" s="200" t="s">
        <v>71</v>
      </c>
      <c r="E474" s="212" t="s">
        <v>7827</v>
      </c>
      <c r="F474" s="212" t="s">
        <v>5025</v>
      </c>
      <c r="G474" s="199"/>
      <c r="H474" s="199"/>
      <c r="I474" s="202"/>
      <c r="J474" s="213">
        <f>BK474</f>
        <v>0</v>
      </c>
      <c r="K474" s="199"/>
      <c r="L474" s="204"/>
      <c r="M474" s="205"/>
      <c r="N474" s="206"/>
      <c r="O474" s="206"/>
      <c r="P474" s="207">
        <f>SUM(P475:P491)</f>
        <v>0</v>
      </c>
      <c r="Q474" s="206"/>
      <c r="R474" s="207">
        <f>SUM(R475:R491)</f>
        <v>0</v>
      </c>
      <c r="S474" s="206"/>
      <c r="T474" s="208">
        <f>SUM(T475:T491)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9" t="s">
        <v>79</v>
      </c>
      <c r="AT474" s="210" t="s">
        <v>71</v>
      </c>
      <c r="AU474" s="210" t="s">
        <v>79</v>
      </c>
      <c r="AY474" s="209" t="s">
        <v>190</v>
      </c>
      <c r="BK474" s="211">
        <f>SUM(BK475:BK491)</f>
        <v>0</v>
      </c>
    </row>
    <row r="475" s="2" customFormat="1" ht="16.5" customHeight="1">
      <c r="A475" s="40"/>
      <c r="B475" s="41"/>
      <c r="C475" s="214" t="s">
        <v>3649</v>
      </c>
      <c r="D475" s="214" t="s">
        <v>192</v>
      </c>
      <c r="E475" s="215" t="s">
        <v>7828</v>
      </c>
      <c r="F475" s="216" t="s">
        <v>7829</v>
      </c>
      <c r="G475" s="217" t="s">
        <v>553</v>
      </c>
      <c r="H475" s="218">
        <v>1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1388</v>
      </c>
      <c r="AT475" s="225" t="s">
        <v>192</v>
      </c>
      <c r="AU475" s="225" t="s">
        <v>82</v>
      </c>
      <c r="AY475" s="19" t="s">
        <v>190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79</v>
      </c>
      <c r="BK475" s="226">
        <f>ROUND(I475*H475,2)</f>
        <v>0</v>
      </c>
      <c r="BL475" s="19" t="s">
        <v>1388</v>
      </c>
      <c r="BM475" s="225" t="s">
        <v>5259</v>
      </c>
    </row>
    <row r="476" s="2" customFormat="1" ht="16.5" customHeight="1">
      <c r="A476" s="40"/>
      <c r="B476" s="41"/>
      <c r="C476" s="214" t="s">
        <v>3652</v>
      </c>
      <c r="D476" s="214" t="s">
        <v>192</v>
      </c>
      <c r="E476" s="215" t="s">
        <v>7830</v>
      </c>
      <c r="F476" s="216" t="s">
        <v>7831</v>
      </c>
      <c r="G476" s="217" t="s">
        <v>553</v>
      </c>
      <c r="H476" s="218">
        <v>1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1388</v>
      </c>
      <c r="AT476" s="225" t="s">
        <v>192</v>
      </c>
      <c r="AU476" s="225" t="s">
        <v>82</v>
      </c>
      <c r="AY476" s="19" t="s">
        <v>190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79</v>
      </c>
      <c r="BK476" s="226">
        <f>ROUND(I476*H476,2)</f>
        <v>0</v>
      </c>
      <c r="BL476" s="19" t="s">
        <v>1388</v>
      </c>
      <c r="BM476" s="225" t="s">
        <v>5267</v>
      </c>
    </row>
    <row r="477" s="2" customFormat="1" ht="16.5" customHeight="1">
      <c r="A477" s="40"/>
      <c r="B477" s="41"/>
      <c r="C477" s="214" t="s">
        <v>3655</v>
      </c>
      <c r="D477" s="214" t="s">
        <v>192</v>
      </c>
      <c r="E477" s="215" t="s">
        <v>7832</v>
      </c>
      <c r="F477" s="216" t="s">
        <v>7833</v>
      </c>
      <c r="G477" s="217" t="s">
        <v>553</v>
      </c>
      <c r="H477" s="218">
        <v>1</v>
      </c>
      <c r="I477" s="219"/>
      <c r="J477" s="220">
        <f>ROUND(I477*H477,2)</f>
        <v>0</v>
      </c>
      <c r="K477" s="216" t="s">
        <v>19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1388</v>
      </c>
      <c r="AT477" s="225" t="s">
        <v>192</v>
      </c>
      <c r="AU477" s="225" t="s">
        <v>82</v>
      </c>
      <c r="AY477" s="19" t="s">
        <v>190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79</v>
      </c>
      <c r="BK477" s="226">
        <f>ROUND(I477*H477,2)</f>
        <v>0</v>
      </c>
      <c r="BL477" s="19" t="s">
        <v>1388</v>
      </c>
      <c r="BM477" s="225" t="s">
        <v>5275</v>
      </c>
    </row>
    <row r="478" s="2" customFormat="1" ht="24.15" customHeight="1">
      <c r="A478" s="40"/>
      <c r="B478" s="41"/>
      <c r="C478" s="214" t="s">
        <v>3658</v>
      </c>
      <c r="D478" s="214" t="s">
        <v>192</v>
      </c>
      <c r="E478" s="215" t="s">
        <v>7834</v>
      </c>
      <c r="F478" s="216" t="s">
        <v>7835</v>
      </c>
      <c r="G478" s="217" t="s">
        <v>553</v>
      </c>
      <c r="H478" s="218">
        <v>1</v>
      </c>
      <c r="I478" s="219"/>
      <c r="J478" s="220">
        <f>ROUND(I478*H478,2)</f>
        <v>0</v>
      </c>
      <c r="K478" s="216" t="s">
        <v>19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1388</v>
      </c>
      <c r="AT478" s="225" t="s">
        <v>192</v>
      </c>
      <c r="AU478" s="225" t="s">
        <v>82</v>
      </c>
      <c r="AY478" s="19" t="s">
        <v>190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79</v>
      </c>
      <c r="BK478" s="226">
        <f>ROUND(I478*H478,2)</f>
        <v>0</v>
      </c>
      <c r="BL478" s="19" t="s">
        <v>1388</v>
      </c>
      <c r="BM478" s="225" t="s">
        <v>5283</v>
      </c>
    </row>
    <row r="479" s="2" customFormat="1" ht="16.5" customHeight="1">
      <c r="A479" s="40"/>
      <c r="B479" s="41"/>
      <c r="C479" s="214" t="s">
        <v>3661</v>
      </c>
      <c r="D479" s="214" t="s">
        <v>192</v>
      </c>
      <c r="E479" s="215" t="s">
        <v>7836</v>
      </c>
      <c r="F479" s="216" t="s">
        <v>7837</v>
      </c>
      <c r="G479" s="217" t="s">
        <v>553</v>
      </c>
      <c r="H479" s="218">
        <v>1</v>
      </c>
      <c r="I479" s="219"/>
      <c r="J479" s="220">
        <f>ROUND(I479*H479,2)</f>
        <v>0</v>
      </c>
      <c r="K479" s="216" t="s">
        <v>19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1388</v>
      </c>
      <c r="AT479" s="225" t="s">
        <v>192</v>
      </c>
      <c r="AU479" s="225" t="s">
        <v>82</v>
      </c>
      <c r="AY479" s="19" t="s">
        <v>190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79</v>
      </c>
      <c r="BK479" s="226">
        <f>ROUND(I479*H479,2)</f>
        <v>0</v>
      </c>
      <c r="BL479" s="19" t="s">
        <v>1388</v>
      </c>
      <c r="BM479" s="225" t="s">
        <v>5293</v>
      </c>
    </row>
    <row r="480" s="2" customFormat="1" ht="16.5" customHeight="1">
      <c r="A480" s="40"/>
      <c r="B480" s="41"/>
      <c r="C480" s="214" t="s">
        <v>3664</v>
      </c>
      <c r="D480" s="214" t="s">
        <v>192</v>
      </c>
      <c r="E480" s="215" t="s">
        <v>7838</v>
      </c>
      <c r="F480" s="216" t="s">
        <v>7839</v>
      </c>
      <c r="G480" s="217" t="s">
        <v>553</v>
      </c>
      <c r="H480" s="218">
        <v>1</v>
      </c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1388</v>
      </c>
      <c r="AT480" s="225" t="s">
        <v>192</v>
      </c>
      <c r="AU480" s="225" t="s">
        <v>82</v>
      </c>
      <c r="AY480" s="19" t="s">
        <v>190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79</v>
      </c>
      <c r="BK480" s="226">
        <f>ROUND(I480*H480,2)</f>
        <v>0</v>
      </c>
      <c r="BL480" s="19" t="s">
        <v>1388</v>
      </c>
      <c r="BM480" s="225" t="s">
        <v>5302</v>
      </c>
    </row>
    <row r="481" s="2" customFormat="1" ht="16.5" customHeight="1">
      <c r="A481" s="40"/>
      <c r="B481" s="41"/>
      <c r="C481" s="214" t="s">
        <v>3667</v>
      </c>
      <c r="D481" s="214" t="s">
        <v>192</v>
      </c>
      <c r="E481" s="215" t="s">
        <v>7840</v>
      </c>
      <c r="F481" s="216" t="s">
        <v>7841</v>
      </c>
      <c r="G481" s="217" t="s">
        <v>553</v>
      </c>
      <c r="H481" s="218">
        <v>1</v>
      </c>
      <c r="I481" s="219"/>
      <c r="J481" s="220">
        <f>ROUND(I481*H481,2)</f>
        <v>0</v>
      </c>
      <c r="K481" s="216" t="s">
        <v>19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1388</v>
      </c>
      <c r="AT481" s="225" t="s">
        <v>192</v>
      </c>
      <c r="AU481" s="225" t="s">
        <v>82</v>
      </c>
      <c r="AY481" s="19" t="s">
        <v>190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79</v>
      </c>
      <c r="BK481" s="226">
        <f>ROUND(I481*H481,2)</f>
        <v>0</v>
      </c>
      <c r="BL481" s="19" t="s">
        <v>1388</v>
      </c>
      <c r="BM481" s="225" t="s">
        <v>5309</v>
      </c>
    </row>
    <row r="482" s="2" customFormat="1" ht="16.5" customHeight="1">
      <c r="A482" s="40"/>
      <c r="B482" s="41"/>
      <c r="C482" s="214" t="s">
        <v>3670</v>
      </c>
      <c r="D482" s="214" t="s">
        <v>192</v>
      </c>
      <c r="E482" s="215" t="s">
        <v>7842</v>
      </c>
      <c r="F482" s="216" t="s">
        <v>7843</v>
      </c>
      <c r="G482" s="217" t="s">
        <v>553</v>
      </c>
      <c r="H482" s="218">
        <v>1</v>
      </c>
      <c r="I482" s="219"/>
      <c r="J482" s="220">
        <f>ROUND(I482*H482,2)</f>
        <v>0</v>
      </c>
      <c r="K482" s="216" t="s">
        <v>19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1388</v>
      </c>
      <c r="AT482" s="225" t="s">
        <v>192</v>
      </c>
      <c r="AU482" s="225" t="s">
        <v>82</v>
      </c>
      <c r="AY482" s="19" t="s">
        <v>190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79</v>
      </c>
      <c r="BK482" s="226">
        <f>ROUND(I482*H482,2)</f>
        <v>0</v>
      </c>
      <c r="BL482" s="19" t="s">
        <v>1388</v>
      </c>
      <c r="BM482" s="225" t="s">
        <v>5317</v>
      </c>
    </row>
    <row r="483" s="2" customFormat="1" ht="21.75" customHeight="1">
      <c r="A483" s="40"/>
      <c r="B483" s="41"/>
      <c r="C483" s="214" t="s">
        <v>3674</v>
      </c>
      <c r="D483" s="214" t="s">
        <v>192</v>
      </c>
      <c r="E483" s="215" t="s">
        <v>7844</v>
      </c>
      <c r="F483" s="216" t="s">
        <v>7845</v>
      </c>
      <c r="G483" s="217" t="s">
        <v>553</v>
      </c>
      <c r="H483" s="218">
        <v>1</v>
      </c>
      <c r="I483" s="219"/>
      <c r="J483" s="220">
        <f>ROUND(I483*H483,2)</f>
        <v>0</v>
      </c>
      <c r="K483" s="216" t="s">
        <v>19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1388</v>
      </c>
      <c r="AT483" s="225" t="s">
        <v>192</v>
      </c>
      <c r="AU483" s="225" t="s">
        <v>82</v>
      </c>
      <c r="AY483" s="19" t="s">
        <v>190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79</v>
      </c>
      <c r="BK483" s="226">
        <f>ROUND(I483*H483,2)</f>
        <v>0</v>
      </c>
      <c r="BL483" s="19" t="s">
        <v>1388</v>
      </c>
      <c r="BM483" s="225" t="s">
        <v>5325</v>
      </c>
    </row>
    <row r="484" s="2" customFormat="1" ht="16.5" customHeight="1">
      <c r="A484" s="40"/>
      <c r="B484" s="41"/>
      <c r="C484" s="214" t="s">
        <v>3678</v>
      </c>
      <c r="D484" s="214" t="s">
        <v>192</v>
      </c>
      <c r="E484" s="215" t="s">
        <v>7846</v>
      </c>
      <c r="F484" s="216" t="s">
        <v>7847</v>
      </c>
      <c r="G484" s="217" t="s">
        <v>553</v>
      </c>
      <c r="H484" s="218">
        <v>1</v>
      </c>
      <c r="I484" s="219"/>
      <c r="J484" s="220">
        <f>ROUND(I484*H484,2)</f>
        <v>0</v>
      </c>
      <c r="K484" s="216" t="s">
        <v>19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1388</v>
      </c>
      <c r="AT484" s="225" t="s">
        <v>192</v>
      </c>
      <c r="AU484" s="225" t="s">
        <v>82</v>
      </c>
      <c r="AY484" s="19" t="s">
        <v>190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79</v>
      </c>
      <c r="BK484" s="226">
        <f>ROUND(I484*H484,2)</f>
        <v>0</v>
      </c>
      <c r="BL484" s="19" t="s">
        <v>1388</v>
      </c>
      <c r="BM484" s="225" t="s">
        <v>3214</v>
      </c>
    </row>
    <row r="485" s="2" customFormat="1" ht="24.15" customHeight="1">
      <c r="A485" s="40"/>
      <c r="B485" s="41"/>
      <c r="C485" s="214" t="s">
        <v>3682</v>
      </c>
      <c r="D485" s="214" t="s">
        <v>192</v>
      </c>
      <c r="E485" s="215" t="s">
        <v>7848</v>
      </c>
      <c r="F485" s="216" t="s">
        <v>7849</v>
      </c>
      <c r="G485" s="217" t="s">
        <v>553</v>
      </c>
      <c r="H485" s="218">
        <v>1</v>
      </c>
      <c r="I485" s="219"/>
      <c r="J485" s="220">
        <f>ROUND(I485*H485,2)</f>
        <v>0</v>
      </c>
      <c r="K485" s="216" t="s">
        <v>19</v>
      </c>
      <c r="L485" s="46"/>
      <c r="M485" s="221" t="s">
        <v>19</v>
      </c>
      <c r="N485" s="222" t="s">
        <v>43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1388</v>
      </c>
      <c r="AT485" s="225" t="s">
        <v>192</v>
      </c>
      <c r="AU485" s="225" t="s">
        <v>82</v>
      </c>
      <c r="AY485" s="19" t="s">
        <v>190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79</v>
      </c>
      <c r="BK485" s="226">
        <f>ROUND(I485*H485,2)</f>
        <v>0</v>
      </c>
      <c r="BL485" s="19" t="s">
        <v>1388</v>
      </c>
      <c r="BM485" s="225" t="s">
        <v>5021</v>
      </c>
    </row>
    <row r="486" s="2" customFormat="1" ht="16.5" customHeight="1">
      <c r="A486" s="40"/>
      <c r="B486" s="41"/>
      <c r="C486" s="214" t="s">
        <v>3685</v>
      </c>
      <c r="D486" s="214" t="s">
        <v>192</v>
      </c>
      <c r="E486" s="215" t="s">
        <v>7850</v>
      </c>
      <c r="F486" s="216" t="s">
        <v>7851</v>
      </c>
      <c r="G486" s="217" t="s">
        <v>553</v>
      </c>
      <c r="H486" s="218">
        <v>1</v>
      </c>
      <c r="I486" s="219"/>
      <c r="J486" s="220">
        <f>ROUND(I486*H486,2)</f>
        <v>0</v>
      </c>
      <c r="K486" s="216" t="s">
        <v>19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1388</v>
      </c>
      <c r="AT486" s="225" t="s">
        <v>192</v>
      </c>
      <c r="AU486" s="225" t="s">
        <v>82</v>
      </c>
      <c r="AY486" s="19" t="s">
        <v>190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79</v>
      </c>
      <c r="BK486" s="226">
        <f>ROUND(I486*H486,2)</f>
        <v>0</v>
      </c>
      <c r="BL486" s="19" t="s">
        <v>1388</v>
      </c>
      <c r="BM486" s="225" t="s">
        <v>922</v>
      </c>
    </row>
    <row r="487" s="2" customFormat="1" ht="16.5" customHeight="1">
      <c r="A487" s="40"/>
      <c r="B487" s="41"/>
      <c r="C487" s="214" t="s">
        <v>3688</v>
      </c>
      <c r="D487" s="214" t="s">
        <v>192</v>
      </c>
      <c r="E487" s="215" t="s">
        <v>7852</v>
      </c>
      <c r="F487" s="216" t="s">
        <v>7853</v>
      </c>
      <c r="G487" s="217" t="s">
        <v>553</v>
      </c>
      <c r="H487" s="218">
        <v>1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1388</v>
      </c>
      <c r="AT487" s="225" t="s">
        <v>192</v>
      </c>
      <c r="AU487" s="225" t="s">
        <v>82</v>
      </c>
      <c r="AY487" s="19" t="s">
        <v>190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79</v>
      </c>
      <c r="BK487" s="226">
        <f>ROUND(I487*H487,2)</f>
        <v>0</v>
      </c>
      <c r="BL487" s="19" t="s">
        <v>1388</v>
      </c>
      <c r="BM487" s="225" t="s">
        <v>5179</v>
      </c>
    </row>
    <row r="488" s="2" customFormat="1" ht="16.5" customHeight="1">
      <c r="A488" s="40"/>
      <c r="B488" s="41"/>
      <c r="C488" s="214" t="s">
        <v>3692</v>
      </c>
      <c r="D488" s="214" t="s">
        <v>192</v>
      </c>
      <c r="E488" s="215" t="s">
        <v>7854</v>
      </c>
      <c r="F488" s="216" t="s">
        <v>7855</v>
      </c>
      <c r="G488" s="217" t="s">
        <v>553</v>
      </c>
      <c r="H488" s="218">
        <v>1</v>
      </c>
      <c r="I488" s="219"/>
      <c r="J488" s="220">
        <f>ROUND(I488*H488,2)</f>
        <v>0</v>
      </c>
      <c r="K488" s="216" t="s">
        <v>19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1388</v>
      </c>
      <c r="AT488" s="225" t="s">
        <v>192</v>
      </c>
      <c r="AU488" s="225" t="s">
        <v>82</v>
      </c>
      <c r="AY488" s="19" t="s">
        <v>190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1388</v>
      </c>
      <c r="BM488" s="225" t="s">
        <v>5163</v>
      </c>
    </row>
    <row r="489" s="2" customFormat="1" ht="24.15" customHeight="1">
      <c r="A489" s="40"/>
      <c r="B489" s="41"/>
      <c r="C489" s="214" t="s">
        <v>3695</v>
      </c>
      <c r="D489" s="214" t="s">
        <v>192</v>
      </c>
      <c r="E489" s="215" t="s">
        <v>7856</v>
      </c>
      <c r="F489" s="216" t="s">
        <v>7835</v>
      </c>
      <c r="G489" s="217" t="s">
        <v>553</v>
      </c>
      <c r="H489" s="218">
        <v>1</v>
      </c>
      <c r="I489" s="219"/>
      <c r="J489" s="220">
        <f>ROUND(I489*H489,2)</f>
        <v>0</v>
      </c>
      <c r="K489" s="216" t="s">
        <v>19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1388</v>
      </c>
      <c r="AT489" s="225" t="s">
        <v>192</v>
      </c>
      <c r="AU489" s="225" t="s">
        <v>82</v>
      </c>
      <c r="AY489" s="19" t="s">
        <v>190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79</v>
      </c>
      <c r="BK489" s="226">
        <f>ROUND(I489*H489,2)</f>
        <v>0</v>
      </c>
      <c r="BL489" s="19" t="s">
        <v>1388</v>
      </c>
      <c r="BM489" s="225" t="s">
        <v>5171</v>
      </c>
    </row>
    <row r="490" s="2" customFormat="1" ht="16.5" customHeight="1">
      <c r="A490" s="40"/>
      <c r="B490" s="41"/>
      <c r="C490" s="214" t="s">
        <v>3698</v>
      </c>
      <c r="D490" s="214" t="s">
        <v>192</v>
      </c>
      <c r="E490" s="215" t="s">
        <v>7857</v>
      </c>
      <c r="F490" s="216" t="s">
        <v>7858</v>
      </c>
      <c r="G490" s="217" t="s">
        <v>553</v>
      </c>
      <c r="H490" s="218">
        <v>1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1388</v>
      </c>
      <c r="AT490" s="225" t="s">
        <v>192</v>
      </c>
      <c r="AU490" s="225" t="s">
        <v>82</v>
      </c>
      <c r="AY490" s="19" t="s">
        <v>190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79</v>
      </c>
      <c r="BK490" s="226">
        <f>ROUND(I490*H490,2)</f>
        <v>0</v>
      </c>
      <c r="BL490" s="19" t="s">
        <v>1388</v>
      </c>
      <c r="BM490" s="225" t="s">
        <v>5183</v>
      </c>
    </row>
    <row r="491" s="2" customFormat="1" ht="24.15" customHeight="1">
      <c r="A491" s="40"/>
      <c r="B491" s="41"/>
      <c r="C491" s="214" t="s">
        <v>3702</v>
      </c>
      <c r="D491" s="214" t="s">
        <v>192</v>
      </c>
      <c r="E491" s="215" t="s">
        <v>7859</v>
      </c>
      <c r="F491" s="216" t="s">
        <v>7860</v>
      </c>
      <c r="G491" s="217" t="s">
        <v>408</v>
      </c>
      <c r="H491" s="218">
        <v>1</v>
      </c>
      <c r="I491" s="219"/>
      <c r="J491" s="220">
        <f>ROUND(I491*H491,2)</f>
        <v>0</v>
      </c>
      <c r="K491" s="216" t="s">
        <v>19</v>
      </c>
      <c r="L491" s="46"/>
      <c r="M491" s="297" t="s">
        <v>19</v>
      </c>
      <c r="N491" s="298" t="s">
        <v>43</v>
      </c>
      <c r="O491" s="277"/>
      <c r="P491" s="299">
        <f>O491*H491</f>
        <v>0</v>
      </c>
      <c r="Q491" s="299">
        <v>0</v>
      </c>
      <c r="R491" s="299">
        <f>Q491*H491</f>
        <v>0</v>
      </c>
      <c r="S491" s="299">
        <v>0</v>
      </c>
      <c r="T491" s="300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1388</v>
      </c>
      <c r="AT491" s="225" t="s">
        <v>192</v>
      </c>
      <c r="AU491" s="225" t="s">
        <v>82</v>
      </c>
      <c r="AY491" s="19" t="s">
        <v>190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79</v>
      </c>
      <c r="BK491" s="226">
        <f>ROUND(I491*H491,2)</f>
        <v>0</v>
      </c>
      <c r="BL491" s="19" t="s">
        <v>1388</v>
      </c>
      <c r="BM491" s="225" t="s">
        <v>7861</v>
      </c>
    </row>
    <row r="492" s="2" customFormat="1" ht="6.96" customHeight="1">
      <c r="A492" s="40"/>
      <c r="B492" s="61"/>
      <c r="C492" s="62"/>
      <c r="D492" s="62"/>
      <c r="E492" s="62"/>
      <c r="F492" s="62"/>
      <c r="G492" s="62"/>
      <c r="H492" s="62"/>
      <c r="I492" s="62"/>
      <c r="J492" s="62"/>
      <c r="K492" s="62"/>
      <c r="L492" s="46"/>
      <c r="M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</sheetData>
  <sheetProtection sheet="1" autoFilter="0" formatColumns="0" formatRows="0" objects="1" scenarios="1" spinCount="100000" saltValue="hzsJdSbmASKb7HA1T8tNQduBCmDDo4ij2w30fdiE3tZVSjcma/dwkUQ2SNzVWR20U91m9BV/88uBs/Ua2g17vQ==" hashValue="Kl6vYsbOkdPi1/9HuQl8kqq4BL5zXXnGNLJ1P8YHBkTA7tzc8c0e1hduVMTnb3tzXLj4SK7YhANV/MHjJ1S4bA==" algorithmName="SHA-512" password="C46D"/>
  <autoFilter ref="C111:K4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0:H100"/>
    <mergeCell ref="E102:H102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7862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ROUND((SUM(BE97:BE186)),  2)</f>
        <v>0</v>
      </c>
      <c r="G35" s="40"/>
      <c r="H35" s="40"/>
      <c r="I35" s="159">
        <v>0.20999999999999999</v>
      </c>
      <c r="J35" s="158">
        <f>ROUND(((SUM(BE97:BE186))*I35),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ROUND((SUM(BF97:BF186)),  2)</f>
        <v>0</v>
      </c>
      <c r="G36" s="40"/>
      <c r="H36" s="40"/>
      <c r="I36" s="159">
        <v>0.14999999999999999</v>
      </c>
      <c r="J36" s="158">
        <f>ROUND(((SUM(BF97:BF186))*I36),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ROUND((SUM(BG97:BG186)),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ROUND((SUM(BH97:BH186)),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ROUND((SUM(BI97:BI186)),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D.1.4.09 - Zařízení slaboproudé elektrotechniky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7863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7864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7865</v>
      </c>
      <c r="E66" s="179"/>
      <c r="F66" s="179"/>
      <c r="G66" s="179"/>
      <c r="H66" s="179"/>
      <c r="I66" s="179"/>
      <c r="J66" s="180">
        <f>J128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7866</v>
      </c>
      <c r="E67" s="184"/>
      <c r="F67" s="184"/>
      <c r="G67" s="184"/>
      <c r="H67" s="184"/>
      <c r="I67" s="184"/>
      <c r="J67" s="185">
        <f>J129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7867</v>
      </c>
      <c r="E68" s="179"/>
      <c r="F68" s="179"/>
      <c r="G68" s="179"/>
      <c r="H68" s="179"/>
      <c r="I68" s="179"/>
      <c r="J68" s="180">
        <f>J140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7868</v>
      </c>
      <c r="E69" s="184"/>
      <c r="F69" s="184"/>
      <c r="G69" s="184"/>
      <c r="H69" s="184"/>
      <c r="I69" s="184"/>
      <c r="J69" s="185">
        <f>J141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7869</v>
      </c>
      <c r="E70" s="179"/>
      <c r="F70" s="179"/>
      <c r="G70" s="179"/>
      <c r="H70" s="179"/>
      <c r="I70" s="179"/>
      <c r="J70" s="180">
        <f>J158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7870</v>
      </c>
      <c r="E71" s="184"/>
      <c r="F71" s="184"/>
      <c r="G71" s="184"/>
      <c r="H71" s="184"/>
      <c r="I71" s="184"/>
      <c r="J71" s="185">
        <f>J159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7871</v>
      </c>
      <c r="E72" s="179"/>
      <c r="F72" s="179"/>
      <c r="G72" s="179"/>
      <c r="H72" s="179"/>
      <c r="I72" s="179"/>
      <c r="J72" s="180">
        <f>J170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7872</v>
      </c>
      <c r="E73" s="184"/>
      <c r="F73" s="184"/>
      <c r="G73" s="184"/>
      <c r="H73" s="184"/>
      <c r="I73" s="184"/>
      <c r="J73" s="185">
        <f>J171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7873</v>
      </c>
      <c r="E74" s="179"/>
      <c r="F74" s="179"/>
      <c r="G74" s="179"/>
      <c r="H74" s="179"/>
      <c r="I74" s="179"/>
      <c r="J74" s="180">
        <f>J177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2"/>
      <c r="C75" s="127"/>
      <c r="D75" s="183" t="s">
        <v>7874</v>
      </c>
      <c r="E75" s="184"/>
      <c r="F75" s="184"/>
      <c r="G75" s="184"/>
      <c r="H75" s="184"/>
      <c r="I75" s="184"/>
      <c r="J75" s="185">
        <f>J178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175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SŠ uměleckoprůmyslová Ústí nad Orlicí - areál Perla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155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698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157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D.1.4.09 - Zařízení slaboproudé elektrotechniky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18. 10. 2023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Pardubický kraj</v>
      </c>
      <c r="G93" s="42"/>
      <c r="H93" s="42"/>
      <c r="I93" s="34" t="s">
        <v>31</v>
      </c>
      <c r="J93" s="38" t="str">
        <f>E23</f>
        <v>Te3s studio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Rozpočtování staveb Šebela s.r.o.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176</v>
      </c>
      <c r="D96" s="190" t="s">
        <v>57</v>
      </c>
      <c r="E96" s="190" t="s">
        <v>53</v>
      </c>
      <c r="F96" s="190" t="s">
        <v>54</v>
      </c>
      <c r="G96" s="190" t="s">
        <v>177</v>
      </c>
      <c r="H96" s="190" t="s">
        <v>178</v>
      </c>
      <c r="I96" s="190" t="s">
        <v>179</v>
      </c>
      <c r="J96" s="190" t="s">
        <v>162</v>
      </c>
      <c r="K96" s="191" t="s">
        <v>180</v>
      </c>
      <c r="L96" s="192"/>
      <c r="M96" s="94" t="s">
        <v>19</v>
      </c>
      <c r="N96" s="95" t="s">
        <v>42</v>
      </c>
      <c r="O96" s="95" t="s">
        <v>181</v>
      </c>
      <c r="P96" s="95" t="s">
        <v>182</v>
      </c>
      <c r="Q96" s="95" t="s">
        <v>183</v>
      </c>
      <c r="R96" s="95" t="s">
        <v>184</v>
      </c>
      <c r="S96" s="95" t="s">
        <v>185</v>
      </c>
      <c r="T96" s="96" t="s">
        <v>186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187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P98+P128+P140+P158+P170+P177</f>
        <v>0</v>
      </c>
      <c r="Q97" s="98"/>
      <c r="R97" s="195">
        <f>R98+R128+R140+R158+R170+R177</f>
        <v>0</v>
      </c>
      <c r="S97" s="98"/>
      <c r="T97" s="196">
        <f>T98+T128+T140+T158+T170+T177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163</v>
      </c>
      <c r="BK97" s="197">
        <f>BK98+BK128+BK140+BK158+BK170+BK177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7875</v>
      </c>
      <c r="F98" s="201" t="s">
        <v>7876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</f>
        <v>0</v>
      </c>
      <c r="Q98" s="206"/>
      <c r="R98" s="207">
        <f>R99</f>
        <v>0</v>
      </c>
      <c r="S98" s="206"/>
      <c r="T98" s="208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190</v>
      </c>
      <c r="BK98" s="211">
        <f>BK99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7877</v>
      </c>
      <c r="F99" s="212" t="s">
        <v>7876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SUM(P100:P127)</f>
        <v>0</v>
      </c>
      <c r="Q99" s="206"/>
      <c r="R99" s="207">
        <f>SUM(R100:R127)</f>
        <v>0</v>
      </c>
      <c r="S99" s="206"/>
      <c r="T99" s="208">
        <f>SUM(T100:T127)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190</v>
      </c>
      <c r="BK99" s="211">
        <f>SUM(BK100:BK127)</f>
        <v>0</v>
      </c>
    </row>
    <row r="100" s="2" customFormat="1" ht="16.5" customHeight="1">
      <c r="A100" s="40"/>
      <c r="B100" s="41"/>
      <c r="C100" s="214" t="s">
        <v>79</v>
      </c>
      <c r="D100" s="214" t="s">
        <v>192</v>
      </c>
      <c r="E100" s="215" t="s">
        <v>7859</v>
      </c>
      <c r="F100" s="216" t="s">
        <v>7878</v>
      </c>
      <c r="G100" s="217" t="s">
        <v>7327</v>
      </c>
      <c r="H100" s="218">
        <v>192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1388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1388</v>
      </c>
      <c r="BM100" s="225" t="s">
        <v>82</v>
      </c>
    </row>
    <row r="101" s="2" customFormat="1" ht="16.5" customHeight="1">
      <c r="A101" s="40"/>
      <c r="B101" s="41"/>
      <c r="C101" s="214" t="s">
        <v>82</v>
      </c>
      <c r="D101" s="214" t="s">
        <v>192</v>
      </c>
      <c r="E101" s="215" t="s">
        <v>7879</v>
      </c>
      <c r="F101" s="216" t="s">
        <v>7880</v>
      </c>
      <c r="G101" s="217" t="s">
        <v>7327</v>
      </c>
      <c r="H101" s="218">
        <v>34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1388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1388</v>
      </c>
      <c r="BM101" s="225" t="s">
        <v>197</v>
      </c>
    </row>
    <row r="102" s="2" customFormat="1" ht="33" customHeight="1">
      <c r="A102" s="40"/>
      <c r="B102" s="41"/>
      <c r="C102" s="214" t="s">
        <v>207</v>
      </c>
      <c r="D102" s="214" t="s">
        <v>192</v>
      </c>
      <c r="E102" s="215" t="s">
        <v>7881</v>
      </c>
      <c r="F102" s="216" t="s">
        <v>7882</v>
      </c>
      <c r="G102" s="217" t="s">
        <v>7327</v>
      </c>
      <c r="H102" s="218">
        <v>3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1388</v>
      </c>
      <c r="AT102" s="225" t="s">
        <v>192</v>
      </c>
      <c r="AU102" s="225" t="s">
        <v>82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1388</v>
      </c>
      <c r="BM102" s="225" t="s">
        <v>228</v>
      </c>
    </row>
    <row r="103" s="2" customFormat="1" ht="33" customHeight="1">
      <c r="A103" s="40"/>
      <c r="B103" s="41"/>
      <c r="C103" s="214" t="s">
        <v>197</v>
      </c>
      <c r="D103" s="214" t="s">
        <v>192</v>
      </c>
      <c r="E103" s="215" t="s">
        <v>7883</v>
      </c>
      <c r="F103" s="216" t="s">
        <v>7884</v>
      </c>
      <c r="G103" s="217" t="s">
        <v>7327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1388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1388</v>
      </c>
      <c r="BM103" s="225" t="s">
        <v>223</v>
      </c>
    </row>
    <row r="104" s="2" customFormat="1" ht="16.5" customHeight="1">
      <c r="A104" s="40"/>
      <c r="B104" s="41"/>
      <c r="C104" s="214" t="s">
        <v>218</v>
      </c>
      <c r="D104" s="214" t="s">
        <v>192</v>
      </c>
      <c r="E104" s="215" t="s">
        <v>7885</v>
      </c>
      <c r="F104" s="216" t="s">
        <v>7886</v>
      </c>
      <c r="G104" s="217" t="s">
        <v>380</v>
      </c>
      <c r="H104" s="218">
        <v>28370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1388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1388</v>
      </c>
      <c r="BM104" s="225" t="s">
        <v>249</v>
      </c>
    </row>
    <row r="105" s="2" customFormat="1" ht="24.15" customHeight="1">
      <c r="A105" s="40"/>
      <c r="B105" s="41"/>
      <c r="C105" s="214" t="s">
        <v>228</v>
      </c>
      <c r="D105" s="214" t="s">
        <v>192</v>
      </c>
      <c r="E105" s="215" t="s">
        <v>7887</v>
      </c>
      <c r="F105" s="216" t="s">
        <v>7888</v>
      </c>
      <c r="G105" s="217" t="s">
        <v>380</v>
      </c>
      <c r="H105" s="218">
        <v>180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1388</v>
      </c>
      <c r="AT105" s="225" t="s">
        <v>192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1388</v>
      </c>
      <c r="BM105" s="225" t="s">
        <v>272</v>
      </c>
    </row>
    <row r="106" s="2" customFormat="1" ht="16.5" customHeight="1">
      <c r="A106" s="40"/>
      <c r="B106" s="41"/>
      <c r="C106" s="214" t="s">
        <v>233</v>
      </c>
      <c r="D106" s="214" t="s">
        <v>192</v>
      </c>
      <c r="E106" s="215" t="s">
        <v>7607</v>
      </c>
      <c r="F106" s="216" t="s">
        <v>7608</v>
      </c>
      <c r="G106" s="217" t="s">
        <v>7327</v>
      </c>
      <c r="H106" s="218">
        <v>193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1388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1388</v>
      </c>
      <c r="BM106" s="225" t="s">
        <v>291</v>
      </c>
    </row>
    <row r="107" s="2" customFormat="1" ht="16.5" customHeight="1">
      <c r="A107" s="40"/>
      <c r="B107" s="41"/>
      <c r="C107" s="214" t="s">
        <v>223</v>
      </c>
      <c r="D107" s="214" t="s">
        <v>192</v>
      </c>
      <c r="E107" s="215" t="s">
        <v>7889</v>
      </c>
      <c r="F107" s="216" t="s">
        <v>7890</v>
      </c>
      <c r="G107" s="217" t="s">
        <v>380</v>
      </c>
      <c r="H107" s="218">
        <v>1800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1388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1388</v>
      </c>
      <c r="BM107" s="225" t="s">
        <v>307</v>
      </c>
    </row>
    <row r="108" s="2" customFormat="1" ht="16.5" customHeight="1">
      <c r="A108" s="40"/>
      <c r="B108" s="41"/>
      <c r="C108" s="214" t="s">
        <v>244</v>
      </c>
      <c r="D108" s="214" t="s">
        <v>192</v>
      </c>
      <c r="E108" s="215" t="s">
        <v>7891</v>
      </c>
      <c r="F108" s="216" t="s">
        <v>7892</v>
      </c>
      <c r="G108" s="217" t="s">
        <v>380</v>
      </c>
      <c r="H108" s="218">
        <v>780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1388</v>
      </c>
      <c r="AT108" s="225" t="s">
        <v>192</v>
      </c>
      <c r="AU108" s="225" t="s">
        <v>82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1388</v>
      </c>
      <c r="BM108" s="225" t="s">
        <v>327</v>
      </c>
    </row>
    <row r="109" s="2" customFormat="1" ht="16.5" customHeight="1">
      <c r="A109" s="40"/>
      <c r="B109" s="41"/>
      <c r="C109" s="214" t="s">
        <v>249</v>
      </c>
      <c r="D109" s="214" t="s">
        <v>192</v>
      </c>
      <c r="E109" s="215" t="s">
        <v>7893</v>
      </c>
      <c r="F109" s="216" t="s">
        <v>7894</v>
      </c>
      <c r="G109" s="217" t="s">
        <v>7327</v>
      </c>
      <c r="H109" s="218">
        <v>370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1388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1388</v>
      </c>
      <c r="BM109" s="225" t="s">
        <v>344</v>
      </c>
    </row>
    <row r="110" s="2" customFormat="1" ht="16.5" customHeight="1">
      <c r="A110" s="40"/>
      <c r="B110" s="41"/>
      <c r="C110" s="214" t="s">
        <v>258</v>
      </c>
      <c r="D110" s="214" t="s">
        <v>192</v>
      </c>
      <c r="E110" s="215" t="s">
        <v>7895</v>
      </c>
      <c r="F110" s="216" t="s">
        <v>7896</v>
      </c>
      <c r="G110" s="217" t="s">
        <v>7327</v>
      </c>
      <c r="H110" s="218">
        <v>370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1388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1388</v>
      </c>
      <c r="BM110" s="225" t="s">
        <v>359</v>
      </c>
    </row>
    <row r="111" s="2" customFormat="1" ht="16.5" customHeight="1">
      <c r="A111" s="40"/>
      <c r="B111" s="41"/>
      <c r="C111" s="214" t="s">
        <v>272</v>
      </c>
      <c r="D111" s="214" t="s">
        <v>192</v>
      </c>
      <c r="E111" s="215" t="s">
        <v>7897</v>
      </c>
      <c r="F111" s="216" t="s">
        <v>7898</v>
      </c>
      <c r="G111" s="217" t="s">
        <v>7327</v>
      </c>
      <c r="H111" s="218">
        <v>8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1388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1388</v>
      </c>
      <c r="BM111" s="225" t="s">
        <v>371</v>
      </c>
    </row>
    <row r="112" s="2" customFormat="1" ht="16.5" customHeight="1">
      <c r="A112" s="40"/>
      <c r="B112" s="41"/>
      <c r="C112" s="214" t="s">
        <v>282</v>
      </c>
      <c r="D112" s="214" t="s">
        <v>192</v>
      </c>
      <c r="E112" s="215" t="s">
        <v>7899</v>
      </c>
      <c r="F112" s="216" t="s">
        <v>7900</v>
      </c>
      <c r="G112" s="217" t="s">
        <v>7327</v>
      </c>
      <c r="H112" s="218">
        <v>4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1388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1388</v>
      </c>
      <c r="BM112" s="225" t="s">
        <v>384</v>
      </c>
    </row>
    <row r="113" s="2" customFormat="1" ht="16.5" customHeight="1">
      <c r="A113" s="40"/>
      <c r="B113" s="41"/>
      <c r="C113" s="214" t="s">
        <v>291</v>
      </c>
      <c r="D113" s="214" t="s">
        <v>192</v>
      </c>
      <c r="E113" s="215" t="s">
        <v>7901</v>
      </c>
      <c r="F113" s="216" t="s">
        <v>7902</v>
      </c>
      <c r="G113" s="217" t="s">
        <v>380</v>
      </c>
      <c r="H113" s="218">
        <v>125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1388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1388</v>
      </c>
      <c r="BM113" s="225" t="s">
        <v>396</v>
      </c>
    </row>
    <row r="114" s="2" customFormat="1" ht="16.5" customHeight="1">
      <c r="A114" s="40"/>
      <c r="B114" s="41"/>
      <c r="C114" s="214" t="s">
        <v>8</v>
      </c>
      <c r="D114" s="214" t="s">
        <v>192</v>
      </c>
      <c r="E114" s="215" t="s">
        <v>7903</v>
      </c>
      <c r="F114" s="216" t="s">
        <v>7904</v>
      </c>
      <c r="G114" s="217" t="s">
        <v>380</v>
      </c>
      <c r="H114" s="218">
        <v>125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1388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1388</v>
      </c>
      <c r="BM114" s="225" t="s">
        <v>411</v>
      </c>
    </row>
    <row r="115" s="2" customFormat="1" ht="55.5" customHeight="1">
      <c r="A115" s="40"/>
      <c r="B115" s="41"/>
      <c r="C115" s="214" t="s">
        <v>1551</v>
      </c>
      <c r="D115" s="214" t="s">
        <v>192</v>
      </c>
      <c r="E115" s="215" t="s">
        <v>7905</v>
      </c>
      <c r="F115" s="216" t="s">
        <v>7906</v>
      </c>
      <c r="G115" s="217" t="s">
        <v>7327</v>
      </c>
      <c r="H115" s="218">
        <v>15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1388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1388</v>
      </c>
      <c r="BM115" s="225" t="s">
        <v>7907</v>
      </c>
    </row>
    <row r="116" s="2" customFormat="1" ht="16.5" customHeight="1">
      <c r="A116" s="40"/>
      <c r="B116" s="41"/>
      <c r="C116" s="214" t="s">
        <v>1558</v>
      </c>
      <c r="D116" s="214" t="s">
        <v>192</v>
      </c>
      <c r="E116" s="215" t="s">
        <v>7908</v>
      </c>
      <c r="F116" s="216" t="s">
        <v>7909</v>
      </c>
      <c r="G116" s="217" t="s">
        <v>7327</v>
      </c>
      <c r="H116" s="218">
        <v>3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1388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1388</v>
      </c>
      <c r="BM116" s="225" t="s">
        <v>7910</v>
      </c>
    </row>
    <row r="117" s="2" customFormat="1" ht="16.5" customHeight="1">
      <c r="A117" s="40"/>
      <c r="B117" s="41"/>
      <c r="C117" s="214" t="s">
        <v>1560</v>
      </c>
      <c r="D117" s="214" t="s">
        <v>192</v>
      </c>
      <c r="E117" s="215" t="s">
        <v>7911</v>
      </c>
      <c r="F117" s="216" t="s">
        <v>7912</v>
      </c>
      <c r="G117" s="217" t="s">
        <v>7327</v>
      </c>
      <c r="H117" s="218">
        <v>12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1388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1388</v>
      </c>
      <c r="BM117" s="225" t="s">
        <v>7913</v>
      </c>
    </row>
    <row r="118" s="2" customFormat="1" ht="16.5" customHeight="1">
      <c r="A118" s="40"/>
      <c r="B118" s="41"/>
      <c r="C118" s="214" t="s">
        <v>1396</v>
      </c>
      <c r="D118" s="214" t="s">
        <v>192</v>
      </c>
      <c r="E118" s="215" t="s">
        <v>7914</v>
      </c>
      <c r="F118" s="216" t="s">
        <v>7915</v>
      </c>
      <c r="G118" s="217" t="s">
        <v>7327</v>
      </c>
      <c r="H118" s="218">
        <v>7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1388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1388</v>
      </c>
      <c r="BM118" s="225" t="s">
        <v>7916</v>
      </c>
    </row>
    <row r="119" s="2" customFormat="1" ht="16.5" customHeight="1">
      <c r="A119" s="40"/>
      <c r="B119" s="41"/>
      <c r="C119" s="214" t="s">
        <v>1401</v>
      </c>
      <c r="D119" s="214" t="s">
        <v>192</v>
      </c>
      <c r="E119" s="215" t="s">
        <v>7917</v>
      </c>
      <c r="F119" s="216" t="s">
        <v>7918</v>
      </c>
      <c r="G119" s="217" t="s">
        <v>7327</v>
      </c>
      <c r="H119" s="218">
        <v>7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1388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1388</v>
      </c>
      <c r="BM119" s="225" t="s">
        <v>7919</v>
      </c>
    </row>
    <row r="120" s="2" customFormat="1" ht="16.5" customHeight="1">
      <c r="A120" s="40"/>
      <c r="B120" s="41"/>
      <c r="C120" s="214" t="s">
        <v>1409</v>
      </c>
      <c r="D120" s="214" t="s">
        <v>192</v>
      </c>
      <c r="E120" s="215" t="s">
        <v>7920</v>
      </c>
      <c r="F120" s="216" t="s">
        <v>7921</v>
      </c>
      <c r="G120" s="217" t="s">
        <v>7327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1388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1388</v>
      </c>
      <c r="BM120" s="225" t="s">
        <v>7922</v>
      </c>
    </row>
    <row r="121" s="2" customFormat="1" ht="49.05" customHeight="1">
      <c r="A121" s="40"/>
      <c r="B121" s="41"/>
      <c r="C121" s="214" t="s">
        <v>1455</v>
      </c>
      <c r="D121" s="214" t="s">
        <v>192</v>
      </c>
      <c r="E121" s="215" t="s">
        <v>7923</v>
      </c>
      <c r="F121" s="216" t="s">
        <v>7924</v>
      </c>
      <c r="G121" s="217" t="s">
        <v>7327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1388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1388</v>
      </c>
      <c r="BM121" s="225" t="s">
        <v>7925</v>
      </c>
    </row>
    <row r="122" s="2" customFormat="1" ht="16.5" customHeight="1">
      <c r="A122" s="40"/>
      <c r="B122" s="41"/>
      <c r="C122" s="214" t="s">
        <v>1507</v>
      </c>
      <c r="D122" s="214" t="s">
        <v>192</v>
      </c>
      <c r="E122" s="215" t="s">
        <v>7926</v>
      </c>
      <c r="F122" s="216" t="s">
        <v>7927</v>
      </c>
      <c r="G122" s="217" t="s">
        <v>7327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1388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1388</v>
      </c>
      <c r="BM122" s="225" t="s">
        <v>7928</v>
      </c>
    </row>
    <row r="123" s="2" customFormat="1" ht="16.5" customHeight="1">
      <c r="A123" s="40"/>
      <c r="B123" s="41"/>
      <c r="C123" s="214" t="s">
        <v>1515</v>
      </c>
      <c r="D123" s="214" t="s">
        <v>192</v>
      </c>
      <c r="E123" s="215" t="s">
        <v>7929</v>
      </c>
      <c r="F123" s="216" t="s">
        <v>7930</v>
      </c>
      <c r="G123" s="217" t="s">
        <v>659</v>
      </c>
      <c r="H123" s="218">
        <v>350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1388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1388</v>
      </c>
      <c r="BM123" s="225" t="s">
        <v>7931</v>
      </c>
    </row>
    <row r="124" s="2" customFormat="1" ht="16.5" customHeight="1">
      <c r="A124" s="40"/>
      <c r="B124" s="41"/>
      <c r="C124" s="214" t="s">
        <v>1524</v>
      </c>
      <c r="D124" s="214" t="s">
        <v>192</v>
      </c>
      <c r="E124" s="215" t="s">
        <v>7932</v>
      </c>
      <c r="F124" s="216" t="s">
        <v>7933</v>
      </c>
      <c r="G124" s="217" t="s">
        <v>7327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1388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1388</v>
      </c>
      <c r="BM124" s="225" t="s">
        <v>7934</v>
      </c>
    </row>
    <row r="125" s="2" customFormat="1" ht="16.5" customHeight="1">
      <c r="A125" s="40"/>
      <c r="B125" s="41"/>
      <c r="C125" s="214" t="s">
        <v>1531</v>
      </c>
      <c r="D125" s="214" t="s">
        <v>192</v>
      </c>
      <c r="E125" s="215" t="s">
        <v>7935</v>
      </c>
      <c r="F125" s="216" t="s">
        <v>7936</v>
      </c>
      <c r="G125" s="217" t="s">
        <v>7327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1388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1388</v>
      </c>
      <c r="BM125" s="225" t="s">
        <v>7937</v>
      </c>
    </row>
    <row r="126" s="2" customFormat="1" ht="16.5" customHeight="1">
      <c r="A126" s="40"/>
      <c r="B126" s="41"/>
      <c r="C126" s="214" t="s">
        <v>1536</v>
      </c>
      <c r="D126" s="214" t="s">
        <v>192</v>
      </c>
      <c r="E126" s="215" t="s">
        <v>7938</v>
      </c>
      <c r="F126" s="216" t="s">
        <v>7939</v>
      </c>
      <c r="G126" s="217" t="s">
        <v>806</v>
      </c>
      <c r="H126" s="218">
        <v>8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1388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1388</v>
      </c>
      <c r="BM126" s="225" t="s">
        <v>7940</v>
      </c>
    </row>
    <row r="127" s="2" customFormat="1" ht="16.5" customHeight="1">
      <c r="A127" s="40"/>
      <c r="B127" s="41"/>
      <c r="C127" s="214" t="s">
        <v>1545</v>
      </c>
      <c r="D127" s="214" t="s">
        <v>192</v>
      </c>
      <c r="E127" s="215" t="s">
        <v>7941</v>
      </c>
      <c r="F127" s="216" t="s">
        <v>7942</v>
      </c>
      <c r="G127" s="217" t="s">
        <v>806</v>
      </c>
      <c r="H127" s="218">
        <v>4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1388</v>
      </c>
      <c r="AT127" s="225" t="s">
        <v>192</v>
      </c>
      <c r="AU127" s="225" t="s">
        <v>82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1388</v>
      </c>
      <c r="BM127" s="225" t="s">
        <v>7943</v>
      </c>
    </row>
    <row r="128" s="12" customFormat="1" ht="25.92" customHeight="1">
      <c r="A128" s="12"/>
      <c r="B128" s="198"/>
      <c r="C128" s="199"/>
      <c r="D128" s="200" t="s">
        <v>71</v>
      </c>
      <c r="E128" s="201" t="s">
        <v>7944</v>
      </c>
      <c r="F128" s="201" t="s">
        <v>7945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</f>
        <v>0</v>
      </c>
      <c r="Q128" s="206"/>
      <c r="R128" s="207">
        <f>R129</f>
        <v>0</v>
      </c>
      <c r="S128" s="206"/>
      <c r="T128" s="208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79</v>
      </c>
      <c r="AT128" s="210" t="s">
        <v>71</v>
      </c>
      <c r="AU128" s="210" t="s">
        <v>72</v>
      </c>
      <c r="AY128" s="209" t="s">
        <v>190</v>
      </c>
      <c r="BK128" s="211">
        <f>BK129</f>
        <v>0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7946</v>
      </c>
      <c r="F129" s="212" t="s">
        <v>7947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SUM(P130:P139)</f>
        <v>0</v>
      </c>
      <c r="Q129" s="206"/>
      <c r="R129" s="207">
        <f>SUM(R130:R139)</f>
        <v>0</v>
      </c>
      <c r="S129" s="206"/>
      <c r="T129" s="208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79</v>
      </c>
      <c r="AT129" s="210" t="s">
        <v>71</v>
      </c>
      <c r="AU129" s="210" t="s">
        <v>79</v>
      </c>
      <c r="AY129" s="209" t="s">
        <v>190</v>
      </c>
      <c r="BK129" s="211">
        <f>SUM(BK130:BK139)</f>
        <v>0</v>
      </c>
    </row>
    <row r="130" s="2" customFormat="1" ht="16.5" customHeight="1">
      <c r="A130" s="40"/>
      <c r="B130" s="41"/>
      <c r="C130" s="214" t="s">
        <v>307</v>
      </c>
      <c r="D130" s="214" t="s">
        <v>192</v>
      </c>
      <c r="E130" s="215" t="s">
        <v>7948</v>
      </c>
      <c r="F130" s="216" t="s">
        <v>7949</v>
      </c>
      <c r="G130" s="217" t="s">
        <v>7327</v>
      </c>
      <c r="H130" s="218">
        <v>26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1388</v>
      </c>
      <c r="AT130" s="225" t="s">
        <v>192</v>
      </c>
      <c r="AU130" s="225" t="s">
        <v>82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1388</v>
      </c>
      <c r="BM130" s="225" t="s">
        <v>1316</v>
      </c>
    </row>
    <row r="131" s="2" customFormat="1" ht="16.5" customHeight="1">
      <c r="A131" s="40"/>
      <c r="B131" s="41"/>
      <c r="C131" s="214" t="s">
        <v>226</v>
      </c>
      <c r="D131" s="214" t="s">
        <v>192</v>
      </c>
      <c r="E131" s="215" t="s">
        <v>7950</v>
      </c>
      <c r="F131" s="216" t="s">
        <v>7951</v>
      </c>
      <c r="G131" s="217" t="s">
        <v>7327</v>
      </c>
      <c r="H131" s="218">
        <v>17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1388</v>
      </c>
      <c r="AT131" s="225" t="s">
        <v>192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1388</v>
      </c>
      <c r="BM131" s="225" t="s">
        <v>1331</v>
      </c>
    </row>
    <row r="132" s="2" customFormat="1" ht="16.5" customHeight="1">
      <c r="A132" s="40"/>
      <c r="B132" s="41"/>
      <c r="C132" s="214" t="s">
        <v>327</v>
      </c>
      <c r="D132" s="214" t="s">
        <v>192</v>
      </c>
      <c r="E132" s="215" t="s">
        <v>7952</v>
      </c>
      <c r="F132" s="216" t="s">
        <v>7953</v>
      </c>
      <c r="G132" s="217" t="s">
        <v>7327</v>
      </c>
      <c r="H132" s="218">
        <v>49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1388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1388</v>
      </c>
      <c r="BM132" s="225" t="s">
        <v>1344</v>
      </c>
    </row>
    <row r="133" s="2" customFormat="1" ht="16.5" customHeight="1">
      <c r="A133" s="40"/>
      <c r="B133" s="41"/>
      <c r="C133" s="214" t="s">
        <v>337</v>
      </c>
      <c r="D133" s="214" t="s">
        <v>192</v>
      </c>
      <c r="E133" s="215" t="s">
        <v>7954</v>
      </c>
      <c r="F133" s="216" t="s">
        <v>7955</v>
      </c>
      <c r="G133" s="217" t="s">
        <v>7327</v>
      </c>
      <c r="H133" s="218">
        <v>19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1388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1388</v>
      </c>
      <c r="BM133" s="225" t="s">
        <v>1361</v>
      </c>
    </row>
    <row r="134" s="2" customFormat="1" ht="24.15" customHeight="1">
      <c r="A134" s="40"/>
      <c r="B134" s="41"/>
      <c r="C134" s="214" t="s">
        <v>344</v>
      </c>
      <c r="D134" s="214" t="s">
        <v>192</v>
      </c>
      <c r="E134" s="215" t="s">
        <v>7956</v>
      </c>
      <c r="F134" s="216" t="s">
        <v>7957</v>
      </c>
      <c r="G134" s="217" t="s">
        <v>7327</v>
      </c>
      <c r="H134" s="218">
        <v>3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1388</v>
      </c>
      <c r="AT134" s="225" t="s">
        <v>192</v>
      </c>
      <c r="AU134" s="225" t="s">
        <v>82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1388</v>
      </c>
      <c r="BM134" s="225" t="s">
        <v>1373</v>
      </c>
    </row>
    <row r="135" s="2" customFormat="1" ht="49.05" customHeight="1">
      <c r="A135" s="40"/>
      <c r="B135" s="41"/>
      <c r="C135" s="214" t="s">
        <v>359</v>
      </c>
      <c r="D135" s="214" t="s">
        <v>192</v>
      </c>
      <c r="E135" s="215" t="s">
        <v>7958</v>
      </c>
      <c r="F135" s="216" t="s">
        <v>7959</v>
      </c>
      <c r="G135" s="217" t="s">
        <v>553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1388</v>
      </c>
      <c r="AT135" s="225" t="s">
        <v>192</v>
      </c>
      <c r="AU135" s="225" t="s">
        <v>82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1388</v>
      </c>
      <c r="BM135" s="225" t="s">
        <v>1401</v>
      </c>
    </row>
    <row r="136" s="2" customFormat="1" ht="16.5" customHeight="1">
      <c r="A136" s="40"/>
      <c r="B136" s="41"/>
      <c r="C136" s="214" t="s">
        <v>365</v>
      </c>
      <c r="D136" s="214" t="s">
        <v>192</v>
      </c>
      <c r="E136" s="215" t="s">
        <v>7960</v>
      </c>
      <c r="F136" s="216" t="s">
        <v>7961</v>
      </c>
      <c r="G136" s="217" t="s">
        <v>380</v>
      </c>
      <c r="H136" s="218">
        <v>2850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1388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1388</v>
      </c>
      <c r="BM136" s="225" t="s">
        <v>1455</v>
      </c>
    </row>
    <row r="137" s="2" customFormat="1" ht="16.5" customHeight="1">
      <c r="A137" s="40"/>
      <c r="B137" s="41"/>
      <c r="C137" s="214" t="s">
        <v>371</v>
      </c>
      <c r="D137" s="214" t="s">
        <v>192</v>
      </c>
      <c r="E137" s="215" t="s">
        <v>7962</v>
      </c>
      <c r="F137" s="216" t="s">
        <v>7963</v>
      </c>
      <c r="G137" s="217" t="s">
        <v>380</v>
      </c>
      <c r="H137" s="218">
        <v>165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1388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1388</v>
      </c>
      <c r="BM137" s="225" t="s">
        <v>1515</v>
      </c>
    </row>
    <row r="138" s="2" customFormat="1" ht="16.5" customHeight="1">
      <c r="A138" s="40"/>
      <c r="B138" s="41"/>
      <c r="C138" s="214" t="s">
        <v>377</v>
      </c>
      <c r="D138" s="214" t="s">
        <v>192</v>
      </c>
      <c r="E138" s="215" t="s">
        <v>7964</v>
      </c>
      <c r="F138" s="216" t="s">
        <v>7965</v>
      </c>
      <c r="G138" s="217" t="s">
        <v>553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1388</v>
      </c>
      <c r="AT138" s="225" t="s">
        <v>192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1388</v>
      </c>
      <c r="BM138" s="225" t="s">
        <v>1531</v>
      </c>
    </row>
    <row r="139" s="2" customFormat="1" ht="16.5" customHeight="1">
      <c r="A139" s="40"/>
      <c r="B139" s="41"/>
      <c r="C139" s="214" t="s">
        <v>384</v>
      </c>
      <c r="D139" s="214" t="s">
        <v>192</v>
      </c>
      <c r="E139" s="215" t="s">
        <v>7966</v>
      </c>
      <c r="F139" s="216" t="s">
        <v>7967</v>
      </c>
      <c r="G139" s="217" t="s">
        <v>553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1388</v>
      </c>
      <c r="AT139" s="225" t="s">
        <v>192</v>
      </c>
      <c r="AU139" s="225" t="s">
        <v>82</v>
      </c>
      <c r="AY139" s="19" t="s">
        <v>190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1388</v>
      </c>
      <c r="BM139" s="225" t="s">
        <v>1545</v>
      </c>
    </row>
    <row r="140" s="12" customFormat="1" ht="25.92" customHeight="1">
      <c r="A140" s="12"/>
      <c r="B140" s="198"/>
      <c r="C140" s="199"/>
      <c r="D140" s="200" t="s">
        <v>71</v>
      </c>
      <c r="E140" s="201" t="s">
        <v>7968</v>
      </c>
      <c r="F140" s="201" t="s">
        <v>7969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</f>
        <v>0</v>
      </c>
      <c r="Q140" s="206"/>
      <c r="R140" s="207">
        <f>R141</f>
        <v>0</v>
      </c>
      <c r="S140" s="206"/>
      <c r="T140" s="208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79</v>
      </c>
      <c r="AT140" s="210" t="s">
        <v>71</v>
      </c>
      <c r="AU140" s="210" t="s">
        <v>72</v>
      </c>
      <c r="AY140" s="209" t="s">
        <v>190</v>
      </c>
      <c r="BK140" s="211">
        <f>BK141</f>
        <v>0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7970</v>
      </c>
      <c r="F141" s="212" t="s">
        <v>7969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SUM(P142:P157)</f>
        <v>0</v>
      </c>
      <c r="Q141" s="206"/>
      <c r="R141" s="207">
        <f>SUM(R142:R157)</f>
        <v>0</v>
      </c>
      <c r="S141" s="206"/>
      <c r="T141" s="208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79</v>
      </c>
      <c r="AT141" s="210" t="s">
        <v>71</v>
      </c>
      <c r="AU141" s="210" t="s">
        <v>79</v>
      </c>
      <c r="AY141" s="209" t="s">
        <v>190</v>
      </c>
      <c r="BK141" s="211">
        <f>SUM(BK142:BK157)</f>
        <v>0</v>
      </c>
    </row>
    <row r="142" s="2" customFormat="1" ht="66.75" customHeight="1">
      <c r="A142" s="40"/>
      <c r="B142" s="41"/>
      <c r="C142" s="214" t="s">
        <v>256</v>
      </c>
      <c r="D142" s="214" t="s">
        <v>192</v>
      </c>
      <c r="E142" s="215" t="s">
        <v>7971</v>
      </c>
      <c r="F142" s="216" t="s">
        <v>7972</v>
      </c>
      <c r="G142" s="217" t="s">
        <v>7327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197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197</v>
      </c>
      <c r="BM142" s="225" t="s">
        <v>1558</v>
      </c>
    </row>
    <row r="143" s="2" customFormat="1" ht="55.5" customHeight="1">
      <c r="A143" s="40"/>
      <c r="B143" s="41"/>
      <c r="C143" s="214" t="s">
        <v>396</v>
      </c>
      <c r="D143" s="214" t="s">
        <v>192</v>
      </c>
      <c r="E143" s="215" t="s">
        <v>7973</v>
      </c>
      <c r="F143" s="216" t="s">
        <v>7974</v>
      </c>
      <c r="G143" s="217" t="s">
        <v>7327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197</v>
      </c>
      <c r="AT143" s="225" t="s">
        <v>192</v>
      </c>
      <c r="AU143" s="225" t="s">
        <v>82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197</v>
      </c>
      <c r="BM143" s="225" t="s">
        <v>1565</v>
      </c>
    </row>
    <row r="144" s="2" customFormat="1" ht="24.15" customHeight="1">
      <c r="A144" s="40"/>
      <c r="B144" s="41"/>
      <c r="C144" s="214" t="s">
        <v>405</v>
      </c>
      <c r="D144" s="214" t="s">
        <v>192</v>
      </c>
      <c r="E144" s="215" t="s">
        <v>7975</v>
      </c>
      <c r="F144" s="216" t="s">
        <v>7976</v>
      </c>
      <c r="G144" s="217" t="s">
        <v>7327</v>
      </c>
      <c r="H144" s="218">
        <v>34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197</v>
      </c>
      <c r="AT144" s="225" t="s">
        <v>192</v>
      </c>
      <c r="AU144" s="225" t="s">
        <v>82</v>
      </c>
      <c r="AY144" s="19" t="s">
        <v>190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197</v>
      </c>
      <c r="BM144" s="225" t="s">
        <v>1591</v>
      </c>
    </row>
    <row r="145" s="2" customFormat="1" ht="16.5" customHeight="1">
      <c r="A145" s="40"/>
      <c r="B145" s="41"/>
      <c r="C145" s="214" t="s">
        <v>411</v>
      </c>
      <c r="D145" s="214" t="s">
        <v>192</v>
      </c>
      <c r="E145" s="215" t="s">
        <v>7977</v>
      </c>
      <c r="F145" s="216" t="s">
        <v>7978</v>
      </c>
      <c r="G145" s="217" t="s">
        <v>7327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197</v>
      </c>
      <c r="AT145" s="225" t="s">
        <v>192</v>
      </c>
      <c r="AU145" s="225" t="s">
        <v>82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197</v>
      </c>
      <c r="BM145" s="225" t="s">
        <v>1595</v>
      </c>
    </row>
    <row r="146" s="2" customFormat="1" ht="24.15" customHeight="1">
      <c r="A146" s="40"/>
      <c r="B146" s="41"/>
      <c r="C146" s="214" t="s">
        <v>415</v>
      </c>
      <c r="D146" s="214" t="s">
        <v>192</v>
      </c>
      <c r="E146" s="215" t="s">
        <v>7979</v>
      </c>
      <c r="F146" s="216" t="s">
        <v>7980</v>
      </c>
      <c r="G146" s="217" t="s">
        <v>7327</v>
      </c>
      <c r="H146" s="218">
        <v>137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197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197</v>
      </c>
      <c r="BM146" s="225" t="s">
        <v>1640</v>
      </c>
    </row>
    <row r="147" s="2" customFormat="1" ht="16.5" customHeight="1">
      <c r="A147" s="40"/>
      <c r="B147" s="41"/>
      <c r="C147" s="214" t="s">
        <v>419</v>
      </c>
      <c r="D147" s="214" t="s">
        <v>192</v>
      </c>
      <c r="E147" s="215" t="s">
        <v>7981</v>
      </c>
      <c r="F147" s="216" t="s">
        <v>7982</v>
      </c>
      <c r="G147" s="217" t="s">
        <v>7327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197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197</v>
      </c>
      <c r="BM147" s="225" t="s">
        <v>1704</v>
      </c>
    </row>
    <row r="148" s="2" customFormat="1" ht="24.15" customHeight="1">
      <c r="A148" s="40"/>
      <c r="B148" s="41"/>
      <c r="C148" s="214" t="s">
        <v>575</v>
      </c>
      <c r="D148" s="214" t="s">
        <v>192</v>
      </c>
      <c r="E148" s="215" t="s">
        <v>7983</v>
      </c>
      <c r="F148" s="216" t="s">
        <v>7984</v>
      </c>
      <c r="G148" s="217" t="s">
        <v>380</v>
      </c>
      <c r="H148" s="218">
        <v>1850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197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197</v>
      </c>
      <c r="BM148" s="225" t="s">
        <v>1724</v>
      </c>
    </row>
    <row r="149" s="2" customFormat="1" ht="24.15" customHeight="1">
      <c r="A149" s="40"/>
      <c r="B149" s="41"/>
      <c r="C149" s="214" t="s">
        <v>582</v>
      </c>
      <c r="D149" s="214" t="s">
        <v>192</v>
      </c>
      <c r="E149" s="215" t="s">
        <v>7985</v>
      </c>
      <c r="F149" s="216" t="s">
        <v>7986</v>
      </c>
      <c r="G149" s="217" t="s">
        <v>380</v>
      </c>
      <c r="H149" s="218">
        <v>2890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197</v>
      </c>
      <c r="AT149" s="225" t="s">
        <v>192</v>
      </c>
      <c r="AU149" s="225" t="s">
        <v>82</v>
      </c>
      <c r="AY149" s="19" t="s">
        <v>190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197</v>
      </c>
      <c r="BM149" s="225" t="s">
        <v>1735</v>
      </c>
    </row>
    <row r="150" s="2" customFormat="1" ht="24.15" customHeight="1">
      <c r="A150" s="40"/>
      <c r="B150" s="41"/>
      <c r="C150" s="214" t="s">
        <v>1035</v>
      </c>
      <c r="D150" s="214" t="s">
        <v>192</v>
      </c>
      <c r="E150" s="215" t="s">
        <v>7987</v>
      </c>
      <c r="F150" s="216" t="s">
        <v>7988</v>
      </c>
      <c r="G150" s="217" t="s">
        <v>380</v>
      </c>
      <c r="H150" s="218">
        <v>750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197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197</v>
      </c>
      <c r="BM150" s="225" t="s">
        <v>1745</v>
      </c>
    </row>
    <row r="151" s="2" customFormat="1" ht="16.5" customHeight="1">
      <c r="A151" s="40"/>
      <c r="B151" s="41"/>
      <c r="C151" s="214" t="s">
        <v>1040</v>
      </c>
      <c r="D151" s="214" t="s">
        <v>192</v>
      </c>
      <c r="E151" s="215" t="s">
        <v>7989</v>
      </c>
      <c r="F151" s="216" t="s">
        <v>7990</v>
      </c>
      <c r="G151" s="217" t="s">
        <v>553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197</v>
      </c>
      <c r="AT151" s="225" t="s">
        <v>192</v>
      </c>
      <c r="AU151" s="225" t="s">
        <v>82</v>
      </c>
      <c r="AY151" s="19" t="s">
        <v>190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197</v>
      </c>
      <c r="BM151" s="225" t="s">
        <v>1755</v>
      </c>
    </row>
    <row r="152" s="2" customFormat="1" ht="16.5" customHeight="1">
      <c r="A152" s="40"/>
      <c r="B152" s="41"/>
      <c r="C152" s="214" t="s">
        <v>1048</v>
      </c>
      <c r="D152" s="214" t="s">
        <v>192</v>
      </c>
      <c r="E152" s="215" t="s">
        <v>7991</v>
      </c>
      <c r="F152" s="216" t="s">
        <v>7992</v>
      </c>
      <c r="G152" s="217" t="s">
        <v>214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197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197</v>
      </c>
      <c r="BM152" s="225" t="s">
        <v>1780</v>
      </c>
    </row>
    <row r="153" s="2" customFormat="1" ht="24.15" customHeight="1">
      <c r="A153" s="40"/>
      <c r="B153" s="41"/>
      <c r="C153" s="214" t="s">
        <v>1059</v>
      </c>
      <c r="D153" s="214" t="s">
        <v>192</v>
      </c>
      <c r="E153" s="215" t="s">
        <v>7993</v>
      </c>
      <c r="F153" s="216" t="s">
        <v>7994</v>
      </c>
      <c r="G153" s="217" t="s">
        <v>380</v>
      </c>
      <c r="H153" s="218">
        <v>750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197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197</v>
      </c>
      <c r="BM153" s="225" t="s">
        <v>1795</v>
      </c>
    </row>
    <row r="154" s="2" customFormat="1" ht="16.5" customHeight="1">
      <c r="A154" s="40"/>
      <c r="B154" s="41"/>
      <c r="C154" s="214" t="s">
        <v>1069</v>
      </c>
      <c r="D154" s="214" t="s">
        <v>192</v>
      </c>
      <c r="E154" s="215" t="s">
        <v>7995</v>
      </c>
      <c r="F154" s="216" t="s">
        <v>7996</v>
      </c>
      <c r="G154" s="217" t="s">
        <v>380</v>
      </c>
      <c r="H154" s="218">
        <v>550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197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197</v>
      </c>
      <c r="BM154" s="225" t="s">
        <v>1810</v>
      </c>
    </row>
    <row r="155" s="2" customFormat="1" ht="16.5" customHeight="1">
      <c r="A155" s="40"/>
      <c r="B155" s="41"/>
      <c r="C155" s="214" t="s">
        <v>1088</v>
      </c>
      <c r="D155" s="214" t="s">
        <v>192</v>
      </c>
      <c r="E155" s="215" t="s">
        <v>7997</v>
      </c>
      <c r="F155" s="216" t="s">
        <v>7998</v>
      </c>
      <c r="G155" s="217" t="s">
        <v>7327</v>
      </c>
      <c r="H155" s="218">
        <v>50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197</v>
      </c>
      <c r="AT155" s="225" t="s">
        <v>192</v>
      </c>
      <c r="AU155" s="225" t="s">
        <v>82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197</v>
      </c>
      <c r="BM155" s="225" t="s">
        <v>1819</v>
      </c>
    </row>
    <row r="156" s="2" customFormat="1" ht="16.5" customHeight="1">
      <c r="A156" s="40"/>
      <c r="B156" s="41"/>
      <c r="C156" s="214" t="s">
        <v>1121</v>
      </c>
      <c r="D156" s="214" t="s">
        <v>192</v>
      </c>
      <c r="E156" s="215" t="s">
        <v>7999</v>
      </c>
      <c r="F156" s="216" t="s">
        <v>8000</v>
      </c>
      <c r="G156" s="217" t="s">
        <v>553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197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197</v>
      </c>
      <c r="BM156" s="225" t="s">
        <v>1833</v>
      </c>
    </row>
    <row r="157" s="2" customFormat="1" ht="16.5" customHeight="1">
      <c r="A157" s="40"/>
      <c r="B157" s="41"/>
      <c r="C157" s="214" t="s">
        <v>1170</v>
      </c>
      <c r="D157" s="214" t="s">
        <v>192</v>
      </c>
      <c r="E157" s="215" t="s">
        <v>8001</v>
      </c>
      <c r="F157" s="216" t="s">
        <v>8002</v>
      </c>
      <c r="G157" s="217" t="s">
        <v>553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197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197</v>
      </c>
      <c r="BM157" s="225" t="s">
        <v>1845</v>
      </c>
    </row>
    <row r="158" s="12" customFormat="1" ht="25.92" customHeight="1">
      <c r="A158" s="12"/>
      <c r="B158" s="198"/>
      <c r="C158" s="199"/>
      <c r="D158" s="200" t="s">
        <v>71</v>
      </c>
      <c r="E158" s="201" t="s">
        <v>8003</v>
      </c>
      <c r="F158" s="201" t="s">
        <v>8004</v>
      </c>
      <c r="G158" s="199"/>
      <c r="H158" s="199"/>
      <c r="I158" s="202"/>
      <c r="J158" s="203">
        <f>BK158</f>
        <v>0</v>
      </c>
      <c r="K158" s="199"/>
      <c r="L158" s="204"/>
      <c r="M158" s="205"/>
      <c r="N158" s="206"/>
      <c r="O158" s="206"/>
      <c r="P158" s="207">
        <f>P159</f>
        <v>0</v>
      </c>
      <c r="Q158" s="206"/>
      <c r="R158" s="207">
        <f>R159</f>
        <v>0</v>
      </c>
      <c r="S158" s="206"/>
      <c r="T158" s="20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79</v>
      </c>
      <c r="AT158" s="210" t="s">
        <v>71</v>
      </c>
      <c r="AU158" s="210" t="s">
        <v>72</v>
      </c>
      <c r="AY158" s="209" t="s">
        <v>190</v>
      </c>
      <c r="BK158" s="211">
        <f>BK159</f>
        <v>0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8005</v>
      </c>
      <c r="F159" s="212" t="s">
        <v>8006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SUM(P160:P169)</f>
        <v>0</v>
      </c>
      <c r="Q159" s="206"/>
      <c r="R159" s="207">
        <f>SUM(R160:R169)</f>
        <v>0</v>
      </c>
      <c r="S159" s="206"/>
      <c r="T159" s="208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79</v>
      </c>
      <c r="AY159" s="209" t="s">
        <v>190</v>
      </c>
      <c r="BK159" s="211">
        <f>SUM(BK160:BK169)</f>
        <v>0</v>
      </c>
    </row>
    <row r="160" s="2" customFormat="1" ht="66.75" customHeight="1">
      <c r="A160" s="40"/>
      <c r="B160" s="41"/>
      <c r="C160" s="214" t="s">
        <v>305</v>
      </c>
      <c r="D160" s="214" t="s">
        <v>192</v>
      </c>
      <c r="E160" s="215" t="s">
        <v>8007</v>
      </c>
      <c r="F160" s="216" t="s">
        <v>8008</v>
      </c>
      <c r="G160" s="217" t="s">
        <v>7327</v>
      </c>
      <c r="H160" s="218">
        <v>8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1388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1388</v>
      </c>
      <c r="BM160" s="225" t="s">
        <v>2221</v>
      </c>
    </row>
    <row r="161" s="2" customFormat="1">
      <c r="A161" s="40"/>
      <c r="B161" s="41"/>
      <c r="C161" s="42"/>
      <c r="D161" s="234" t="s">
        <v>680</v>
      </c>
      <c r="E161" s="42"/>
      <c r="F161" s="283" t="s">
        <v>8009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680</v>
      </c>
      <c r="AU161" s="19" t="s">
        <v>82</v>
      </c>
    </row>
    <row r="162" s="2" customFormat="1" ht="33" customHeight="1">
      <c r="A162" s="40"/>
      <c r="B162" s="41"/>
      <c r="C162" s="214" t="s">
        <v>1239</v>
      </c>
      <c r="D162" s="214" t="s">
        <v>192</v>
      </c>
      <c r="E162" s="215" t="s">
        <v>8010</v>
      </c>
      <c r="F162" s="216" t="s">
        <v>8011</v>
      </c>
      <c r="G162" s="217" t="s">
        <v>7327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1388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1388</v>
      </c>
      <c r="BM162" s="225" t="s">
        <v>2234</v>
      </c>
    </row>
    <row r="163" s="2" customFormat="1" ht="37.8" customHeight="1">
      <c r="A163" s="40"/>
      <c r="B163" s="41"/>
      <c r="C163" s="214" t="s">
        <v>1248</v>
      </c>
      <c r="D163" s="214" t="s">
        <v>192</v>
      </c>
      <c r="E163" s="215" t="s">
        <v>8012</v>
      </c>
      <c r="F163" s="216" t="s">
        <v>8013</v>
      </c>
      <c r="G163" s="217" t="s">
        <v>7327</v>
      </c>
      <c r="H163" s="218">
        <v>8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1388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1388</v>
      </c>
      <c r="BM163" s="225" t="s">
        <v>2251</v>
      </c>
    </row>
    <row r="164" s="2" customFormat="1" ht="16.5" customHeight="1">
      <c r="A164" s="40"/>
      <c r="B164" s="41"/>
      <c r="C164" s="214" t="s">
        <v>1255</v>
      </c>
      <c r="D164" s="214" t="s">
        <v>192</v>
      </c>
      <c r="E164" s="215" t="s">
        <v>8014</v>
      </c>
      <c r="F164" s="216" t="s">
        <v>8015</v>
      </c>
      <c r="G164" s="217" t="s">
        <v>7327</v>
      </c>
      <c r="H164" s="218">
        <v>5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1388</v>
      </c>
      <c r="AT164" s="225" t="s">
        <v>192</v>
      </c>
      <c r="AU164" s="225" t="s">
        <v>82</v>
      </c>
      <c r="AY164" s="19" t="s">
        <v>190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1388</v>
      </c>
      <c r="BM164" s="225" t="s">
        <v>2271</v>
      </c>
    </row>
    <row r="165" s="2" customFormat="1" ht="16.5" customHeight="1">
      <c r="A165" s="40"/>
      <c r="B165" s="41"/>
      <c r="C165" s="214" t="s">
        <v>1261</v>
      </c>
      <c r="D165" s="214" t="s">
        <v>192</v>
      </c>
      <c r="E165" s="215" t="s">
        <v>7885</v>
      </c>
      <c r="F165" s="216" t="s">
        <v>7886</v>
      </c>
      <c r="G165" s="217" t="s">
        <v>380</v>
      </c>
      <c r="H165" s="218">
        <v>550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1388</v>
      </c>
      <c r="AT165" s="225" t="s">
        <v>192</v>
      </c>
      <c r="AU165" s="225" t="s">
        <v>82</v>
      </c>
      <c r="AY165" s="19" t="s">
        <v>190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1388</v>
      </c>
      <c r="BM165" s="225" t="s">
        <v>2295</v>
      </c>
    </row>
    <row r="166" s="2" customFormat="1" ht="16.5" customHeight="1">
      <c r="A166" s="40"/>
      <c r="B166" s="41"/>
      <c r="C166" s="214" t="s">
        <v>810</v>
      </c>
      <c r="D166" s="214" t="s">
        <v>192</v>
      </c>
      <c r="E166" s="215" t="s">
        <v>7607</v>
      </c>
      <c r="F166" s="216" t="s">
        <v>7608</v>
      </c>
      <c r="G166" s="217" t="s">
        <v>7327</v>
      </c>
      <c r="H166" s="218">
        <v>16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1388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1388</v>
      </c>
      <c r="BM166" s="225" t="s">
        <v>2320</v>
      </c>
    </row>
    <row r="167" s="2" customFormat="1" ht="16.5" customHeight="1">
      <c r="A167" s="40"/>
      <c r="B167" s="41"/>
      <c r="C167" s="214" t="s">
        <v>1276</v>
      </c>
      <c r="D167" s="214" t="s">
        <v>192</v>
      </c>
      <c r="E167" s="215" t="s">
        <v>7889</v>
      </c>
      <c r="F167" s="216" t="s">
        <v>7890</v>
      </c>
      <c r="G167" s="217" t="s">
        <v>380</v>
      </c>
      <c r="H167" s="218">
        <v>280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1388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1388</v>
      </c>
      <c r="BM167" s="225" t="s">
        <v>2335</v>
      </c>
    </row>
    <row r="168" s="2" customFormat="1" ht="16.5" customHeight="1">
      <c r="A168" s="40"/>
      <c r="B168" s="41"/>
      <c r="C168" s="214" t="s">
        <v>1282</v>
      </c>
      <c r="D168" s="214" t="s">
        <v>192</v>
      </c>
      <c r="E168" s="215" t="s">
        <v>8016</v>
      </c>
      <c r="F168" s="216" t="s">
        <v>8017</v>
      </c>
      <c r="G168" s="217" t="s">
        <v>7327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1388</v>
      </c>
      <c r="AT168" s="225" t="s">
        <v>192</v>
      </c>
      <c r="AU168" s="225" t="s">
        <v>82</v>
      </c>
      <c r="AY168" s="19" t="s">
        <v>190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1388</v>
      </c>
      <c r="BM168" s="225" t="s">
        <v>2347</v>
      </c>
    </row>
    <row r="169" s="2" customFormat="1" ht="16.5" customHeight="1">
      <c r="A169" s="40"/>
      <c r="B169" s="41"/>
      <c r="C169" s="214" t="s">
        <v>1291</v>
      </c>
      <c r="D169" s="214" t="s">
        <v>192</v>
      </c>
      <c r="E169" s="215" t="s">
        <v>8018</v>
      </c>
      <c r="F169" s="216" t="s">
        <v>8019</v>
      </c>
      <c r="G169" s="217" t="s">
        <v>7327</v>
      </c>
      <c r="H169" s="218">
        <v>50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1388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1388</v>
      </c>
      <c r="BM169" s="225" t="s">
        <v>2363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8020</v>
      </c>
      <c r="F170" s="201" t="s">
        <v>8021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P171</f>
        <v>0</v>
      </c>
      <c r="Q170" s="206"/>
      <c r="R170" s="207">
        <f>R171</f>
        <v>0</v>
      </c>
      <c r="S170" s="206"/>
      <c r="T170" s="208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79</v>
      </c>
      <c r="AT170" s="210" t="s">
        <v>71</v>
      </c>
      <c r="AU170" s="210" t="s">
        <v>72</v>
      </c>
      <c r="AY170" s="209" t="s">
        <v>190</v>
      </c>
      <c r="BK170" s="211">
        <f>BK171</f>
        <v>0</v>
      </c>
    </row>
    <row r="171" s="12" customFormat="1" ht="22.8" customHeight="1">
      <c r="A171" s="12"/>
      <c r="B171" s="198"/>
      <c r="C171" s="199"/>
      <c r="D171" s="200" t="s">
        <v>71</v>
      </c>
      <c r="E171" s="212" t="s">
        <v>8022</v>
      </c>
      <c r="F171" s="212" t="s">
        <v>8021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SUM(P172:P176)</f>
        <v>0</v>
      </c>
      <c r="Q171" s="206"/>
      <c r="R171" s="207">
        <f>SUM(R172:R176)</f>
        <v>0</v>
      </c>
      <c r="S171" s="206"/>
      <c r="T171" s="208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79</v>
      </c>
      <c r="AT171" s="210" t="s">
        <v>71</v>
      </c>
      <c r="AU171" s="210" t="s">
        <v>79</v>
      </c>
      <c r="AY171" s="209" t="s">
        <v>190</v>
      </c>
      <c r="BK171" s="211">
        <f>SUM(BK172:BK176)</f>
        <v>0</v>
      </c>
    </row>
    <row r="172" s="2" customFormat="1" ht="16.5" customHeight="1">
      <c r="A172" s="40"/>
      <c r="B172" s="41"/>
      <c r="C172" s="214" t="s">
        <v>1303</v>
      </c>
      <c r="D172" s="214" t="s">
        <v>192</v>
      </c>
      <c r="E172" s="215" t="s">
        <v>8023</v>
      </c>
      <c r="F172" s="216" t="s">
        <v>8024</v>
      </c>
      <c r="G172" s="217" t="s">
        <v>7327</v>
      </c>
      <c r="H172" s="218">
        <v>20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1388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1388</v>
      </c>
      <c r="BM172" s="225" t="s">
        <v>2394</v>
      </c>
    </row>
    <row r="173" s="2" customFormat="1" ht="16.5" customHeight="1">
      <c r="A173" s="40"/>
      <c r="B173" s="41"/>
      <c r="C173" s="214" t="s">
        <v>1310</v>
      </c>
      <c r="D173" s="214" t="s">
        <v>192</v>
      </c>
      <c r="E173" s="215" t="s">
        <v>8025</v>
      </c>
      <c r="F173" s="216" t="s">
        <v>8026</v>
      </c>
      <c r="G173" s="217" t="s">
        <v>7327</v>
      </c>
      <c r="H173" s="218">
        <v>10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1388</v>
      </c>
      <c r="AT173" s="225" t="s">
        <v>192</v>
      </c>
      <c r="AU173" s="225" t="s">
        <v>82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1388</v>
      </c>
      <c r="BM173" s="225" t="s">
        <v>2404</v>
      </c>
    </row>
    <row r="174" s="2" customFormat="1" ht="16.5" customHeight="1">
      <c r="A174" s="40"/>
      <c r="B174" s="41"/>
      <c r="C174" s="214" t="s">
        <v>1316</v>
      </c>
      <c r="D174" s="214" t="s">
        <v>192</v>
      </c>
      <c r="E174" s="215" t="s">
        <v>8027</v>
      </c>
      <c r="F174" s="216" t="s">
        <v>8028</v>
      </c>
      <c r="G174" s="217" t="s">
        <v>7327</v>
      </c>
      <c r="H174" s="218">
        <v>20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1388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1388</v>
      </c>
      <c r="BM174" s="225" t="s">
        <v>2417</v>
      </c>
    </row>
    <row r="175" s="2" customFormat="1" ht="16.5" customHeight="1">
      <c r="A175" s="40"/>
      <c r="B175" s="41"/>
      <c r="C175" s="214" t="s">
        <v>1325</v>
      </c>
      <c r="D175" s="214" t="s">
        <v>192</v>
      </c>
      <c r="E175" s="215" t="s">
        <v>8029</v>
      </c>
      <c r="F175" s="216" t="s">
        <v>8030</v>
      </c>
      <c r="G175" s="217" t="s">
        <v>7327</v>
      </c>
      <c r="H175" s="218">
        <v>20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1388</v>
      </c>
      <c r="AT175" s="225" t="s">
        <v>192</v>
      </c>
      <c r="AU175" s="225" t="s">
        <v>82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1388</v>
      </c>
      <c r="BM175" s="225" t="s">
        <v>2429</v>
      </c>
    </row>
    <row r="176" s="2" customFormat="1" ht="16.5" customHeight="1">
      <c r="A176" s="40"/>
      <c r="B176" s="41"/>
      <c r="C176" s="214" t="s">
        <v>1331</v>
      </c>
      <c r="D176" s="214" t="s">
        <v>192</v>
      </c>
      <c r="E176" s="215" t="s">
        <v>8031</v>
      </c>
      <c r="F176" s="216" t="s">
        <v>8032</v>
      </c>
      <c r="G176" s="217" t="s">
        <v>7327</v>
      </c>
      <c r="H176" s="218">
        <v>80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1388</v>
      </c>
      <c r="AT176" s="225" t="s">
        <v>192</v>
      </c>
      <c r="AU176" s="225" t="s">
        <v>82</v>
      </c>
      <c r="AY176" s="19" t="s">
        <v>190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1388</v>
      </c>
      <c r="BM176" s="225" t="s">
        <v>2450</v>
      </c>
    </row>
    <row r="177" s="12" customFormat="1" ht="25.92" customHeight="1">
      <c r="A177" s="12"/>
      <c r="B177" s="198"/>
      <c r="C177" s="199"/>
      <c r="D177" s="200" t="s">
        <v>71</v>
      </c>
      <c r="E177" s="201" t="s">
        <v>8033</v>
      </c>
      <c r="F177" s="201" t="s">
        <v>5025</v>
      </c>
      <c r="G177" s="199"/>
      <c r="H177" s="199"/>
      <c r="I177" s="202"/>
      <c r="J177" s="203">
        <f>BK177</f>
        <v>0</v>
      </c>
      <c r="K177" s="199"/>
      <c r="L177" s="204"/>
      <c r="M177" s="205"/>
      <c r="N177" s="206"/>
      <c r="O177" s="206"/>
      <c r="P177" s="207">
        <f>P178</f>
        <v>0</v>
      </c>
      <c r="Q177" s="206"/>
      <c r="R177" s="207">
        <f>R178</f>
        <v>0</v>
      </c>
      <c r="S177" s="206"/>
      <c r="T177" s="208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79</v>
      </c>
      <c r="AT177" s="210" t="s">
        <v>71</v>
      </c>
      <c r="AU177" s="210" t="s">
        <v>72</v>
      </c>
      <c r="AY177" s="209" t="s">
        <v>190</v>
      </c>
      <c r="BK177" s="211">
        <f>BK178</f>
        <v>0</v>
      </c>
    </row>
    <row r="178" s="12" customFormat="1" ht="22.8" customHeight="1">
      <c r="A178" s="12"/>
      <c r="B178" s="198"/>
      <c r="C178" s="199"/>
      <c r="D178" s="200" t="s">
        <v>71</v>
      </c>
      <c r="E178" s="212" t="s">
        <v>8034</v>
      </c>
      <c r="F178" s="212" t="s">
        <v>5025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SUM(P179:P186)</f>
        <v>0</v>
      </c>
      <c r="Q178" s="206"/>
      <c r="R178" s="207">
        <f>SUM(R179:R186)</f>
        <v>0</v>
      </c>
      <c r="S178" s="206"/>
      <c r="T178" s="208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79</v>
      </c>
      <c r="AT178" s="210" t="s">
        <v>71</v>
      </c>
      <c r="AU178" s="210" t="s">
        <v>79</v>
      </c>
      <c r="AY178" s="209" t="s">
        <v>190</v>
      </c>
      <c r="BK178" s="211">
        <f>SUM(BK179:BK186)</f>
        <v>0</v>
      </c>
    </row>
    <row r="179" s="2" customFormat="1" ht="16.5" customHeight="1">
      <c r="A179" s="40"/>
      <c r="B179" s="41"/>
      <c r="C179" s="214" t="s">
        <v>1337</v>
      </c>
      <c r="D179" s="214" t="s">
        <v>192</v>
      </c>
      <c r="E179" s="215" t="s">
        <v>8035</v>
      </c>
      <c r="F179" s="216" t="s">
        <v>8036</v>
      </c>
      <c r="G179" s="217" t="s">
        <v>553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1388</v>
      </c>
      <c r="AT179" s="225" t="s">
        <v>192</v>
      </c>
      <c r="AU179" s="225" t="s">
        <v>82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1388</v>
      </c>
      <c r="BM179" s="225" t="s">
        <v>2461</v>
      </c>
    </row>
    <row r="180" s="2" customFormat="1" ht="16.5" customHeight="1">
      <c r="A180" s="40"/>
      <c r="B180" s="41"/>
      <c r="C180" s="214" t="s">
        <v>1344</v>
      </c>
      <c r="D180" s="214" t="s">
        <v>192</v>
      </c>
      <c r="E180" s="215" t="s">
        <v>8037</v>
      </c>
      <c r="F180" s="216" t="s">
        <v>8038</v>
      </c>
      <c r="G180" s="217" t="s">
        <v>553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1388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1388</v>
      </c>
      <c r="BM180" s="225" t="s">
        <v>2474</v>
      </c>
    </row>
    <row r="181" s="2" customFormat="1" ht="16.5" customHeight="1">
      <c r="A181" s="40"/>
      <c r="B181" s="41"/>
      <c r="C181" s="214" t="s">
        <v>1354</v>
      </c>
      <c r="D181" s="214" t="s">
        <v>192</v>
      </c>
      <c r="E181" s="215" t="s">
        <v>8039</v>
      </c>
      <c r="F181" s="216" t="s">
        <v>8040</v>
      </c>
      <c r="G181" s="217" t="s">
        <v>553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1388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1388</v>
      </c>
      <c r="BM181" s="225" t="s">
        <v>2487</v>
      </c>
    </row>
    <row r="182" s="2" customFormat="1" ht="21.75" customHeight="1">
      <c r="A182" s="40"/>
      <c r="B182" s="41"/>
      <c r="C182" s="214" t="s">
        <v>1361</v>
      </c>
      <c r="D182" s="214" t="s">
        <v>192</v>
      </c>
      <c r="E182" s="215" t="s">
        <v>8041</v>
      </c>
      <c r="F182" s="216" t="s">
        <v>7845</v>
      </c>
      <c r="G182" s="217" t="s">
        <v>8042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1388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1388</v>
      </c>
      <c r="BM182" s="225" t="s">
        <v>2507</v>
      </c>
    </row>
    <row r="183" s="2" customFormat="1" ht="16.5" customHeight="1">
      <c r="A183" s="40"/>
      <c r="B183" s="41"/>
      <c r="C183" s="214" t="s">
        <v>1366</v>
      </c>
      <c r="D183" s="214" t="s">
        <v>192</v>
      </c>
      <c r="E183" s="215" t="s">
        <v>8043</v>
      </c>
      <c r="F183" s="216" t="s">
        <v>7851</v>
      </c>
      <c r="G183" s="217" t="s">
        <v>553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1388</v>
      </c>
      <c r="AT183" s="225" t="s">
        <v>192</v>
      </c>
      <c r="AU183" s="225" t="s">
        <v>82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1388</v>
      </c>
      <c r="BM183" s="225" t="s">
        <v>2523</v>
      </c>
    </row>
    <row r="184" s="2" customFormat="1" ht="24.15" customHeight="1">
      <c r="A184" s="40"/>
      <c r="B184" s="41"/>
      <c r="C184" s="214" t="s">
        <v>1373</v>
      </c>
      <c r="D184" s="214" t="s">
        <v>192</v>
      </c>
      <c r="E184" s="215" t="s">
        <v>8044</v>
      </c>
      <c r="F184" s="216" t="s">
        <v>7849</v>
      </c>
      <c r="G184" s="217" t="s">
        <v>553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1388</v>
      </c>
      <c r="AT184" s="225" t="s">
        <v>192</v>
      </c>
      <c r="AU184" s="225" t="s">
        <v>82</v>
      </c>
      <c r="AY184" s="19" t="s">
        <v>190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1388</v>
      </c>
      <c r="BM184" s="225" t="s">
        <v>2535</v>
      </c>
    </row>
    <row r="185" s="2" customFormat="1" ht="16.5" customHeight="1">
      <c r="A185" s="40"/>
      <c r="B185" s="41"/>
      <c r="C185" s="214" t="s">
        <v>1380</v>
      </c>
      <c r="D185" s="214" t="s">
        <v>192</v>
      </c>
      <c r="E185" s="215" t="s">
        <v>8045</v>
      </c>
      <c r="F185" s="216" t="s">
        <v>8046</v>
      </c>
      <c r="G185" s="217" t="s">
        <v>553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1388</v>
      </c>
      <c r="AT185" s="225" t="s">
        <v>192</v>
      </c>
      <c r="AU185" s="225" t="s">
        <v>82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1388</v>
      </c>
      <c r="BM185" s="225" t="s">
        <v>2544</v>
      </c>
    </row>
    <row r="186" s="2" customFormat="1" ht="16.5" customHeight="1">
      <c r="A186" s="40"/>
      <c r="B186" s="41"/>
      <c r="C186" s="214" t="s">
        <v>1388</v>
      </c>
      <c r="D186" s="214" t="s">
        <v>192</v>
      </c>
      <c r="E186" s="215" t="s">
        <v>8047</v>
      </c>
      <c r="F186" s="216" t="s">
        <v>8048</v>
      </c>
      <c r="G186" s="217" t="s">
        <v>553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97" t="s">
        <v>19</v>
      </c>
      <c r="N186" s="298" t="s">
        <v>43</v>
      </c>
      <c r="O186" s="277"/>
      <c r="P186" s="299">
        <f>O186*H186</f>
        <v>0</v>
      </c>
      <c r="Q186" s="299">
        <v>0</v>
      </c>
      <c r="R186" s="299">
        <f>Q186*H186</f>
        <v>0</v>
      </c>
      <c r="S186" s="299">
        <v>0</v>
      </c>
      <c r="T186" s="30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1388</v>
      </c>
      <c r="AT186" s="225" t="s">
        <v>192</v>
      </c>
      <c r="AU186" s="225" t="s">
        <v>82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1388</v>
      </c>
      <c r="BM186" s="225" t="s">
        <v>2553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hPiJ/5tqlie1bI8tFGC/sth+rHsNLaGWINNua7RxJ5/YdHLwrVGLyZKOqSOmKmUbGebgCqnd5vttLxrQyx5jjA==" hashValue="azL3bw/iFuGXndeeewIVnk+xMZDkRGF7cCMMdg19M0iR198wPRdKRU9o8N5C35aO86iJ2OsllP/ZVXcpavjwKQ==" algorithmName="SHA-512" password="C46D"/>
  <autoFilter ref="C96:K1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8049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ROUND((SUM(BE88:BE119)),  2)</f>
        <v>0</v>
      </c>
      <c r="G35" s="40"/>
      <c r="H35" s="40"/>
      <c r="I35" s="159">
        <v>0.20999999999999999</v>
      </c>
      <c r="J35" s="158">
        <f>ROUND(((SUM(BE88:BE119))*I35),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ROUND((SUM(BF88:BF119)),  2)</f>
        <v>0</v>
      </c>
      <c r="G36" s="40"/>
      <c r="H36" s="40"/>
      <c r="I36" s="159">
        <v>0.14999999999999999</v>
      </c>
      <c r="J36" s="158">
        <f>ROUND(((SUM(BF88:BF119))*I36),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ROUND((SUM(BG88:BG119)),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ROUND((SUM(BH88:BH119)),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ROUND((SUM(BI88:BI119)),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D.1.4.10 - Zařízení a rozvody stlačeného vzduchu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8050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8051</v>
      </c>
      <c r="E65" s="179"/>
      <c r="F65" s="179"/>
      <c r="G65" s="179"/>
      <c r="H65" s="179"/>
      <c r="I65" s="179"/>
      <c r="J65" s="180">
        <f>J95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8052</v>
      </c>
      <c r="E66" s="179"/>
      <c r="F66" s="179"/>
      <c r="G66" s="179"/>
      <c r="H66" s="179"/>
      <c r="I66" s="179"/>
      <c r="J66" s="180">
        <f>J112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175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1" t="str">
        <f>E7</f>
        <v>SŠ uměleckoprůmyslová Ústí nad Orlicí - areál Perla</v>
      </c>
      <c r="F76" s="34"/>
      <c r="G76" s="34"/>
      <c r="H76" s="34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155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1" t="s">
        <v>698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157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D.1.4.10 - Zařízení a rozvody stlačeného vzduchu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 xml:space="preserve"> </v>
      </c>
      <c r="G82" s="42"/>
      <c r="H82" s="42"/>
      <c r="I82" s="34" t="s">
        <v>23</v>
      </c>
      <c r="J82" s="74" t="str">
        <f>IF(J14="","",J14)</f>
        <v>18. 10. 2023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Pardubický kraj</v>
      </c>
      <c r="G84" s="42"/>
      <c r="H84" s="42"/>
      <c r="I84" s="34" t="s">
        <v>31</v>
      </c>
      <c r="J84" s="38" t="str">
        <f>E23</f>
        <v>Te3s studio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>Rozpočtování staveb Šebela s.r.o.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176</v>
      </c>
      <c r="D87" s="190" t="s">
        <v>57</v>
      </c>
      <c r="E87" s="190" t="s">
        <v>53</v>
      </c>
      <c r="F87" s="190" t="s">
        <v>54</v>
      </c>
      <c r="G87" s="190" t="s">
        <v>177</v>
      </c>
      <c r="H87" s="190" t="s">
        <v>178</v>
      </c>
      <c r="I87" s="190" t="s">
        <v>179</v>
      </c>
      <c r="J87" s="190" t="s">
        <v>162</v>
      </c>
      <c r="K87" s="191" t="s">
        <v>180</v>
      </c>
      <c r="L87" s="192"/>
      <c r="M87" s="94" t="s">
        <v>19</v>
      </c>
      <c r="N87" s="95" t="s">
        <v>42</v>
      </c>
      <c r="O87" s="95" t="s">
        <v>181</v>
      </c>
      <c r="P87" s="95" t="s">
        <v>182</v>
      </c>
      <c r="Q87" s="95" t="s">
        <v>183</v>
      </c>
      <c r="R87" s="95" t="s">
        <v>184</v>
      </c>
      <c r="S87" s="95" t="s">
        <v>185</v>
      </c>
      <c r="T87" s="96" t="s">
        <v>186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187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P89+P95+P112</f>
        <v>0</v>
      </c>
      <c r="Q88" s="98"/>
      <c r="R88" s="195">
        <f>R89+R95+R112</f>
        <v>0</v>
      </c>
      <c r="S88" s="98"/>
      <c r="T88" s="196">
        <f>T89+T95+T112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163</v>
      </c>
      <c r="BK88" s="197">
        <f>BK89+BK95+BK112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8053</v>
      </c>
      <c r="F89" s="201" t="s">
        <v>8054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SUM(P90:P94)</f>
        <v>0</v>
      </c>
      <c r="Q89" s="206"/>
      <c r="R89" s="207">
        <f>SUM(R90:R94)</f>
        <v>0</v>
      </c>
      <c r="S89" s="206"/>
      <c r="T89" s="208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79</v>
      </c>
      <c r="AT89" s="210" t="s">
        <v>71</v>
      </c>
      <c r="AU89" s="210" t="s">
        <v>72</v>
      </c>
      <c r="AY89" s="209" t="s">
        <v>190</v>
      </c>
      <c r="BK89" s="211">
        <f>SUM(BK90:BK94)</f>
        <v>0</v>
      </c>
    </row>
    <row r="90" s="2" customFormat="1" ht="37.8" customHeight="1">
      <c r="A90" s="40"/>
      <c r="B90" s="41"/>
      <c r="C90" s="214" t="s">
        <v>72</v>
      </c>
      <c r="D90" s="214" t="s">
        <v>192</v>
      </c>
      <c r="E90" s="215" t="s">
        <v>79</v>
      </c>
      <c r="F90" s="216" t="s">
        <v>8055</v>
      </c>
      <c r="G90" s="217" t="s">
        <v>7327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307</v>
      </c>
      <c r="AT90" s="225" t="s">
        <v>192</v>
      </c>
      <c r="AU90" s="225" t="s">
        <v>79</v>
      </c>
      <c r="AY90" s="19" t="s">
        <v>190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307</v>
      </c>
      <c r="BM90" s="225" t="s">
        <v>82</v>
      </c>
    </row>
    <row r="91" s="2" customFormat="1" ht="16.5" customHeight="1">
      <c r="A91" s="40"/>
      <c r="B91" s="41"/>
      <c r="C91" s="214" t="s">
        <v>72</v>
      </c>
      <c r="D91" s="214" t="s">
        <v>192</v>
      </c>
      <c r="E91" s="215" t="s">
        <v>82</v>
      </c>
      <c r="F91" s="216" t="s">
        <v>8056</v>
      </c>
      <c r="G91" s="217" t="s">
        <v>7327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307</v>
      </c>
      <c r="AT91" s="225" t="s">
        <v>192</v>
      </c>
      <c r="AU91" s="225" t="s">
        <v>79</v>
      </c>
      <c r="AY91" s="19" t="s">
        <v>190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307</v>
      </c>
      <c r="BM91" s="225" t="s">
        <v>197</v>
      </c>
    </row>
    <row r="92" s="2" customFormat="1" ht="16.5" customHeight="1">
      <c r="A92" s="40"/>
      <c r="B92" s="41"/>
      <c r="C92" s="214" t="s">
        <v>72</v>
      </c>
      <c r="D92" s="214" t="s">
        <v>192</v>
      </c>
      <c r="E92" s="215" t="s">
        <v>207</v>
      </c>
      <c r="F92" s="216" t="s">
        <v>8057</v>
      </c>
      <c r="G92" s="217" t="s">
        <v>7327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307</v>
      </c>
      <c r="AT92" s="225" t="s">
        <v>192</v>
      </c>
      <c r="AU92" s="225" t="s">
        <v>79</v>
      </c>
      <c r="AY92" s="19" t="s">
        <v>190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307</v>
      </c>
      <c r="BM92" s="225" t="s">
        <v>228</v>
      </c>
    </row>
    <row r="93" s="2" customFormat="1" ht="16.5" customHeight="1">
      <c r="A93" s="40"/>
      <c r="B93" s="41"/>
      <c r="C93" s="214" t="s">
        <v>72</v>
      </c>
      <c r="D93" s="214" t="s">
        <v>192</v>
      </c>
      <c r="E93" s="215" t="s">
        <v>197</v>
      </c>
      <c r="F93" s="216" t="s">
        <v>8058</v>
      </c>
      <c r="G93" s="217" t="s">
        <v>7327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307</v>
      </c>
      <c r="AT93" s="225" t="s">
        <v>192</v>
      </c>
      <c r="AU93" s="225" t="s">
        <v>79</v>
      </c>
      <c r="AY93" s="19" t="s">
        <v>190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307</v>
      </c>
      <c r="BM93" s="225" t="s">
        <v>223</v>
      </c>
    </row>
    <row r="94" s="2" customFormat="1" ht="16.5" customHeight="1">
      <c r="A94" s="40"/>
      <c r="B94" s="41"/>
      <c r="C94" s="214" t="s">
        <v>72</v>
      </c>
      <c r="D94" s="214" t="s">
        <v>192</v>
      </c>
      <c r="E94" s="215" t="s">
        <v>218</v>
      </c>
      <c r="F94" s="216" t="s">
        <v>8059</v>
      </c>
      <c r="G94" s="217" t="s">
        <v>7327</v>
      </c>
      <c r="H94" s="218">
        <v>2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307</v>
      </c>
      <c r="AT94" s="225" t="s">
        <v>192</v>
      </c>
      <c r="AU94" s="225" t="s">
        <v>79</v>
      </c>
      <c r="AY94" s="19" t="s">
        <v>190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307</v>
      </c>
      <c r="BM94" s="225" t="s">
        <v>249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8060</v>
      </c>
      <c r="F95" s="201" t="s">
        <v>8061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SUM(P96:P111)</f>
        <v>0</v>
      </c>
      <c r="Q95" s="206"/>
      <c r="R95" s="207">
        <f>SUM(R96:R111)</f>
        <v>0</v>
      </c>
      <c r="S95" s="206"/>
      <c r="T95" s="208">
        <f>SUM(T96:T111)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72</v>
      </c>
      <c r="AY95" s="209" t="s">
        <v>190</v>
      </c>
      <c r="BK95" s="211">
        <f>SUM(BK96:BK111)</f>
        <v>0</v>
      </c>
    </row>
    <row r="96" s="2" customFormat="1" ht="16.5" customHeight="1">
      <c r="A96" s="40"/>
      <c r="B96" s="41"/>
      <c r="C96" s="214" t="s">
        <v>72</v>
      </c>
      <c r="D96" s="214" t="s">
        <v>192</v>
      </c>
      <c r="E96" s="215" t="s">
        <v>228</v>
      </c>
      <c r="F96" s="216" t="s">
        <v>8062</v>
      </c>
      <c r="G96" s="217" t="s">
        <v>380</v>
      </c>
      <c r="H96" s="218">
        <v>45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307</v>
      </c>
      <c r="AT96" s="225" t="s">
        <v>192</v>
      </c>
      <c r="AU96" s="225" t="s">
        <v>79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307</v>
      </c>
      <c r="BM96" s="225" t="s">
        <v>272</v>
      </c>
    </row>
    <row r="97" s="2" customFormat="1" ht="16.5" customHeight="1">
      <c r="A97" s="40"/>
      <c r="B97" s="41"/>
      <c r="C97" s="214" t="s">
        <v>72</v>
      </c>
      <c r="D97" s="214" t="s">
        <v>192</v>
      </c>
      <c r="E97" s="215" t="s">
        <v>233</v>
      </c>
      <c r="F97" s="216" t="s">
        <v>8063</v>
      </c>
      <c r="G97" s="217" t="s">
        <v>7327</v>
      </c>
      <c r="H97" s="218">
        <v>8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307</v>
      </c>
      <c r="AT97" s="225" t="s">
        <v>192</v>
      </c>
      <c r="AU97" s="225" t="s">
        <v>79</v>
      </c>
      <c r="AY97" s="19" t="s">
        <v>190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307</v>
      </c>
      <c r="BM97" s="225" t="s">
        <v>291</v>
      </c>
    </row>
    <row r="98" s="2" customFormat="1" ht="16.5" customHeight="1">
      <c r="A98" s="40"/>
      <c r="B98" s="41"/>
      <c r="C98" s="214" t="s">
        <v>72</v>
      </c>
      <c r="D98" s="214" t="s">
        <v>192</v>
      </c>
      <c r="E98" s="215" t="s">
        <v>223</v>
      </c>
      <c r="F98" s="216" t="s">
        <v>8064</v>
      </c>
      <c r="G98" s="217" t="s">
        <v>7327</v>
      </c>
      <c r="H98" s="218">
        <v>4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307</v>
      </c>
      <c r="AT98" s="225" t="s">
        <v>192</v>
      </c>
      <c r="AU98" s="225" t="s">
        <v>79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307</v>
      </c>
      <c r="BM98" s="225" t="s">
        <v>307</v>
      </c>
    </row>
    <row r="99" s="2" customFormat="1" ht="16.5" customHeight="1">
      <c r="A99" s="40"/>
      <c r="B99" s="41"/>
      <c r="C99" s="214" t="s">
        <v>72</v>
      </c>
      <c r="D99" s="214" t="s">
        <v>192</v>
      </c>
      <c r="E99" s="215" t="s">
        <v>244</v>
      </c>
      <c r="F99" s="216" t="s">
        <v>8065</v>
      </c>
      <c r="G99" s="217" t="s">
        <v>7327</v>
      </c>
      <c r="H99" s="218">
        <v>4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307</v>
      </c>
      <c r="AT99" s="225" t="s">
        <v>192</v>
      </c>
      <c r="AU99" s="225" t="s">
        <v>79</v>
      </c>
      <c r="AY99" s="19" t="s">
        <v>190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307</v>
      </c>
      <c r="BM99" s="225" t="s">
        <v>327</v>
      </c>
    </row>
    <row r="100" s="2" customFormat="1" ht="16.5" customHeight="1">
      <c r="A100" s="40"/>
      <c r="B100" s="41"/>
      <c r="C100" s="214" t="s">
        <v>72</v>
      </c>
      <c r="D100" s="214" t="s">
        <v>192</v>
      </c>
      <c r="E100" s="215" t="s">
        <v>249</v>
      </c>
      <c r="F100" s="216" t="s">
        <v>8066</v>
      </c>
      <c r="G100" s="217" t="s">
        <v>7327</v>
      </c>
      <c r="H100" s="218">
        <v>4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307</v>
      </c>
      <c r="AT100" s="225" t="s">
        <v>192</v>
      </c>
      <c r="AU100" s="225" t="s">
        <v>79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307</v>
      </c>
      <c r="BM100" s="225" t="s">
        <v>344</v>
      </c>
    </row>
    <row r="101" s="2" customFormat="1" ht="16.5" customHeight="1">
      <c r="A101" s="40"/>
      <c r="B101" s="41"/>
      <c r="C101" s="214" t="s">
        <v>72</v>
      </c>
      <c r="D101" s="214" t="s">
        <v>192</v>
      </c>
      <c r="E101" s="215" t="s">
        <v>258</v>
      </c>
      <c r="F101" s="216" t="s">
        <v>8067</v>
      </c>
      <c r="G101" s="217" t="s">
        <v>7327</v>
      </c>
      <c r="H101" s="218">
        <v>8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307</v>
      </c>
      <c r="AT101" s="225" t="s">
        <v>192</v>
      </c>
      <c r="AU101" s="225" t="s">
        <v>79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307</v>
      </c>
      <c r="BM101" s="225" t="s">
        <v>359</v>
      </c>
    </row>
    <row r="102" s="2" customFormat="1" ht="16.5" customHeight="1">
      <c r="A102" s="40"/>
      <c r="B102" s="41"/>
      <c r="C102" s="214" t="s">
        <v>72</v>
      </c>
      <c r="D102" s="214" t="s">
        <v>192</v>
      </c>
      <c r="E102" s="215" t="s">
        <v>272</v>
      </c>
      <c r="F102" s="216" t="s">
        <v>8068</v>
      </c>
      <c r="G102" s="217" t="s">
        <v>7327</v>
      </c>
      <c r="H102" s="218">
        <v>4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307</v>
      </c>
      <c r="AT102" s="225" t="s">
        <v>192</v>
      </c>
      <c r="AU102" s="225" t="s">
        <v>79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307</v>
      </c>
      <c r="BM102" s="225" t="s">
        <v>371</v>
      </c>
    </row>
    <row r="103" s="2" customFormat="1" ht="16.5" customHeight="1">
      <c r="A103" s="40"/>
      <c r="B103" s="41"/>
      <c r="C103" s="214" t="s">
        <v>72</v>
      </c>
      <c r="D103" s="214" t="s">
        <v>192</v>
      </c>
      <c r="E103" s="215" t="s">
        <v>282</v>
      </c>
      <c r="F103" s="216" t="s">
        <v>8069</v>
      </c>
      <c r="G103" s="217" t="s">
        <v>7327</v>
      </c>
      <c r="H103" s="218">
        <v>4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307</v>
      </c>
      <c r="AT103" s="225" t="s">
        <v>192</v>
      </c>
      <c r="AU103" s="225" t="s">
        <v>79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307</v>
      </c>
      <c r="BM103" s="225" t="s">
        <v>384</v>
      </c>
    </row>
    <row r="104" s="2" customFormat="1" ht="16.5" customHeight="1">
      <c r="A104" s="40"/>
      <c r="B104" s="41"/>
      <c r="C104" s="214" t="s">
        <v>72</v>
      </c>
      <c r="D104" s="214" t="s">
        <v>192</v>
      </c>
      <c r="E104" s="215" t="s">
        <v>291</v>
      </c>
      <c r="F104" s="216" t="s">
        <v>8070</v>
      </c>
      <c r="G104" s="217" t="s">
        <v>7327</v>
      </c>
      <c r="H104" s="218">
        <v>30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307</v>
      </c>
      <c r="AT104" s="225" t="s">
        <v>192</v>
      </c>
      <c r="AU104" s="225" t="s">
        <v>79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307</v>
      </c>
      <c r="BM104" s="225" t="s">
        <v>396</v>
      </c>
    </row>
    <row r="105" s="2" customFormat="1" ht="16.5" customHeight="1">
      <c r="A105" s="40"/>
      <c r="B105" s="41"/>
      <c r="C105" s="214" t="s">
        <v>72</v>
      </c>
      <c r="D105" s="214" t="s">
        <v>192</v>
      </c>
      <c r="E105" s="215" t="s">
        <v>8</v>
      </c>
      <c r="F105" s="216" t="s">
        <v>8071</v>
      </c>
      <c r="G105" s="217" t="s">
        <v>6709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307</v>
      </c>
      <c r="AT105" s="225" t="s">
        <v>192</v>
      </c>
      <c r="AU105" s="225" t="s">
        <v>79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307</v>
      </c>
      <c r="BM105" s="225" t="s">
        <v>411</v>
      </c>
    </row>
    <row r="106" s="2" customFormat="1" ht="16.5" customHeight="1">
      <c r="A106" s="40"/>
      <c r="B106" s="41"/>
      <c r="C106" s="214" t="s">
        <v>72</v>
      </c>
      <c r="D106" s="214" t="s">
        <v>192</v>
      </c>
      <c r="E106" s="215" t="s">
        <v>307</v>
      </c>
      <c r="F106" s="216" t="s">
        <v>8072</v>
      </c>
      <c r="G106" s="217" t="s">
        <v>7327</v>
      </c>
      <c r="H106" s="218">
        <v>10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307</v>
      </c>
      <c r="AT106" s="225" t="s">
        <v>192</v>
      </c>
      <c r="AU106" s="225" t="s">
        <v>79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307</v>
      </c>
      <c r="BM106" s="225" t="s">
        <v>419</v>
      </c>
    </row>
    <row r="107" s="2" customFormat="1" ht="16.5" customHeight="1">
      <c r="A107" s="40"/>
      <c r="B107" s="41"/>
      <c r="C107" s="214" t="s">
        <v>72</v>
      </c>
      <c r="D107" s="214" t="s">
        <v>192</v>
      </c>
      <c r="E107" s="215" t="s">
        <v>226</v>
      </c>
      <c r="F107" s="216" t="s">
        <v>8073</v>
      </c>
      <c r="G107" s="217" t="s">
        <v>6709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307</v>
      </c>
      <c r="AT107" s="225" t="s">
        <v>192</v>
      </c>
      <c r="AU107" s="225" t="s">
        <v>79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307</v>
      </c>
      <c r="BM107" s="225" t="s">
        <v>582</v>
      </c>
    </row>
    <row r="108" s="2" customFormat="1" ht="16.5" customHeight="1">
      <c r="A108" s="40"/>
      <c r="B108" s="41"/>
      <c r="C108" s="214" t="s">
        <v>72</v>
      </c>
      <c r="D108" s="214" t="s">
        <v>192</v>
      </c>
      <c r="E108" s="215" t="s">
        <v>327</v>
      </c>
      <c r="F108" s="216" t="s">
        <v>8074</v>
      </c>
      <c r="G108" s="217" t="s">
        <v>6709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307</v>
      </c>
      <c r="AT108" s="225" t="s">
        <v>192</v>
      </c>
      <c r="AU108" s="225" t="s">
        <v>79</v>
      </c>
      <c r="AY108" s="19" t="s">
        <v>190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307</v>
      </c>
      <c r="BM108" s="225" t="s">
        <v>1040</v>
      </c>
    </row>
    <row r="109" s="2" customFormat="1" ht="16.5" customHeight="1">
      <c r="A109" s="40"/>
      <c r="B109" s="41"/>
      <c r="C109" s="214" t="s">
        <v>72</v>
      </c>
      <c r="D109" s="214" t="s">
        <v>192</v>
      </c>
      <c r="E109" s="215" t="s">
        <v>337</v>
      </c>
      <c r="F109" s="216" t="s">
        <v>8075</v>
      </c>
      <c r="G109" s="217" t="s">
        <v>7327</v>
      </c>
      <c r="H109" s="218">
        <v>4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307</v>
      </c>
      <c r="AT109" s="225" t="s">
        <v>192</v>
      </c>
      <c r="AU109" s="225" t="s">
        <v>79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307</v>
      </c>
      <c r="BM109" s="225" t="s">
        <v>1059</v>
      </c>
    </row>
    <row r="110" s="2" customFormat="1" ht="16.5" customHeight="1">
      <c r="A110" s="40"/>
      <c r="B110" s="41"/>
      <c r="C110" s="214" t="s">
        <v>72</v>
      </c>
      <c r="D110" s="214" t="s">
        <v>192</v>
      </c>
      <c r="E110" s="215" t="s">
        <v>344</v>
      </c>
      <c r="F110" s="216" t="s">
        <v>8076</v>
      </c>
      <c r="G110" s="217" t="s">
        <v>7327</v>
      </c>
      <c r="H110" s="218">
        <v>15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307</v>
      </c>
      <c r="AT110" s="225" t="s">
        <v>192</v>
      </c>
      <c r="AU110" s="225" t="s">
        <v>79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307</v>
      </c>
      <c r="BM110" s="225" t="s">
        <v>1088</v>
      </c>
    </row>
    <row r="111" s="2" customFormat="1" ht="16.5" customHeight="1">
      <c r="A111" s="40"/>
      <c r="B111" s="41"/>
      <c r="C111" s="214" t="s">
        <v>72</v>
      </c>
      <c r="D111" s="214" t="s">
        <v>192</v>
      </c>
      <c r="E111" s="215" t="s">
        <v>7</v>
      </c>
      <c r="F111" s="216" t="s">
        <v>8077</v>
      </c>
      <c r="G111" s="217" t="s">
        <v>6709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307</v>
      </c>
      <c r="AT111" s="225" t="s">
        <v>192</v>
      </c>
      <c r="AU111" s="225" t="s">
        <v>79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307</v>
      </c>
      <c r="BM111" s="225" t="s">
        <v>1170</v>
      </c>
    </row>
    <row r="112" s="12" customFormat="1" ht="25.92" customHeight="1">
      <c r="A112" s="12"/>
      <c r="B112" s="198"/>
      <c r="C112" s="199"/>
      <c r="D112" s="200" t="s">
        <v>71</v>
      </c>
      <c r="E112" s="201" t="s">
        <v>8078</v>
      </c>
      <c r="F112" s="201" t="s">
        <v>8079</v>
      </c>
      <c r="G112" s="199"/>
      <c r="H112" s="199"/>
      <c r="I112" s="202"/>
      <c r="J112" s="203">
        <f>BK112</f>
        <v>0</v>
      </c>
      <c r="K112" s="199"/>
      <c r="L112" s="204"/>
      <c r="M112" s="205"/>
      <c r="N112" s="206"/>
      <c r="O112" s="206"/>
      <c r="P112" s="207">
        <f>SUM(P113:P119)</f>
        <v>0</v>
      </c>
      <c r="Q112" s="206"/>
      <c r="R112" s="207">
        <f>SUM(R113:R119)</f>
        <v>0</v>
      </c>
      <c r="S112" s="206"/>
      <c r="T112" s="208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79</v>
      </c>
      <c r="AT112" s="210" t="s">
        <v>71</v>
      </c>
      <c r="AU112" s="210" t="s">
        <v>72</v>
      </c>
      <c r="AY112" s="209" t="s">
        <v>190</v>
      </c>
      <c r="BK112" s="211">
        <f>SUM(BK113:BK119)</f>
        <v>0</v>
      </c>
    </row>
    <row r="113" s="2" customFormat="1" ht="16.5" customHeight="1">
      <c r="A113" s="40"/>
      <c r="B113" s="41"/>
      <c r="C113" s="214" t="s">
        <v>72</v>
      </c>
      <c r="D113" s="214" t="s">
        <v>192</v>
      </c>
      <c r="E113" s="215" t="s">
        <v>359</v>
      </c>
      <c r="F113" s="216" t="s">
        <v>8080</v>
      </c>
      <c r="G113" s="217" t="s">
        <v>6709</v>
      </c>
      <c r="H113" s="218">
        <v>2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578</v>
      </c>
      <c r="AT113" s="225" t="s">
        <v>192</v>
      </c>
      <c r="AU113" s="225" t="s">
        <v>79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578</v>
      </c>
      <c r="BM113" s="225" t="s">
        <v>1239</v>
      </c>
    </row>
    <row r="114" s="2" customFormat="1" ht="16.5" customHeight="1">
      <c r="A114" s="40"/>
      <c r="B114" s="41"/>
      <c r="C114" s="214" t="s">
        <v>72</v>
      </c>
      <c r="D114" s="214" t="s">
        <v>192</v>
      </c>
      <c r="E114" s="215" t="s">
        <v>365</v>
      </c>
      <c r="F114" s="216" t="s">
        <v>8081</v>
      </c>
      <c r="G114" s="217" t="s">
        <v>806</v>
      </c>
      <c r="H114" s="218">
        <v>20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578</v>
      </c>
      <c r="AT114" s="225" t="s">
        <v>192</v>
      </c>
      <c r="AU114" s="225" t="s">
        <v>79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578</v>
      </c>
      <c r="BM114" s="225" t="s">
        <v>1255</v>
      </c>
    </row>
    <row r="115" s="2" customFormat="1" ht="16.5" customHeight="1">
      <c r="A115" s="40"/>
      <c r="B115" s="41"/>
      <c r="C115" s="214" t="s">
        <v>72</v>
      </c>
      <c r="D115" s="214" t="s">
        <v>192</v>
      </c>
      <c r="E115" s="215" t="s">
        <v>371</v>
      </c>
      <c r="F115" s="216" t="s">
        <v>8082</v>
      </c>
      <c r="G115" s="217" t="s">
        <v>6709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578</v>
      </c>
      <c r="AT115" s="225" t="s">
        <v>192</v>
      </c>
      <c r="AU115" s="225" t="s">
        <v>79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578</v>
      </c>
      <c r="BM115" s="225" t="s">
        <v>810</v>
      </c>
    </row>
    <row r="116" s="2" customFormat="1" ht="16.5" customHeight="1">
      <c r="A116" s="40"/>
      <c r="B116" s="41"/>
      <c r="C116" s="214" t="s">
        <v>72</v>
      </c>
      <c r="D116" s="214" t="s">
        <v>192</v>
      </c>
      <c r="E116" s="215" t="s">
        <v>377</v>
      </c>
      <c r="F116" s="216" t="s">
        <v>8083</v>
      </c>
      <c r="G116" s="217" t="s">
        <v>6709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578</v>
      </c>
      <c r="AT116" s="225" t="s">
        <v>192</v>
      </c>
      <c r="AU116" s="225" t="s">
        <v>79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578</v>
      </c>
      <c r="BM116" s="225" t="s">
        <v>1282</v>
      </c>
    </row>
    <row r="117" s="2" customFormat="1" ht="16.5" customHeight="1">
      <c r="A117" s="40"/>
      <c r="B117" s="41"/>
      <c r="C117" s="214" t="s">
        <v>72</v>
      </c>
      <c r="D117" s="214" t="s">
        <v>192</v>
      </c>
      <c r="E117" s="215" t="s">
        <v>384</v>
      </c>
      <c r="F117" s="216" t="s">
        <v>8084</v>
      </c>
      <c r="G117" s="217" t="s">
        <v>6709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578</v>
      </c>
      <c r="AT117" s="225" t="s">
        <v>192</v>
      </c>
      <c r="AU117" s="225" t="s">
        <v>79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578</v>
      </c>
      <c r="BM117" s="225" t="s">
        <v>1303</v>
      </c>
    </row>
    <row r="118" s="2" customFormat="1" ht="16.5" customHeight="1">
      <c r="A118" s="40"/>
      <c r="B118" s="41"/>
      <c r="C118" s="214" t="s">
        <v>72</v>
      </c>
      <c r="D118" s="214" t="s">
        <v>192</v>
      </c>
      <c r="E118" s="215" t="s">
        <v>256</v>
      </c>
      <c r="F118" s="216" t="s">
        <v>8085</v>
      </c>
      <c r="G118" s="217" t="s">
        <v>6709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578</v>
      </c>
      <c r="AT118" s="225" t="s">
        <v>192</v>
      </c>
      <c r="AU118" s="225" t="s">
        <v>79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578</v>
      </c>
      <c r="BM118" s="225" t="s">
        <v>1316</v>
      </c>
    </row>
    <row r="119" s="2" customFormat="1" ht="16.5" customHeight="1">
      <c r="A119" s="40"/>
      <c r="B119" s="41"/>
      <c r="C119" s="214" t="s">
        <v>72</v>
      </c>
      <c r="D119" s="214" t="s">
        <v>192</v>
      </c>
      <c r="E119" s="215" t="s">
        <v>396</v>
      </c>
      <c r="F119" s="216" t="s">
        <v>8086</v>
      </c>
      <c r="G119" s="217" t="s">
        <v>6709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97" t="s">
        <v>19</v>
      </c>
      <c r="N119" s="298" t="s">
        <v>43</v>
      </c>
      <c r="O119" s="277"/>
      <c r="P119" s="299">
        <f>O119*H119</f>
        <v>0</v>
      </c>
      <c r="Q119" s="299">
        <v>0</v>
      </c>
      <c r="R119" s="299">
        <f>Q119*H119</f>
        <v>0</v>
      </c>
      <c r="S119" s="299">
        <v>0</v>
      </c>
      <c r="T119" s="30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578</v>
      </c>
      <c r="AT119" s="225" t="s">
        <v>192</v>
      </c>
      <c r="AU119" s="225" t="s">
        <v>79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578</v>
      </c>
      <c r="BM119" s="225" t="s">
        <v>1331</v>
      </c>
    </row>
    <row r="120" s="2" customFormat="1" ht="6.96" customHeight="1">
      <c r="A120" s="40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83+26tDKl5ehpC/NzbtIfi0Oyyb+3KuZ/CU8YfsomIxcX3msdkPB58BrJ2LAvo0+o7VMD8VFEXn/YZb/QTVNtg==" hashValue="cihEgVAcqwBNjXWWJ5PIl6GcYTldcTbi3EfDaOY9MmUK9cllK4Rhl4ZD/zpBmC0HehCzUsy2dcuLWt4urzmR9w==" algorithmName="SHA-512" password="C46D"/>
  <autoFilter ref="C87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8087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ROUND((SUM(BE110:BE252)),  2)</f>
        <v>0</v>
      </c>
      <c r="G35" s="40"/>
      <c r="H35" s="40"/>
      <c r="I35" s="159">
        <v>0.20999999999999999</v>
      </c>
      <c r="J35" s="158">
        <f>ROUND(((SUM(BE110:BE252))*I35),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ROUND((SUM(BF110:BF252)),  2)</f>
        <v>0</v>
      </c>
      <c r="G36" s="40"/>
      <c r="H36" s="40"/>
      <c r="I36" s="159">
        <v>0.14999999999999999</v>
      </c>
      <c r="J36" s="158">
        <f>ROUND(((SUM(BF110:BF252))*I36),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ROUND((SUM(BG110:BG252)),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ROUND((SUM(BH110:BH252)),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ROUND((SUM(BI110:BI252)),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D.1.4.11 - Měření a regulace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8088</v>
      </c>
      <c r="E64" s="179"/>
      <c r="F64" s="179"/>
      <c r="G64" s="179"/>
      <c r="H64" s="179"/>
      <c r="I64" s="179"/>
      <c r="J64" s="180">
        <f>J111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8089</v>
      </c>
      <c r="E65" s="184"/>
      <c r="F65" s="184"/>
      <c r="G65" s="184"/>
      <c r="H65" s="184"/>
      <c r="I65" s="184"/>
      <c r="J65" s="185">
        <f>J112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8090</v>
      </c>
      <c r="E66" s="184"/>
      <c r="F66" s="184"/>
      <c r="G66" s="184"/>
      <c r="H66" s="184"/>
      <c r="I66" s="184"/>
      <c r="J66" s="185">
        <f>J123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8091</v>
      </c>
      <c r="E67" s="184"/>
      <c r="F67" s="184"/>
      <c r="G67" s="184"/>
      <c r="H67" s="184"/>
      <c r="I67" s="184"/>
      <c r="J67" s="185">
        <f>J134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8092</v>
      </c>
      <c r="E68" s="184"/>
      <c r="F68" s="184"/>
      <c r="G68" s="184"/>
      <c r="H68" s="184"/>
      <c r="I68" s="184"/>
      <c r="J68" s="185">
        <f>J139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8093</v>
      </c>
      <c r="E69" s="184"/>
      <c r="F69" s="184"/>
      <c r="G69" s="184"/>
      <c r="H69" s="184"/>
      <c r="I69" s="184"/>
      <c r="J69" s="185">
        <f>J144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8094</v>
      </c>
      <c r="E70" s="184"/>
      <c r="F70" s="184"/>
      <c r="G70" s="184"/>
      <c r="H70" s="184"/>
      <c r="I70" s="184"/>
      <c r="J70" s="185">
        <f>J149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8095</v>
      </c>
      <c r="E71" s="184"/>
      <c r="F71" s="184"/>
      <c r="G71" s="184"/>
      <c r="H71" s="184"/>
      <c r="I71" s="184"/>
      <c r="J71" s="185">
        <f>J151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8096</v>
      </c>
      <c r="E72" s="184"/>
      <c r="F72" s="184"/>
      <c r="G72" s="184"/>
      <c r="H72" s="184"/>
      <c r="I72" s="184"/>
      <c r="J72" s="185">
        <f>J159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8097</v>
      </c>
      <c r="E73" s="179"/>
      <c r="F73" s="179"/>
      <c r="G73" s="179"/>
      <c r="H73" s="179"/>
      <c r="I73" s="179"/>
      <c r="J73" s="180">
        <f>J164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8098</v>
      </c>
      <c r="E74" s="184"/>
      <c r="F74" s="184"/>
      <c r="G74" s="184"/>
      <c r="H74" s="184"/>
      <c r="I74" s="184"/>
      <c r="J74" s="185">
        <f>J165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8099</v>
      </c>
      <c r="E75" s="184"/>
      <c r="F75" s="184"/>
      <c r="G75" s="184"/>
      <c r="H75" s="184"/>
      <c r="I75" s="184"/>
      <c r="J75" s="185">
        <f>J176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8100</v>
      </c>
      <c r="E76" s="184"/>
      <c r="F76" s="184"/>
      <c r="G76" s="184"/>
      <c r="H76" s="184"/>
      <c r="I76" s="184"/>
      <c r="J76" s="185">
        <f>J187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8101</v>
      </c>
      <c r="E77" s="184"/>
      <c r="F77" s="184"/>
      <c r="G77" s="184"/>
      <c r="H77" s="184"/>
      <c r="I77" s="184"/>
      <c r="J77" s="185">
        <f>J199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6"/>
      <c r="C78" s="177"/>
      <c r="D78" s="178" t="s">
        <v>8102</v>
      </c>
      <c r="E78" s="179"/>
      <c r="F78" s="179"/>
      <c r="G78" s="179"/>
      <c r="H78" s="179"/>
      <c r="I78" s="179"/>
      <c r="J78" s="180">
        <f>J201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2"/>
      <c r="C79" s="127"/>
      <c r="D79" s="183" t="s">
        <v>8103</v>
      </c>
      <c r="E79" s="184"/>
      <c r="F79" s="184"/>
      <c r="G79" s="184"/>
      <c r="H79" s="184"/>
      <c r="I79" s="184"/>
      <c r="J79" s="185">
        <f>J202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8104</v>
      </c>
      <c r="E80" s="184"/>
      <c r="F80" s="184"/>
      <c r="G80" s="184"/>
      <c r="H80" s="184"/>
      <c r="I80" s="184"/>
      <c r="J80" s="185">
        <f>J212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8105</v>
      </c>
      <c r="E81" s="184"/>
      <c r="F81" s="184"/>
      <c r="G81" s="184"/>
      <c r="H81" s="184"/>
      <c r="I81" s="184"/>
      <c r="J81" s="185">
        <f>J222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8106</v>
      </c>
      <c r="E82" s="184"/>
      <c r="F82" s="184"/>
      <c r="G82" s="184"/>
      <c r="H82" s="184"/>
      <c r="I82" s="184"/>
      <c r="J82" s="185">
        <f>J232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6"/>
      <c r="C83" s="177"/>
      <c r="D83" s="178" t="s">
        <v>8107</v>
      </c>
      <c r="E83" s="179"/>
      <c r="F83" s="179"/>
      <c r="G83" s="179"/>
      <c r="H83" s="179"/>
      <c r="I83" s="179"/>
      <c r="J83" s="180">
        <f>J239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2"/>
      <c r="C84" s="127"/>
      <c r="D84" s="183" t="s">
        <v>8108</v>
      </c>
      <c r="E84" s="184"/>
      <c r="F84" s="184"/>
      <c r="G84" s="184"/>
      <c r="H84" s="184"/>
      <c r="I84" s="184"/>
      <c r="J84" s="185">
        <f>J240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8109</v>
      </c>
      <c r="E85" s="184"/>
      <c r="F85" s="184"/>
      <c r="G85" s="184"/>
      <c r="H85" s="184"/>
      <c r="I85" s="184"/>
      <c r="J85" s="185">
        <f>J242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8110</v>
      </c>
      <c r="E86" s="184"/>
      <c r="F86" s="184"/>
      <c r="G86" s="184"/>
      <c r="H86" s="184"/>
      <c r="I86" s="184"/>
      <c r="J86" s="185">
        <f>J244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6"/>
      <c r="C87" s="177"/>
      <c r="D87" s="178" t="s">
        <v>8111</v>
      </c>
      <c r="E87" s="179"/>
      <c r="F87" s="179"/>
      <c r="G87" s="179"/>
      <c r="H87" s="179"/>
      <c r="I87" s="179"/>
      <c r="J87" s="180">
        <f>J246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2"/>
      <c r="C88" s="127"/>
      <c r="D88" s="183" t="s">
        <v>8112</v>
      </c>
      <c r="E88" s="184"/>
      <c r="F88" s="184"/>
      <c r="G88" s="184"/>
      <c r="H88" s="184"/>
      <c r="I88" s="184"/>
      <c r="J88" s="185">
        <f>J247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175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1" t="str">
        <f>E7</f>
        <v>SŠ uměleckoprůmyslová Ústí nad Orlicí - areál Perla</v>
      </c>
      <c r="F98" s="34"/>
      <c r="G98" s="34"/>
      <c r="H98" s="34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155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2" customFormat="1" ht="16.5" customHeight="1">
      <c r="A100" s="40"/>
      <c r="B100" s="41"/>
      <c r="C100" s="42"/>
      <c r="D100" s="42"/>
      <c r="E100" s="171" t="s">
        <v>698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157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E11</f>
        <v>D.1.4.11 - Měření a regulace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F14</f>
        <v xml:space="preserve"> </v>
      </c>
      <c r="G104" s="42"/>
      <c r="H104" s="42"/>
      <c r="I104" s="34" t="s">
        <v>23</v>
      </c>
      <c r="J104" s="74" t="str">
        <f>IF(J14="","",J14)</f>
        <v>18. 10. 2023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25</v>
      </c>
      <c r="D106" s="42"/>
      <c r="E106" s="42"/>
      <c r="F106" s="29" t="str">
        <f>E17</f>
        <v>Pardubický kraj</v>
      </c>
      <c r="G106" s="42"/>
      <c r="H106" s="42"/>
      <c r="I106" s="34" t="s">
        <v>31</v>
      </c>
      <c r="J106" s="38" t="str">
        <f>E23</f>
        <v>Te3s studio s.r.o.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5.65" customHeight="1">
      <c r="A107" s="40"/>
      <c r="B107" s="41"/>
      <c r="C107" s="34" t="s">
        <v>29</v>
      </c>
      <c r="D107" s="42"/>
      <c r="E107" s="42"/>
      <c r="F107" s="29" t="str">
        <f>IF(E20="","",E20)</f>
        <v>Vyplň údaj</v>
      </c>
      <c r="G107" s="42"/>
      <c r="H107" s="42"/>
      <c r="I107" s="34" t="s">
        <v>34</v>
      </c>
      <c r="J107" s="38" t="str">
        <f>E26</f>
        <v>Rozpočtování staveb Šebela s.r.o.</v>
      </c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87"/>
      <c r="B109" s="188"/>
      <c r="C109" s="189" t="s">
        <v>176</v>
      </c>
      <c r="D109" s="190" t="s">
        <v>57</v>
      </c>
      <c r="E109" s="190" t="s">
        <v>53</v>
      </c>
      <c r="F109" s="190" t="s">
        <v>54</v>
      </c>
      <c r="G109" s="190" t="s">
        <v>177</v>
      </c>
      <c r="H109" s="190" t="s">
        <v>178</v>
      </c>
      <c r="I109" s="190" t="s">
        <v>179</v>
      </c>
      <c r="J109" s="190" t="s">
        <v>162</v>
      </c>
      <c r="K109" s="191" t="s">
        <v>180</v>
      </c>
      <c r="L109" s="192"/>
      <c r="M109" s="94" t="s">
        <v>19</v>
      </c>
      <c r="N109" s="95" t="s">
        <v>42</v>
      </c>
      <c r="O109" s="95" t="s">
        <v>181</v>
      </c>
      <c r="P109" s="95" t="s">
        <v>182</v>
      </c>
      <c r="Q109" s="95" t="s">
        <v>183</v>
      </c>
      <c r="R109" s="95" t="s">
        <v>184</v>
      </c>
      <c r="S109" s="95" t="s">
        <v>185</v>
      </c>
      <c r="T109" s="96" t="s">
        <v>186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="2" customFormat="1" ht="22.8" customHeight="1">
      <c r="A110" s="40"/>
      <c r="B110" s="41"/>
      <c r="C110" s="101" t="s">
        <v>187</v>
      </c>
      <c r="D110" s="42"/>
      <c r="E110" s="42"/>
      <c r="F110" s="42"/>
      <c r="G110" s="42"/>
      <c r="H110" s="42"/>
      <c r="I110" s="42"/>
      <c r="J110" s="193">
        <f>BK110</f>
        <v>0</v>
      </c>
      <c r="K110" s="42"/>
      <c r="L110" s="46"/>
      <c r="M110" s="97"/>
      <c r="N110" s="194"/>
      <c r="O110" s="98"/>
      <c r="P110" s="195">
        <f>P111+P164+P201+P239+P246</f>
        <v>0</v>
      </c>
      <c r="Q110" s="98"/>
      <c r="R110" s="195">
        <f>R111+R164+R201+R239+R246</f>
        <v>0</v>
      </c>
      <c r="S110" s="98"/>
      <c r="T110" s="196">
        <f>T111+T164+T201+T239+T246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163</v>
      </c>
      <c r="BK110" s="197">
        <f>BK111+BK164+BK201+BK239+BK246</f>
        <v>0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8113</v>
      </c>
      <c r="F111" s="201" t="s">
        <v>8114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P112+P123+P134+P139+P144+P149+P151+P159</f>
        <v>0</v>
      </c>
      <c r="Q111" s="206"/>
      <c r="R111" s="207">
        <f>R112+R123+R134+R139+R144+R149+R151+R159</f>
        <v>0</v>
      </c>
      <c r="S111" s="206"/>
      <c r="T111" s="208">
        <f>T112+T123+T134+T139+T144+T149+T151+T159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79</v>
      </c>
      <c r="AT111" s="210" t="s">
        <v>71</v>
      </c>
      <c r="AU111" s="210" t="s">
        <v>72</v>
      </c>
      <c r="AY111" s="209" t="s">
        <v>190</v>
      </c>
      <c r="BK111" s="211">
        <f>BK112+BK123+BK134+BK139+BK144+BK149+BK151+BK159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8115</v>
      </c>
      <c r="F112" s="212" t="s">
        <v>8116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SUM(P113:P122)</f>
        <v>0</v>
      </c>
      <c r="Q112" s="206"/>
      <c r="R112" s="207">
        <f>SUM(R113:R122)</f>
        <v>0</v>
      </c>
      <c r="S112" s="206"/>
      <c r="T112" s="208">
        <f>SUM(T113:T122)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79</v>
      </c>
      <c r="AT112" s="210" t="s">
        <v>71</v>
      </c>
      <c r="AU112" s="210" t="s">
        <v>79</v>
      </c>
      <c r="AY112" s="209" t="s">
        <v>190</v>
      </c>
      <c r="BK112" s="211">
        <f>SUM(BK113:BK122)</f>
        <v>0</v>
      </c>
    </row>
    <row r="113" s="2" customFormat="1" ht="24.15" customHeight="1">
      <c r="A113" s="40"/>
      <c r="B113" s="41"/>
      <c r="C113" s="214" t="s">
        <v>79</v>
      </c>
      <c r="D113" s="214" t="s">
        <v>192</v>
      </c>
      <c r="E113" s="215" t="s">
        <v>8117</v>
      </c>
      <c r="F113" s="216" t="s">
        <v>8118</v>
      </c>
      <c r="G113" s="217" t="s">
        <v>7327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1388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1388</v>
      </c>
      <c r="BM113" s="225" t="s">
        <v>82</v>
      </c>
    </row>
    <row r="114" s="2" customFormat="1" ht="16.5" customHeight="1">
      <c r="A114" s="40"/>
      <c r="B114" s="41"/>
      <c r="C114" s="214" t="s">
        <v>82</v>
      </c>
      <c r="D114" s="214" t="s">
        <v>192</v>
      </c>
      <c r="E114" s="215" t="s">
        <v>8119</v>
      </c>
      <c r="F114" s="216" t="s">
        <v>8120</v>
      </c>
      <c r="G114" s="217" t="s">
        <v>7327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1388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1388</v>
      </c>
      <c r="BM114" s="225" t="s">
        <v>197</v>
      </c>
    </row>
    <row r="115" s="2" customFormat="1" ht="21.75" customHeight="1">
      <c r="A115" s="40"/>
      <c r="B115" s="41"/>
      <c r="C115" s="214" t="s">
        <v>207</v>
      </c>
      <c r="D115" s="214" t="s">
        <v>192</v>
      </c>
      <c r="E115" s="215" t="s">
        <v>8121</v>
      </c>
      <c r="F115" s="216" t="s">
        <v>8122</v>
      </c>
      <c r="G115" s="217" t="s">
        <v>7327</v>
      </c>
      <c r="H115" s="218">
        <v>4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1388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1388</v>
      </c>
      <c r="BM115" s="225" t="s">
        <v>228</v>
      </c>
    </row>
    <row r="116" s="2" customFormat="1" ht="16.5" customHeight="1">
      <c r="A116" s="40"/>
      <c r="B116" s="41"/>
      <c r="C116" s="214" t="s">
        <v>197</v>
      </c>
      <c r="D116" s="214" t="s">
        <v>192</v>
      </c>
      <c r="E116" s="215" t="s">
        <v>8123</v>
      </c>
      <c r="F116" s="216" t="s">
        <v>8124</v>
      </c>
      <c r="G116" s="217" t="s">
        <v>7327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1388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1388</v>
      </c>
      <c r="BM116" s="225" t="s">
        <v>223</v>
      </c>
    </row>
    <row r="117" s="2" customFormat="1" ht="24.15" customHeight="1">
      <c r="A117" s="40"/>
      <c r="B117" s="41"/>
      <c r="C117" s="214" t="s">
        <v>218</v>
      </c>
      <c r="D117" s="214" t="s">
        <v>192</v>
      </c>
      <c r="E117" s="215" t="s">
        <v>8125</v>
      </c>
      <c r="F117" s="216" t="s">
        <v>8126</v>
      </c>
      <c r="G117" s="217" t="s">
        <v>7327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1388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1388</v>
      </c>
      <c r="BM117" s="225" t="s">
        <v>249</v>
      </c>
    </row>
    <row r="118" s="2" customFormat="1" ht="24.15" customHeight="1">
      <c r="A118" s="40"/>
      <c r="B118" s="41"/>
      <c r="C118" s="214" t="s">
        <v>228</v>
      </c>
      <c r="D118" s="214" t="s">
        <v>192</v>
      </c>
      <c r="E118" s="215" t="s">
        <v>8127</v>
      </c>
      <c r="F118" s="216" t="s">
        <v>8128</v>
      </c>
      <c r="G118" s="217" t="s">
        <v>7327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1388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1388</v>
      </c>
      <c r="BM118" s="225" t="s">
        <v>272</v>
      </c>
    </row>
    <row r="119" s="2" customFormat="1" ht="16.5" customHeight="1">
      <c r="A119" s="40"/>
      <c r="B119" s="41"/>
      <c r="C119" s="214" t="s">
        <v>233</v>
      </c>
      <c r="D119" s="214" t="s">
        <v>192</v>
      </c>
      <c r="E119" s="215" t="s">
        <v>8129</v>
      </c>
      <c r="F119" s="216" t="s">
        <v>8130</v>
      </c>
      <c r="G119" s="217" t="s">
        <v>7327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1388</v>
      </c>
      <c r="AT119" s="225" t="s">
        <v>192</v>
      </c>
      <c r="AU119" s="225" t="s">
        <v>82</v>
      </c>
      <c r="AY119" s="19" t="s">
        <v>190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1388</v>
      </c>
      <c r="BM119" s="225" t="s">
        <v>291</v>
      </c>
    </row>
    <row r="120" s="2" customFormat="1" ht="21.75" customHeight="1">
      <c r="A120" s="40"/>
      <c r="B120" s="41"/>
      <c r="C120" s="214" t="s">
        <v>223</v>
      </c>
      <c r="D120" s="214" t="s">
        <v>192</v>
      </c>
      <c r="E120" s="215" t="s">
        <v>8131</v>
      </c>
      <c r="F120" s="216" t="s">
        <v>8132</v>
      </c>
      <c r="G120" s="217" t="s">
        <v>7327</v>
      </c>
      <c r="H120" s="218">
        <v>2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1388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1388</v>
      </c>
      <c r="BM120" s="225" t="s">
        <v>307</v>
      </c>
    </row>
    <row r="121" s="2" customFormat="1" ht="16.5" customHeight="1">
      <c r="A121" s="40"/>
      <c r="B121" s="41"/>
      <c r="C121" s="214" t="s">
        <v>244</v>
      </c>
      <c r="D121" s="214" t="s">
        <v>192</v>
      </c>
      <c r="E121" s="215" t="s">
        <v>8133</v>
      </c>
      <c r="F121" s="216" t="s">
        <v>8134</v>
      </c>
      <c r="G121" s="217" t="s">
        <v>7327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1388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1388</v>
      </c>
      <c r="BM121" s="225" t="s">
        <v>327</v>
      </c>
    </row>
    <row r="122" s="2" customFormat="1" ht="24.15" customHeight="1">
      <c r="A122" s="40"/>
      <c r="B122" s="41"/>
      <c r="C122" s="214" t="s">
        <v>249</v>
      </c>
      <c r="D122" s="214" t="s">
        <v>192</v>
      </c>
      <c r="E122" s="215" t="s">
        <v>8135</v>
      </c>
      <c r="F122" s="216" t="s">
        <v>8136</v>
      </c>
      <c r="G122" s="217" t="s">
        <v>7327</v>
      </c>
      <c r="H122" s="218">
        <v>20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1388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1388</v>
      </c>
      <c r="BM122" s="225" t="s">
        <v>344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8137</v>
      </c>
      <c r="F123" s="212" t="s">
        <v>8138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SUM(P124:P133)</f>
        <v>0</v>
      </c>
      <c r="Q123" s="206"/>
      <c r="R123" s="207">
        <f>SUM(R124:R133)</f>
        <v>0</v>
      </c>
      <c r="S123" s="206"/>
      <c r="T123" s="208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79</v>
      </c>
      <c r="AT123" s="210" t="s">
        <v>71</v>
      </c>
      <c r="AU123" s="210" t="s">
        <v>79</v>
      </c>
      <c r="AY123" s="209" t="s">
        <v>190</v>
      </c>
      <c r="BK123" s="211">
        <f>SUM(BK124:BK133)</f>
        <v>0</v>
      </c>
    </row>
    <row r="124" s="2" customFormat="1" ht="16.5" customHeight="1">
      <c r="A124" s="40"/>
      <c r="B124" s="41"/>
      <c r="C124" s="214" t="s">
        <v>258</v>
      </c>
      <c r="D124" s="214" t="s">
        <v>192</v>
      </c>
      <c r="E124" s="215" t="s">
        <v>8139</v>
      </c>
      <c r="F124" s="216" t="s">
        <v>8140</v>
      </c>
      <c r="G124" s="217" t="s">
        <v>7327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1388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1388</v>
      </c>
      <c r="BM124" s="225" t="s">
        <v>359</v>
      </c>
    </row>
    <row r="125" s="2" customFormat="1" ht="16.5" customHeight="1">
      <c r="A125" s="40"/>
      <c r="B125" s="41"/>
      <c r="C125" s="214" t="s">
        <v>272</v>
      </c>
      <c r="D125" s="214" t="s">
        <v>192</v>
      </c>
      <c r="E125" s="215" t="s">
        <v>8119</v>
      </c>
      <c r="F125" s="216" t="s">
        <v>8120</v>
      </c>
      <c r="G125" s="217" t="s">
        <v>7327</v>
      </c>
      <c r="H125" s="218">
        <v>2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1388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1388</v>
      </c>
      <c r="BM125" s="225" t="s">
        <v>371</v>
      </c>
    </row>
    <row r="126" s="2" customFormat="1" ht="21.75" customHeight="1">
      <c r="A126" s="40"/>
      <c r="B126" s="41"/>
      <c r="C126" s="214" t="s">
        <v>282</v>
      </c>
      <c r="D126" s="214" t="s">
        <v>192</v>
      </c>
      <c r="E126" s="215" t="s">
        <v>8121</v>
      </c>
      <c r="F126" s="216" t="s">
        <v>8122</v>
      </c>
      <c r="G126" s="217" t="s">
        <v>7327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1388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1388</v>
      </c>
      <c r="BM126" s="225" t="s">
        <v>384</v>
      </c>
    </row>
    <row r="127" s="2" customFormat="1" ht="16.5" customHeight="1">
      <c r="A127" s="40"/>
      <c r="B127" s="41"/>
      <c r="C127" s="214" t="s">
        <v>291</v>
      </c>
      <c r="D127" s="214" t="s">
        <v>192</v>
      </c>
      <c r="E127" s="215" t="s">
        <v>8141</v>
      </c>
      <c r="F127" s="216" t="s">
        <v>8142</v>
      </c>
      <c r="G127" s="217" t="s">
        <v>7327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1388</v>
      </c>
      <c r="AT127" s="225" t="s">
        <v>192</v>
      </c>
      <c r="AU127" s="225" t="s">
        <v>82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1388</v>
      </c>
      <c r="BM127" s="225" t="s">
        <v>396</v>
      </c>
    </row>
    <row r="128" s="2" customFormat="1" ht="16.5" customHeight="1">
      <c r="A128" s="40"/>
      <c r="B128" s="41"/>
      <c r="C128" s="214" t="s">
        <v>8</v>
      </c>
      <c r="D128" s="214" t="s">
        <v>192</v>
      </c>
      <c r="E128" s="215" t="s">
        <v>8143</v>
      </c>
      <c r="F128" s="216" t="s">
        <v>8144</v>
      </c>
      <c r="G128" s="217" t="s">
        <v>7327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1388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1388</v>
      </c>
      <c r="BM128" s="225" t="s">
        <v>411</v>
      </c>
    </row>
    <row r="129" s="2" customFormat="1" ht="16.5" customHeight="1">
      <c r="A129" s="40"/>
      <c r="B129" s="41"/>
      <c r="C129" s="214" t="s">
        <v>307</v>
      </c>
      <c r="D129" s="214" t="s">
        <v>192</v>
      </c>
      <c r="E129" s="215" t="s">
        <v>8145</v>
      </c>
      <c r="F129" s="216" t="s">
        <v>8146</v>
      </c>
      <c r="G129" s="217" t="s">
        <v>7327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1388</v>
      </c>
      <c r="AT129" s="225" t="s">
        <v>192</v>
      </c>
      <c r="AU129" s="225" t="s">
        <v>82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1388</v>
      </c>
      <c r="BM129" s="225" t="s">
        <v>419</v>
      </c>
    </row>
    <row r="130" s="2" customFormat="1" ht="16.5" customHeight="1">
      <c r="A130" s="40"/>
      <c r="B130" s="41"/>
      <c r="C130" s="214" t="s">
        <v>226</v>
      </c>
      <c r="D130" s="214" t="s">
        <v>192</v>
      </c>
      <c r="E130" s="215" t="s">
        <v>8147</v>
      </c>
      <c r="F130" s="216" t="s">
        <v>8148</v>
      </c>
      <c r="G130" s="217" t="s">
        <v>7327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1388</v>
      </c>
      <c r="AT130" s="225" t="s">
        <v>192</v>
      </c>
      <c r="AU130" s="225" t="s">
        <v>82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1388</v>
      </c>
      <c r="BM130" s="225" t="s">
        <v>582</v>
      </c>
    </row>
    <row r="131" s="2" customFormat="1" ht="21.75" customHeight="1">
      <c r="A131" s="40"/>
      <c r="B131" s="41"/>
      <c r="C131" s="214" t="s">
        <v>327</v>
      </c>
      <c r="D131" s="214" t="s">
        <v>192</v>
      </c>
      <c r="E131" s="215" t="s">
        <v>8149</v>
      </c>
      <c r="F131" s="216" t="s">
        <v>8150</v>
      </c>
      <c r="G131" s="217" t="s">
        <v>7327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1388</v>
      </c>
      <c r="AT131" s="225" t="s">
        <v>192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1388</v>
      </c>
      <c r="BM131" s="225" t="s">
        <v>1040</v>
      </c>
    </row>
    <row r="132" s="2" customFormat="1" ht="16.5" customHeight="1">
      <c r="A132" s="40"/>
      <c r="B132" s="41"/>
      <c r="C132" s="214" t="s">
        <v>337</v>
      </c>
      <c r="D132" s="214" t="s">
        <v>192</v>
      </c>
      <c r="E132" s="215" t="s">
        <v>8151</v>
      </c>
      <c r="F132" s="216" t="s">
        <v>8152</v>
      </c>
      <c r="G132" s="217" t="s">
        <v>7327</v>
      </c>
      <c r="H132" s="218">
        <v>2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1388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1388</v>
      </c>
      <c r="BM132" s="225" t="s">
        <v>1059</v>
      </c>
    </row>
    <row r="133" s="2" customFormat="1" ht="24.15" customHeight="1">
      <c r="A133" s="40"/>
      <c r="B133" s="41"/>
      <c r="C133" s="214" t="s">
        <v>344</v>
      </c>
      <c r="D133" s="214" t="s">
        <v>192</v>
      </c>
      <c r="E133" s="215" t="s">
        <v>8153</v>
      </c>
      <c r="F133" s="216" t="s">
        <v>8154</v>
      </c>
      <c r="G133" s="217" t="s">
        <v>7327</v>
      </c>
      <c r="H133" s="218">
        <v>5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1388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1388</v>
      </c>
      <c r="BM133" s="225" t="s">
        <v>1088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8155</v>
      </c>
      <c r="F134" s="212" t="s">
        <v>8156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SUM(P135:P138)</f>
        <v>0</v>
      </c>
      <c r="Q134" s="206"/>
      <c r="R134" s="207">
        <f>SUM(R135:R138)</f>
        <v>0</v>
      </c>
      <c r="S134" s="206"/>
      <c r="T134" s="20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71</v>
      </c>
      <c r="AU134" s="210" t="s">
        <v>79</v>
      </c>
      <c r="AY134" s="209" t="s">
        <v>190</v>
      </c>
      <c r="BK134" s="211">
        <f>SUM(BK135:BK138)</f>
        <v>0</v>
      </c>
    </row>
    <row r="135" s="2" customFormat="1" ht="16.5" customHeight="1">
      <c r="A135" s="40"/>
      <c r="B135" s="41"/>
      <c r="C135" s="214" t="s">
        <v>7</v>
      </c>
      <c r="D135" s="214" t="s">
        <v>192</v>
      </c>
      <c r="E135" s="215" t="s">
        <v>8157</v>
      </c>
      <c r="F135" s="216" t="s">
        <v>8158</v>
      </c>
      <c r="G135" s="217" t="s">
        <v>7327</v>
      </c>
      <c r="H135" s="218">
        <v>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1388</v>
      </c>
      <c r="AT135" s="225" t="s">
        <v>192</v>
      </c>
      <c r="AU135" s="225" t="s">
        <v>82</v>
      </c>
      <c r="AY135" s="19" t="s">
        <v>190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1388</v>
      </c>
      <c r="BM135" s="225" t="s">
        <v>1170</v>
      </c>
    </row>
    <row r="136" s="2" customFormat="1" ht="21.75" customHeight="1">
      <c r="A136" s="40"/>
      <c r="B136" s="41"/>
      <c r="C136" s="214" t="s">
        <v>359</v>
      </c>
      <c r="D136" s="214" t="s">
        <v>192</v>
      </c>
      <c r="E136" s="215" t="s">
        <v>8159</v>
      </c>
      <c r="F136" s="216" t="s">
        <v>8160</v>
      </c>
      <c r="G136" s="217" t="s">
        <v>7327</v>
      </c>
      <c r="H136" s="218">
        <v>3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1388</v>
      </c>
      <c r="AT136" s="225" t="s">
        <v>192</v>
      </c>
      <c r="AU136" s="225" t="s">
        <v>82</v>
      </c>
      <c r="AY136" s="19" t="s">
        <v>190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1388</v>
      </c>
      <c r="BM136" s="225" t="s">
        <v>1239</v>
      </c>
    </row>
    <row r="137" s="2" customFormat="1" ht="16.5" customHeight="1">
      <c r="A137" s="40"/>
      <c r="B137" s="41"/>
      <c r="C137" s="214" t="s">
        <v>365</v>
      </c>
      <c r="D137" s="214" t="s">
        <v>192</v>
      </c>
      <c r="E137" s="215" t="s">
        <v>8161</v>
      </c>
      <c r="F137" s="216" t="s">
        <v>8162</v>
      </c>
      <c r="G137" s="217" t="s">
        <v>7327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1388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1388</v>
      </c>
      <c r="BM137" s="225" t="s">
        <v>1255</v>
      </c>
    </row>
    <row r="138" s="2" customFormat="1" ht="16.5" customHeight="1">
      <c r="A138" s="40"/>
      <c r="B138" s="41"/>
      <c r="C138" s="214" t="s">
        <v>371</v>
      </c>
      <c r="D138" s="214" t="s">
        <v>192</v>
      </c>
      <c r="E138" s="215" t="s">
        <v>8163</v>
      </c>
      <c r="F138" s="216" t="s">
        <v>8164</v>
      </c>
      <c r="G138" s="217" t="s">
        <v>7327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1388</v>
      </c>
      <c r="AT138" s="225" t="s">
        <v>192</v>
      </c>
      <c r="AU138" s="225" t="s">
        <v>82</v>
      </c>
      <c r="AY138" s="19" t="s">
        <v>190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1388</v>
      </c>
      <c r="BM138" s="225" t="s">
        <v>810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8165</v>
      </c>
      <c r="F139" s="212" t="s">
        <v>8166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79</v>
      </c>
      <c r="AT139" s="210" t="s">
        <v>71</v>
      </c>
      <c r="AU139" s="210" t="s">
        <v>79</v>
      </c>
      <c r="AY139" s="209" t="s">
        <v>190</v>
      </c>
      <c r="BK139" s="211">
        <f>SUM(BK140:BK143)</f>
        <v>0</v>
      </c>
    </row>
    <row r="140" s="2" customFormat="1" ht="16.5" customHeight="1">
      <c r="A140" s="40"/>
      <c r="B140" s="41"/>
      <c r="C140" s="214" t="s">
        <v>377</v>
      </c>
      <c r="D140" s="214" t="s">
        <v>192</v>
      </c>
      <c r="E140" s="215" t="s">
        <v>8157</v>
      </c>
      <c r="F140" s="216" t="s">
        <v>8158</v>
      </c>
      <c r="G140" s="217" t="s">
        <v>7327</v>
      </c>
      <c r="H140" s="218">
        <v>2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1388</v>
      </c>
      <c r="AT140" s="225" t="s">
        <v>192</v>
      </c>
      <c r="AU140" s="225" t="s">
        <v>82</v>
      </c>
      <c r="AY140" s="19" t="s">
        <v>190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1388</v>
      </c>
      <c r="BM140" s="225" t="s">
        <v>1282</v>
      </c>
    </row>
    <row r="141" s="2" customFormat="1" ht="21.75" customHeight="1">
      <c r="A141" s="40"/>
      <c r="B141" s="41"/>
      <c r="C141" s="214" t="s">
        <v>384</v>
      </c>
      <c r="D141" s="214" t="s">
        <v>192</v>
      </c>
      <c r="E141" s="215" t="s">
        <v>8159</v>
      </c>
      <c r="F141" s="216" t="s">
        <v>8160</v>
      </c>
      <c r="G141" s="217" t="s">
        <v>7327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1388</v>
      </c>
      <c r="AT141" s="225" t="s">
        <v>192</v>
      </c>
      <c r="AU141" s="225" t="s">
        <v>82</v>
      </c>
      <c r="AY141" s="19" t="s">
        <v>190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1388</v>
      </c>
      <c r="BM141" s="225" t="s">
        <v>1303</v>
      </c>
    </row>
    <row r="142" s="2" customFormat="1" ht="16.5" customHeight="1">
      <c r="A142" s="40"/>
      <c r="B142" s="41"/>
      <c r="C142" s="214" t="s">
        <v>256</v>
      </c>
      <c r="D142" s="214" t="s">
        <v>192</v>
      </c>
      <c r="E142" s="215" t="s">
        <v>8161</v>
      </c>
      <c r="F142" s="216" t="s">
        <v>8162</v>
      </c>
      <c r="G142" s="217" t="s">
        <v>7327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1388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1388</v>
      </c>
      <c r="BM142" s="225" t="s">
        <v>1316</v>
      </c>
    </row>
    <row r="143" s="2" customFormat="1" ht="16.5" customHeight="1">
      <c r="A143" s="40"/>
      <c r="B143" s="41"/>
      <c r="C143" s="214" t="s">
        <v>396</v>
      </c>
      <c r="D143" s="214" t="s">
        <v>192</v>
      </c>
      <c r="E143" s="215" t="s">
        <v>8167</v>
      </c>
      <c r="F143" s="216" t="s">
        <v>8168</v>
      </c>
      <c r="G143" s="217" t="s">
        <v>7327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1388</v>
      </c>
      <c r="AT143" s="225" t="s">
        <v>192</v>
      </c>
      <c r="AU143" s="225" t="s">
        <v>82</v>
      </c>
      <c r="AY143" s="19" t="s">
        <v>190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1388</v>
      </c>
      <c r="BM143" s="225" t="s">
        <v>1331</v>
      </c>
    </row>
    <row r="144" s="12" customFormat="1" ht="22.8" customHeight="1">
      <c r="A144" s="12"/>
      <c r="B144" s="198"/>
      <c r="C144" s="199"/>
      <c r="D144" s="200" t="s">
        <v>71</v>
      </c>
      <c r="E144" s="212" t="s">
        <v>8169</v>
      </c>
      <c r="F144" s="212" t="s">
        <v>8170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SUM(P145:P148)</f>
        <v>0</v>
      </c>
      <c r="Q144" s="206"/>
      <c r="R144" s="207">
        <f>SUM(R145:R148)</f>
        <v>0</v>
      </c>
      <c r="S144" s="206"/>
      <c r="T144" s="208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79</v>
      </c>
      <c r="AT144" s="210" t="s">
        <v>71</v>
      </c>
      <c r="AU144" s="210" t="s">
        <v>79</v>
      </c>
      <c r="AY144" s="209" t="s">
        <v>190</v>
      </c>
      <c r="BK144" s="211">
        <f>SUM(BK145:BK148)</f>
        <v>0</v>
      </c>
    </row>
    <row r="145" s="2" customFormat="1" ht="16.5" customHeight="1">
      <c r="A145" s="40"/>
      <c r="B145" s="41"/>
      <c r="C145" s="214" t="s">
        <v>405</v>
      </c>
      <c r="D145" s="214" t="s">
        <v>192</v>
      </c>
      <c r="E145" s="215" t="s">
        <v>8157</v>
      </c>
      <c r="F145" s="216" t="s">
        <v>8158</v>
      </c>
      <c r="G145" s="217" t="s">
        <v>7327</v>
      </c>
      <c r="H145" s="218">
        <v>2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1388</v>
      </c>
      <c r="AT145" s="225" t="s">
        <v>192</v>
      </c>
      <c r="AU145" s="225" t="s">
        <v>82</v>
      </c>
      <c r="AY145" s="19" t="s">
        <v>190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1388</v>
      </c>
      <c r="BM145" s="225" t="s">
        <v>1344</v>
      </c>
    </row>
    <row r="146" s="2" customFormat="1" ht="21.75" customHeight="1">
      <c r="A146" s="40"/>
      <c r="B146" s="41"/>
      <c r="C146" s="214" t="s">
        <v>411</v>
      </c>
      <c r="D146" s="214" t="s">
        <v>192</v>
      </c>
      <c r="E146" s="215" t="s">
        <v>8159</v>
      </c>
      <c r="F146" s="216" t="s">
        <v>8160</v>
      </c>
      <c r="G146" s="217" t="s">
        <v>7327</v>
      </c>
      <c r="H146" s="218">
        <v>2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1388</v>
      </c>
      <c r="AT146" s="225" t="s">
        <v>192</v>
      </c>
      <c r="AU146" s="225" t="s">
        <v>82</v>
      </c>
      <c r="AY146" s="19" t="s">
        <v>190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1388</v>
      </c>
      <c r="BM146" s="225" t="s">
        <v>1361</v>
      </c>
    </row>
    <row r="147" s="2" customFormat="1" ht="16.5" customHeight="1">
      <c r="A147" s="40"/>
      <c r="B147" s="41"/>
      <c r="C147" s="214" t="s">
        <v>415</v>
      </c>
      <c r="D147" s="214" t="s">
        <v>192</v>
      </c>
      <c r="E147" s="215" t="s">
        <v>8161</v>
      </c>
      <c r="F147" s="216" t="s">
        <v>8162</v>
      </c>
      <c r="G147" s="217" t="s">
        <v>7327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1388</v>
      </c>
      <c r="AT147" s="225" t="s">
        <v>192</v>
      </c>
      <c r="AU147" s="225" t="s">
        <v>82</v>
      </c>
      <c r="AY147" s="19" t="s">
        <v>190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1388</v>
      </c>
      <c r="BM147" s="225" t="s">
        <v>1373</v>
      </c>
    </row>
    <row r="148" s="2" customFormat="1" ht="16.5" customHeight="1">
      <c r="A148" s="40"/>
      <c r="B148" s="41"/>
      <c r="C148" s="214" t="s">
        <v>419</v>
      </c>
      <c r="D148" s="214" t="s">
        <v>192</v>
      </c>
      <c r="E148" s="215" t="s">
        <v>8171</v>
      </c>
      <c r="F148" s="216" t="s">
        <v>8172</v>
      </c>
      <c r="G148" s="217" t="s">
        <v>7327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1388</v>
      </c>
      <c r="AT148" s="225" t="s">
        <v>192</v>
      </c>
      <c r="AU148" s="225" t="s">
        <v>82</v>
      </c>
      <c r="AY148" s="19" t="s">
        <v>190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1388</v>
      </c>
      <c r="BM148" s="225" t="s">
        <v>1388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8173</v>
      </c>
      <c r="F149" s="212" t="s">
        <v>8174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P150</f>
        <v>0</v>
      </c>
      <c r="Q149" s="206"/>
      <c r="R149" s="207">
        <f>R150</f>
        <v>0</v>
      </c>
      <c r="S149" s="206"/>
      <c r="T149" s="208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79</v>
      </c>
      <c r="AT149" s="210" t="s">
        <v>71</v>
      </c>
      <c r="AU149" s="210" t="s">
        <v>79</v>
      </c>
      <c r="AY149" s="209" t="s">
        <v>190</v>
      </c>
      <c r="BK149" s="211">
        <f>BK150</f>
        <v>0</v>
      </c>
    </row>
    <row r="150" s="2" customFormat="1" ht="16.5" customHeight="1">
      <c r="A150" s="40"/>
      <c r="B150" s="41"/>
      <c r="C150" s="214" t="s">
        <v>575</v>
      </c>
      <c r="D150" s="214" t="s">
        <v>192</v>
      </c>
      <c r="E150" s="215" t="s">
        <v>8161</v>
      </c>
      <c r="F150" s="216" t="s">
        <v>8162</v>
      </c>
      <c r="G150" s="217" t="s">
        <v>7327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1388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1388</v>
      </c>
      <c r="BM150" s="225" t="s">
        <v>1401</v>
      </c>
    </row>
    <row r="151" s="12" customFormat="1" ht="22.8" customHeight="1">
      <c r="A151" s="12"/>
      <c r="B151" s="198"/>
      <c r="C151" s="199"/>
      <c r="D151" s="200" t="s">
        <v>71</v>
      </c>
      <c r="E151" s="212" t="s">
        <v>8175</v>
      </c>
      <c r="F151" s="212" t="s">
        <v>8176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SUM(P152:P158)</f>
        <v>0</v>
      </c>
      <c r="Q151" s="206"/>
      <c r="R151" s="207">
        <f>SUM(R152:R158)</f>
        <v>0</v>
      </c>
      <c r="S151" s="206"/>
      <c r="T151" s="208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79</v>
      </c>
      <c r="AT151" s="210" t="s">
        <v>71</v>
      </c>
      <c r="AU151" s="210" t="s">
        <v>79</v>
      </c>
      <c r="AY151" s="209" t="s">
        <v>190</v>
      </c>
      <c r="BK151" s="211">
        <f>SUM(BK152:BK158)</f>
        <v>0</v>
      </c>
    </row>
    <row r="152" s="2" customFormat="1" ht="16.5" customHeight="1">
      <c r="A152" s="40"/>
      <c r="B152" s="41"/>
      <c r="C152" s="214" t="s">
        <v>582</v>
      </c>
      <c r="D152" s="214" t="s">
        <v>192</v>
      </c>
      <c r="E152" s="215" t="s">
        <v>8177</v>
      </c>
      <c r="F152" s="216" t="s">
        <v>8178</v>
      </c>
      <c r="G152" s="217" t="s">
        <v>7327</v>
      </c>
      <c r="H152" s="218">
        <v>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1388</v>
      </c>
      <c r="AT152" s="225" t="s">
        <v>192</v>
      </c>
      <c r="AU152" s="225" t="s">
        <v>82</v>
      </c>
      <c r="AY152" s="19" t="s">
        <v>190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1388</v>
      </c>
      <c r="BM152" s="225" t="s">
        <v>1455</v>
      </c>
    </row>
    <row r="153" s="2" customFormat="1" ht="16.5" customHeight="1">
      <c r="A153" s="40"/>
      <c r="B153" s="41"/>
      <c r="C153" s="214" t="s">
        <v>1035</v>
      </c>
      <c r="D153" s="214" t="s">
        <v>192</v>
      </c>
      <c r="E153" s="215" t="s">
        <v>8179</v>
      </c>
      <c r="F153" s="216" t="s">
        <v>8180</v>
      </c>
      <c r="G153" s="217" t="s">
        <v>7327</v>
      </c>
      <c r="H153" s="218">
        <v>4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1388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1388</v>
      </c>
      <c r="BM153" s="225" t="s">
        <v>1515</v>
      </c>
    </row>
    <row r="154" s="2" customFormat="1" ht="16.5" customHeight="1">
      <c r="A154" s="40"/>
      <c r="B154" s="41"/>
      <c r="C154" s="214" t="s">
        <v>1040</v>
      </c>
      <c r="D154" s="214" t="s">
        <v>192</v>
      </c>
      <c r="E154" s="215" t="s">
        <v>8181</v>
      </c>
      <c r="F154" s="216" t="s">
        <v>8182</v>
      </c>
      <c r="G154" s="217" t="s">
        <v>7327</v>
      </c>
      <c r="H154" s="218">
        <v>2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1388</v>
      </c>
      <c r="AT154" s="225" t="s">
        <v>192</v>
      </c>
      <c r="AU154" s="225" t="s">
        <v>82</v>
      </c>
      <c r="AY154" s="19" t="s">
        <v>190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1388</v>
      </c>
      <c r="BM154" s="225" t="s">
        <v>1531</v>
      </c>
    </row>
    <row r="155" s="2" customFormat="1" ht="16.5" customHeight="1">
      <c r="A155" s="40"/>
      <c r="B155" s="41"/>
      <c r="C155" s="214" t="s">
        <v>1048</v>
      </c>
      <c r="D155" s="214" t="s">
        <v>192</v>
      </c>
      <c r="E155" s="215" t="s">
        <v>8183</v>
      </c>
      <c r="F155" s="216" t="s">
        <v>8184</v>
      </c>
      <c r="G155" s="217" t="s">
        <v>7327</v>
      </c>
      <c r="H155" s="218">
        <v>2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1388</v>
      </c>
      <c r="AT155" s="225" t="s">
        <v>192</v>
      </c>
      <c r="AU155" s="225" t="s">
        <v>82</v>
      </c>
      <c r="AY155" s="19" t="s">
        <v>190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1388</v>
      </c>
      <c r="BM155" s="225" t="s">
        <v>1545</v>
      </c>
    </row>
    <row r="156" s="2" customFormat="1" ht="16.5" customHeight="1">
      <c r="A156" s="40"/>
      <c r="B156" s="41"/>
      <c r="C156" s="214" t="s">
        <v>1059</v>
      </c>
      <c r="D156" s="214" t="s">
        <v>192</v>
      </c>
      <c r="E156" s="215" t="s">
        <v>8143</v>
      </c>
      <c r="F156" s="216" t="s">
        <v>8144</v>
      </c>
      <c r="G156" s="217" t="s">
        <v>7327</v>
      </c>
      <c r="H156" s="218">
        <v>4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1388</v>
      </c>
      <c r="AT156" s="225" t="s">
        <v>192</v>
      </c>
      <c r="AU156" s="225" t="s">
        <v>82</v>
      </c>
      <c r="AY156" s="19" t="s">
        <v>190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1388</v>
      </c>
      <c r="BM156" s="225" t="s">
        <v>1558</v>
      </c>
    </row>
    <row r="157" s="2" customFormat="1" ht="24.15" customHeight="1">
      <c r="A157" s="40"/>
      <c r="B157" s="41"/>
      <c r="C157" s="214" t="s">
        <v>1069</v>
      </c>
      <c r="D157" s="214" t="s">
        <v>192</v>
      </c>
      <c r="E157" s="215" t="s">
        <v>8185</v>
      </c>
      <c r="F157" s="216" t="s">
        <v>8186</v>
      </c>
      <c r="G157" s="217" t="s">
        <v>7327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1388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1388</v>
      </c>
      <c r="BM157" s="225" t="s">
        <v>1565</v>
      </c>
    </row>
    <row r="158" s="2" customFormat="1" ht="16.5" customHeight="1">
      <c r="A158" s="40"/>
      <c r="B158" s="41"/>
      <c r="C158" s="214" t="s">
        <v>1088</v>
      </c>
      <c r="D158" s="214" t="s">
        <v>192</v>
      </c>
      <c r="E158" s="215" t="s">
        <v>8187</v>
      </c>
      <c r="F158" s="216" t="s">
        <v>8188</v>
      </c>
      <c r="G158" s="217" t="s">
        <v>7327</v>
      </c>
      <c r="H158" s="218">
        <v>2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1388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1388</v>
      </c>
      <c r="BM158" s="225" t="s">
        <v>1591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8053</v>
      </c>
      <c r="F159" s="212" t="s">
        <v>8189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SUM(P160:P163)</f>
        <v>0</v>
      </c>
      <c r="Q159" s="206"/>
      <c r="R159" s="207">
        <f>SUM(R160:R163)</f>
        <v>0</v>
      </c>
      <c r="S159" s="206"/>
      <c r="T159" s="208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71</v>
      </c>
      <c r="AU159" s="210" t="s">
        <v>79</v>
      </c>
      <c r="AY159" s="209" t="s">
        <v>190</v>
      </c>
      <c r="BK159" s="211">
        <f>SUM(BK160:BK163)</f>
        <v>0</v>
      </c>
    </row>
    <row r="160" s="2" customFormat="1" ht="33" customHeight="1">
      <c r="A160" s="40"/>
      <c r="B160" s="41"/>
      <c r="C160" s="214" t="s">
        <v>1121</v>
      </c>
      <c r="D160" s="214" t="s">
        <v>192</v>
      </c>
      <c r="E160" s="215" t="s">
        <v>8190</v>
      </c>
      <c r="F160" s="216" t="s">
        <v>8191</v>
      </c>
      <c r="G160" s="217" t="s">
        <v>7327</v>
      </c>
      <c r="H160" s="218">
        <v>5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1388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1388</v>
      </c>
      <c r="BM160" s="225" t="s">
        <v>1595</v>
      </c>
    </row>
    <row r="161" s="2" customFormat="1" ht="21.75" customHeight="1">
      <c r="A161" s="40"/>
      <c r="B161" s="41"/>
      <c r="C161" s="214" t="s">
        <v>1170</v>
      </c>
      <c r="D161" s="214" t="s">
        <v>192</v>
      </c>
      <c r="E161" s="215" t="s">
        <v>8192</v>
      </c>
      <c r="F161" s="216" t="s">
        <v>8193</v>
      </c>
      <c r="G161" s="217" t="s">
        <v>7327</v>
      </c>
      <c r="H161" s="218">
        <v>20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1388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1388</v>
      </c>
      <c r="BM161" s="225" t="s">
        <v>1640</v>
      </c>
    </row>
    <row r="162" s="2" customFormat="1" ht="16.5" customHeight="1">
      <c r="A162" s="40"/>
      <c r="B162" s="41"/>
      <c r="C162" s="214" t="s">
        <v>305</v>
      </c>
      <c r="D162" s="214" t="s">
        <v>192</v>
      </c>
      <c r="E162" s="215" t="s">
        <v>8194</v>
      </c>
      <c r="F162" s="216" t="s">
        <v>8195</v>
      </c>
      <c r="G162" s="217" t="s">
        <v>7327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1388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1388</v>
      </c>
      <c r="BM162" s="225" t="s">
        <v>1704</v>
      </c>
    </row>
    <row r="163" s="2" customFormat="1" ht="16.5" customHeight="1">
      <c r="A163" s="40"/>
      <c r="B163" s="41"/>
      <c r="C163" s="214" t="s">
        <v>1239</v>
      </c>
      <c r="D163" s="214" t="s">
        <v>192</v>
      </c>
      <c r="E163" s="215" t="s">
        <v>8196</v>
      </c>
      <c r="F163" s="216" t="s">
        <v>8197</v>
      </c>
      <c r="G163" s="217" t="s">
        <v>7327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1388</v>
      </c>
      <c r="AT163" s="225" t="s">
        <v>192</v>
      </c>
      <c r="AU163" s="225" t="s">
        <v>82</v>
      </c>
      <c r="AY163" s="19" t="s">
        <v>190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1388</v>
      </c>
      <c r="BM163" s="225" t="s">
        <v>1724</v>
      </c>
    </row>
    <row r="164" s="12" customFormat="1" ht="25.92" customHeight="1">
      <c r="A164" s="12"/>
      <c r="B164" s="198"/>
      <c r="C164" s="199"/>
      <c r="D164" s="200" t="s">
        <v>71</v>
      </c>
      <c r="E164" s="201" t="s">
        <v>8198</v>
      </c>
      <c r="F164" s="201" t="s">
        <v>8199</v>
      </c>
      <c r="G164" s="199"/>
      <c r="H164" s="199"/>
      <c r="I164" s="202"/>
      <c r="J164" s="203">
        <f>BK164</f>
        <v>0</v>
      </c>
      <c r="K164" s="199"/>
      <c r="L164" s="204"/>
      <c r="M164" s="205"/>
      <c r="N164" s="206"/>
      <c r="O164" s="206"/>
      <c r="P164" s="207">
        <f>P165+P176+P187+P199</f>
        <v>0</v>
      </c>
      <c r="Q164" s="206"/>
      <c r="R164" s="207">
        <f>R165+R176+R187+R199</f>
        <v>0</v>
      </c>
      <c r="S164" s="206"/>
      <c r="T164" s="208">
        <f>T165+T176+T187+T199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79</v>
      </c>
      <c r="AT164" s="210" t="s">
        <v>71</v>
      </c>
      <c r="AU164" s="210" t="s">
        <v>72</v>
      </c>
      <c r="AY164" s="209" t="s">
        <v>190</v>
      </c>
      <c r="BK164" s="211">
        <f>BK165+BK176+BK187+BK199</f>
        <v>0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8200</v>
      </c>
      <c r="F165" s="212" t="s">
        <v>8201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SUM(P166:P175)</f>
        <v>0</v>
      </c>
      <c r="Q165" s="206"/>
      <c r="R165" s="207">
        <f>SUM(R166:R175)</f>
        <v>0</v>
      </c>
      <c r="S165" s="206"/>
      <c r="T165" s="208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79</v>
      </c>
      <c r="AT165" s="210" t="s">
        <v>71</v>
      </c>
      <c r="AU165" s="210" t="s">
        <v>79</v>
      </c>
      <c r="AY165" s="209" t="s">
        <v>190</v>
      </c>
      <c r="BK165" s="211">
        <f>SUM(BK166:BK175)</f>
        <v>0</v>
      </c>
    </row>
    <row r="166" s="2" customFormat="1" ht="16.5" customHeight="1">
      <c r="A166" s="40"/>
      <c r="B166" s="41"/>
      <c r="C166" s="214" t="s">
        <v>1248</v>
      </c>
      <c r="D166" s="214" t="s">
        <v>192</v>
      </c>
      <c r="E166" s="215" t="s">
        <v>8202</v>
      </c>
      <c r="F166" s="216" t="s">
        <v>8203</v>
      </c>
      <c r="G166" s="217" t="s">
        <v>7327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1388</v>
      </c>
      <c r="AT166" s="225" t="s">
        <v>192</v>
      </c>
      <c r="AU166" s="225" t="s">
        <v>82</v>
      </c>
      <c r="AY166" s="19" t="s">
        <v>190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1388</v>
      </c>
      <c r="BM166" s="225" t="s">
        <v>1735</v>
      </c>
    </row>
    <row r="167" s="2" customFormat="1" ht="16.5" customHeight="1">
      <c r="A167" s="40"/>
      <c r="B167" s="41"/>
      <c r="C167" s="214" t="s">
        <v>1255</v>
      </c>
      <c r="D167" s="214" t="s">
        <v>192</v>
      </c>
      <c r="E167" s="215" t="s">
        <v>8204</v>
      </c>
      <c r="F167" s="216" t="s">
        <v>8205</v>
      </c>
      <c r="G167" s="217" t="s">
        <v>7327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1388</v>
      </c>
      <c r="AT167" s="225" t="s">
        <v>192</v>
      </c>
      <c r="AU167" s="225" t="s">
        <v>82</v>
      </c>
      <c r="AY167" s="19" t="s">
        <v>190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1388</v>
      </c>
      <c r="BM167" s="225" t="s">
        <v>1745</v>
      </c>
    </row>
    <row r="168" s="2" customFormat="1" ht="16.5" customHeight="1">
      <c r="A168" s="40"/>
      <c r="B168" s="41"/>
      <c r="C168" s="214" t="s">
        <v>1261</v>
      </c>
      <c r="D168" s="214" t="s">
        <v>192</v>
      </c>
      <c r="E168" s="215" t="s">
        <v>8206</v>
      </c>
      <c r="F168" s="216" t="s">
        <v>8207</v>
      </c>
      <c r="G168" s="217" t="s">
        <v>7327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1388</v>
      </c>
      <c r="AT168" s="225" t="s">
        <v>192</v>
      </c>
      <c r="AU168" s="225" t="s">
        <v>82</v>
      </c>
      <c r="AY168" s="19" t="s">
        <v>190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1388</v>
      </c>
      <c r="BM168" s="225" t="s">
        <v>1755</v>
      </c>
    </row>
    <row r="169" s="2" customFormat="1" ht="16.5" customHeight="1">
      <c r="A169" s="40"/>
      <c r="B169" s="41"/>
      <c r="C169" s="214" t="s">
        <v>810</v>
      </c>
      <c r="D169" s="214" t="s">
        <v>192</v>
      </c>
      <c r="E169" s="215" t="s">
        <v>8208</v>
      </c>
      <c r="F169" s="216" t="s">
        <v>8209</v>
      </c>
      <c r="G169" s="217" t="s">
        <v>7327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1388</v>
      </c>
      <c r="AT169" s="225" t="s">
        <v>192</v>
      </c>
      <c r="AU169" s="225" t="s">
        <v>82</v>
      </c>
      <c r="AY169" s="19" t="s">
        <v>190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1388</v>
      </c>
      <c r="BM169" s="225" t="s">
        <v>1780</v>
      </c>
    </row>
    <row r="170" s="2" customFormat="1" ht="16.5" customHeight="1">
      <c r="A170" s="40"/>
      <c r="B170" s="41"/>
      <c r="C170" s="214" t="s">
        <v>1276</v>
      </c>
      <c r="D170" s="214" t="s">
        <v>192</v>
      </c>
      <c r="E170" s="215" t="s">
        <v>8210</v>
      </c>
      <c r="F170" s="216" t="s">
        <v>8211</v>
      </c>
      <c r="G170" s="217" t="s">
        <v>7327</v>
      </c>
      <c r="H170" s="218">
        <v>3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1388</v>
      </c>
      <c r="AT170" s="225" t="s">
        <v>192</v>
      </c>
      <c r="AU170" s="225" t="s">
        <v>82</v>
      </c>
      <c r="AY170" s="19" t="s">
        <v>190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1388</v>
      </c>
      <c r="BM170" s="225" t="s">
        <v>1795</v>
      </c>
    </row>
    <row r="171" s="2" customFormat="1" ht="16.5" customHeight="1">
      <c r="A171" s="40"/>
      <c r="B171" s="41"/>
      <c r="C171" s="214" t="s">
        <v>1282</v>
      </c>
      <c r="D171" s="214" t="s">
        <v>192</v>
      </c>
      <c r="E171" s="215" t="s">
        <v>8212</v>
      </c>
      <c r="F171" s="216" t="s">
        <v>8213</v>
      </c>
      <c r="G171" s="217" t="s">
        <v>7327</v>
      </c>
      <c r="H171" s="218">
        <v>2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1388</v>
      </c>
      <c r="AT171" s="225" t="s">
        <v>192</v>
      </c>
      <c r="AU171" s="225" t="s">
        <v>82</v>
      </c>
      <c r="AY171" s="19" t="s">
        <v>190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1388</v>
      </c>
      <c r="BM171" s="225" t="s">
        <v>1810</v>
      </c>
    </row>
    <row r="172" s="2" customFormat="1" ht="16.5" customHeight="1">
      <c r="A172" s="40"/>
      <c r="B172" s="41"/>
      <c r="C172" s="214" t="s">
        <v>1291</v>
      </c>
      <c r="D172" s="214" t="s">
        <v>192</v>
      </c>
      <c r="E172" s="215" t="s">
        <v>8214</v>
      </c>
      <c r="F172" s="216" t="s">
        <v>8215</v>
      </c>
      <c r="G172" s="217" t="s">
        <v>7327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1388</v>
      </c>
      <c r="AT172" s="225" t="s">
        <v>192</v>
      </c>
      <c r="AU172" s="225" t="s">
        <v>82</v>
      </c>
      <c r="AY172" s="19" t="s">
        <v>190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1388</v>
      </c>
      <c r="BM172" s="225" t="s">
        <v>1819</v>
      </c>
    </row>
    <row r="173" s="2" customFormat="1" ht="16.5" customHeight="1">
      <c r="A173" s="40"/>
      <c r="B173" s="41"/>
      <c r="C173" s="214" t="s">
        <v>1303</v>
      </c>
      <c r="D173" s="214" t="s">
        <v>192</v>
      </c>
      <c r="E173" s="215" t="s">
        <v>8216</v>
      </c>
      <c r="F173" s="216" t="s">
        <v>8217</v>
      </c>
      <c r="G173" s="217" t="s">
        <v>7327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1388</v>
      </c>
      <c r="AT173" s="225" t="s">
        <v>192</v>
      </c>
      <c r="AU173" s="225" t="s">
        <v>82</v>
      </c>
      <c r="AY173" s="19" t="s">
        <v>190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1388</v>
      </c>
      <c r="BM173" s="225" t="s">
        <v>1833</v>
      </c>
    </row>
    <row r="174" s="2" customFormat="1" ht="24.15" customHeight="1">
      <c r="A174" s="40"/>
      <c r="B174" s="41"/>
      <c r="C174" s="214" t="s">
        <v>1310</v>
      </c>
      <c r="D174" s="214" t="s">
        <v>192</v>
      </c>
      <c r="E174" s="215" t="s">
        <v>8218</v>
      </c>
      <c r="F174" s="216" t="s">
        <v>8219</v>
      </c>
      <c r="G174" s="217" t="s">
        <v>7327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1388</v>
      </c>
      <c r="AT174" s="225" t="s">
        <v>192</v>
      </c>
      <c r="AU174" s="225" t="s">
        <v>82</v>
      </c>
      <c r="AY174" s="19" t="s">
        <v>190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1388</v>
      </c>
      <c r="BM174" s="225" t="s">
        <v>1845</v>
      </c>
    </row>
    <row r="175" s="2" customFormat="1" ht="16.5" customHeight="1">
      <c r="A175" s="40"/>
      <c r="B175" s="41"/>
      <c r="C175" s="214" t="s">
        <v>1316</v>
      </c>
      <c r="D175" s="214" t="s">
        <v>192</v>
      </c>
      <c r="E175" s="215" t="s">
        <v>8220</v>
      </c>
      <c r="F175" s="216" t="s">
        <v>8221</v>
      </c>
      <c r="G175" s="217" t="s">
        <v>7327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1388</v>
      </c>
      <c r="AT175" s="225" t="s">
        <v>192</v>
      </c>
      <c r="AU175" s="225" t="s">
        <v>82</v>
      </c>
      <c r="AY175" s="19" t="s">
        <v>190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1388</v>
      </c>
      <c r="BM175" s="225" t="s">
        <v>2044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8222</v>
      </c>
      <c r="F176" s="212" t="s">
        <v>8223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SUM(P177:P186)</f>
        <v>0</v>
      </c>
      <c r="Q176" s="206"/>
      <c r="R176" s="207">
        <f>SUM(R177:R186)</f>
        <v>0</v>
      </c>
      <c r="S176" s="206"/>
      <c r="T176" s="208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79</v>
      </c>
      <c r="AT176" s="210" t="s">
        <v>71</v>
      </c>
      <c r="AU176" s="210" t="s">
        <v>79</v>
      </c>
      <c r="AY176" s="209" t="s">
        <v>190</v>
      </c>
      <c r="BK176" s="211">
        <f>SUM(BK177:BK186)</f>
        <v>0</v>
      </c>
    </row>
    <row r="177" s="2" customFormat="1" ht="16.5" customHeight="1">
      <c r="A177" s="40"/>
      <c r="B177" s="41"/>
      <c r="C177" s="214" t="s">
        <v>1325</v>
      </c>
      <c r="D177" s="214" t="s">
        <v>192</v>
      </c>
      <c r="E177" s="215" t="s">
        <v>8224</v>
      </c>
      <c r="F177" s="216" t="s">
        <v>8225</v>
      </c>
      <c r="G177" s="217" t="s">
        <v>7327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1388</v>
      </c>
      <c r="AT177" s="225" t="s">
        <v>192</v>
      </c>
      <c r="AU177" s="225" t="s">
        <v>82</v>
      </c>
      <c r="AY177" s="19" t="s">
        <v>190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1388</v>
      </c>
      <c r="BM177" s="225" t="s">
        <v>2087</v>
      </c>
    </row>
    <row r="178" s="2" customFormat="1" ht="16.5" customHeight="1">
      <c r="A178" s="40"/>
      <c r="B178" s="41"/>
      <c r="C178" s="214" t="s">
        <v>1331</v>
      </c>
      <c r="D178" s="214" t="s">
        <v>192</v>
      </c>
      <c r="E178" s="215" t="s">
        <v>8226</v>
      </c>
      <c r="F178" s="216" t="s">
        <v>8227</v>
      </c>
      <c r="G178" s="217" t="s">
        <v>7327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1388</v>
      </c>
      <c r="AT178" s="225" t="s">
        <v>192</v>
      </c>
      <c r="AU178" s="225" t="s">
        <v>82</v>
      </c>
      <c r="AY178" s="19" t="s">
        <v>190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1388</v>
      </c>
      <c r="BM178" s="225" t="s">
        <v>2097</v>
      </c>
    </row>
    <row r="179" s="2" customFormat="1" ht="16.5" customHeight="1">
      <c r="A179" s="40"/>
      <c r="B179" s="41"/>
      <c r="C179" s="214" t="s">
        <v>1337</v>
      </c>
      <c r="D179" s="214" t="s">
        <v>192</v>
      </c>
      <c r="E179" s="215" t="s">
        <v>8228</v>
      </c>
      <c r="F179" s="216" t="s">
        <v>8229</v>
      </c>
      <c r="G179" s="217" t="s">
        <v>7327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1388</v>
      </c>
      <c r="AT179" s="225" t="s">
        <v>192</v>
      </c>
      <c r="AU179" s="225" t="s">
        <v>82</v>
      </c>
      <c r="AY179" s="19" t="s">
        <v>190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1388</v>
      </c>
      <c r="BM179" s="225" t="s">
        <v>2107</v>
      </c>
    </row>
    <row r="180" s="2" customFormat="1" ht="16.5" customHeight="1">
      <c r="A180" s="40"/>
      <c r="B180" s="41"/>
      <c r="C180" s="214" t="s">
        <v>1344</v>
      </c>
      <c r="D180" s="214" t="s">
        <v>192</v>
      </c>
      <c r="E180" s="215" t="s">
        <v>8230</v>
      </c>
      <c r="F180" s="216" t="s">
        <v>8231</v>
      </c>
      <c r="G180" s="217" t="s">
        <v>7327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1388</v>
      </c>
      <c r="AT180" s="225" t="s">
        <v>192</v>
      </c>
      <c r="AU180" s="225" t="s">
        <v>82</v>
      </c>
      <c r="AY180" s="19" t="s">
        <v>190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1388</v>
      </c>
      <c r="BM180" s="225" t="s">
        <v>2118</v>
      </c>
    </row>
    <row r="181" s="2" customFormat="1" ht="16.5" customHeight="1">
      <c r="A181" s="40"/>
      <c r="B181" s="41"/>
      <c r="C181" s="214" t="s">
        <v>1354</v>
      </c>
      <c r="D181" s="214" t="s">
        <v>192</v>
      </c>
      <c r="E181" s="215" t="s">
        <v>8232</v>
      </c>
      <c r="F181" s="216" t="s">
        <v>8233</v>
      </c>
      <c r="G181" s="217" t="s">
        <v>7327</v>
      </c>
      <c r="H181" s="218">
        <v>3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1388</v>
      </c>
      <c r="AT181" s="225" t="s">
        <v>192</v>
      </c>
      <c r="AU181" s="225" t="s">
        <v>82</v>
      </c>
      <c r="AY181" s="19" t="s">
        <v>190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1388</v>
      </c>
      <c r="BM181" s="225" t="s">
        <v>2128</v>
      </c>
    </row>
    <row r="182" s="2" customFormat="1" ht="16.5" customHeight="1">
      <c r="A182" s="40"/>
      <c r="B182" s="41"/>
      <c r="C182" s="214" t="s">
        <v>1361</v>
      </c>
      <c r="D182" s="214" t="s">
        <v>192</v>
      </c>
      <c r="E182" s="215" t="s">
        <v>8234</v>
      </c>
      <c r="F182" s="216" t="s">
        <v>8235</v>
      </c>
      <c r="G182" s="217" t="s">
        <v>7327</v>
      </c>
      <c r="H182" s="218">
        <v>2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1388</v>
      </c>
      <c r="AT182" s="225" t="s">
        <v>192</v>
      </c>
      <c r="AU182" s="225" t="s">
        <v>82</v>
      </c>
      <c r="AY182" s="19" t="s">
        <v>190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1388</v>
      </c>
      <c r="BM182" s="225" t="s">
        <v>2149</v>
      </c>
    </row>
    <row r="183" s="2" customFormat="1" ht="16.5" customHeight="1">
      <c r="A183" s="40"/>
      <c r="B183" s="41"/>
      <c r="C183" s="214" t="s">
        <v>1366</v>
      </c>
      <c r="D183" s="214" t="s">
        <v>192</v>
      </c>
      <c r="E183" s="215" t="s">
        <v>8236</v>
      </c>
      <c r="F183" s="216" t="s">
        <v>8237</v>
      </c>
      <c r="G183" s="217" t="s">
        <v>7327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1388</v>
      </c>
      <c r="AT183" s="225" t="s">
        <v>192</v>
      </c>
      <c r="AU183" s="225" t="s">
        <v>82</v>
      </c>
      <c r="AY183" s="19" t="s">
        <v>190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1388</v>
      </c>
      <c r="BM183" s="225" t="s">
        <v>2165</v>
      </c>
    </row>
    <row r="184" s="2" customFormat="1" ht="16.5" customHeight="1">
      <c r="A184" s="40"/>
      <c r="B184" s="41"/>
      <c r="C184" s="214" t="s">
        <v>1373</v>
      </c>
      <c r="D184" s="214" t="s">
        <v>192</v>
      </c>
      <c r="E184" s="215" t="s">
        <v>8216</v>
      </c>
      <c r="F184" s="216" t="s">
        <v>8217</v>
      </c>
      <c r="G184" s="217" t="s">
        <v>7327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1388</v>
      </c>
      <c r="AT184" s="225" t="s">
        <v>192</v>
      </c>
      <c r="AU184" s="225" t="s">
        <v>82</v>
      </c>
      <c r="AY184" s="19" t="s">
        <v>190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1388</v>
      </c>
      <c r="BM184" s="225" t="s">
        <v>2183</v>
      </c>
    </row>
    <row r="185" s="2" customFormat="1" ht="24.15" customHeight="1">
      <c r="A185" s="40"/>
      <c r="B185" s="41"/>
      <c r="C185" s="214" t="s">
        <v>1380</v>
      </c>
      <c r="D185" s="214" t="s">
        <v>192</v>
      </c>
      <c r="E185" s="215" t="s">
        <v>8238</v>
      </c>
      <c r="F185" s="216" t="s">
        <v>8239</v>
      </c>
      <c r="G185" s="217" t="s">
        <v>7327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1388</v>
      </c>
      <c r="AT185" s="225" t="s">
        <v>192</v>
      </c>
      <c r="AU185" s="225" t="s">
        <v>82</v>
      </c>
      <c r="AY185" s="19" t="s">
        <v>190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1388</v>
      </c>
      <c r="BM185" s="225" t="s">
        <v>2210</v>
      </c>
    </row>
    <row r="186" s="2" customFormat="1" ht="16.5" customHeight="1">
      <c r="A186" s="40"/>
      <c r="B186" s="41"/>
      <c r="C186" s="214" t="s">
        <v>1388</v>
      </c>
      <c r="D186" s="214" t="s">
        <v>192</v>
      </c>
      <c r="E186" s="215" t="s">
        <v>8220</v>
      </c>
      <c r="F186" s="216" t="s">
        <v>8221</v>
      </c>
      <c r="G186" s="217" t="s">
        <v>7327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1388</v>
      </c>
      <c r="AT186" s="225" t="s">
        <v>192</v>
      </c>
      <c r="AU186" s="225" t="s">
        <v>82</v>
      </c>
      <c r="AY186" s="19" t="s">
        <v>190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1388</v>
      </c>
      <c r="BM186" s="225" t="s">
        <v>2221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8240</v>
      </c>
      <c r="F187" s="212" t="s">
        <v>8241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SUM(P188:P198)</f>
        <v>0</v>
      </c>
      <c r="Q187" s="206"/>
      <c r="R187" s="207">
        <f>SUM(R188:R198)</f>
        <v>0</v>
      </c>
      <c r="S187" s="206"/>
      <c r="T187" s="208">
        <f>SUM(T188:T198)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79</v>
      </c>
      <c r="AT187" s="210" t="s">
        <v>71</v>
      </c>
      <c r="AU187" s="210" t="s">
        <v>79</v>
      </c>
      <c r="AY187" s="209" t="s">
        <v>190</v>
      </c>
      <c r="BK187" s="211">
        <f>SUM(BK188:BK198)</f>
        <v>0</v>
      </c>
    </row>
    <row r="188" s="2" customFormat="1" ht="16.5" customHeight="1">
      <c r="A188" s="40"/>
      <c r="B188" s="41"/>
      <c r="C188" s="214" t="s">
        <v>1396</v>
      </c>
      <c r="D188" s="214" t="s">
        <v>192</v>
      </c>
      <c r="E188" s="215" t="s">
        <v>8242</v>
      </c>
      <c r="F188" s="216" t="s">
        <v>8243</v>
      </c>
      <c r="G188" s="217" t="s">
        <v>7327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1388</v>
      </c>
      <c r="AT188" s="225" t="s">
        <v>192</v>
      </c>
      <c r="AU188" s="225" t="s">
        <v>82</v>
      </c>
      <c r="AY188" s="19" t="s">
        <v>190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1388</v>
      </c>
      <c r="BM188" s="225" t="s">
        <v>2234</v>
      </c>
    </row>
    <row r="189" s="2" customFormat="1" ht="16.5" customHeight="1">
      <c r="A189" s="40"/>
      <c r="B189" s="41"/>
      <c r="C189" s="214" t="s">
        <v>1401</v>
      </c>
      <c r="D189" s="214" t="s">
        <v>192</v>
      </c>
      <c r="E189" s="215" t="s">
        <v>8244</v>
      </c>
      <c r="F189" s="216" t="s">
        <v>8205</v>
      </c>
      <c r="G189" s="217" t="s">
        <v>7327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1388</v>
      </c>
      <c r="AT189" s="225" t="s">
        <v>192</v>
      </c>
      <c r="AU189" s="225" t="s">
        <v>82</v>
      </c>
      <c r="AY189" s="19" t="s">
        <v>190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1388</v>
      </c>
      <c r="BM189" s="225" t="s">
        <v>2251</v>
      </c>
    </row>
    <row r="190" s="2" customFormat="1" ht="16.5" customHeight="1">
      <c r="A190" s="40"/>
      <c r="B190" s="41"/>
      <c r="C190" s="214" t="s">
        <v>1409</v>
      </c>
      <c r="D190" s="214" t="s">
        <v>192</v>
      </c>
      <c r="E190" s="215" t="s">
        <v>8245</v>
      </c>
      <c r="F190" s="216" t="s">
        <v>8207</v>
      </c>
      <c r="G190" s="217" t="s">
        <v>7327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1388</v>
      </c>
      <c r="AT190" s="225" t="s">
        <v>192</v>
      </c>
      <c r="AU190" s="225" t="s">
        <v>82</v>
      </c>
      <c r="AY190" s="19" t="s">
        <v>190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1388</v>
      </c>
      <c r="BM190" s="225" t="s">
        <v>2271</v>
      </c>
    </row>
    <row r="191" s="2" customFormat="1" ht="16.5" customHeight="1">
      <c r="A191" s="40"/>
      <c r="B191" s="41"/>
      <c r="C191" s="214" t="s">
        <v>1455</v>
      </c>
      <c r="D191" s="214" t="s">
        <v>192</v>
      </c>
      <c r="E191" s="215" t="s">
        <v>8208</v>
      </c>
      <c r="F191" s="216" t="s">
        <v>8209</v>
      </c>
      <c r="G191" s="217" t="s">
        <v>7327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1388</v>
      </c>
      <c r="AT191" s="225" t="s">
        <v>192</v>
      </c>
      <c r="AU191" s="225" t="s">
        <v>82</v>
      </c>
      <c r="AY191" s="19" t="s">
        <v>190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1388</v>
      </c>
      <c r="BM191" s="225" t="s">
        <v>2295</v>
      </c>
    </row>
    <row r="192" s="2" customFormat="1" ht="16.5" customHeight="1">
      <c r="A192" s="40"/>
      <c r="B192" s="41"/>
      <c r="C192" s="214" t="s">
        <v>1507</v>
      </c>
      <c r="D192" s="214" t="s">
        <v>192</v>
      </c>
      <c r="E192" s="215" t="s">
        <v>8246</v>
      </c>
      <c r="F192" s="216" t="s">
        <v>8211</v>
      </c>
      <c r="G192" s="217" t="s">
        <v>7327</v>
      </c>
      <c r="H192" s="218">
        <v>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1388</v>
      </c>
      <c r="AT192" s="225" t="s">
        <v>192</v>
      </c>
      <c r="AU192" s="225" t="s">
        <v>82</v>
      </c>
      <c r="AY192" s="19" t="s">
        <v>190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1388</v>
      </c>
      <c r="BM192" s="225" t="s">
        <v>2320</v>
      </c>
    </row>
    <row r="193" s="2" customFormat="1" ht="16.5" customHeight="1">
      <c r="A193" s="40"/>
      <c r="B193" s="41"/>
      <c r="C193" s="214" t="s">
        <v>1515</v>
      </c>
      <c r="D193" s="214" t="s">
        <v>192</v>
      </c>
      <c r="E193" s="215" t="s">
        <v>8247</v>
      </c>
      <c r="F193" s="216" t="s">
        <v>8213</v>
      </c>
      <c r="G193" s="217" t="s">
        <v>7327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1388</v>
      </c>
      <c r="AT193" s="225" t="s">
        <v>192</v>
      </c>
      <c r="AU193" s="225" t="s">
        <v>82</v>
      </c>
      <c r="AY193" s="19" t="s">
        <v>190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1388</v>
      </c>
      <c r="BM193" s="225" t="s">
        <v>2335</v>
      </c>
    </row>
    <row r="194" s="2" customFormat="1" ht="16.5" customHeight="1">
      <c r="A194" s="40"/>
      <c r="B194" s="41"/>
      <c r="C194" s="214" t="s">
        <v>1524</v>
      </c>
      <c r="D194" s="214" t="s">
        <v>192</v>
      </c>
      <c r="E194" s="215" t="s">
        <v>8214</v>
      </c>
      <c r="F194" s="216" t="s">
        <v>8215</v>
      </c>
      <c r="G194" s="217" t="s">
        <v>7327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1388</v>
      </c>
      <c r="AT194" s="225" t="s">
        <v>192</v>
      </c>
      <c r="AU194" s="225" t="s">
        <v>82</v>
      </c>
      <c r="AY194" s="19" t="s">
        <v>190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1388</v>
      </c>
      <c r="BM194" s="225" t="s">
        <v>2347</v>
      </c>
    </row>
    <row r="195" s="2" customFormat="1" ht="16.5" customHeight="1">
      <c r="A195" s="40"/>
      <c r="B195" s="41"/>
      <c r="C195" s="214" t="s">
        <v>1531</v>
      </c>
      <c r="D195" s="214" t="s">
        <v>192</v>
      </c>
      <c r="E195" s="215" t="s">
        <v>8248</v>
      </c>
      <c r="F195" s="216" t="s">
        <v>8249</v>
      </c>
      <c r="G195" s="217" t="s">
        <v>7327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1388</v>
      </c>
      <c r="AT195" s="225" t="s">
        <v>192</v>
      </c>
      <c r="AU195" s="225" t="s">
        <v>82</v>
      </c>
      <c r="AY195" s="19" t="s">
        <v>190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1388</v>
      </c>
      <c r="BM195" s="225" t="s">
        <v>2363</v>
      </c>
    </row>
    <row r="196" s="2" customFormat="1" ht="24.15" customHeight="1">
      <c r="A196" s="40"/>
      <c r="B196" s="41"/>
      <c r="C196" s="214" t="s">
        <v>1536</v>
      </c>
      <c r="D196" s="214" t="s">
        <v>192</v>
      </c>
      <c r="E196" s="215" t="s">
        <v>8218</v>
      </c>
      <c r="F196" s="216" t="s">
        <v>8219</v>
      </c>
      <c r="G196" s="217" t="s">
        <v>7327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1388</v>
      </c>
      <c r="AT196" s="225" t="s">
        <v>192</v>
      </c>
      <c r="AU196" s="225" t="s">
        <v>82</v>
      </c>
      <c r="AY196" s="19" t="s">
        <v>190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1388</v>
      </c>
      <c r="BM196" s="225" t="s">
        <v>2380</v>
      </c>
    </row>
    <row r="197" s="2" customFormat="1" ht="16.5" customHeight="1">
      <c r="A197" s="40"/>
      <c r="B197" s="41"/>
      <c r="C197" s="214" t="s">
        <v>1545</v>
      </c>
      <c r="D197" s="214" t="s">
        <v>192</v>
      </c>
      <c r="E197" s="215" t="s">
        <v>8250</v>
      </c>
      <c r="F197" s="216" t="s">
        <v>8251</v>
      </c>
      <c r="G197" s="217" t="s">
        <v>7327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1388</v>
      </c>
      <c r="AT197" s="225" t="s">
        <v>192</v>
      </c>
      <c r="AU197" s="225" t="s">
        <v>82</v>
      </c>
      <c r="AY197" s="19" t="s">
        <v>190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1388</v>
      </c>
      <c r="BM197" s="225" t="s">
        <v>2394</v>
      </c>
    </row>
    <row r="198" s="2" customFormat="1" ht="16.5" customHeight="1">
      <c r="A198" s="40"/>
      <c r="B198" s="41"/>
      <c r="C198" s="214" t="s">
        <v>1551</v>
      </c>
      <c r="D198" s="214" t="s">
        <v>192</v>
      </c>
      <c r="E198" s="215" t="s">
        <v>8252</v>
      </c>
      <c r="F198" s="216" t="s">
        <v>8253</v>
      </c>
      <c r="G198" s="217" t="s">
        <v>7327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1388</v>
      </c>
      <c r="AT198" s="225" t="s">
        <v>192</v>
      </c>
      <c r="AU198" s="225" t="s">
        <v>82</v>
      </c>
      <c r="AY198" s="19" t="s">
        <v>190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1388</v>
      </c>
      <c r="BM198" s="225" t="s">
        <v>2404</v>
      </c>
    </row>
    <row r="199" s="12" customFormat="1" ht="22.8" customHeight="1">
      <c r="A199" s="12"/>
      <c r="B199" s="198"/>
      <c r="C199" s="199"/>
      <c r="D199" s="200" t="s">
        <v>71</v>
      </c>
      <c r="E199" s="212" t="s">
        <v>8254</v>
      </c>
      <c r="F199" s="212" t="s">
        <v>8189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P200</f>
        <v>0</v>
      </c>
      <c r="Q199" s="206"/>
      <c r="R199" s="207">
        <f>R200</f>
        <v>0</v>
      </c>
      <c r="S199" s="206"/>
      <c r="T199" s="208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71</v>
      </c>
      <c r="AU199" s="210" t="s">
        <v>79</v>
      </c>
      <c r="AY199" s="209" t="s">
        <v>190</v>
      </c>
      <c r="BK199" s="211">
        <f>BK200</f>
        <v>0</v>
      </c>
    </row>
    <row r="200" s="2" customFormat="1" ht="21.75" customHeight="1">
      <c r="A200" s="40"/>
      <c r="B200" s="41"/>
      <c r="C200" s="214" t="s">
        <v>1558</v>
      </c>
      <c r="D200" s="214" t="s">
        <v>192</v>
      </c>
      <c r="E200" s="215" t="s">
        <v>8255</v>
      </c>
      <c r="F200" s="216" t="s">
        <v>8256</v>
      </c>
      <c r="G200" s="217" t="s">
        <v>7327</v>
      </c>
      <c r="H200" s="218">
        <v>13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1388</v>
      </c>
      <c r="AT200" s="225" t="s">
        <v>192</v>
      </c>
      <c r="AU200" s="225" t="s">
        <v>82</v>
      </c>
      <c r="AY200" s="19" t="s">
        <v>190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1388</v>
      </c>
      <c r="BM200" s="225" t="s">
        <v>2417</v>
      </c>
    </row>
    <row r="201" s="12" customFormat="1" ht="25.92" customHeight="1">
      <c r="A201" s="12"/>
      <c r="B201" s="198"/>
      <c r="C201" s="199"/>
      <c r="D201" s="200" t="s">
        <v>71</v>
      </c>
      <c r="E201" s="201" t="s">
        <v>8257</v>
      </c>
      <c r="F201" s="201" t="s">
        <v>8258</v>
      </c>
      <c r="G201" s="199"/>
      <c r="H201" s="199"/>
      <c r="I201" s="202"/>
      <c r="J201" s="203">
        <f>BK201</f>
        <v>0</v>
      </c>
      <c r="K201" s="199"/>
      <c r="L201" s="204"/>
      <c r="M201" s="205"/>
      <c r="N201" s="206"/>
      <c r="O201" s="206"/>
      <c r="P201" s="207">
        <f>P202+P212+P222+P232</f>
        <v>0</v>
      </c>
      <c r="Q201" s="206"/>
      <c r="R201" s="207">
        <f>R202+R212+R222+R232</f>
        <v>0</v>
      </c>
      <c r="S201" s="206"/>
      <c r="T201" s="208">
        <f>T202+T212+T222+T232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79</v>
      </c>
      <c r="AT201" s="210" t="s">
        <v>71</v>
      </c>
      <c r="AU201" s="210" t="s">
        <v>72</v>
      </c>
      <c r="AY201" s="209" t="s">
        <v>190</v>
      </c>
      <c r="BK201" s="211">
        <f>BK202+BK212+BK222+BK232</f>
        <v>0</v>
      </c>
    </row>
    <row r="202" s="12" customFormat="1" ht="22.8" customHeight="1">
      <c r="A202" s="12"/>
      <c r="B202" s="198"/>
      <c r="C202" s="199"/>
      <c r="D202" s="200" t="s">
        <v>71</v>
      </c>
      <c r="E202" s="212" t="s">
        <v>8259</v>
      </c>
      <c r="F202" s="212" t="s">
        <v>8201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SUM(P203:P211)</f>
        <v>0</v>
      </c>
      <c r="Q202" s="206"/>
      <c r="R202" s="207">
        <f>SUM(R203:R211)</f>
        <v>0</v>
      </c>
      <c r="S202" s="206"/>
      <c r="T202" s="208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79</v>
      </c>
      <c r="AT202" s="210" t="s">
        <v>71</v>
      </c>
      <c r="AU202" s="210" t="s">
        <v>79</v>
      </c>
      <c r="AY202" s="209" t="s">
        <v>190</v>
      </c>
      <c r="BK202" s="211">
        <f>SUM(BK203:BK211)</f>
        <v>0</v>
      </c>
    </row>
    <row r="203" s="2" customFormat="1" ht="24.15" customHeight="1">
      <c r="A203" s="40"/>
      <c r="B203" s="41"/>
      <c r="C203" s="214" t="s">
        <v>1560</v>
      </c>
      <c r="D203" s="214" t="s">
        <v>192</v>
      </c>
      <c r="E203" s="215" t="s">
        <v>8260</v>
      </c>
      <c r="F203" s="216" t="s">
        <v>8261</v>
      </c>
      <c r="G203" s="217" t="s">
        <v>380</v>
      </c>
      <c r="H203" s="218">
        <v>100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1388</v>
      </c>
      <c r="AT203" s="225" t="s">
        <v>192</v>
      </c>
      <c r="AU203" s="225" t="s">
        <v>82</v>
      </c>
      <c r="AY203" s="19" t="s">
        <v>190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1388</v>
      </c>
      <c r="BM203" s="225" t="s">
        <v>8262</v>
      </c>
    </row>
    <row r="204" s="2" customFormat="1" ht="24.15" customHeight="1">
      <c r="A204" s="40"/>
      <c r="B204" s="41"/>
      <c r="C204" s="214" t="s">
        <v>1565</v>
      </c>
      <c r="D204" s="214" t="s">
        <v>192</v>
      </c>
      <c r="E204" s="215" t="s">
        <v>8263</v>
      </c>
      <c r="F204" s="216" t="s">
        <v>8264</v>
      </c>
      <c r="G204" s="217" t="s">
        <v>380</v>
      </c>
      <c r="H204" s="218">
        <v>80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1388</v>
      </c>
      <c r="AT204" s="225" t="s">
        <v>192</v>
      </c>
      <c r="AU204" s="225" t="s">
        <v>82</v>
      </c>
      <c r="AY204" s="19" t="s">
        <v>190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1388</v>
      </c>
      <c r="BM204" s="225" t="s">
        <v>8265</v>
      </c>
    </row>
    <row r="205" s="2" customFormat="1" ht="16.5" customHeight="1">
      <c r="A205" s="40"/>
      <c r="B205" s="41"/>
      <c r="C205" s="214" t="s">
        <v>1576</v>
      </c>
      <c r="D205" s="214" t="s">
        <v>192</v>
      </c>
      <c r="E205" s="215" t="s">
        <v>8266</v>
      </c>
      <c r="F205" s="216" t="s">
        <v>8267</v>
      </c>
      <c r="G205" s="217" t="s">
        <v>380</v>
      </c>
      <c r="H205" s="218">
        <v>120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1388</v>
      </c>
      <c r="AT205" s="225" t="s">
        <v>192</v>
      </c>
      <c r="AU205" s="225" t="s">
        <v>82</v>
      </c>
      <c r="AY205" s="19" t="s">
        <v>190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1388</v>
      </c>
      <c r="BM205" s="225" t="s">
        <v>8268</v>
      </c>
    </row>
    <row r="206" s="2" customFormat="1" ht="24.15" customHeight="1">
      <c r="A206" s="40"/>
      <c r="B206" s="41"/>
      <c r="C206" s="214" t="s">
        <v>1591</v>
      </c>
      <c r="D206" s="214" t="s">
        <v>192</v>
      </c>
      <c r="E206" s="215" t="s">
        <v>8269</v>
      </c>
      <c r="F206" s="216" t="s">
        <v>8270</v>
      </c>
      <c r="G206" s="217" t="s">
        <v>380</v>
      </c>
      <c r="H206" s="218">
        <v>80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1388</v>
      </c>
      <c r="AT206" s="225" t="s">
        <v>192</v>
      </c>
      <c r="AU206" s="225" t="s">
        <v>82</v>
      </c>
      <c r="AY206" s="19" t="s">
        <v>190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1388</v>
      </c>
      <c r="BM206" s="225" t="s">
        <v>8271</v>
      </c>
    </row>
    <row r="207" s="2" customFormat="1" ht="24.15" customHeight="1">
      <c r="A207" s="40"/>
      <c r="B207" s="41"/>
      <c r="C207" s="214" t="s">
        <v>1593</v>
      </c>
      <c r="D207" s="214" t="s">
        <v>192</v>
      </c>
      <c r="E207" s="215" t="s">
        <v>8272</v>
      </c>
      <c r="F207" s="216" t="s">
        <v>8273</v>
      </c>
      <c r="G207" s="217" t="s">
        <v>380</v>
      </c>
      <c r="H207" s="218">
        <v>60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1388</v>
      </c>
      <c r="AT207" s="225" t="s">
        <v>192</v>
      </c>
      <c r="AU207" s="225" t="s">
        <v>82</v>
      </c>
      <c r="AY207" s="19" t="s">
        <v>190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1388</v>
      </c>
      <c r="BM207" s="225" t="s">
        <v>8274</v>
      </c>
    </row>
    <row r="208" s="2" customFormat="1" ht="37.8" customHeight="1">
      <c r="A208" s="40"/>
      <c r="B208" s="41"/>
      <c r="C208" s="214" t="s">
        <v>1595</v>
      </c>
      <c r="D208" s="214" t="s">
        <v>192</v>
      </c>
      <c r="E208" s="215" t="s">
        <v>8275</v>
      </c>
      <c r="F208" s="216" t="s">
        <v>8276</v>
      </c>
      <c r="G208" s="217" t="s">
        <v>380</v>
      </c>
      <c r="H208" s="218">
        <v>30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1388</v>
      </c>
      <c r="AT208" s="225" t="s">
        <v>192</v>
      </c>
      <c r="AU208" s="225" t="s">
        <v>82</v>
      </c>
      <c r="AY208" s="19" t="s">
        <v>190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1388</v>
      </c>
      <c r="BM208" s="225" t="s">
        <v>8277</v>
      </c>
    </row>
    <row r="209" s="2" customFormat="1" ht="16.5" customHeight="1">
      <c r="A209" s="40"/>
      <c r="B209" s="41"/>
      <c r="C209" s="214" t="s">
        <v>1611</v>
      </c>
      <c r="D209" s="214" t="s">
        <v>192</v>
      </c>
      <c r="E209" s="215" t="s">
        <v>8278</v>
      </c>
      <c r="F209" s="216" t="s">
        <v>8279</v>
      </c>
      <c r="G209" s="217" t="s">
        <v>380</v>
      </c>
      <c r="H209" s="218">
        <v>40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1388</v>
      </c>
      <c r="AT209" s="225" t="s">
        <v>192</v>
      </c>
      <c r="AU209" s="225" t="s">
        <v>82</v>
      </c>
      <c r="AY209" s="19" t="s">
        <v>190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1388</v>
      </c>
      <c r="BM209" s="225" t="s">
        <v>8280</v>
      </c>
    </row>
    <row r="210" s="2" customFormat="1" ht="16.5" customHeight="1">
      <c r="A210" s="40"/>
      <c r="B210" s="41"/>
      <c r="C210" s="214" t="s">
        <v>1640</v>
      </c>
      <c r="D210" s="214" t="s">
        <v>192</v>
      </c>
      <c r="E210" s="215" t="s">
        <v>8281</v>
      </c>
      <c r="F210" s="216" t="s">
        <v>8282</v>
      </c>
      <c r="G210" s="217" t="s">
        <v>380</v>
      </c>
      <c r="H210" s="218">
        <v>25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1388</v>
      </c>
      <c r="AT210" s="225" t="s">
        <v>192</v>
      </c>
      <c r="AU210" s="225" t="s">
        <v>82</v>
      </c>
      <c r="AY210" s="19" t="s">
        <v>190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1388</v>
      </c>
      <c r="BM210" s="225" t="s">
        <v>8283</v>
      </c>
    </row>
    <row r="211" s="2" customFormat="1" ht="16.5" customHeight="1">
      <c r="A211" s="40"/>
      <c r="B211" s="41"/>
      <c r="C211" s="214" t="s">
        <v>1647</v>
      </c>
      <c r="D211" s="214" t="s">
        <v>192</v>
      </c>
      <c r="E211" s="215" t="s">
        <v>8284</v>
      </c>
      <c r="F211" s="216" t="s">
        <v>8285</v>
      </c>
      <c r="G211" s="217" t="s">
        <v>7327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1388</v>
      </c>
      <c r="AT211" s="225" t="s">
        <v>192</v>
      </c>
      <c r="AU211" s="225" t="s">
        <v>82</v>
      </c>
      <c r="AY211" s="19" t="s">
        <v>190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1388</v>
      </c>
      <c r="BM211" s="225" t="s">
        <v>8286</v>
      </c>
    </row>
    <row r="212" s="12" customFormat="1" ht="22.8" customHeight="1">
      <c r="A212" s="12"/>
      <c r="B212" s="198"/>
      <c r="C212" s="199"/>
      <c r="D212" s="200" t="s">
        <v>71</v>
      </c>
      <c r="E212" s="212" t="s">
        <v>8287</v>
      </c>
      <c r="F212" s="212" t="s">
        <v>8223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SUM(P213:P221)</f>
        <v>0</v>
      </c>
      <c r="Q212" s="206"/>
      <c r="R212" s="207">
        <f>SUM(R213:R221)</f>
        <v>0</v>
      </c>
      <c r="S212" s="206"/>
      <c r="T212" s="208">
        <f>SUM(T213:T221)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79</v>
      </c>
      <c r="AT212" s="210" t="s">
        <v>71</v>
      </c>
      <c r="AU212" s="210" t="s">
        <v>79</v>
      </c>
      <c r="AY212" s="209" t="s">
        <v>190</v>
      </c>
      <c r="BK212" s="211">
        <f>SUM(BK213:BK221)</f>
        <v>0</v>
      </c>
    </row>
    <row r="213" s="2" customFormat="1" ht="24.15" customHeight="1">
      <c r="A213" s="40"/>
      <c r="B213" s="41"/>
      <c r="C213" s="214" t="s">
        <v>1704</v>
      </c>
      <c r="D213" s="214" t="s">
        <v>192</v>
      </c>
      <c r="E213" s="215" t="s">
        <v>8288</v>
      </c>
      <c r="F213" s="216" t="s">
        <v>8261</v>
      </c>
      <c r="G213" s="217" t="s">
        <v>380</v>
      </c>
      <c r="H213" s="218">
        <v>100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1388</v>
      </c>
      <c r="AT213" s="225" t="s">
        <v>192</v>
      </c>
      <c r="AU213" s="225" t="s">
        <v>82</v>
      </c>
      <c r="AY213" s="19" t="s">
        <v>190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1388</v>
      </c>
      <c r="BM213" s="225" t="s">
        <v>8289</v>
      </c>
    </row>
    <row r="214" s="2" customFormat="1" ht="24.15" customHeight="1">
      <c r="A214" s="40"/>
      <c r="B214" s="41"/>
      <c r="C214" s="214" t="s">
        <v>1709</v>
      </c>
      <c r="D214" s="214" t="s">
        <v>192</v>
      </c>
      <c r="E214" s="215" t="s">
        <v>8290</v>
      </c>
      <c r="F214" s="216" t="s">
        <v>8264</v>
      </c>
      <c r="G214" s="217" t="s">
        <v>380</v>
      </c>
      <c r="H214" s="218">
        <v>80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1388</v>
      </c>
      <c r="AT214" s="225" t="s">
        <v>192</v>
      </c>
      <c r="AU214" s="225" t="s">
        <v>82</v>
      </c>
      <c r="AY214" s="19" t="s">
        <v>190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1388</v>
      </c>
      <c r="BM214" s="225" t="s">
        <v>8291</v>
      </c>
    </row>
    <row r="215" s="2" customFormat="1" ht="16.5" customHeight="1">
      <c r="A215" s="40"/>
      <c r="B215" s="41"/>
      <c r="C215" s="214" t="s">
        <v>1724</v>
      </c>
      <c r="D215" s="214" t="s">
        <v>192</v>
      </c>
      <c r="E215" s="215" t="s">
        <v>8292</v>
      </c>
      <c r="F215" s="216" t="s">
        <v>8267</v>
      </c>
      <c r="G215" s="217" t="s">
        <v>380</v>
      </c>
      <c r="H215" s="218">
        <v>120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1388</v>
      </c>
      <c r="AT215" s="225" t="s">
        <v>192</v>
      </c>
      <c r="AU215" s="225" t="s">
        <v>82</v>
      </c>
      <c r="AY215" s="19" t="s">
        <v>190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1388</v>
      </c>
      <c r="BM215" s="225" t="s">
        <v>8293</v>
      </c>
    </row>
    <row r="216" s="2" customFormat="1" ht="24.15" customHeight="1">
      <c r="A216" s="40"/>
      <c r="B216" s="41"/>
      <c r="C216" s="214" t="s">
        <v>1729</v>
      </c>
      <c r="D216" s="214" t="s">
        <v>192</v>
      </c>
      <c r="E216" s="215" t="s">
        <v>8294</v>
      </c>
      <c r="F216" s="216" t="s">
        <v>8270</v>
      </c>
      <c r="G216" s="217" t="s">
        <v>380</v>
      </c>
      <c r="H216" s="218">
        <v>80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1388</v>
      </c>
      <c r="AT216" s="225" t="s">
        <v>192</v>
      </c>
      <c r="AU216" s="225" t="s">
        <v>82</v>
      </c>
      <c r="AY216" s="19" t="s">
        <v>190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1388</v>
      </c>
      <c r="BM216" s="225" t="s">
        <v>8295</v>
      </c>
    </row>
    <row r="217" s="2" customFormat="1" ht="24.15" customHeight="1">
      <c r="A217" s="40"/>
      <c r="B217" s="41"/>
      <c r="C217" s="214" t="s">
        <v>1735</v>
      </c>
      <c r="D217" s="214" t="s">
        <v>192</v>
      </c>
      <c r="E217" s="215" t="s">
        <v>8296</v>
      </c>
      <c r="F217" s="216" t="s">
        <v>8273</v>
      </c>
      <c r="G217" s="217" t="s">
        <v>380</v>
      </c>
      <c r="H217" s="218">
        <v>60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1388</v>
      </c>
      <c r="AT217" s="225" t="s">
        <v>192</v>
      </c>
      <c r="AU217" s="225" t="s">
        <v>82</v>
      </c>
      <c r="AY217" s="19" t="s">
        <v>190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1388</v>
      </c>
      <c r="BM217" s="225" t="s">
        <v>8297</v>
      </c>
    </row>
    <row r="218" s="2" customFormat="1" ht="37.8" customHeight="1">
      <c r="A218" s="40"/>
      <c r="B218" s="41"/>
      <c r="C218" s="214" t="s">
        <v>1740</v>
      </c>
      <c r="D218" s="214" t="s">
        <v>192</v>
      </c>
      <c r="E218" s="215" t="s">
        <v>8298</v>
      </c>
      <c r="F218" s="216" t="s">
        <v>8276</v>
      </c>
      <c r="G218" s="217" t="s">
        <v>380</v>
      </c>
      <c r="H218" s="218">
        <v>30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1388</v>
      </c>
      <c r="AT218" s="225" t="s">
        <v>192</v>
      </c>
      <c r="AU218" s="225" t="s">
        <v>82</v>
      </c>
      <c r="AY218" s="19" t="s">
        <v>190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1388</v>
      </c>
      <c r="BM218" s="225" t="s">
        <v>8299</v>
      </c>
    </row>
    <row r="219" s="2" customFormat="1" ht="16.5" customHeight="1">
      <c r="A219" s="40"/>
      <c r="B219" s="41"/>
      <c r="C219" s="214" t="s">
        <v>1745</v>
      </c>
      <c r="D219" s="214" t="s">
        <v>192</v>
      </c>
      <c r="E219" s="215" t="s">
        <v>8300</v>
      </c>
      <c r="F219" s="216" t="s">
        <v>8279</v>
      </c>
      <c r="G219" s="217" t="s">
        <v>380</v>
      </c>
      <c r="H219" s="218">
        <v>40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1388</v>
      </c>
      <c r="AT219" s="225" t="s">
        <v>192</v>
      </c>
      <c r="AU219" s="225" t="s">
        <v>82</v>
      </c>
      <c r="AY219" s="19" t="s">
        <v>190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1388</v>
      </c>
      <c r="BM219" s="225" t="s">
        <v>8301</v>
      </c>
    </row>
    <row r="220" s="2" customFormat="1" ht="16.5" customHeight="1">
      <c r="A220" s="40"/>
      <c r="B220" s="41"/>
      <c r="C220" s="214" t="s">
        <v>1750</v>
      </c>
      <c r="D220" s="214" t="s">
        <v>192</v>
      </c>
      <c r="E220" s="215" t="s">
        <v>8302</v>
      </c>
      <c r="F220" s="216" t="s">
        <v>8282</v>
      </c>
      <c r="G220" s="217" t="s">
        <v>380</v>
      </c>
      <c r="H220" s="218">
        <v>25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1388</v>
      </c>
      <c r="AT220" s="225" t="s">
        <v>192</v>
      </c>
      <c r="AU220" s="225" t="s">
        <v>82</v>
      </c>
      <c r="AY220" s="19" t="s">
        <v>190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1388</v>
      </c>
      <c r="BM220" s="225" t="s">
        <v>8303</v>
      </c>
    </row>
    <row r="221" s="2" customFormat="1" ht="16.5" customHeight="1">
      <c r="A221" s="40"/>
      <c r="B221" s="41"/>
      <c r="C221" s="214" t="s">
        <v>1755</v>
      </c>
      <c r="D221" s="214" t="s">
        <v>192</v>
      </c>
      <c r="E221" s="215" t="s">
        <v>8304</v>
      </c>
      <c r="F221" s="216" t="s">
        <v>8285</v>
      </c>
      <c r="G221" s="217" t="s">
        <v>7327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1388</v>
      </c>
      <c r="AT221" s="225" t="s">
        <v>192</v>
      </c>
      <c r="AU221" s="225" t="s">
        <v>82</v>
      </c>
      <c r="AY221" s="19" t="s">
        <v>190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1388</v>
      </c>
      <c r="BM221" s="225" t="s">
        <v>8305</v>
      </c>
    </row>
    <row r="222" s="12" customFormat="1" ht="22.8" customHeight="1">
      <c r="A222" s="12"/>
      <c r="B222" s="198"/>
      <c r="C222" s="199"/>
      <c r="D222" s="200" t="s">
        <v>71</v>
      </c>
      <c r="E222" s="212" t="s">
        <v>8306</v>
      </c>
      <c r="F222" s="212" t="s">
        <v>8241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SUM(P223:P231)</f>
        <v>0</v>
      </c>
      <c r="Q222" s="206"/>
      <c r="R222" s="207">
        <f>SUM(R223:R231)</f>
        <v>0</v>
      </c>
      <c r="S222" s="206"/>
      <c r="T222" s="208">
        <f>SUM(T223:T231)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79</v>
      </c>
      <c r="AT222" s="210" t="s">
        <v>71</v>
      </c>
      <c r="AU222" s="210" t="s">
        <v>79</v>
      </c>
      <c r="AY222" s="209" t="s">
        <v>190</v>
      </c>
      <c r="BK222" s="211">
        <f>SUM(BK223:BK231)</f>
        <v>0</v>
      </c>
    </row>
    <row r="223" s="2" customFormat="1" ht="24.15" customHeight="1">
      <c r="A223" s="40"/>
      <c r="B223" s="41"/>
      <c r="C223" s="214" t="s">
        <v>1764</v>
      </c>
      <c r="D223" s="214" t="s">
        <v>192</v>
      </c>
      <c r="E223" s="215" t="s">
        <v>8307</v>
      </c>
      <c r="F223" s="216" t="s">
        <v>8261</v>
      </c>
      <c r="G223" s="217" t="s">
        <v>380</v>
      </c>
      <c r="H223" s="218">
        <v>100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1388</v>
      </c>
      <c r="AT223" s="225" t="s">
        <v>192</v>
      </c>
      <c r="AU223" s="225" t="s">
        <v>82</v>
      </c>
      <c r="AY223" s="19" t="s">
        <v>190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1388</v>
      </c>
      <c r="BM223" s="225" t="s">
        <v>8308</v>
      </c>
    </row>
    <row r="224" s="2" customFormat="1" ht="24.15" customHeight="1">
      <c r="A224" s="40"/>
      <c r="B224" s="41"/>
      <c r="C224" s="214" t="s">
        <v>1780</v>
      </c>
      <c r="D224" s="214" t="s">
        <v>192</v>
      </c>
      <c r="E224" s="215" t="s">
        <v>8309</v>
      </c>
      <c r="F224" s="216" t="s">
        <v>8264</v>
      </c>
      <c r="G224" s="217" t="s">
        <v>380</v>
      </c>
      <c r="H224" s="218">
        <v>80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1388</v>
      </c>
      <c r="AT224" s="225" t="s">
        <v>192</v>
      </c>
      <c r="AU224" s="225" t="s">
        <v>82</v>
      </c>
      <c r="AY224" s="19" t="s">
        <v>190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1388</v>
      </c>
      <c r="BM224" s="225" t="s">
        <v>8310</v>
      </c>
    </row>
    <row r="225" s="2" customFormat="1" ht="16.5" customHeight="1">
      <c r="A225" s="40"/>
      <c r="B225" s="41"/>
      <c r="C225" s="214" t="s">
        <v>1784</v>
      </c>
      <c r="D225" s="214" t="s">
        <v>192</v>
      </c>
      <c r="E225" s="215" t="s">
        <v>8311</v>
      </c>
      <c r="F225" s="216" t="s">
        <v>8267</v>
      </c>
      <c r="G225" s="217" t="s">
        <v>380</v>
      </c>
      <c r="H225" s="218">
        <v>90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1388</v>
      </c>
      <c r="AT225" s="225" t="s">
        <v>192</v>
      </c>
      <c r="AU225" s="225" t="s">
        <v>82</v>
      </c>
      <c r="AY225" s="19" t="s">
        <v>190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1388</v>
      </c>
      <c r="BM225" s="225" t="s">
        <v>8312</v>
      </c>
    </row>
    <row r="226" s="2" customFormat="1" ht="24.15" customHeight="1">
      <c r="A226" s="40"/>
      <c r="B226" s="41"/>
      <c r="C226" s="214" t="s">
        <v>1795</v>
      </c>
      <c r="D226" s="214" t="s">
        <v>192</v>
      </c>
      <c r="E226" s="215" t="s">
        <v>8313</v>
      </c>
      <c r="F226" s="216" t="s">
        <v>8270</v>
      </c>
      <c r="G226" s="217" t="s">
        <v>380</v>
      </c>
      <c r="H226" s="218">
        <v>50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1388</v>
      </c>
      <c r="AT226" s="225" t="s">
        <v>192</v>
      </c>
      <c r="AU226" s="225" t="s">
        <v>82</v>
      </c>
      <c r="AY226" s="19" t="s">
        <v>190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1388</v>
      </c>
      <c r="BM226" s="225" t="s">
        <v>8314</v>
      </c>
    </row>
    <row r="227" s="2" customFormat="1" ht="24.15" customHeight="1">
      <c r="A227" s="40"/>
      <c r="B227" s="41"/>
      <c r="C227" s="214" t="s">
        <v>1800</v>
      </c>
      <c r="D227" s="214" t="s">
        <v>192</v>
      </c>
      <c r="E227" s="215" t="s">
        <v>8315</v>
      </c>
      <c r="F227" s="216" t="s">
        <v>8273</v>
      </c>
      <c r="G227" s="217" t="s">
        <v>380</v>
      </c>
      <c r="H227" s="218">
        <v>30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1388</v>
      </c>
      <c r="AT227" s="225" t="s">
        <v>192</v>
      </c>
      <c r="AU227" s="225" t="s">
        <v>82</v>
      </c>
      <c r="AY227" s="19" t="s">
        <v>190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1388</v>
      </c>
      <c r="BM227" s="225" t="s">
        <v>8316</v>
      </c>
    </row>
    <row r="228" s="2" customFormat="1" ht="37.8" customHeight="1">
      <c r="A228" s="40"/>
      <c r="B228" s="41"/>
      <c r="C228" s="214" t="s">
        <v>1810</v>
      </c>
      <c r="D228" s="214" t="s">
        <v>192</v>
      </c>
      <c r="E228" s="215" t="s">
        <v>8317</v>
      </c>
      <c r="F228" s="216" t="s">
        <v>8276</v>
      </c>
      <c r="G228" s="217" t="s">
        <v>380</v>
      </c>
      <c r="H228" s="218">
        <v>20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1388</v>
      </c>
      <c r="AT228" s="225" t="s">
        <v>192</v>
      </c>
      <c r="AU228" s="225" t="s">
        <v>82</v>
      </c>
      <c r="AY228" s="19" t="s">
        <v>190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1388</v>
      </c>
      <c r="BM228" s="225" t="s">
        <v>8318</v>
      </c>
    </row>
    <row r="229" s="2" customFormat="1" ht="16.5" customHeight="1">
      <c r="A229" s="40"/>
      <c r="B229" s="41"/>
      <c r="C229" s="214" t="s">
        <v>1815</v>
      </c>
      <c r="D229" s="214" t="s">
        <v>192</v>
      </c>
      <c r="E229" s="215" t="s">
        <v>8319</v>
      </c>
      <c r="F229" s="216" t="s">
        <v>8279</v>
      </c>
      <c r="G229" s="217" t="s">
        <v>380</v>
      </c>
      <c r="H229" s="218">
        <v>20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1388</v>
      </c>
      <c r="AT229" s="225" t="s">
        <v>192</v>
      </c>
      <c r="AU229" s="225" t="s">
        <v>82</v>
      </c>
      <c r="AY229" s="19" t="s">
        <v>190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1388</v>
      </c>
      <c r="BM229" s="225" t="s">
        <v>8320</v>
      </c>
    </row>
    <row r="230" s="2" customFormat="1" ht="16.5" customHeight="1">
      <c r="A230" s="40"/>
      <c r="B230" s="41"/>
      <c r="C230" s="214" t="s">
        <v>1819</v>
      </c>
      <c r="D230" s="214" t="s">
        <v>192</v>
      </c>
      <c r="E230" s="215" t="s">
        <v>8321</v>
      </c>
      <c r="F230" s="216" t="s">
        <v>8282</v>
      </c>
      <c r="G230" s="217" t="s">
        <v>380</v>
      </c>
      <c r="H230" s="218">
        <v>15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1388</v>
      </c>
      <c r="AT230" s="225" t="s">
        <v>192</v>
      </c>
      <c r="AU230" s="225" t="s">
        <v>82</v>
      </c>
      <c r="AY230" s="19" t="s">
        <v>190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1388</v>
      </c>
      <c r="BM230" s="225" t="s">
        <v>8322</v>
      </c>
    </row>
    <row r="231" s="2" customFormat="1" ht="16.5" customHeight="1">
      <c r="A231" s="40"/>
      <c r="B231" s="41"/>
      <c r="C231" s="214" t="s">
        <v>1826</v>
      </c>
      <c r="D231" s="214" t="s">
        <v>192</v>
      </c>
      <c r="E231" s="215" t="s">
        <v>8323</v>
      </c>
      <c r="F231" s="216" t="s">
        <v>8285</v>
      </c>
      <c r="G231" s="217" t="s">
        <v>7327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1388</v>
      </c>
      <c r="AT231" s="225" t="s">
        <v>192</v>
      </c>
      <c r="AU231" s="225" t="s">
        <v>82</v>
      </c>
      <c r="AY231" s="19" t="s">
        <v>190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1388</v>
      </c>
      <c r="BM231" s="225" t="s">
        <v>8324</v>
      </c>
    </row>
    <row r="232" s="12" customFormat="1" ht="22.8" customHeight="1">
      <c r="A232" s="12"/>
      <c r="B232" s="198"/>
      <c r="C232" s="199"/>
      <c r="D232" s="200" t="s">
        <v>71</v>
      </c>
      <c r="E232" s="212" t="s">
        <v>8325</v>
      </c>
      <c r="F232" s="212" t="s">
        <v>8189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SUM(P233:P238)</f>
        <v>0</v>
      </c>
      <c r="Q232" s="206"/>
      <c r="R232" s="207">
        <f>SUM(R233:R238)</f>
        <v>0</v>
      </c>
      <c r="S232" s="206"/>
      <c r="T232" s="208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79</v>
      </c>
      <c r="AT232" s="210" t="s">
        <v>71</v>
      </c>
      <c r="AU232" s="210" t="s">
        <v>79</v>
      </c>
      <c r="AY232" s="209" t="s">
        <v>190</v>
      </c>
      <c r="BK232" s="211">
        <f>SUM(BK233:BK238)</f>
        <v>0</v>
      </c>
    </row>
    <row r="233" s="2" customFormat="1" ht="24.15" customHeight="1">
      <c r="A233" s="40"/>
      <c r="B233" s="41"/>
      <c r="C233" s="214" t="s">
        <v>1833</v>
      </c>
      <c r="D233" s="214" t="s">
        <v>192</v>
      </c>
      <c r="E233" s="215" t="s">
        <v>8326</v>
      </c>
      <c r="F233" s="216" t="s">
        <v>8261</v>
      </c>
      <c r="G233" s="217" t="s">
        <v>380</v>
      </c>
      <c r="H233" s="218">
        <v>350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1388</v>
      </c>
      <c r="AT233" s="225" t="s">
        <v>192</v>
      </c>
      <c r="AU233" s="225" t="s">
        <v>82</v>
      </c>
      <c r="AY233" s="19" t="s">
        <v>190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1388</v>
      </c>
      <c r="BM233" s="225" t="s">
        <v>8327</v>
      </c>
    </row>
    <row r="234" s="2" customFormat="1" ht="24.15" customHeight="1">
      <c r="A234" s="40"/>
      <c r="B234" s="41"/>
      <c r="C234" s="214" t="s">
        <v>1838</v>
      </c>
      <c r="D234" s="214" t="s">
        <v>192</v>
      </c>
      <c r="E234" s="215" t="s">
        <v>8328</v>
      </c>
      <c r="F234" s="216" t="s">
        <v>8264</v>
      </c>
      <c r="G234" s="217" t="s">
        <v>380</v>
      </c>
      <c r="H234" s="218">
        <v>200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1388</v>
      </c>
      <c r="AT234" s="225" t="s">
        <v>192</v>
      </c>
      <c r="AU234" s="225" t="s">
        <v>82</v>
      </c>
      <c r="AY234" s="19" t="s">
        <v>190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1388</v>
      </c>
      <c r="BM234" s="225" t="s">
        <v>8329</v>
      </c>
    </row>
    <row r="235" s="2" customFormat="1" ht="16.5" customHeight="1">
      <c r="A235" s="40"/>
      <c r="B235" s="41"/>
      <c r="C235" s="214" t="s">
        <v>1845</v>
      </c>
      <c r="D235" s="214" t="s">
        <v>192</v>
      </c>
      <c r="E235" s="215" t="s">
        <v>8330</v>
      </c>
      <c r="F235" s="216" t="s">
        <v>8267</v>
      </c>
      <c r="G235" s="217" t="s">
        <v>380</v>
      </c>
      <c r="H235" s="218">
        <v>600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1388</v>
      </c>
      <c r="AT235" s="225" t="s">
        <v>192</v>
      </c>
      <c r="AU235" s="225" t="s">
        <v>82</v>
      </c>
      <c r="AY235" s="19" t="s">
        <v>190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1388</v>
      </c>
      <c r="BM235" s="225" t="s">
        <v>8331</v>
      </c>
    </row>
    <row r="236" s="2" customFormat="1" ht="16.5" customHeight="1">
      <c r="A236" s="40"/>
      <c r="B236" s="41"/>
      <c r="C236" s="214" t="s">
        <v>2039</v>
      </c>
      <c r="D236" s="214" t="s">
        <v>192</v>
      </c>
      <c r="E236" s="215" t="s">
        <v>8332</v>
      </c>
      <c r="F236" s="216" t="s">
        <v>8279</v>
      </c>
      <c r="G236" s="217" t="s">
        <v>380</v>
      </c>
      <c r="H236" s="218">
        <v>100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1388</v>
      </c>
      <c r="AT236" s="225" t="s">
        <v>192</v>
      </c>
      <c r="AU236" s="225" t="s">
        <v>82</v>
      </c>
      <c r="AY236" s="19" t="s">
        <v>190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1388</v>
      </c>
      <c r="BM236" s="225" t="s">
        <v>8333</v>
      </c>
    </row>
    <row r="237" s="2" customFormat="1" ht="16.5" customHeight="1">
      <c r="A237" s="40"/>
      <c r="B237" s="41"/>
      <c r="C237" s="214" t="s">
        <v>2044</v>
      </c>
      <c r="D237" s="214" t="s">
        <v>192</v>
      </c>
      <c r="E237" s="215" t="s">
        <v>8334</v>
      </c>
      <c r="F237" s="216" t="s">
        <v>8282</v>
      </c>
      <c r="G237" s="217" t="s">
        <v>380</v>
      </c>
      <c r="H237" s="218">
        <v>60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1388</v>
      </c>
      <c r="AT237" s="225" t="s">
        <v>192</v>
      </c>
      <c r="AU237" s="225" t="s">
        <v>82</v>
      </c>
      <c r="AY237" s="19" t="s">
        <v>190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1388</v>
      </c>
      <c r="BM237" s="225" t="s">
        <v>8335</v>
      </c>
    </row>
    <row r="238" s="2" customFormat="1" ht="16.5" customHeight="1">
      <c r="A238" s="40"/>
      <c r="B238" s="41"/>
      <c r="C238" s="214" t="s">
        <v>2070</v>
      </c>
      <c r="D238" s="214" t="s">
        <v>192</v>
      </c>
      <c r="E238" s="215" t="s">
        <v>8336</v>
      </c>
      <c r="F238" s="216" t="s">
        <v>8285</v>
      </c>
      <c r="G238" s="217" t="s">
        <v>7327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1388</v>
      </c>
      <c r="AT238" s="225" t="s">
        <v>192</v>
      </c>
      <c r="AU238" s="225" t="s">
        <v>82</v>
      </c>
      <c r="AY238" s="19" t="s">
        <v>190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1388</v>
      </c>
      <c r="BM238" s="225" t="s">
        <v>8337</v>
      </c>
    </row>
    <row r="239" s="12" customFormat="1" ht="25.92" customHeight="1">
      <c r="A239" s="12"/>
      <c r="B239" s="198"/>
      <c r="C239" s="199"/>
      <c r="D239" s="200" t="s">
        <v>71</v>
      </c>
      <c r="E239" s="201" t="s">
        <v>8338</v>
      </c>
      <c r="F239" s="201" t="s">
        <v>8339</v>
      </c>
      <c r="G239" s="199"/>
      <c r="H239" s="199"/>
      <c r="I239" s="202"/>
      <c r="J239" s="203">
        <f>BK239</f>
        <v>0</v>
      </c>
      <c r="K239" s="199"/>
      <c r="L239" s="204"/>
      <c r="M239" s="205"/>
      <c r="N239" s="206"/>
      <c r="O239" s="206"/>
      <c r="P239" s="207">
        <f>P240+P242+P244</f>
        <v>0</v>
      </c>
      <c r="Q239" s="206"/>
      <c r="R239" s="207">
        <f>R240+R242+R244</f>
        <v>0</v>
      </c>
      <c r="S239" s="206"/>
      <c r="T239" s="208">
        <f>T240+T242+T244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79</v>
      </c>
      <c r="AT239" s="210" t="s">
        <v>71</v>
      </c>
      <c r="AU239" s="210" t="s">
        <v>72</v>
      </c>
      <c r="AY239" s="209" t="s">
        <v>190</v>
      </c>
      <c r="BK239" s="211">
        <f>BK240+BK242+BK244</f>
        <v>0</v>
      </c>
    </row>
    <row r="240" s="12" customFormat="1" ht="22.8" customHeight="1">
      <c r="A240" s="12"/>
      <c r="B240" s="198"/>
      <c r="C240" s="199"/>
      <c r="D240" s="200" t="s">
        <v>71</v>
      </c>
      <c r="E240" s="212" t="s">
        <v>8340</v>
      </c>
      <c r="F240" s="212" t="s">
        <v>8201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P241</f>
        <v>0</v>
      </c>
      <c r="Q240" s="206"/>
      <c r="R240" s="207">
        <f>R241</f>
        <v>0</v>
      </c>
      <c r="S240" s="206"/>
      <c r="T240" s="20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79</v>
      </c>
      <c r="AT240" s="210" t="s">
        <v>71</v>
      </c>
      <c r="AU240" s="210" t="s">
        <v>79</v>
      </c>
      <c r="AY240" s="209" t="s">
        <v>190</v>
      </c>
      <c r="BK240" s="211">
        <f>BK241</f>
        <v>0</v>
      </c>
    </row>
    <row r="241" s="2" customFormat="1" ht="24.15" customHeight="1">
      <c r="A241" s="40"/>
      <c r="B241" s="41"/>
      <c r="C241" s="214" t="s">
        <v>2087</v>
      </c>
      <c r="D241" s="214" t="s">
        <v>192</v>
      </c>
      <c r="E241" s="215" t="s">
        <v>8341</v>
      </c>
      <c r="F241" s="216" t="s">
        <v>8342</v>
      </c>
      <c r="G241" s="217" t="s">
        <v>7327</v>
      </c>
      <c r="H241" s="218">
        <v>1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1388</v>
      </c>
      <c r="AT241" s="225" t="s">
        <v>192</v>
      </c>
      <c r="AU241" s="225" t="s">
        <v>82</v>
      </c>
      <c r="AY241" s="19" t="s">
        <v>190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1388</v>
      </c>
      <c r="BM241" s="225" t="s">
        <v>2544</v>
      </c>
    </row>
    <row r="242" s="12" customFormat="1" ht="22.8" customHeight="1">
      <c r="A242" s="12"/>
      <c r="B242" s="198"/>
      <c r="C242" s="199"/>
      <c r="D242" s="200" t="s">
        <v>71</v>
      </c>
      <c r="E242" s="212" t="s">
        <v>8343</v>
      </c>
      <c r="F242" s="212" t="s">
        <v>8223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P243</f>
        <v>0</v>
      </c>
      <c r="Q242" s="206"/>
      <c r="R242" s="207">
        <f>R243</f>
        <v>0</v>
      </c>
      <c r="S242" s="206"/>
      <c r="T242" s="208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79</v>
      </c>
      <c r="AT242" s="210" t="s">
        <v>71</v>
      </c>
      <c r="AU242" s="210" t="s">
        <v>79</v>
      </c>
      <c r="AY242" s="209" t="s">
        <v>190</v>
      </c>
      <c r="BK242" s="211">
        <f>BK243</f>
        <v>0</v>
      </c>
    </row>
    <row r="243" s="2" customFormat="1" ht="24.15" customHeight="1">
      <c r="A243" s="40"/>
      <c r="B243" s="41"/>
      <c r="C243" s="214" t="s">
        <v>2093</v>
      </c>
      <c r="D243" s="214" t="s">
        <v>192</v>
      </c>
      <c r="E243" s="215" t="s">
        <v>8344</v>
      </c>
      <c r="F243" s="216" t="s">
        <v>8345</v>
      </c>
      <c r="G243" s="217" t="s">
        <v>7327</v>
      </c>
      <c r="H243" s="218">
        <v>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1388</v>
      </c>
      <c r="AT243" s="225" t="s">
        <v>192</v>
      </c>
      <c r="AU243" s="225" t="s">
        <v>82</v>
      </c>
      <c r="AY243" s="19" t="s">
        <v>190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1388</v>
      </c>
      <c r="BM243" s="225" t="s">
        <v>2553</v>
      </c>
    </row>
    <row r="244" s="12" customFormat="1" ht="22.8" customHeight="1">
      <c r="A244" s="12"/>
      <c r="B244" s="198"/>
      <c r="C244" s="199"/>
      <c r="D244" s="200" t="s">
        <v>71</v>
      </c>
      <c r="E244" s="212" t="s">
        <v>8346</v>
      </c>
      <c r="F244" s="212" t="s">
        <v>8241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P245</f>
        <v>0</v>
      </c>
      <c r="Q244" s="206"/>
      <c r="R244" s="207">
        <f>R245</f>
        <v>0</v>
      </c>
      <c r="S244" s="206"/>
      <c r="T244" s="208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79</v>
      </c>
      <c r="AT244" s="210" t="s">
        <v>71</v>
      </c>
      <c r="AU244" s="210" t="s">
        <v>79</v>
      </c>
      <c r="AY244" s="209" t="s">
        <v>190</v>
      </c>
      <c r="BK244" s="211">
        <f>BK245</f>
        <v>0</v>
      </c>
    </row>
    <row r="245" s="2" customFormat="1" ht="24.15" customHeight="1">
      <c r="A245" s="40"/>
      <c r="B245" s="41"/>
      <c r="C245" s="214" t="s">
        <v>2097</v>
      </c>
      <c r="D245" s="214" t="s">
        <v>192</v>
      </c>
      <c r="E245" s="215" t="s">
        <v>8347</v>
      </c>
      <c r="F245" s="216" t="s">
        <v>8348</v>
      </c>
      <c r="G245" s="217" t="s">
        <v>7327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1388</v>
      </c>
      <c r="AT245" s="225" t="s">
        <v>192</v>
      </c>
      <c r="AU245" s="225" t="s">
        <v>82</v>
      </c>
      <c r="AY245" s="19" t="s">
        <v>190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1388</v>
      </c>
      <c r="BM245" s="225" t="s">
        <v>2566</v>
      </c>
    </row>
    <row r="246" s="12" customFormat="1" ht="25.92" customHeight="1">
      <c r="A246" s="12"/>
      <c r="B246" s="198"/>
      <c r="C246" s="199"/>
      <c r="D246" s="200" t="s">
        <v>71</v>
      </c>
      <c r="E246" s="201" t="s">
        <v>8349</v>
      </c>
      <c r="F246" s="201" t="s">
        <v>5025</v>
      </c>
      <c r="G246" s="199"/>
      <c r="H246" s="199"/>
      <c r="I246" s="202"/>
      <c r="J246" s="203">
        <f>BK246</f>
        <v>0</v>
      </c>
      <c r="K246" s="199"/>
      <c r="L246" s="204"/>
      <c r="M246" s="205"/>
      <c r="N246" s="206"/>
      <c r="O246" s="206"/>
      <c r="P246" s="207">
        <f>P247</f>
        <v>0</v>
      </c>
      <c r="Q246" s="206"/>
      <c r="R246" s="207">
        <f>R247</f>
        <v>0</v>
      </c>
      <c r="S246" s="206"/>
      <c r="T246" s="20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79</v>
      </c>
      <c r="AT246" s="210" t="s">
        <v>71</v>
      </c>
      <c r="AU246" s="210" t="s">
        <v>72</v>
      </c>
      <c r="AY246" s="209" t="s">
        <v>190</v>
      </c>
      <c r="BK246" s="211">
        <f>BK247</f>
        <v>0</v>
      </c>
    </row>
    <row r="247" s="12" customFormat="1" ht="22.8" customHeight="1">
      <c r="A247" s="12"/>
      <c r="B247" s="198"/>
      <c r="C247" s="199"/>
      <c r="D247" s="200" t="s">
        <v>71</v>
      </c>
      <c r="E247" s="212" t="s">
        <v>8350</v>
      </c>
      <c r="F247" s="212" t="s">
        <v>8079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SUM(P248:P252)</f>
        <v>0</v>
      </c>
      <c r="Q247" s="206"/>
      <c r="R247" s="207">
        <f>SUM(R248:R252)</f>
        <v>0</v>
      </c>
      <c r="S247" s="206"/>
      <c r="T247" s="208">
        <f>SUM(T248:T252)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79</v>
      </c>
      <c r="AT247" s="210" t="s">
        <v>71</v>
      </c>
      <c r="AU247" s="210" t="s">
        <v>79</v>
      </c>
      <c r="AY247" s="209" t="s">
        <v>190</v>
      </c>
      <c r="BK247" s="211">
        <f>SUM(BK248:BK252)</f>
        <v>0</v>
      </c>
    </row>
    <row r="248" s="2" customFormat="1" ht="16.5" customHeight="1">
      <c r="A248" s="40"/>
      <c r="B248" s="41"/>
      <c r="C248" s="214" t="s">
        <v>2102</v>
      </c>
      <c r="D248" s="214" t="s">
        <v>192</v>
      </c>
      <c r="E248" s="215" t="s">
        <v>8351</v>
      </c>
      <c r="F248" s="216" t="s">
        <v>8352</v>
      </c>
      <c r="G248" s="217" t="s">
        <v>7327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1388</v>
      </c>
      <c r="AT248" s="225" t="s">
        <v>192</v>
      </c>
      <c r="AU248" s="225" t="s">
        <v>82</v>
      </c>
      <c r="AY248" s="19" t="s">
        <v>190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79</v>
      </c>
      <c r="BK248" s="226">
        <f>ROUND(I248*H248,2)</f>
        <v>0</v>
      </c>
      <c r="BL248" s="19" t="s">
        <v>1388</v>
      </c>
      <c r="BM248" s="225" t="s">
        <v>2578</v>
      </c>
    </row>
    <row r="249" s="2" customFormat="1" ht="16.5" customHeight="1">
      <c r="A249" s="40"/>
      <c r="B249" s="41"/>
      <c r="C249" s="214" t="s">
        <v>2107</v>
      </c>
      <c r="D249" s="214" t="s">
        <v>192</v>
      </c>
      <c r="E249" s="215" t="s">
        <v>8353</v>
      </c>
      <c r="F249" s="216" t="s">
        <v>8354</v>
      </c>
      <c r="G249" s="217" t="s">
        <v>806</v>
      </c>
      <c r="H249" s="218">
        <v>20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1388</v>
      </c>
      <c r="AT249" s="225" t="s">
        <v>192</v>
      </c>
      <c r="AU249" s="225" t="s">
        <v>82</v>
      </c>
      <c r="AY249" s="19" t="s">
        <v>190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1388</v>
      </c>
      <c r="BM249" s="225" t="s">
        <v>2612</v>
      </c>
    </row>
    <row r="250" s="2" customFormat="1" ht="16.5" customHeight="1">
      <c r="A250" s="40"/>
      <c r="B250" s="41"/>
      <c r="C250" s="214" t="s">
        <v>2112</v>
      </c>
      <c r="D250" s="214" t="s">
        <v>192</v>
      </c>
      <c r="E250" s="215" t="s">
        <v>8355</v>
      </c>
      <c r="F250" s="216" t="s">
        <v>8356</v>
      </c>
      <c r="G250" s="217" t="s">
        <v>7327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1388</v>
      </c>
      <c r="AT250" s="225" t="s">
        <v>192</v>
      </c>
      <c r="AU250" s="225" t="s">
        <v>82</v>
      </c>
      <c r="AY250" s="19" t="s">
        <v>190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1388</v>
      </c>
      <c r="BM250" s="225" t="s">
        <v>2625</v>
      </c>
    </row>
    <row r="251" s="2" customFormat="1" ht="16.5" customHeight="1">
      <c r="A251" s="40"/>
      <c r="B251" s="41"/>
      <c r="C251" s="214" t="s">
        <v>2118</v>
      </c>
      <c r="D251" s="214" t="s">
        <v>192</v>
      </c>
      <c r="E251" s="215" t="s">
        <v>8357</v>
      </c>
      <c r="F251" s="216" t="s">
        <v>8358</v>
      </c>
      <c r="G251" s="217" t="s">
        <v>7327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1388</v>
      </c>
      <c r="AT251" s="225" t="s">
        <v>192</v>
      </c>
      <c r="AU251" s="225" t="s">
        <v>82</v>
      </c>
      <c r="AY251" s="19" t="s">
        <v>190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1388</v>
      </c>
      <c r="BM251" s="225" t="s">
        <v>2646</v>
      </c>
    </row>
    <row r="252" s="2" customFormat="1" ht="16.5" customHeight="1">
      <c r="A252" s="40"/>
      <c r="B252" s="41"/>
      <c r="C252" s="214" t="s">
        <v>2123</v>
      </c>
      <c r="D252" s="214" t="s">
        <v>192</v>
      </c>
      <c r="E252" s="215" t="s">
        <v>8359</v>
      </c>
      <c r="F252" s="216" t="s">
        <v>8360</v>
      </c>
      <c r="G252" s="217" t="s">
        <v>7327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97" t="s">
        <v>19</v>
      </c>
      <c r="N252" s="298" t="s">
        <v>43</v>
      </c>
      <c r="O252" s="277"/>
      <c r="P252" s="299">
        <f>O252*H252</f>
        <v>0</v>
      </c>
      <c r="Q252" s="299">
        <v>0</v>
      </c>
      <c r="R252" s="299">
        <f>Q252*H252</f>
        <v>0</v>
      </c>
      <c r="S252" s="299">
        <v>0</v>
      </c>
      <c r="T252" s="30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1388</v>
      </c>
      <c r="AT252" s="225" t="s">
        <v>192</v>
      </c>
      <c r="AU252" s="225" t="s">
        <v>82</v>
      </c>
      <c r="AY252" s="19" t="s">
        <v>190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1388</v>
      </c>
      <c r="BM252" s="225" t="s">
        <v>2671</v>
      </c>
    </row>
    <row r="253" s="2" customFormat="1" ht="6.96" customHeight="1">
      <c r="A253" s="40"/>
      <c r="B253" s="61"/>
      <c r="C253" s="62"/>
      <c r="D253" s="62"/>
      <c r="E253" s="62"/>
      <c r="F253" s="62"/>
      <c r="G253" s="62"/>
      <c r="H253" s="62"/>
      <c r="I253" s="62"/>
      <c r="J253" s="62"/>
      <c r="K253" s="62"/>
      <c r="L253" s="46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hGgvGY/MGDLgVXS6cipMHJJC/3LFndDgAoMKh9uXSFHDQ5Du7OHMU20I8mRF3vy3BQGDauxmlGissiBN8QpGYg==" hashValue="p7X8GK4hSNnMNy538h6eRhBbX5W8bSUmjTTW7RILFnA2fistUS68lK5IKUAs6aQ43jtF5urxE2dSc979nUT3/w==" algorithmName="SHA-512" password="C46D"/>
  <autoFilter ref="C109:K2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698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8361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159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ROUND((SUM(BE90:BE133)),  2)</f>
        <v>0</v>
      </c>
      <c r="G35" s="40"/>
      <c r="H35" s="40"/>
      <c r="I35" s="159">
        <v>0.20999999999999999</v>
      </c>
      <c r="J35" s="158">
        <f>ROUND(((SUM(BE90:BE133))*I35),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ROUND((SUM(BF90:BF133)),  2)</f>
        <v>0</v>
      </c>
      <c r="G36" s="40"/>
      <c r="H36" s="40"/>
      <c r="I36" s="159">
        <v>0.14999999999999999</v>
      </c>
      <c r="J36" s="158">
        <f>ROUND(((SUM(BF90:BF133))*I36),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ROUND((SUM(BG90:BG133)),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ROUND((SUM(BH90:BH133)),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ROUND((SUM(BI90:BI133)),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D.1.4.13 - Fotovoltaika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8362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8363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8364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8365</v>
      </c>
      <c r="E67" s="184"/>
      <c r="F67" s="184"/>
      <c r="G67" s="184"/>
      <c r="H67" s="184"/>
      <c r="I67" s="184"/>
      <c r="J67" s="185">
        <f>J108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8366</v>
      </c>
      <c r="E68" s="184"/>
      <c r="F68" s="184"/>
      <c r="G68" s="184"/>
      <c r="H68" s="184"/>
      <c r="I68" s="184"/>
      <c r="J68" s="185">
        <f>J119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175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SŠ uměleckoprůmyslová Ústí nad Orlicí - areál Perla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155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698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157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D.1.4.13 - Fotovoltaika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18. 10. 2023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Pardubický kraj</v>
      </c>
      <c r="G86" s="42"/>
      <c r="H86" s="42"/>
      <c r="I86" s="34" t="s">
        <v>31</v>
      </c>
      <c r="J86" s="38" t="str">
        <f>E23</f>
        <v>Te3s studio s.r.o.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>Rozpočtování staveb Šebela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176</v>
      </c>
      <c r="D89" s="190" t="s">
        <v>57</v>
      </c>
      <c r="E89" s="190" t="s">
        <v>53</v>
      </c>
      <c r="F89" s="190" t="s">
        <v>54</v>
      </c>
      <c r="G89" s="190" t="s">
        <v>177</v>
      </c>
      <c r="H89" s="190" t="s">
        <v>178</v>
      </c>
      <c r="I89" s="190" t="s">
        <v>179</v>
      </c>
      <c r="J89" s="190" t="s">
        <v>162</v>
      </c>
      <c r="K89" s="191" t="s">
        <v>180</v>
      </c>
      <c r="L89" s="192"/>
      <c r="M89" s="94" t="s">
        <v>19</v>
      </c>
      <c r="N89" s="95" t="s">
        <v>42</v>
      </c>
      <c r="O89" s="95" t="s">
        <v>181</v>
      </c>
      <c r="P89" s="95" t="s">
        <v>182</v>
      </c>
      <c r="Q89" s="95" t="s">
        <v>183</v>
      </c>
      <c r="R89" s="95" t="s">
        <v>184</v>
      </c>
      <c r="S89" s="95" t="s">
        <v>185</v>
      </c>
      <c r="T89" s="96" t="s">
        <v>186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187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0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163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71</v>
      </c>
      <c r="E91" s="201" t="s">
        <v>8053</v>
      </c>
      <c r="F91" s="201" t="s">
        <v>8367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P92+P99+P108+P119</f>
        <v>0</v>
      </c>
      <c r="Q91" s="206"/>
      <c r="R91" s="207">
        <f>R92+R99+R108+R119</f>
        <v>0</v>
      </c>
      <c r="S91" s="206"/>
      <c r="T91" s="208">
        <f>T92+T99+T108+T119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79</v>
      </c>
      <c r="AT91" s="210" t="s">
        <v>71</v>
      </c>
      <c r="AU91" s="210" t="s">
        <v>72</v>
      </c>
      <c r="AY91" s="209" t="s">
        <v>190</v>
      </c>
      <c r="BK91" s="211">
        <f>BK92+BK99+BK108+BK119</f>
        <v>0</v>
      </c>
    </row>
    <row r="92" s="12" customFormat="1" ht="22.8" customHeight="1">
      <c r="A92" s="12"/>
      <c r="B92" s="198"/>
      <c r="C92" s="199"/>
      <c r="D92" s="200" t="s">
        <v>71</v>
      </c>
      <c r="E92" s="212" t="s">
        <v>8060</v>
      </c>
      <c r="F92" s="212" t="s">
        <v>8368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SUM(P93:P98)</f>
        <v>0</v>
      </c>
      <c r="Q92" s="206"/>
      <c r="R92" s="207">
        <f>SUM(R93:R98)</f>
        <v>0</v>
      </c>
      <c r="S92" s="206"/>
      <c r="T92" s="208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71</v>
      </c>
      <c r="AU92" s="210" t="s">
        <v>79</v>
      </c>
      <c r="AY92" s="209" t="s">
        <v>190</v>
      </c>
      <c r="BK92" s="211">
        <f>SUM(BK93:BK98)</f>
        <v>0</v>
      </c>
    </row>
    <row r="93" s="2" customFormat="1" ht="16.5" customHeight="1">
      <c r="A93" s="40"/>
      <c r="B93" s="41"/>
      <c r="C93" s="214" t="s">
        <v>79</v>
      </c>
      <c r="D93" s="214" t="s">
        <v>192</v>
      </c>
      <c r="E93" s="215" t="s">
        <v>79</v>
      </c>
      <c r="F93" s="216" t="s">
        <v>8369</v>
      </c>
      <c r="G93" s="217" t="s">
        <v>7327</v>
      </c>
      <c r="H93" s="218">
        <v>48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197</v>
      </c>
      <c r="AT93" s="225" t="s">
        <v>192</v>
      </c>
      <c r="AU93" s="225" t="s">
        <v>82</v>
      </c>
      <c r="AY93" s="19" t="s">
        <v>190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197</v>
      </c>
      <c r="BM93" s="225" t="s">
        <v>82</v>
      </c>
    </row>
    <row r="94" s="2" customFormat="1" ht="16.5" customHeight="1">
      <c r="A94" s="40"/>
      <c r="B94" s="41"/>
      <c r="C94" s="214" t="s">
        <v>82</v>
      </c>
      <c r="D94" s="214" t="s">
        <v>192</v>
      </c>
      <c r="E94" s="215" t="s">
        <v>82</v>
      </c>
      <c r="F94" s="216" t="s">
        <v>8370</v>
      </c>
      <c r="G94" s="217" t="s">
        <v>7327</v>
      </c>
      <c r="H94" s="218">
        <v>48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197</v>
      </c>
      <c r="AT94" s="225" t="s">
        <v>192</v>
      </c>
      <c r="AU94" s="225" t="s">
        <v>82</v>
      </c>
      <c r="AY94" s="19" t="s">
        <v>190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197</v>
      </c>
      <c r="BM94" s="225" t="s">
        <v>197</v>
      </c>
    </row>
    <row r="95" s="2" customFormat="1" ht="16.5" customHeight="1">
      <c r="A95" s="40"/>
      <c r="B95" s="41"/>
      <c r="C95" s="214" t="s">
        <v>207</v>
      </c>
      <c r="D95" s="214" t="s">
        <v>192</v>
      </c>
      <c r="E95" s="215" t="s">
        <v>207</v>
      </c>
      <c r="F95" s="216" t="s">
        <v>8371</v>
      </c>
      <c r="G95" s="217" t="s">
        <v>7327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197</v>
      </c>
      <c r="AT95" s="225" t="s">
        <v>192</v>
      </c>
      <c r="AU95" s="225" t="s">
        <v>82</v>
      </c>
      <c r="AY95" s="19" t="s">
        <v>190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197</v>
      </c>
      <c r="BM95" s="225" t="s">
        <v>228</v>
      </c>
    </row>
    <row r="96" s="2" customFormat="1" ht="16.5" customHeight="1">
      <c r="A96" s="40"/>
      <c r="B96" s="41"/>
      <c r="C96" s="214" t="s">
        <v>197</v>
      </c>
      <c r="D96" s="214" t="s">
        <v>192</v>
      </c>
      <c r="E96" s="215" t="s">
        <v>197</v>
      </c>
      <c r="F96" s="216" t="s">
        <v>8372</v>
      </c>
      <c r="G96" s="217" t="s">
        <v>7327</v>
      </c>
      <c r="H96" s="218">
        <v>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197</v>
      </c>
      <c r="AT96" s="225" t="s">
        <v>192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197</v>
      </c>
      <c r="BM96" s="225" t="s">
        <v>223</v>
      </c>
    </row>
    <row r="97" s="2" customFormat="1" ht="16.5" customHeight="1">
      <c r="A97" s="40"/>
      <c r="B97" s="41"/>
      <c r="C97" s="214" t="s">
        <v>218</v>
      </c>
      <c r="D97" s="214" t="s">
        <v>192</v>
      </c>
      <c r="E97" s="215" t="s">
        <v>218</v>
      </c>
      <c r="F97" s="216" t="s">
        <v>8373</v>
      </c>
      <c r="G97" s="217" t="s">
        <v>7327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197</v>
      </c>
      <c r="AT97" s="225" t="s">
        <v>192</v>
      </c>
      <c r="AU97" s="225" t="s">
        <v>82</v>
      </c>
      <c r="AY97" s="19" t="s">
        <v>190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197</v>
      </c>
      <c r="BM97" s="225" t="s">
        <v>249</v>
      </c>
    </row>
    <row r="98" s="2" customFormat="1" ht="16.5" customHeight="1">
      <c r="A98" s="40"/>
      <c r="B98" s="41"/>
      <c r="C98" s="214" t="s">
        <v>228</v>
      </c>
      <c r="D98" s="214" t="s">
        <v>192</v>
      </c>
      <c r="E98" s="215" t="s">
        <v>228</v>
      </c>
      <c r="F98" s="216" t="s">
        <v>8374</v>
      </c>
      <c r="G98" s="217" t="s">
        <v>7327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197</v>
      </c>
      <c r="AT98" s="225" t="s">
        <v>192</v>
      </c>
      <c r="AU98" s="225" t="s">
        <v>82</v>
      </c>
      <c r="AY98" s="19" t="s">
        <v>190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197</v>
      </c>
      <c r="BM98" s="225" t="s">
        <v>272</v>
      </c>
    </row>
    <row r="99" s="12" customFormat="1" ht="22.8" customHeight="1">
      <c r="A99" s="12"/>
      <c r="B99" s="198"/>
      <c r="C99" s="199"/>
      <c r="D99" s="200" t="s">
        <v>71</v>
      </c>
      <c r="E99" s="212" t="s">
        <v>8078</v>
      </c>
      <c r="F99" s="212" t="s">
        <v>8375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SUM(P100:P107)</f>
        <v>0</v>
      </c>
      <c r="Q99" s="206"/>
      <c r="R99" s="207">
        <f>SUM(R100:R107)</f>
        <v>0</v>
      </c>
      <c r="S99" s="206"/>
      <c r="T99" s="208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190</v>
      </c>
      <c r="BK99" s="211">
        <f>SUM(BK100:BK107)</f>
        <v>0</v>
      </c>
    </row>
    <row r="100" s="2" customFormat="1" ht="16.5" customHeight="1">
      <c r="A100" s="40"/>
      <c r="B100" s="41"/>
      <c r="C100" s="214" t="s">
        <v>233</v>
      </c>
      <c r="D100" s="214" t="s">
        <v>192</v>
      </c>
      <c r="E100" s="215" t="s">
        <v>233</v>
      </c>
      <c r="F100" s="216" t="s">
        <v>8376</v>
      </c>
      <c r="G100" s="217" t="s">
        <v>7327</v>
      </c>
      <c r="H100" s="218">
        <v>48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197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197</v>
      </c>
      <c r="BM100" s="225" t="s">
        <v>291</v>
      </c>
    </row>
    <row r="101" s="2" customFormat="1" ht="16.5" customHeight="1">
      <c r="A101" s="40"/>
      <c r="B101" s="41"/>
      <c r="C101" s="214" t="s">
        <v>223</v>
      </c>
      <c r="D101" s="214" t="s">
        <v>192</v>
      </c>
      <c r="E101" s="215" t="s">
        <v>223</v>
      </c>
      <c r="F101" s="216" t="s">
        <v>8377</v>
      </c>
      <c r="G101" s="217" t="s">
        <v>7327</v>
      </c>
      <c r="H101" s="218">
        <v>22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197</v>
      </c>
      <c r="AT101" s="225" t="s">
        <v>192</v>
      </c>
      <c r="AU101" s="225" t="s">
        <v>82</v>
      </c>
      <c r="AY101" s="19" t="s">
        <v>190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197</v>
      </c>
      <c r="BM101" s="225" t="s">
        <v>307</v>
      </c>
    </row>
    <row r="102" s="2" customFormat="1" ht="16.5" customHeight="1">
      <c r="A102" s="40"/>
      <c r="B102" s="41"/>
      <c r="C102" s="214" t="s">
        <v>244</v>
      </c>
      <c r="D102" s="214" t="s">
        <v>192</v>
      </c>
      <c r="E102" s="215" t="s">
        <v>244</v>
      </c>
      <c r="F102" s="216" t="s">
        <v>8378</v>
      </c>
      <c r="G102" s="217" t="s">
        <v>7327</v>
      </c>
      <c r="H102" s="218">
        <v>46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197</v>
      </c>
      <c r="AT102" s="225" t="s">
        <v>192</v>
      </c>
      <c r="AU102" s="225" t="s">
        <v>82</v>
      </c>
      <c r="AY102" s="19" t="s">
        <v>190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197</v>
      </c>
      <c r="BM102" s="225" t="s">
        <v>327</v>
      </c>
    </row>
    <row r="103" s="2" customFormat="1" ht="16.5" customHeight="1">
      <c r="A103" s="40"/>
      <c r="B103" s="41"/>
      <c r="C103" s="214" t="s">
        <v>249</v>
      </c>
      <c r="D103" s="214" t="s">
        <v>192</v>
      </c>
      <c r="E103" s="215" t="s">
        <v>249</v>
      </c>
      <c r="F103" s="216" t="s">
        <v>8379</v>
      </c>
      <c r="G103" s="217" t="s">
        <v>7327</v>
      </c>
      <c r="H103" s="218">
        <v>26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197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197</v>
      </c>
      <c r="BM103" s="225" t="s">
        <v>344</v>
      </c>
    </row>
    <row r="104" s="2" customFormat="1" ht="16.5" customHeight="1">
      <c r="A104" s="40"/>
      <c r="B104" s="41"/>
      <c r="C104" s="214" t="s">
        <v>258</v>
      </c>
      <c r="D104" s="214" t="s">
        <v>192</v>
      </c>
      <c r="E104" s="215" t="s">
        <v>258</v>
      </c>
      <c r="F104" s="216" t="s">
        <v>8380</v>
      </c>
      <c r="G104" s="217" t="s">
        <v>7327</v>
      </c>
      <c r="H104" s="218">
        <v>26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197</v>
      </c>
      <c r="AT104" s="225" t="s">
        <v>192</v>
      </c>
      <c r="AU104" s="225" t="s">
        <v>82</v>
      </c>
      <c r="AY104" s="19" t="s">
        <v>190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197</v>
      </c>
      <c r="BM104" s="225" t="s">
        <v>359</v>
      </c>
    </row>
    <row r="105" s="2" customFormat="1" ht="16.5" customHeight="1">
      <c r="A105" s="40"/>
      <c r="B105" s="41"/>
      <c r="C105" s="214" t="s">
        <v>272</v>
      </c>
      <c r="D105" s="214" t="s">
        <v>192</v>
      </c>
      <c r="E105" s="215" t="s">
        <v>272</v>
      </c>
      <c r="F105" s="216" t="s">
        <v>8381</v>
      </c>
      <c r="G105" s="217" t="s">
        <v>7327</v>
      </c>
      <c r="H105" s="218">
        <v>35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197</v>
      </c>
      <c r="AT105" s="225" t="s">
        <v>192</v>
      </c>
      <c r="AU105" s="225" t="s">
        <v>82</v>
      </c>
      <c r="AY105" s="19" t="s">
        <v>190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197</v>
      </c>
      <c r="BM105" s="225" t="s">
        <v>371</v>
      </c>
    </row>
    <row r="106" s="2" customFormat="1" ht="16.5" customHeight="1">
      <c r="A106" s="40"/>
      <c r="B106" s="41"/>
      <c r="C106" s="214" t="s">
        <v>282</v>
      </c>
      <c r="D106" s="214" t="s">
        <v>192</v>
      </c>
      <c r="E106" s="215" t="s">
        <v>282</v>
      </c>
      <c r="F106" s="216" t="s">
        <v>8382</v>
      </c>
      <c r="G106" s="217" t="s">
        <v>7327</v>
      </c>
      <c r="H106" s="218">
        <v>26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197</v>
      </c>
      <c r="AT106" s="225" t="s">
        <v>192</v>
      </c>
      <c r="AU106" s="225" t="s">
        <v>82</v>
      </c>
      <c r="AY106" s="19" t="s">
        <v>190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197</v>
      </c>
      <c r="BM106" s="225" t="s">
        <v>384</v>
      </c>
    </row>
    <row r="107" s="2" customFormat="1" ht="16.5" customHeight="1">
      <c r="A107" s="40"/>
      <c r="B107" s="41"/>
      <c r="C107" s="214" t="s">
        <v>291</v>
      </c>
      <c r="D107" s="214" t="s">
        <v>192</v>
      </c>
      <c r="E107" s="215" t="s">
        <v>291</v>
      </c>
      <c r="F107" s="216" t="s">
        <v>8383</v>
      </c>
      <c r="G107" s="217" t="s">
        <v>568</v>
      </c>
      <c r="H107" s="279"/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197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197</v>
      </c>
      <c r="BM107" s="225" t="s">
        <v>396</v>
      </c>
    </row>
    <row r="108" s="12" customFormat="1" ht="22.8" customHeight="1">
      <c r="A108" s="12"/>
      <c r="B108" s="198"/>
      <c r="C108" s="199"/>
      <c r="D108" s="200" t="s">
        <v>71</v>
      </c>
      <c r="E108" s="212" t="s">
        <v>8384</v>
      </c>
      <c r="F108" s="212" t="s">
        <v>8385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SUM(P109:P118)</f>
        <v>0</v>
      </c>
      <c r="Q108" s="206"/>
      <c r="R108" s="207">
        <f>SUM(R109:R118)</f>
        <v>0</v>
      </c>
      <c r="S108" s="206"/>
      <c r="T108" s="208">
        <f>SUM(T109:T118)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79</v>
      </c>
      <c r="AT108" s="210" t="s">
        <v>71</v>
      </c>
      <c r="AU108" s="210" t="s">
        <v>79</v>
      </c>
      <c r="AY108" s="209" t="s">
        <v>190</v>
      </c>
      <c r="BK108" s="211">
        <f>SUM(BK109:BK118)</f>
        <v>0</v>
      </c>
    </row>
    <row r="109" s="2" customFormat="1" ht="16.5" customHeight="1">
      <c r="A109" s="40"/>
      <c r="B109" s="41"/>
      <c r="C109" s="214" t="s">
        <v>8</v>
      </c>
      <c r="D109" s="214" t="s">
        <v>192</v>
      </c>
      <c r="E109" s="215" t="s">
        <v>8</v>
      </c>
      <c r="F109" s="216" t="s">
        <v>8386</v>
      </c>
      <c r="G109" s="217" t="s">
        <v>380</v>
      </c>
      <c r="H109" s="218">
        <v>40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197</v>
      </c>
      <c r="AT109" s="225" t="s">
        <v>192</v>
      </c>
      <c r="AU109" s="225" t="s">
        <v>82</v>
      </c>
      <c r="AY109" s="19" t="s">
        <v>190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197</v>
      </c>
      <c r="BM109" s="225" t="s">
        <v>411</v>
      </c>
    </row>
    <row r="110" s="2" customFormat="1" ht="16.5" customHeight="1">
      <c r="A110" s="40"/>
      <c r="B110" s="41"/>
      <c r="C110" s="214" t="s">
        <v>307</v>
      </c>
      <c r="D110" s="214" t="s">
        <v>192</v>
      </c>
      <c r="E110" s="215" t="s">
        <v>307</v>
      </c>
      <c r="F110" s="216" t="s">
        <v>8387</v>
      </c>
      <c r="G110" s="217" t="s">
        <v>380</v>
      </c>
      <c r="H110" s="218">
        <v>80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197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197</v>
      </c>
      <c r="BM110" s="225" t="s">
        <v>419</v>
      </c>
    </row>
    <row r="111" s="2" customFormat="1" ht="16.5" customHeight="1">
      <c r="A111" s="40"/>
      <c r="B111" s="41"/>
      <c r="C111" s="214" t="s">
        <v>226</v>
      </c>
      <c r="D111" s="214" t="s">
        <v>192</v>
      </c>
      <c r="E111" s="215" t="s">
        <v>226</v>
      </c>
      <c r="F111" s="216" t="s">
        <v>8388</v>
      </c>
      <c r="G111" s="217" t="s">
        <v>380</v>
      </c>
      <c r="H111" s="218">
        <v>100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197</v>
      </c>
      <c r="AT111" s="225" t="s">
        <v>192</v>
      </c>
      <c r="AU111" s="225" t="s">
        <v>82</v>
      </c>
      <c r="AY111" s="19" t="s">
        <v>190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197</v>
      </c>
      <c r="BM111" s="225" t="s">
        <v>582</v>
      </c>
    </row>
    <row r="112" s="2" customFormat="1" ht="16.5" customHeight="1">
      <c r="A112" s="40"/>
      <c r="B112" s="41"/>
      <c r="C112" s="214" t="s">
        <v>327</v>
      </c>
      <c r="D112" s="214" t="s">
        <v>192</v>
      </c>
      <c r="E112" s="215" t="s">
        <v>327</v>
      </c>
      <c r="F112" s="216" t="s">
        <v>8389</v>
      </c>
      <c r="G112" s="217" t="s">
        <v>380</v>
      </c>
      <c r="H112" s="218">
        <v>100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197</v>
      </c>
      <c r="AT112" s="225" t="s">
        <v>192</v>
      </c>
      <c r="AU112" s="225" t="s">
        <v>82</v>
      </c>
      <c r="AY112" s="19" t="s">
        <v>190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197</v>
      </c>
      <c r="BM112" s="225" t="s">
        <v>1040</v>
      </c>
    </row>
    <row r="113" s="2" customFormat="1" ht="16.5" customHeight="1">
      <c r="A113" s="40"/>
      <c r="B113" s="41"/>
      <c r="C113" s="214" t="s">
        <v>337</v>
      </c>
      <c r="D113" s="214" t="s">
        <v>192</v>
      </c>
      <c r="E113" s="215" t="s">
        <v>337</v>
      </c>
      <c r="F113" s="216" t="s">
        <v>8390</v>
      </c>
      <c r="G113" s="217" t="s">
        <v>380</v>
      </c>
      <c r="H113" s="218">
        <v>10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197</v>
      </c>
      <c r="AT113" s="225" t="s">
        <v>192</v>
      </c>
      <c r="AU113" s="225" t="s">
        <v>82</v>
      </c>
      <c r="AY113" s="19" t="s">
        <v>190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197</v>
      </c>
      <c r="BM113" s="225" t="s">
        <v>1059</v>
      </c>
    </row>
    <row r="114" s="2" customFormat="1" ht="16.5" customHeight="1">
      <c r="A114" s="40"/>
      <c r="B114" s="41"/>
      <c r="C114" s="214" t="s">
        <v>344</v>
      </c>
      <c r="D114" s="214" t="s">
        <v>192</v>
      </c>
      <c r="E114" s="215" t="s">
        <v>344</v>
      </c>
      <c r="F114" s="216" t="s">
        <v>8391</v>
      </c>
      <c r="G114" s="217" t="s">
        <v>380</v>
      </c>
      <c r="H114" s="218">
        <v>50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197</v>
      </c>
      <c r="AT114" s="225" t="s">
        <v>192</v>
      </c>
      <c r="AU114" s="225" t="s">
        <v>82</v>
      </c>
      <c r="AY114" s="19" t="s">
        <v>190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197</v>
      </c>
      <c r="BM114" s="225" t="s">
        <v>1088</v>
      </c>
    </row>
    <row r="115" s="2" customFormat="1" ht="16.5" customHeight="1">
      <c r="A115" s="40"/>
      <c r="B115" s="41"/>
      <c r="C115" s="214" t="s">
        <v>7</v>
      </c>
      <c r="D115" s="214" t="s">
        <v>192</v>
      </c>
      <c r="E115" s="215" t="s">
        <v>7</v>
      </c>
      <c r="F115" s="216" t="s">
        <v>8392</v>
      </c>
      <c r="G115" s="217" t="s">
        <v>6709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197</v>
      </c>
      <c r="AT115" s="225" t="s">
        <v>192</v>
      </c>
      <c r="AU115" s="225" t="s">
        <v>82</v>
      </c>
      <c r="AY115" s="19" t="s">
        <v>190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197</v>
      </c>
      <c r="BM115" s="225" t="s">
        <v>1170</v>
      </c>
    </row>
    <row r="116" s="2" customFormat="1" ht="16.5" customHeight="1">
      <c r="A116" s="40"/>
      <c r="B116" s="41"/>
      <c r="C116" s="214" t="s">
        <v>359</v>
      </c>
      <c r="D116" s="214" t="s">
        <v>192</v>
      </c>
      <c r="E116" s="215" t="s">
        <v>359</v>
      </c>
      <c r="F116" s="216" t="s">
        <v>8393</v>
      </c>
      <c r="G116" s="217" t="s">
        <v>6709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197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197</v>
      </c>
      <c r="BM116" s="225" t="s">
        <v>1239</v>
      </c>
    </row>
    <row r="117" s="2" customFormat="1" ht="16.5" customHeight="1">
      <c r="A117" s="40"/>
      <c r="B117" s="41"/>
      <c r="C117" s="214" t="s">
        <v>365</v>
      </c>
      <c r="D117" s="214" t="s">
        <v>192</v>
      </c>
      <c r="E117" s="215" t="s">
        <v>365</v>
      </c>
      <c r="F117" s="216" t="s">
        <v>8394</v>
      </c>
      <c r="G117" s="217" t="s">
        <v>380</v>
      </c>
      <c r="H117" s="218">
        <v>32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197</v>
      </c>
      <c r="AT117" s="225" t="s">
        <v>192</v>
      </c>
      <c r="AU117" s="225" t="s">
        <v>82</v>
      </c>
      <c r="AY117" s="19" t="s">
        <v>190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197</v>
      </c>
      <c r="BM117" s="225" t="s">
        <v>1255</v>
      </c>
    </row>
    <row r="118" s="2" customFormat="1" ht="16.5" customHeight="1">
      <c r="A118" s="40"/>
      <c r="B118" s="41"/>
      <c r="C118" s="214" t="s">
        <v>371</v>
      </c>
      <c r="D118" s="214" t="s">
        <v>192</v>
      </c>
      <c r="E118" s="215" t="s">
        <v>371</v>
      </c>
      <c r="F118" s="216" t="s">
        <v>8395</v>
      </c>
      <c r="G118" s="217" t="s">
        <v>7327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197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197</v>
      </c>
      <c r="BM118" s="225" t="s">
        <v>810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8396</v>
      </c>
      <c r="F119" s="212" t="s">
        <v>5697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SUM(P120:P133)</f>
        <v>0</v>
      </c>
      <c r="Q119" s="206"/>
      <c r="R119" s="207">
        <f>SUM(R120:R133)</f>
        <v>0</v>
      </c>
      <c r="S119" s="206"/>
      <c r="T119" s="208">
        <f>SUM(T120:T133)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79</v>
      </c>
      <c r="AT119" s="210" t="s">
        <v>71</v>
      </c>
      <c r="AU119" s="210" t="s">
        <v>79</v>
      </c>
      <c r="AY119" s="209" t="s">
        <v>190</v>
      </c>
      <c r="BK119" s="211">
        <f>SUM(BK120:BK133)</f>
        <v>0</v>
      </c>
    </row>
    <row r="120" s="2" customFormat="1" ht="16.5" customHeight="1">
      <c r="A120" s="40"/>
      <c r="B120" s="41"/>
      <c r="C120" s="214" t="s">
        <v>377</v>
      </c>
      <c r="D120" s="214" t="s">
        <v>192</v>
      </c>
      <c r="E120" s="215" t="s">
        <v>377</v>
      </c>
      <c r="F120" s="216" t="s">
        <v>8397</v>
      </c>
      <c r="G120" s="217" t="s">
        <v>8398</v>
      </c>
      <c r="H120" s="218">
        <v>6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197</v>
      </c>
      <c r="AT120" s="225" t="s">
        <v>192</v>
      </c>
      <c r="AU120" s="225" t="s">
        <v>82</v>
      </c>
      <c r="AY120" s="19" t="s">
        <v>190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197</v>
      </c>
      <c r="BM120" s="225" t="s">
        <v>1282</v>
      </c>
    </row>
    <row r="121" s="2" customFormat="1" ht="16.5" customHeight="1">
      <c r="A121" s="40"/>
      <c r="B121" s="41"/>
      <c r="C121" s="214" t="s">
        <v>384</v>
      </c>
      <c r="D121" s="214" t="s">
        <v>192</v>
      </c>
      <c r="E121" s="215" t="s">
        <v>384</v>
      </c>
      <c r="F121" s="216" t="s">
        <v>7837</v>
      </c>
      <c r="G121" s="217" t="s">
        <v>6709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197</v>
      </c>
      <c r="AT121" s="225" t="s">
        <v>192</v>
      </c>
      <c r="AU121" s="225" t="s">
        <v>82</v>
      </c>
      <c r="AY121" s="19" t="s">
        <v>190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197</v>
      </c>
      <c r="BM121" s="225" t="s">
        <v>1303</v>
      </c>
    </row>
    <row r="122" s="2" customFormat="1" ht="16.5" customHeight="1">
      <c r="A122" s="40"/>
      <c r="B122" s="41"/>
      <c r="C122" s="214" t="s">
        <v>256</v>
      </c>
      <c r="D122" s="214" t="s">
        <v>192</v>
      </c>
      <c r="E122" s="215" t="s">
        <v>256</v>
      </c>
      <c r="F122" s="216" t="s">
        <v>8399</v>
      </c>
      <c r="G122" s="217" t="s">
        <v>7327</v>
      </c>
      <c r="H122" s="218">
        <v>6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197</v>
      </c>
      <c r="AT122" s="225" t="s">
        <v>192</v>
      </c>
      <c r="AU122" s="225" t="s">
        <v>82</v>
      </c>
      <c r="AY122" s="19" t="s">
        <v>190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197</v>
      </c>
      <c r="BM122" s="225" t="s">
        <v>1316</v>
      </c>
    </row>
    <row r="123" s="2" customFormat="1" ht="16.5" customHeight="1">
      <c r="A123" s="40"/>
      <c r="B123" s="41"/>
      <c r="C123" s="214" t="s">
        <v>396</v>
      </c>
      <c r="D123" s="214" t="s">
        <v>192</v>
      </c>
      <c r="E123" s="215" t="s">
        <v>396</v>
      </c>
      <c r="F123" s="216" t="s">
        <v>8400</v>
      </c>
      <c r="G123" s="217" t="s">
        <v>806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197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197</v>
      </c>
      <c r="BM123" s="225" t="s">
        <v>1331</v>
      </c>
    </row>
    <row r="124" s="2" customFormat="1" ht="16.5" customHeight="1">
      <c r="A124" s="40"/>
      <c r="B124" s="41"/>
      <c r="C124" s="214" t="s">
        <v>405</v>
      </c>
      <c r="D124" s="214" t="s">
        <v>192</v>
      </c>
      <c r="E124" s="215" t="s">
        <v>405</v>
      </c>
      <c r="F124" s="216" t="s">
        <v>8401</v>
      </c>
      <c r="G124" s="217" t="s">
        <v>6709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197</v>
      </c>
      <c r="AT124" s="225" t="s">
        <v>192</v>
      </c>
      <c r="AU124" s="225" t="s">
        <v>82</v>
      </c>
      <c r="AY124" s="19" t="s">
        <v>190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197</v>
      </c>
      <c r="BM124" s="225" t="s">
        <v>1344</v>
      </c>
    </row>
    <row r="125" s="2" customFormat="1" ht="16.5" customHeight="1">
      <c r="A125" s="40"/>
      <c r="B125" s="41"/>
      <c r="C125" s="214" t="s">
        <v>411</v>
      </c>
      <c r="D125" s="214" t="s">
        <v>192</v>
      </c>
      <c r="E125" s="215" t="s">
        <v>411</v>
      </c>
      <c r="F125" s="216" t="s">
        <v>8402</v>
      </c>
      <c r="G125" s="217" t="s">
        <v>6709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197</v>
      </c>
      <c r="AT125" s="225" t="s">
        <v>192</v>
      </c>
      <c r="AU125" s="225" t="s">
        <v>82</v>
      </c>
      <c r="AY125" s="19" t="s">
        <v>190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197</v>
      </c>
      <c r="BM125" s="225" t="s">
        <v>1361</v>
      </c>
    </row>
    <row r="126" s="2" customFormat="1" ht="16.5" customHeight="1">
      <c r="A126" s="40"/>
      <c r="B126" s="41"/>
      <c r="C126" s="214" t="s">
        <v>415</v>
      </c>
      <c r="D126" s="214" t="s">
        <v>192</v>
      </c>
      <c r="E126" s="215" t="s">
        <v>415</v>
      </c>
      <c r="F126" s="216" t="s">
        <v>7839</v>
      </c>
      <c r="G126" s="217" t="s">
        <v>6709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197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197</v>
      </c>
      <c r="BM126" s="225" t="s">
        <v>1373</v>
      </c>
    </row>
    <row r="127" s="2" customFormat="1" ht="16.5" customHeight="1">
      <c r="A127" s="40"/>
      <c r="B127" s="41"/>
      <c r="C127" s="214" t="s">
        <v>419</v>
      </c>
      <c r="D127" s="214" t="s">
        <v>192</v>
      </c>
      <c r="E127" s="215" t="s">
        <v>419</v>
      </c>
      <c r="F127" s="216" t="s">
        <v>8403</v>
      </c>
      <c r="G127" s="217" t="s">
        <v>806</v>
      </c>
      <c r="H127" s="218">
        <v>10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197</v>
      </c>
      <c r="AT127" s="225" t="s">
        <v>192</v>
      </c>
      <c r="AU127" s="225" t="s">
        <v>82</v>
      </c>
      <c r="AY127" s="19" t="s">
        <v>190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197</v>
      </c>
      <c r="BM127" s="225" t="s">
        <v>1388</v>
      </c>
    </row>
    <row r="128" s="2" customFormat="1" ht="16.5" customHeight="1">
      <c r="A128" s="40"/>
      <c r="B128" s="41"/>
      <c r="C128" s="214" t="s">
        <v>575</v>
      </c>
      <c r="D128" s="214" t="s">
        <v>192</v>
      </c>
      <c r="E128" s="215" t="s">
        <v>575</v>
      </c>
      <c r="F128" s="216" t="s">
        <v>8404</v>
      </c>
      <c r="G128" s="217" t="s">
        <v>6709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197</v>
      </c>
      <c r="AT128" s="225" t="s">
        <v>192</v>
      </c>
      <c r="AU128" s="225" t="s">
        <v>82</v>
      </c>
      <c r="AY128" s="19" t="s">
        <v>190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197</v>
      </c>
      <c r="BM128" s="225" t="s">
        <v>1401</v>
      </c>
    </row>
    <row r="129" s="2" customFormat="1" ht="16.5" customHeight="1">
      <c r="A129" s="40"/>
      <c r="B129" s="41"/>
      <c r="C129" s="214" t="s">
        <v>582</v>
      </c>
      <c r="D129" s="214" t="s">
        <v>192</v>
      </c>
      <c r="E129" s="215" t="s">
        <v>582</v>
      </c>
      <c r="F129" s="216" t="s">
        <v>8405</v>
      </c>
      <c r="G129" s="217" t="s">
        <v>6709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197</v>
      </c>
      <c r="AT129" s="225" t="s">
        <v>192</v>
      </c>
      <c r="AU129" s="225" t="s">
        <v>82</v>
      </c>
      <c r="AY129" s="19" t="s">
        <v>190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197</v>
      </c>
      <c r="BM129" s="225" t="s">
        <v>1455</v>
      </c>
    </row>
    <row r="130" s="2" customFormat="1" ht="16.5" customHeight="1">
      <c r="A130" s="40"/>
      <c r="B130" s="41"/>
      <c r="C130" s="214" t="s">
        <v>1035</v>
      </c>
      <c r="D130" s="214" t="s">
        <v>192</v>
      </c>
      <c r="E130" s="215" t="s">
        <v>1035</v>
      </c>
      <c r="F130" s="216" t="s">
        <v>8406</v>
      </c>
      <c r="G130" s="217" t="s">
        <v>6709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197</v>
      </c>
      <c r="AT130" s="225" t="s">
        <v>192</v>
      </c>
      <c r="AU130" s="225" t="s">
        <v>82</v>
      </c>
      <c r="AY130" s="19" t="s">
        <v>190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197</v>
      </c>
      <c r="BM130" s="225" t="s">
        <v>1515</v>
      </c>
    </row>
    <row r="131" s="2" customFormat="1" ht="16.5" customHeight="1">
      <c r="A131" s="40"/>
      <c r="B131" s="41"/>
      <c r="C131" s="214" t="s">
        <v>1040</v>
      </c>
      <c r="D131" s="214" t="s">
        <v>192</v>
      </c>
      <c r="E131" s="215" t="s">
        <v>1040</v>
      </c>
      <c r="F131" s="216" t="s">
        <v>8407</v>
      </c>
      <c r="G131" s="217" t="s">
        <v>7327</v>
      </c>
      <c r="H131" s="218">
        <v>4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197</v>
      </c>
      <c r="AT131" s="225" t="s">
        <v>192</v>
      </c>
      <c r="AU131" s="225" t="s">
        <v>82</v>
      </c>
      <c r="AY131" s="19" t="s">
        <v>190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197</v>
      </c>
      <c r="BM131" s="225" t="s">
        <v>1531</v>
      </c>
    </row>
    <row r="132" s="2" customFormat="1" ht="16.5" customHeight="1">
      <c r="A132" s="40"/>
      <c r="B132" s="41"/>
      <c r="C132" s="214" t="s">
        <v>1048</v>
      </c>
      <c r="D132" s="214" t="s">
        <v>192</v>
      </c>
      <c r="E132" s="215" t="s">
        <v>1048</v>
      </c>
      <c r="F132" s="216" t="s">
        <v>8408</v>
      </c>
      <c r="G132" s="217" t="s">
        <v>7327</v>
      </c>
      <c r="H132" s="218">
        <v>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197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197</v>
      </c>
      <c r="BM132" s="225" t="s">
        <v>1545</v>
      </c>
    </row>
    <row r="133" s="2" customFormat="1" ht="16.5" customHeight="1">
      <c r="A133" s="40"/>
      <c r="B133" s="41"/>
      <c r="C133" s="214" t="s">
        <v>1059</v>
      </c>
      <c r="D133" s="214" t="s">
        <v>192</v>
      </c>
      <c r="E133" s="215" t="s">
        <v>1059</v>
      </c>
      <c r="F133" s="216" t="s">
        <v>8409</v>
      </c>
      <c r="G133" s="217" t="s">
        <v>8410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97" t="s">
        <v>19</v>
      </c>
      <c r="N133" s="298" t="s">
        <v>43</v>
      </c>
      <c r="O133" s="277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197</v>
      </c>
      <c r="AT133" s="225" t="s">
        <v>192</v>
      </c>
      <c r="AU133" s="225" t="s">
        <v>82</v>
      </c>
      <c r="AY133" s="19" t="s">
        <v>190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197</v>
      </c>
      <c r="BM133" s="225" t="s">
        <v>8411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xIFnDodnR4/avyl7op5uWrl5btOSEe2hsgXpIBOQOn4M3caZpwjaRthfWClDSpETe6SQFZ6M+Vm8WAHflmiN/A==" hashValue="fxURuUgYMdgtzmtSZPjYqqkRGbKLtknroCV/z++27pMQERQ2TKjP2umJWQ5/560WYaAmk9GpIZMNhSls/skLmQ==" algorithmName="SHA-512" password="C46D"/>
  <autoFilter ref="C89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154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SŠ uměleckoprůmyslová Ústí nad Orlicí - areál Perla</v>
      </c>
      <c r="F7" s="144"/>
      <c r="G7" s="144"/>
      <c r="H7" s="144"/>
      <c r="L7" s="22"/>
    </row>
    <row r="8" s="1" customFormat="1" ht="12" customHeight="1">
      <c r="B8" s="22"/>
      <c r="D8" s="144" t="s">
        <v>155</v>
      </c>
      <c r="L8" s="22"/>
    </row>
    <row r="9" s="2" customFormat="1" ht="16.5" customHeight="1">
      <c r="A9" s="40"/>
      <c r="B9" s="46"/>
      <c r="C9" s="40"/>
      <c r="D9" s="40"/>
      <c r="E9" s="145" t="s">
        <v>8412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157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8413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18. 10. 2023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Pardubický kraj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Te3s studio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Rozpočtování staveb Šebela s.r.o.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ROUND((SUM(BE93:BE162)),  2)</f>
        <v>0</v>
      </c>
      <c r="G35" s="40"/>
      <c r="H35" s="40"/>
      <c r="I35" s="159">
        <v>0.20999999999999999</v>
      </c>
      <c r="J35" s="158">
        <f>ROUND(((SUM(BE93:BE162))*I35),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ROUND((SUM(BF93:BF162)),  2)</f>
        <v>0</v>
      </c>
      <c r="G36" s="40"/>
      <c r="H36" s="40"/>
      <c r="I36" s="159">
        <v>0.14999999999999999</v>
      </c>
      <c r="J36" s="158">
        <f>ROUND(((SUM(BF93:BF162))*I36),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ROUND((SUM(BG93:BG162)),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ROUND((SUM(BH93:BH162)),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ROUND((SUM(BI93:BI162)),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160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SŠ uměleckoprůmyslová Ústí nad Orlicí - areál Perla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8412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157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VON.1 - Vedlejší a ostatní rozpočtové náklady (nezpůsobilý náklad)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Ústí nad Orlicí</v>
      </c>
      <c r="G56" s="42"/>
      <c r="H56" s="42"/>
      <c r="I56" s="34" t="s">
        <v>23</v>
      </c>
      <c r="J56" s="74" t="str">
        <f>IF(J14="","",J14)</f>
        <v>18. 10. 2023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Pardubický kraj</v>
      </c>
      <c r="G58" s="42"/>
      <c r="H58" s="42"/>
      <c r="I58" s="34" t="s">
        <v>31</v>
      </c>
      <c r="J58" s="38" t="str">
        <f>E23</f>
        <v>Te3s studio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161</v>
      </c>
      <c r="D61" s="173"/>
      <c r="E61" s="173"/>
      <c r="F61" s="173"/>
      <c r="G61" s="173"/>
      <c r="H61" s="173"/>
      <c r="I61" s="173"/>
      <c r="J61" s="174" t="s">
        <v>162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163</v>
      </c>
    </row>
    <row r="64" s="9" customFormat="1" ht="24.96" customHeight="1">
      <c r="A64" s="9"/>
      <c r="B64" s="176"/>
      <c r="C64" s="177"/>
      <c r="D64" s="178" t="s">
        <v>431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432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8414</v>
      </c>
      <c r="E66" s="184"/>
      <c r="F66" s="184"/>
      <c r="G66" s="184"/>
      <c r="H66" s="184"/>
      <c r="I66" s="184"/>
      <c r="J66" s="185">
        <f>J109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8415</v>
      </c>
      <c r="E67" s="184"/>
      <c r="F67" s="184"/>
      <c r="G67" s="184"/>
      <c r="H67" s="184"/>
      <c r="I67" s="184"/>
      <c r="J67" s="185">
        <f>J115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8416</v>
      </c>
      <c r="E68" s="184"/>
      <c r="F68" s="184"/>
      <c r="G68" s="184"/>
      <c r="H68" s="184"/>
      <c r="I68" s="184"/>
      <c r="J68" s="185">
        <f>J122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8417</v>
      </c>
      <c r="E69" s="184"/>
      <c r="F69" s="184"/>
      <c r="G69" s="184"/>
      <c r="H69" s="184"/>
      <c r="I69" s="184"/>
      <c r="J69" s="185">
        <f>J125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8418</v>
      </c>
      <c r="E70" s="184"/>
      <c r="F70" s="184"/>
      <c r="G70" s="184"/>
      <c r="H70" s="184"/>
      <c r="I70" s="184"/>
      <c r="J70" s="185">
        <f>J136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8419</v>
      </c>
      <c r="E71" s="184"/>
      <c r="F71" s="184"/>
      <c r="G71" s="184"/>
      <c r="H71" s="184"/>
      <c r="I71" s="184"/>
      <c r="J71" s="185">
        <f>J141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175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SŠ uměleckoprůmyslová Ústí nad Orlicí - areál Perla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155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8412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157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VON.1 - Vedlejší a ostatní rozpočtové náklady (nezpůsobilý náklad)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Ústí nad Orlicí</v>
      </c>
      <c r="G87" s="42"/>
      <c r="H87" s="42"/>
      <c r="I87" s="34" t="s">
        <v>23</v>
      </c>
      <c r="J87" s="74" t="str">
        <f>IF(J14="","",J14)</f>
        <v>18. 10. 2023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Pardubický kraj</v>
      </c>
      <c r="G89" s="42"/>
      <c r="H89" s="42"/>
      <c r="I89" s="34" t="s">
        <v>31</v>
      </c>
      <c r="J89" s="38" t="str">
        <f>E23</f>
        <v>Te3s studio s.r.o.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Rozpočtování staveb Šebela s.r.o.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176</v>
      </c>
      <c r="D92" s="190" t="s">
        <v>57</v>
      </c>
      <c r="E92" s="190" t="s">
        <v>53</v>
      </c>
      <c r="F92" s="190" t="s">
        <v>54</v>
      </c>
      <c r="G92" s="190" t="s">
        <v>177</v>
      </c>
      <c r="H92" s="190" t="s">
        <v>178</v>
      </c>
      <c r="I92" s="190" t="s">
        <v>179</v>
      </c>
      <c r="J92" s="190" t="s">
        <v>162</v>
      </c>
      <c r="K92" s="191" t="s">
        <v>180</v>
      </c>
      <c r="L92" s="192"/>
      <c r="M92" s="94" t="s">
        <v>19</v>
      </c>
      <c r="N92" s="95" t="s">
        <v>42</v>
      </c>
      <c r="O92" s="95" t="s">
        <v>181</v>
      </c>
      <c r="P92" s="95" t="s">
        <v>182</v>
      </c>
      <c r="Q92" s="95" t="s">
        <v>183</v>
      </c>
      <c r="R92" s="95" t="s">
        <v>184</v>
      </c>
      <c r="S92" s="95" t="s">
        <v>185</v>
      </c>
      <c r="T92" s="96" t="s">
        <v>186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187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0</v>
      </c>
      <c r="S93" s="98"/>
      <c r="T93" s="196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163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571</v>
      </c>
      <c r="F94" s="201" t="s">
        <v>572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P95+P109+P115+P122+P125+P136+P141</f>
        <v>0</v>
      </c>
      <c r="Q94" s="206"/>
      <c r="R94" s="207">
        <f>R95+R109+R115+R122+R125+R136+R141</f>
        <v>0</v>
      </c>
      <c r="S94" s="206"/>
      <c r="T94" s="208">
        <f>T95+T109+T115+T122+T125+T136+T141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218</v>
      </c>
      <c r="AT94" s="210" t="s">
        <v>71</v>
      </c>
      <c r="AU94" s="210" t="s">
        <v>72</v>
      </c>
      <c r="AY94" s="209" t="s">
        <v>190</v>
      </c>
      <c r="BK94" s="211">
        <f>BK95+BK109+BK115+BK122+BK125+BK136+BK141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573</v>
      </c>
      <c r="F95" s="212" t="s">
        <v>574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SUM(P96:P108)</f>
        <v>0</v>
      </c>
      <c r="Q95" s="206"/>
      <c r="R95" s="207">
        <f>SUM(R96:R108)</f>
        <v>0</v>
      </c>
      <c r="S95" s="206"/>
      <c r="T95" s="208">
        <f>SUM(T96:T108)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218</v>
      </c>
      <c r="AT95" s="210" t="s">
        <v>71</v>
      </c>
      <c r="AU95" s="210" t="s">
        <v>79</v>
      </c>
      <c r="AY95" s="209" t="s">
        <v>190</v>
      </c>
      <c r="BK95" s="211">
        <f>SUM(BK96:BK108)</f>
        <v>0</v>
      </c>
    </row>
    <row r="96" s="2" customFormat="1" ht="16.5" customHeight="1">
      <c r="A96" s="40"/>
      <c r="B96" s="41"/>
      <c r="C96" s="214" t="s">
        <v>79</v>
      </c>
      <c r="D96" s="214" t="s">
        <v>192</v>
      </c>
      <c r="E96" s="215" t="s">
        <v>8420</v>
      </c>
      <c r="F96" s="216" t="s">
        <v>8421</v>
      </c>
      <c r="G96" s="217" t="s">
        <v>677</v>
      </c>
      <c r="H96" s="218">
        <v>1</v>
      </c>
      <c r="I96" s="219"/>
      <c r="J96" s="220">
        <f>ROUND(I96*H96,2)</f>
        <v>0</v>
      </c>
      <c r="K96" s="216" t="s">
        <v>196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578</v>
      </c>
      <c r="AT96" s="225" t="s">
        <v>192</v>
      </c>
      <c r="AU96" s="225" t="s">
        <v>82</v>
      </c>
      <c r="AY96" s="19" t="s">
        <v>190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578</v>
      </c>
      <c r="BM96" s="225" t="s">
        <v>8422</v>
      </c>
    </row>
    <row r="97" s="2" customFormat="1">
      <c r="A97" s="40"/>
      <c r="B97" s="41"/>
      <c r="C97" s="42"/>
      <c r="D97" s="227" t="s">
        <v>199</v>
      </c>
      <c r="E97" s="42"/>
      <c r="F97" s="228" t="s">
        <v>8423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199</v>
      </c>
      <c r="AU97" s="19" t="s">
        <v>82</v>
      </c>
    </row>
    <row r="98" s="14" customFormat="1">
      <c r="A98" s="14"/>
      <c r="B98" s="254"/>
      <c r="C98" s="255"/>
      <c r="D98" s="234" t="s">
        <v>205</v>
      </c>
      <c r="E98" s="256" t="s">
        <v>19</v>
      </c>
      <c r="F98" s="257" t="s">
        <v>8424</v>
      </c>
      <c r="G98" s="255"/>
      <c r="H98" s="256" t="s">
        <v>19</v>
      </c>
      <c r="I98" s="258"/>
      <c r="J98" s="255"/>
      <c r="K98" s="255"/>
      <c r="L98" s="259"/>
      <c r="M98" s="260"/>
      <c r="N98" s="261"/>
      <c r="O98" s="261"/>
      <c r="P98" s="261"/>
      <c r="Q98" s="261"/>
      <c r="R98" s="261"/>
      <c r="S98" s="261"/>
      <c r="T98" s="26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3" t="s">
        <v>205</v>
      </c>
      <c r="AU98" s="263" t="s">
        <v>82</v>
      </c>
      <c r="AV98" s="14" t="s">
        <v>79</v>
      </c>
      <c r="AW98" s="14" t="s">
        <v>33</v>
      </c>
      <c r="AX98" s="14" t="s">
        <v>72</v>
      </c>
      <c r="AY98" s="263" t="s">
        <v>190</v>
      </c>
    </row>
    <row r="99" s="13" customFormat="1">
      <c r="A99" s="13"/>
      <c r="B99" s="232"/>
      <c r="C99" s="233"/>
      <c r="D99" s="234" t="s">
        <v>205</v>
      </c>
      <c r="E99" s="235" t="s">
        <v>19</v>
      </c>
      <c r="F99" s="236" t="s">
        <v>79</v>
      </c>
      <c r="G99" s="233"/>
      <c r="H99" s="237">
        <v>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205</v>
      </c>
      <c r="AU99" s="243" t="s">
        <v>82</v>
      </c>
      <c r="AV99" s="13" t="s">
        <v>82</v>
      </c>
      <c r="AW99" s="13" t="s">
        <v>33</v>
      </c>
      <c r="AX99" s="13" t="s">
        <v>79</v>
      </c>
      <c r="AY99" s="243" t="s">
        <v>190</v>
      </c>
    </row>
    <row r="100" s="2" customFormat="1" ht="16.5" customHeight="1">
      <c r="A100" s="40"/>
      <c r="B100" s="41"/>
      <c r="C100" s="214" t="s">
        <v>207</v>
      </c>
      <c r="D100" s="214" t="s">
        <v>192</v>
      </c>
      <c r="E100" s="215" t="s">
        <v>8425</v>
      </c>
      <c r="F100" s="216" t="s">
        <v>8426</v>
      </c>
      <c r="G100" s="217" t="s">
        <v>677</v>
      </c>
      <c r="H100" s="218">
        <v>1</v>
      </c>
      <c r="I100" s="219"/>
      <c r="J100" s="220">
        <f>ROUND(I100*H100,2)</f>
        <v>0</v>
      </c>
      <c r="K100" s="216" t="s">
        <v>196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578</v>
      </c>
      <c r="AT100" s="225" t="s">
        <v>192</v>
      </c>
      <c r="AU100" s="225" t="s">
        <v>82</v>
      </c>
      <c r="AY100" s="19" t="s">
        <v>190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578</v>
      </c>
      <c r="BM100" s="225" t="s">
        <v>8427</v>
      </c>
    </row>
    <row r="101" s="2" customFormat="1">
      <c r="A101" s="40"/>
      <c r="B101" s="41"/>
      <c r="C101" s="42"/>
      <c r="D101" s="227" t="s">
        <v>199</v>
      </c>
      <c r="E101" s="42"/>
      <c r="F101" s="228" t="s">
        <v>8428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199</v>
      </c>
      <c r="AU101" s="19" t="s">
        <v>82</v>
      </c>
    </row>
    <row r="102" s="2" customFormat="1">
      <c r="A102" s="40"/>
      <c r="B102" s="41"/>
      <c r="C102" s="42"/>
      <c r="D102" s="234" t="s">
        <v>680</v>
      </c>
      <c r="E102" s="42"/>
      <c r="F102" s="283" t="s">
        <v>8429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680</v>
      </c>
      <c r="AU102" s="19" t="s">
        <v>82</v>
      </c>
    </row>
    <row r="103" s="2" customFormat="1" ht="16.5" customHeight="1">
      <c r="A103" s="40"/>
      <c r="B103" s="41"/>
      <c r="C103" s="214" t="s">
        <v>197</v>
      </c>
      <c r="D103" s="214" t="s">
        <v>192</v>
      </c>
      <c r="E103" s="215" t="s">
        <v>8430</v>
      </c>
      <c r="F103" s="216" t="s">
        <v>8431</v>
      </c>
      <c r="G103" s="217" t="s">
        <v>677</v>
      </c>
      <c r="H103" s="218">
        <v>1</v>
      </c>
      <c r="I103" s="219"/>
      <c r="J103" s="220">
        <f>ROUND(I103*H103,2)</f>
        <v>0</v>
      </c>
      <c r="K103" s="216" t="s">
        <v>196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578</v>
      </c>
      <c r="AT103" s="225" t="s">
        <v>192</v>
      </c>
      <c r="AU103" s="225" t="s">
        <v>82</v>
      </c>
      <c r="AY103" s="19" t="s">
        <v>190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578</v>
      </c>
      <c r="BM103" s="225" t="s">
        <v>8432</v>
      </c>
    </row>
    <row r="104" s="2" customFormat="1">
      <c r="A104" s="40"/>
      <c r="B104" s="41"/>
      <c r="C104" s="42"/>
      <c r="D104" s="227" t="s">
        <v>199</v>
      </c>
      <c r="E104" s="42"/>
      <c r="F104" s="228" t="s">
        <v>8433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199</v>
      </c>
      <c r="AU104" s="19" t="s">
        <v>82</v>
      </c>
    </row>
    <row r="105" s="14" customFormat="1">
      <c r="A105" s="14"/>
      <c r="B105" s="254"/>
      <c r="C105" s="255"/>
      <c r="D105" s="234" t="s">
        <v>205</v>
      </c>
      <c r="E105" s="256" t="s">
        <v>19</v>
      </c>
      <c r="F105" s="257" t="s">
        <v>8434</v>
      </c>
      <c r="G105" s="255"/>
      <c r="H105" s="256" t="s">
        <v>19</v>
      </c>
      <c r="I105" s="258"/>
      <c r="J105" s="255"/>
      <c r="K105" s="255"/>
      <c r="L105" s="259"/>
      <c r="M105" s="260"/>
      <c r="N105" s="261"/>
      <c r="O105" s="261"/>
      <c r="P105" s="261"/>
      <c r="Q105" s="261"/>
      <c r="R105" s="261"/>
      <c r="S105" s="261"/>
      <c r="T105" s="26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3" t="s">
        <v>205</v>
      </c>
      <c r="AU105" s="263" t="s">
        <v>82</v>
      </c>
      <c r="AV105" s="14" t="s">
        <v>79</v>
      </c>
      <c r="AW105" s="14" t="s">
        <v>33</v>
      </c>
      <c r="AX105" s="14" t="s">
        <v>72</v>
      </c>
      <c r="AY105" s="263" t="s">
        <v>190</v>
      </c>
    </row>
    <row r="106" s="13" customFormat="1">
      <c r="A106" s="13"/>
      <c r="B106" s="232"/>
      <c r="C106" s="233"/>
      <c r="D106" s="234" t="s">
        <v>205</v>
      </c>
      <c r="E106" s="235" t="s">
        <v>19</v>
      </c>
      <c r="F106" s="236" t="s">
        <v>79</v>
      </c>
      <c r="G106" s="233"/>
      <c r="H106" s="237">
        <v>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205</v>
      </c>
      <c r="AU106" s="243" t="s">
        <v>82</v>
      </c>
      <c r="AV106" s="13" t="s">
        <v>82</v>
      </c>
      <c r="AW106" s="13" t="s">
        <v>33</v>
      </c>
      <c r="AX106" s="13" t="s">
        <v>79</v>
      </c>
      <c r="AY106" s="243" t="s">
        <v>190</v>
      </c>
    </row>
    <row r="107" s="2" customFormat="1" ht="16.5" customHeight="1">
      <c r="A107" s="40"/>
      <c r="B107" s="41"/>
      <c r="C107" s="214" t="s">
        <v>218</v>
      </c>
      <c r="D107" s="214" t="s">
        <v>192</v>
      </c>
      <c r="E107" s="215" t="s">
        <v>5704</v>
      </c>
      <c r="F107" s="216" t="s">
        <v>5705</v>
      </c>
      <c r="G107" s="217" t="s">
        <v>677</v>
      </c>
      <c r="H107" s="218">
        <v>1</v>
      </c>
      <c r="I107" s="219"/>
      <c r="J107" s="220">
        <f>ROUND(I107*H107,2)</f>
        <v>0</v>
      </c>
      <c r="K107" s="216" t="s">
        <v>196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578</v>
      </c>
      <c r="AT107" s="225" t="s">
        <v>192</v>
      </c>
      <c r="AU107" s="225" t="s">
        <v>82</v>
      </c>
      <c r="AY107" s="19" t="s">
        <v>190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578</v>
      </c>
      <c r="BM107" s="225" t="s">
        <v>8435</v>
      </c>
    </row>
    <row r="108" s="2" customFormat="1">
      <c r="A108" s="40"/>
      <c r="B108" s="41"/>
      <c r="C108" s="42"/>
      <c r="D108" s="227" t="s">
        <v>199</v>
      </c>
      <c r="E108" s="42"/>
      <c r="F108" s="228" t="s">
        <v>5707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199</v>
      </c>
      <c r="AU108" s="19" t="s">
        <v>82</v>
      </c>
    </row>
    <row r="109" s="12" customFormat="1" ht="22.8" customHeight="1">
      <c r="A109" s="12"/>
      <c r="B109" s="198"/>
      <c r="C109" s="199"/>
      <c r="D109" s="200" t="s">
        <v>71</v>
      </c>
      <c r="E109" s="212" t="s">
        <v>8436</v>
      </c>
      <c r="F109" s="212" t="s">
        <v>8437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SUM(P110:P114)</f>
        <v>0</v>
      </c>
      <c r="Q109" s="206"/>
      <c r="R109" s="207">
        <f>SUM(R110:R114)</f>
        <v>0</v>
      </c>
      <c r="S109" s="206"/>
      <c r="T109" s="208">
        <f>SUM(T110:T114)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218</v>
      </c>
      <c r="AT109" s="210" t="s">
        <v>71</v>
      </c>
      <c r="AU109" s="210" t="s">
        <v>79</v>
      </c>
      <c r="AY109" s="209" t="s">
        <v>190</v>
      </c>
      <c r="BK109" s="211">
        <f>SUM(BK110:BK114)</f>
        <v>0</v>
      </c>
    </row>
    <row r="110" s="2" customFormat="1" ht="16.5" customHeight="1">
      <c r="A110" s="40"/>
      <c r="B110" s="41"/>
      <c r="C110" s="214" t="s">
        <v>228</v>
      </c>
      <c r="D110" s="214" t="s">
        <v>192</v>
      </c>
      <c r="E110" s="215" t="s">
        <v>8438</v>
      </c>
      <c r="F110" s="216" t="s">
        <v>8439</v>
      </c>
      <c r="G110" s="217" t="s">
        <v>677</v>
      </c>
      <c r="H110" s="218">
        <v>1</v>
      </c>
      <c r="I110" s="219"/>
      <c r="J110" s="220">
        <f>ROUND(I110*H110,2)</f>
        <v>0</v>
      </c>
      <c r="K110" s="216" t="s">
        <v>196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578</v>
      </c>
      <c r="AT110" s="225" t="s">
        <v>192</v>
      </c>
      <c r="AU110" s="225" t="s">
        <v>82</v>
      </c>
      <c r="AY110" s="19" t="s">
        <v>190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578</v>
      </c>
      <c r="BM110" s="225" t="s">
        <v>8440</v>
      </c>
    </row>
    <row r="111" s="2" customFormat="1">
      <c r="A111" s="40"/>
      <c r="B111" s="41"/>
      <c r="C111" s="42"/>
      <c r="D111" s="227" t="s">
        <v>199</v>
      </c>
      <c r="E111" s="42"/>
      <c r="F111" s="228" t="s">
        <v>8441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199</v>
      </c>
      <c r="AU111" s="19" t="s">
        <v>82</v>
      </c>
    </row>
    <row r="112" s="14" customFormat="1">
      <c r="A112" s="14"/>
      <c r="B112" s="254"/>
      <c r="C112" s="255"/>
      <c r="D112" s="234" t="s">
        <v>205</v>
      </c>
      <c r="E112" s="256" t="s">
        <v>19</v>
      </c>
      <c r="F112" s="257" t="s">
        <v>8442</v>
      </c>
      <c r="G112" s="255"/>
      <c r="H112" s="256" t="s">
        <v>19</v>
      </c>
      <c r="I112" s="258"/>
      <c r="J112" s="255"/>
      <c r="K112" s="255"/>
      <c r="L112" s="259"/>
      <c r="M112" s="260"/>
      <c r="N112" s="261"/>
      <c r="O112" s="261"/>
      <c r="P112" s="261"/>
      <c r="Q112" s="261"/>
      <c r="R112" s="261"/>
      <c r="S112" s="261"/>
      <c r="T112" s="26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3" t="s">
        <v>205</v>
      </c>
      <c r="AU112" s="263" t="s">
        <v>82</v>
      </c>
      <c r="AV112" s="14" t="s">
        <v>79</v>
      </c>
      <c r="AW112" s="14" t="s">
        <v>33</v>
      </c>
      <c r="AX112" s="14" t="s">
        <v>72</v>
      </c>
      <c r="AY112" s="263" t="s">
        <v>190</v>
      </c>
    </row>
    <row r="113" s="14" customFormat="1">
      <c r="A113" s="14"/>
      <c r="B113" s="254"/>
      <c r="C113" s="255"/>
      <c r="D113" s="234" t="s">
        <v>205</v>
      </c>
      <c r="E113" s="256" t="s">
        <v>19</v>
      </c>
      <c r="F113" s="257" t="s">
        <v>8443</v>
      </c>
      <c r="G113" s="255"/>
      <c r="H113" s="256" t="s">
        <v>19</v>
      </c>
      <c r="I113" s="258"/>
      <c r="J113" s="255"/>
      <c r="K113" s="255"/>
      <c r="L113" s="259"/>
      <c r="M113" s="260"/>
      <c r="N113" s="261"/>
      <c r="O113" s="261"/>
      <c r="P113" s="261"/>
      <c r="Q113" s="261"/>
      <c r="R113" s="261"/>
      <c r="S113" s="261"/>
      <c r="T113" s="26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3" t="s">
        <v>205</v>
      </c>
      <c r="AU113" s="263" t="s">
        <v>82</v>
      </c>
      <c r="AV113" s="14" t="s">
        <v>79</v>
      </c>
      <c r="AW113" s="14" t="s">
        <v>33</v>
      </c>
      <c r="AX113" s="14" t="s">
        <v>72</v>
      </c>
      <c r="AY113" s="263" t="s">
        <v>190</v>
      </c>
    </row>
    <row r="114" s="13" customFormat="1">
      <c r="A114" s="13"/>
      <c r="B114" s="232"/>
      <c r="C114" s="233"/>
      <c r="D114" s="234" t="s">
        <v>205</v>
      </c>
      <c r="E114" s="235" t="s">
        <v>19</v>
      </c>
      <c r="F114" s="236" t="s">
        <v>79</v>
      </c>
      <c r="G114" s="233"/>
      <c r="H114" s="237">
        <v>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205</v>
      </c>
      <c r="AU114" s="243" t="s">
        <v>82</v>
      </c>
      <c r="AV114" s="13" t="s">
        <v>82</v>
      </c>
      <c r="AW114" s="13" t="s">
        <v>33</v>
      </c>
      <c r="AX114" s="13" t="s">
        <v>79</v>
      </c>
      <c r="AY114" s="243" t="s">
        <v>190</v>
      </c>
    </row>
    <row r="115" s="12" customFormat="1" ht="22.8" customHeight="1">
      <c r="A115" s="12"/>
      <c r="B115" s="198"/>
      <c r="C115" s="199"/>
      <c r="D115" s="200" t="s">
        <v>71</v>
      </c>
      <c r="E115" s="212" t="s">
        <v>8444</v>
      </c>
      <c r="F115" s="212" t="s">
        <v>8445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SUM(P116:P121)</f>
        <v>0</v>
      </c>
      <c r="Q115" s="206"/>
      <c r="R115" s="207">
        <f>SUM(R116:R121)</f>
        <v>0</v>
      </c>
      <c r="S115" s="206"/>
      <c r="T115" s="208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218</v>
      </c>
      <c r="AT115" s="210" t="s">
        <v>71</v>
      </c>
      <c r="AU115" s="210" t="s">
        <v>79</v>
      </c>
      <c r="AY115" s="209" t="s">
        <v>190</v>
      </c>
      <c r="BK115" s="211">
        <f>SUM(BK116:BK121)</f>
        <v>0</v>
      </c>
    </row>
    <row r="116" s="2" customFormat="1" ht="16.5" customHeight="1">
      <c r="A116" s="40"/>
      <c r="B116" s="41"/>
      <c r="C116" s="214" t="s">
        <v>233</v>
      </c>
      <c r="D116" s="214" t="s">
        <v>192</v>
      </c>
      <c r="E116" s="215" t="s">
        <v>8446</v>
      </c>
      <c r="F116" s="216" t="s">
        <v>8445</v>
      </c>
      <c r="G116" s="217" t="s">
        <v>677</v>
      </c>
      <c r="H116" s="218">
        <v>1</v>
      </c>
      <c r="I116" s="219"/>
      <c r="J116" s="220">
        <f>ROUND(I116*H116,2)</f>
        <v>0</v>
      </c>
      <c r="K116" s="216" t="s">
        <v>196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578</v>
      </c>
      <c r="AT116" s="225" t="s">
        <v>192</v>
      </c>
      <c r="AU116" s="225" t="s">
        <v>82</v>
      </c>
      <c r="AY116" s="19" t="s">
        <v>190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578</v>
      </c>
      <c r="BM116" s="225" t="s">
        <v>8447</v>
      </c>
    </row>
    <row r="117" s="2" customFormat="1">
      <c r="A117" s="40"/>
      <c r="B117" s="41"/>
      <c r="C117" s="42"/>
      <c r="D117" s="227" t="s">
        <v>199</v>
      </c>
      <c r="E117" s="42"/>
      <c r="F117" s="228" t="s">
        <v>8448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199</v>
      </c>
      <c r="AU117" s="19" t="s">
        <v>82</v>
      </c>
    </row>
    <row r="118" s="2" customFormat="1" ht="16.5" customHeight="1">
      <c r="A118" s="40"/>
      <c r="B118" s="41"/>
      <c r="C118" s="214" t="s">
        <v>223</v>
      </c>
      <c r="D118" s="214" t="s">
        <v>192</v>
      </c>
      <c r="E118" s="215" t="s">
        <v>8449</v>
      </c>
      <c r="F118" s="216" t="s">
        <v>8450</v>
      </c>
      <c r="G118" s="217" t="s">
        <v>677</v>
      </c>
      <c r="H118" s="218">
        <v>1</v>
      </c>
      <c r="I118" s="219"/>
      <c r="J118" s="220">
        <f>ROUND(I118*H118,2)</f>
        <v>0</v>
      </c>
      <c r="K118" s="216" t="s">
        <v>196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578</v>
      </c>
      <c r="AT118" s="225" t="s">
        <v>192</v>
      </c>
      <c r="AU118" s="225" t="s">
        <v>82</v>
      </c>
      <c r="AY118" s="19" t="s">
        <v>190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578</v>
      </c>
      <c r="BM118" s="225" t="s">
        <v>8451</v>
      </c>
    </row>
    <row r="119" s="2" customFormat="1">
      <c r="A119" s="40"/>
      <c r="B119" s="41"/>
      <c r="C119" s="42"/>
      <c r="D119" s="227" t="s">
        <v>199</v>
      </c>
      <c r="E119" s="42"/>
      <c r="F119" s="228" t="s">
        <v>8452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199</v>
      </c>
      <c r="AU119" s="19" t="s">
        <v>82</v>
      </c>
    </row>
    <row r="120" s="14" customFormat="1">
      <c r="A120" s="14"/>
      <c r="B120" s="254"/>
      <c r="C120" s="255"/>
      <c r="D120" s="234" t="s">
        <v>205</v>
      </c>
      <c r="E120" s="256" t="s">
        <v>19</v>
      </c>
      <c r="F120" s="257" t="s">
        <v>8453</v>
      </c>
      <c r="G120" s="255"/>
      <c r="H120" s="256" t="s">
        <v>19</v>
      </c>
      <c r="I120" s="258"/>
      <c r="J120" s="255"/>
      <c r="K120" s="255"/>
      <c r="L120" s="259"/>
      <c r="M120" s="260"/>
      <c r="N120" s="261"/>
      <c r="O120" s="261"/>
      <c r="P120" s="261"/>
      <c r="Q120" s="261"/>
      <c r="R120" s="261"/>
      <c r="S120" s="261"/>
      <c r="T120" s="26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3" t="s">
        <v>205</v>
      </c>
      <c r="AU120" s="263" t="s">
        <v>82</v>
      </c>
      <c r="AV120" s="14" t="s">
        <v>79</v>
      </c>
      <c r="AW120" s="14" t="s">
        <v>33</v>
      </c>
      <c r="AX120" s="14" t="s">
        <v>72</v>
      </c>
      <c r="AY120" s="263" t="s">
        <v>190</v>
      </c>
    </row>
    <row r="121" s="13" customFormat="1">
      <c r="A121" s="13"/>
      <c r="B121" s="232"/>
      <c r="C121" s="233"/>
      <c r="D121" s="234" t="s">
        <v>205</v>
      </c>
      <c r="E121" s="235" t="s">
        <v>19</v>
      </c>
      <c r="F121" s="236" t="s">
        <v>79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205</v>
      </c>
      <c r="AU121" s="243" t="s">
        <v>82</v>
      </c>
      <c r="AV121" s="13" t="s">
        <v>82</v>
      </c>
      <c r="AW121" s="13" t="s">
        <v>33</v>
      </c>
      <c r="AX121" s="13" t="s">
        <v>79</v>
      </c>
      <c r="AY121" s="243" t="s">
        <v>190</v>
      </c>
    </row>
    <row r="122" s="12" customFormat="1" ht="22.8" customHeight="1">
      <c r="A122" s="12"/>
      <c r="B122" s="198"/>
      <c r="C122" s="199"/>
      <c r="D122" s="200" t="s">
        <v>71</v>
      </c>
      <c r="E122" s="212" t="s">
        <v>8454</v>
      </c>
      <c r="F122" s="212" t="s">
        <v>8455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SUM(P123:P124)</f>
        <v>0</v>
      </c>
      <c r="Q122" s="206"/>
      <c r="R122" s="207">
        <f>SUM(R123:R124)</f>
        <v>0</v>
      </c>
      <c r="S122" s="206"/>
      <c r="T122" s="208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218</v>
      </c>
      <c r="AT122" s="210" t="s">
        <v>71</v>
      </c>
      <c r="AU122" s="210" t="s">
        <v>79</v>
      </c>
      <c r="AY122" s="209" t="s">
        <v>190</v>
      </c>
      <c r="BK122" s="211">
        <f>SUM(BK123:BK124)</f>
        <v>0</v>
      </c>
    </row>
    <row r="123" s="2" customFormat="1" ht="16.5" customHeight="1">
      <c r="A123" s="40"/>
      <c r="B123" s="41"/>
      <c r="C123" s="214" t="s">
        <v>244</v>
      </c>
      <c r="D123" s="214" t="s">
        <v>192</v>
      </c>
      <c r="E123" s="215" t="s">
        <v>8456</v>
      </c>
      <c r="F123" s="216" t="s">
        <v>8457</v>
      </c>
      <c r="G123" s="217" t="s">
        <v>677</v>
      </c>
      <c r="H123" s="218">
        <v>1</v>
      </c>
      <c r="I123" s="219"/>
      <c r="J123" s="220">
        <f>ROUND(I123*H123,2)</f>
        <v>0</v>
      </c>
      <c r="K123" s="216" t="s">
        <v>196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578</v>
      </c>
      <c r="AT123" s="225" t="s">
        <v>192</v>
      </c>
      <c r="AU123" s="225" t="s">
        <v>82</v>
      </c>
      <c r="AY123" s="19" t="s">
        <v>190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578</v>
      </c>
      <c r="BM123" s="225" t="s">
        <v>8458</v>
      </c>
    </row>
    <row r="124" s="2" customFormat="1">
      <c r="A124" s="40"/>
      <c r="B124" s="41"/>
      <c r="C124" s="42"/>
      <c r="D124" s="227" t="s">
        <v>199</v>
      </c>
      <c r="E124" s="42"/>
      <c r="F124" s="228" t="s">
        <v>8459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199</v>
      </c>
      <c r="AU124" s="19" t="s">
        <v>82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8460</v>
      </c>
      <c r="F125" s="212" t="s">
        <v>8461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SUM(P126:P135)</f>
        <v>0</v>
      </c>
      <c r="Q125" s="206"/>
      <c r="R125" s="207">
        <f>SUM(R126:R135)</f>
        <v>0</v>
      </c>
      <c r="S125" s="206"/>
      <c r="T125" s="208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218</v>
      </c>
      <c r="AT125" s="210" t="s">
        <v>71</v>
      </c>
      <c r="AU125" s="210" t="s">
        <v>79</v>
      </c>
      <c r="AY125" s="209" t="s">
        <v>190</v>
      </c>
      <c r="BK125" s="211">
        <f>SUM(BK126:BK135)</f>
        <v>0</v>
      </c>
    </row>
    <row r="126" s="2" customFormat="1" ht="16.5" customHeight="1">
      <c r="A126" s="40"/>
      <c r="B126" s="41"/>
      <c r="C126" s="214" t="s">
        <v>249</v>
      </c>
      <c r="D126" s="214" t="s">
        <v>192</v>
      </c>
      <c r="E126" s="215" t="s">
        <v>8462</v>
      </c>
      <c r="F126" s="216" t="s">
        <v>8463</v>
      </c>
      <c r="G126" s="217" t="s">
        <v>677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578</v>
      </c>
      <c r="AT126" s="225" t="s">
        <v>192</v>
      </c>
      <c r="AU126" s="225" t="s">
        <v>82</v>
      </c>
      <c r="AY126" s="19" t="s">
        <v>190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578</v>
      </c>
      <c r="BM126" s="225" t="s">
        <v>8464</v>
      </c>
    </row>
    <row r="127" s="2" customFormat="1">
      <c r="A127" s="40"/>
      <c r="B127" s="41"/>
      <c r="C127" s="42"/>
      <c r="D127" s="234" t="s">
        <v>680</v>
      </c>
      <c r="E127" s="42"/>
      <c r="F127" s="283" t="s">
        <v>8465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680</v>
      </c>
      <c r="AU127" s="19" t="s">
        <v>82</v>
      </c>
    </row>
    <row r="128" s="14" customFormat="1">
      <c r="A128" s="14"/>
      <c r="B128" s="254"/>
      <c r="C128" s="255"/>
      <c r="D128" s="234" t="s">
        <v>205</v>
      </c>
      <c r="E128" s="256" t="s">
        <v>19</v>
      </c>
      <c r="F128" s="257" t="s">
        <v>8466</v>
      </c>
      <c r="G128" s="255"/>
      <c r="H128" s="256" t="s">
        <v>19</v>
      </c>
      <c r="I128" s="258"/>
      <c r="J128" s="255"/>
      <c r="K128" s="255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205</v>
      </c>
      <c r="AU128" s="263" t="s">
        <v>82</v>
      </c>
      <c r="AV128" s="14" t="s">
        <v>79</v>
      </c>
      <c r="AW128" s="14" t="s">
        <v>33</v>
      </c>
      <c r="AX128" s="14" t="s">
        <v>72</v>
      </c>
      <c r="AY128" s="263" t="s">
        <v>190</v>
      </c>
    </row>
    <row r="129" s="14" customFormat="1">
      <c r="A129" s="14"/>
      <c r="B129" s="254"/>
      <c r="C129" s="255"/>
      <c r="D129" s="234" t="s">
        <v>205</v>
      </c>
      <c r="E129" s="256" t="s">
        <v>19</v>
      </c>
      <c r="F129" s="257" t="s">
        <v>8467</v>
      </c>
      <c r="G129" s="255"/>
      <c r="H129" s="256" t="s">
        <v>19</v>
      </c>
      <c r="I129" s="258"/>
      <c r="J129" s="255"/>
      <c r="K129" s="255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205</v>
      </c>
      <c r="AU129" s="263" t="s">
        <v>82</v>
      </c>
      <c r="AV129" s="14" t="s">
        <v>79</v>
      </c>
      <c r="AW129" s="14" t="s">
        <v>33</v>
      </c>
      <c r="AX129" s="14" t="s">
        <v>72</v>
      </c>
      <c r="AY129" s="263" t="s">
        <v>190</v>
      </c>
    </row>
    <row r="130" s="14" customFormat="1">
      <c r="A130" s="14"/>
      <c r="B130" s="254"/>
      <c r="C130" s="255"/>
      <c r="D130" s="234" t="s">
        <v>205</v>
      </c>
      <c r="E130" s="256" t="s">
        <v>19</v>
      </c>
      <c r="F130" s="257" t="s">
        <v>8468</v>
      </c>
      <c r="G130" s="255"/>
      <c r="H130" s="256" t="s">
        <v>19</v>
      </c>
      <c r="I130" s="258"/>
      <c r="J130" s="255"/>
      <c r="K130" s="255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205</v>
      </c>
      <c r="AU130" s="263" t="s">
        <v>82</v>
      </c>
      <c r="AV130" s="14" t="s">
        <v>79</v>
      </c>
      <c r="AW130" s="14" t="s">
        <v>33</v>
      </c>
      <c r="AX130" s="14" t="s">
        <v>72</v>
      </c>
      <c r="AY130" s="263" t="s">
        <v>190</v>
      </c>
    </row>
    <row r="131" s="13" customFormat="1">
      <c r="A131" s="13"/>
      <c r="B131" s="232"/>
      <c r="C131" s="233"/>
      <c r="D131" s="234" t="s">
        <v>205</v>
      </c>
      <c r="E131" s="235" t="s">
        <v>19</v>
      </c>
      <c r="F131" s="236" t="s">
        <v>79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205</v>
      </c>
      <c r="AU131" s="243" t="s">
        <v>82</v>
      </c>
      <c r="AV131" s="13" t="s">
        <v>82</v>
      </c>
      <c r="AW131" s="13" t="s">
        <v>33</v>
      </c>
      <c r="AX131" s="13" t="s">
        <v>79</v>
      </c>
      <c r="AY131" s="243" t="s">
        <v>190</v>
      </c>
    </row>
    <row r="132" s="2" customFormat="1" ht="16.5" customHeight="1">
      <c r="A132" s="40"/>
      <c r="B132" s="41"/>
      <c r="C132" s="214" t="s">
        <v>258</v>
      </c>
      <c r="D132" s="214" t="s">
        <v>192</v>
      </c>
      <c r="E132" s="215" t="s">
        <v>8469</v>
      </c>
      <c r="F132" s="216" t="s">
        <v>8470</v>
      </c>
      <c r="G132" s="217" t="s">
        <v>677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578</v>
      </c>
      <c r="AT132" s="225" t="s">
        <v>192</v>
      </c>
      <c r="AU132" s="225" t="s">
        <v>82</v>
      </c>
      <c r="AY132" s="19" t="s">
        <v>190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578</v>
      </c>
      <c r="BM132" s="225" t="s">
        <v>8471</v>
      </c>
    </row>
    <row r="133" s="2" customFormat="1">
      <c r="A133" s="40"/>
      <c r="B133" s="41"/>
      <c r="C133" s="42"/>
      <c r="D133" s="234" t="s">
        <v>680</v>
      </c>
      <c r="E133" s="42"/>
      <c r="F133" s="283" t="s">
        <v>8472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680</v>
      </c>
      <c r="AU133" s="19" t="s">
        <v>82</v>
      </c>
    </row>
    <row r="134" s="2" customFormat="1" ht="16.5" customHeight="1">
      <c r="A134" s="40"/>
      <c r="B134" s="41"/>
      <c r="C134" s="214" t="s">
        <v>272</v>
      </c>
      <c r="D134" s="214" t="s">
        <v>192</v>
      </c>
      <c r="E134" s="215" t="s">
        <v>8473</v>
      </c>
      <c r="F134" s="216" t="s">
        <v>8470</v>
      </c>
      <c r="G134" s="217" t="s">
        <v>677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578</v>
      </c>
      <c r="AT134" s="225" t="s">
        <v>192</v>
      </c>
      <c r="AU134" s="225" t="s">
        <v>82</v>
      </c>
      <c r="AY134" s="19" t="s">
        <v>190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578</v>
      </c>
      <c r="BM134" s="225" t="s">
        <v>8474</v>
      </c>
    </row>
    <row r="135" s="2" customFormat="1">
      <c r="A135" s="40"/>
      <c r="B135" s="41"/>
      <c r="C135" s="42"/>
      <c r="D135" s="234" t="s">
        <v>680</v>
      </c>
      <c r="E135" s="42"/>
      <c r="F135" s="283" t="s">
        <v>8475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680</v>
      </c>
      <c r="AU135" s="19" t="s">
        <v>82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8476</v>
      </c>
      <c r="F136" s="212" t="s">
        <v>8477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SUM(P137:P140)</f>
        <v>0</v>
      </c>
      <c r="Q136" s="206"/>
      <c r="R136" s="207">
        <f>SUM(R137:R140)</f>
        <v>0</v>
      </c>
      <c r="S136" s="206"/>
      <c r="T136" s="208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218</v>
      </c>
      <c r="AT136" s="210" t="s">
        <v>71</v>
      </c>
      <c r="AU136" s="210" t="s">
        <v>79</v>
      </c>
      <c r="AY136" s="209" t="s">
        <v>190</v>
      </c>
      <c r="BK136" s="211">
        <f>SUM(BK137:BK140)</f>
        <v>0</v>
      </c>
    </row>
    <row r="137" s="2" customFormat="1" ht="16.5" customHeight="1">
      <c r="A137" s="40"/>
      <c r="B137" s="41"/>
      <c r="C137" s="214" t="s">
        <v>282</v>
      </c>
      <c r="D137" s="214" t="s">
        <v>192</v>
      </c>
      <c r="E137" s="215" t="s">
        <v>8478</v>
      </c>
      <c r="F137" s="216" t="s">
        <v>8479</v>
      </c>
      <c r="G137" s="217" t="s">
        <v>677</v>
      </c>
      <c r="H137" s="218">
        <v>1</v>
      </c>
      <c r="I137" s="219"/>
      <c r="J137" s="220">
        <f>ROUND(I137*H137,2)</f>
        <v>0</v>
      </c>
      <c r="K137" s="216" t="s">
        <v>196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578</v>
      </c>
      <c r="AT137" s="225" t="s">
        <v>192</v>
      </c>
      <c r="AU137" s="225" t="s">
        <v>82</v>
      </c>
      <c r="AY137" s="19" t="s">
        <v>190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578</v>
      </c>
      <c r="BM137" s="225" t="s">
        <v>8480</v>
      </c>
    </row>
    <row r="138" s="2" customFormat="1">
      <c r="A138" s="40"/>
      <c r="B138" s="41"/>
      <c r="C138" s="42"/>
      <c r="D138" s="227" t="s">
        <v>199</v>
      </c>
      <c r="E138" s="42"/>
      <c r="F138" s="228" t="s">
        <v>8481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199</v>
      </c>
      <c r="AU138" s="19" t="s">
        <v>82</v>
      </c>
    </row>
    <row r="139" s="14" customFormat="1">
      <c r="A139" s="14"/>
      <c r="B139" s="254"/>
      <c r="C139" s="255"/>
      <c r="D139" s="234" t="s">
        <v>205</v>
      </c>
      <c r="E139" s="256" t="s">
        <v>19</v>
      </c>
      <c r="F139" s="257" t="s">
        <v>8482</v>
      </c>
      <c r="G139" s="255"/>
      <c r="H139" s="256" t="s">
        <v>19</v>
      </c>
      <c r="I139" s="258"/>
      <c r="J139" s="255"/>
      <c r="K139" s="255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205</v>
      </c>
      <c r="AU139" s="263" t="s">
        <v>82</v>
      </c>
      <c r="AV139" s="14" t="s">
        <v>79</v>
      </c>
      <c r="AW139" s="14" t="s">
        <v>33</v>
      </c>
      <c r="AX139" s="14" t="s">
        <v>72</v>
      </c>
      <c r="AY139" s="263" t="s">
        <v>190</v>
      </c>
    </row>
    <row r="140" s="13" customFormat="1">
      <c r="A140" s="13"/>
      <c r="B140" s="232"/>
      <c r="C140" s="233"/>
      <c r="D140" s="234" t="s">
        <v>205</v>
      </c>
      <c r="E140" s="235" t="s">
        <v>19</v>
      </c>
      <c r="F140" s="236" t="s">
        <v>79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205</v>
      </c>
      <c r="AU140" s="243" t="s">
        <v>82</v>
      </c>
      <c r="AV140" s="13" t="s">
        <v>82</v>
      </c>
      <c r="AW140" s="13" t="s">
        <v>33</v>
      </c>
      <c r="AX140" s="13" t="s">
        <v>79</v>
      </c>
      <c r="AY140" s="243" t="s">
        <v>190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8483</v>
      </c>
      <c r="F141" s="212" t="s">
        <v>8079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SUM(P142:P162)</f>
        <v>0</v>
      </c>
      <c r="Q141" s="206"/>
      <c r="R141" s="207">
        <f>SUM(R142:R162)</f>
        <v>0</v>
      </c>
      <c r="S141" s="206"/>
      <c r="T141" s="208">
        <f>SUM(T142:T162)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218</v>
      </c>
      <c r="AT141" s="210" t="s">
        <v>71</v>
      </c>
      <c r="AU141" s="210" t="s">
        <v>79</v>
      </c>
      <c r="AY141" s="209" t="s">
        <v>190</v>
      </c>
      <c r="BK141" s="211">
        <f>SUM(BK142:BK162)</f>
        <v>0</v>
      </c>
    </row>
    <row r="142" s="2" customFormat="1" ht="16.5" customHeight="1">
      <c r="A142" s="40"/>
      <c r="B142" s="41"/>
      <c r="C142" s="214" t="s">
        <v>291</v>
      </c>
      <c r="D142" s="214" t="s">
        <v>192</v>
      </c>
      <c r="E142" s="215" t="s">
        <v>8484</v>
      </c>
      <c r="F142" s="216" t="s">
        <v>8485</v>
      </c>
      <c r="G142" s="217" t="s">
        <v>677</v>
      </c>
      <c r="H142" s="218">
        <v>1</v>
      </c>
      <c r="I142" s="219"/>
      <c r="J142" s="220">
        <f>ROUND(I142*H142,2)</f>
        <v>0</v>
      </c>
      <c r="K142" s="216" t="s">
        <v>196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578</v>
      </c>
      <c r="AT142" s="225" t="s">
        <v>192</v>
      </c>
      <c r="AU142" s="225" t="s">
        <v>82</v>
      </c>
      <c r="AY142" s="19" t="s">
        <v>190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578</v>
      </c>
      <c r="BM142" s="225" t="s">
        <v>8486</v>
      </c>
    </row>
    <row r="143" s="2" customFormat="1">
      <c r="A143" s="40"/>
      <c r="B143" s="41"/>
      <c r="C143" s="42"/>
      <c r="D143" s="227" t="s">
        <v>199</v>
      </c>
      <c r="E143" s="42"/>
      <c r="F143" s="228" t="s">
        <v>8487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199</v>
      </c>
      <c r="AU143" s="19" t="s">
        <v>82</v>
      </c>
    </row>
    <row r="144" s="14" customFormat="1">
      <c r="A144" s="14"/>
      <c r="B144" s="254"/>
      <c r="C144" s="255"/>
      <c r="D144" s="234" t="s">
        <v>205</v>
      </c>
      <c r="E144" s="256" t="s">
        <v>19</v>
      </c>
      <c r="F144" s="257" t="s">
        <v>8488</v>
      </c>
      <c r="G144" s="255"/>
      <c r="H144" s="256" t="s">
        <v>19</v>
      </c>
      <c r="I144" s="258"/>
      <c r="J144" s="255"/>
      <c r="K144" s="255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205</v>
      </c>
      <c r="AU144" s="263" t="s">
        <v>82</v>
      </c>
      <c r="AV144" s="14" t="s">
        <v>79</v>
      </c>
      <c r="AW144" s="14" t="s">
        <v>33</v>
      </c>
      <c r="AX144" s="14" t="s">
        <v>72</v>
      </c>
      <c r="AY144" s="263" t="s">
        <v>190</v>
      </c>
    </row>
    <row r="145" s="14" customFormat="1">
      <c r="A145" s="14"/>
      <c r="B145" s="254"/>
      <c r="C145" s="255"/>
      <c r="D145" s="234" t="s">
        <v>205</v>
      </c>
      <c r="E145" s="256" t="s">
        <v>19</v>
      </c>
      <c r="F145" s="257" t="s">
        <v>8489</v>
      </c>
      <c r="G145" s="255"/>
      <c r="H145" s="256" t="s">
        <v>19</v>
      </c>
      <c r="I145" s="258"/>
      <c r="J145" s="255"/>
      <c r="K145" s="255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205</v>
      </c>
      <c r="AU145" s="263" t="s">
        <v>82</v>
      </c>
      <c r="AV145" s="14" t="s">
        <v>79</v>
      </c>
      <c r="AW145" s="14" t="s">
        <v>33</v>
      </c>
      <c r="AX145" s="14" t="s">
        <v>72</v>
      </c>
      <c r="AY145" s="263" t="s">
        <v>190</v>
      </c>
    </row>
    <row r="146" s="14" customFormat="1">
      <c r="A146" s="14"/>
      <c r="B146" s="254"/>
      <c r="C146" s="255"/>
      <c r="D146" s="234" t="s">
        <v>205</v>
      </c>
      <c r="E146" s="256" t="s">
        <v>19</v>
      </c>
      <c r="F146" s="257" t="s">
        <v>8490</v>
      </c>
      <c r="G146" s="255"/>
      <c r="H146" s="256" t="s">
        <v>19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205</v>
      </c>
      <c r="AU146" s="263" t="s">
        <v>82</v>
      </c>
      <c r="AV146" s="14" t="s">
        <v>79</v>
      </c>
      <c r="AW146" s="14" t="s">
        <v>33</v>
      </c>
      <c r="AX146" s="14" t="s">
        <v>72</v>
      </c>
      <c r="AY146" s="263" t="s">
        <v>190</v>
      </c>
    </row>
    <row r="147" s="14" customFormat="1">
      <c r="A147" s="14"/>
      <c r="B147" s="254"/>
      <c r="C147" s="255"/>
      <c r="D147" s="234" t="s">
        <v>205</v>
      </c>
      <c r="E147" s="256" t="s">
        <v>19</v>
      </c>
      <c r="F147" s="257" t="s">
        <v>8491</v>
      </c>
      <c r="G147" s="255"/>
      <c r="H147" s="256" t="s">
        <v>19</v>
      </c>
      <c r="I147" s="258"/>
      <c r="J147" s="255"/>
      <c r="K147" s="255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205</v>
      </c>
      <c r="AU147" s="263" t="s">
        <v>82</v>
      </c>
      <c r="AV147" s="14" t="s">
        <v>79</v>
      </c>
      <c r="AW147" s="14" t="s">
        <v>33</v>
      </c>
      <c r="AX147" s="14" t="s">
        <v>72</v>
      </c>
      <c r="AY147" s="263" t="s">
        <v>190</v>
      </c>
    </row>
    <row r="148" s="14" customFormat="1">
      <c r="A148" s="14"/>
      <c r="B148" s="254"/>
      <c r="C148" s="255"/>
      <c r="D148" s="234" t="s">
        <v>205</v>
      </c>
      <c r="E148" s="256" t="s">
        <v>19</v>
      </c>
      <c r="F148" s="257" t="s">
        <v>8492</v>
      </c>
      <c r="G148" s="255"/>
      <c r="H148" s="256" t="s">
        <v>19</v>
      </c>
      <c r="I148" s="258"/>
      <c r="J148" s="255"/>
      <c r="K148" s="255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205</v>
      </c>
      <c r="AU148" s="263" t="s">
        <v>82</v>
      </c>
      <c r="AV148" s="14" t="s">
        <v>79</v>
      </c>
      <c r="AW148" s="14" t="s">
        <v>33</v>
      </c>
      <c r="AX148" s="14" t="s">
        <v>72</v>
      </c>
      <c r="AY148" s="263" t="s">
        <v>190</v>
      </c>
    </row>
    <row r="149" s="13" customFormat="1">
      <c r="A149" s="13"/>
      <c r="B149" s="232"/>
      <c r="C149" s="233"/>
      <c r="D149" s="234" t="s">
        <v>205</v>
      </c>
      <c r="E149" s="235" t="s">
        <v>19</v>
      </c>
      <c r="F149" s="236" t="s">
        <v>79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205</v>
      </c>
      <c r="AU149" s="243" t="s">
        <v>82</v>
      </c>
      <c r="AV149" s="13" t="s">
        <v>82</v>
      </c>
      <c r="AW149" s="13" t="s">
        <v>33</v>
      </c>
      <c r="AX149" s="13" t="s">
        <v>79</v>
      </c>
      <c r="AY149" s="243" t="s">
        <v>190</v>
      </c>
    </row>
    <row r="150" s="2" customFormat="1" ht="16.5" customHeight="1">
      <c r="A150" s="40"/>
      <c r="B150" s="41"/>
      <c r="C150" s="214" t="s">
        <v>8</v>
      </c>
      <c r="D150" s="214" t="s">
        <v>192</v>
      </c>
      <c r="E150" s="215" t="s">
        <v>8493</v>
      </c>
      <c r="F150" s="216" t="s">
        <v>8494</v>
      </c>
      <c r="G150" s="217" t="s">
        <v>677</v>
      </c>
      <c r="H150" s="218">
        <v>1</v>
      </c>
      <c r="I150" s="219"/>
      <c r="J150" s="220">
        <f>ROUND(I150*H150,2)</f>
        <v>0</v>
      </c>
      <c r="K150" s="216" t="s">
        <v>196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578</v>
      </c>
      <c r="AT150" s="225" t="s">
        <v>192</v>
      </c>
      <c r="AU150" s="225" t="s">
        <v>82</v>
      </c>
      <c r="AY150" s="19" t="s">
        <v>190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578</v>
      </c>
      <c r="BM150" s="225" t="s">
        <v>8495</v>
      </c>
    </row>
    <row r="151" s="2" customFormat="1">
      <c r="A151" s="40"/>
      <c r="B151" s="41"/>
      <c r="C151" s="42"/>
      <c r="D151" s="227" t="s">
        <v>199</v>
      </c>
      <c r="E151" s="42"/>
      <c r="F151" s="228" t="s">
        <v>8496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199</v>
      </c>
      <c r="AU151" s="19" t="s">
        <v>82</v>
      </c>
    </row>
    <row r="152" s="2" customFormat="1">
      <c r="A152" s="40"/>
      <c r="B152" s="41"/>
      <c r="C152" s="42"/>
      <c r="D152" s="234" t="s">
        <v>680</v>
      </c>
      <c r="E152" s="42"/>
      <c r="F152" s="283" t="s">
        <v>8497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680</v>
      </c>
      <c r="AU152" s="19" t="s">
        <v>82</v>
      </c>
    </row>
    <row r="153" s="2" customFormat="1" ht="16.5" customHeight="1">
      <c r="A153" s="40"/>
      <c r="B153" s="41"/>
      <c r="C153" s="214" t="s">
        <v>307</v>
      </c>
      <c r="D153" s="214" t="s">
        <v>192</v>
      </c>
      <c r="E153" s="215" t="s">
        <v>8498</v>
      </c>
      <c r="F153" s="216" t="s">
        <v>8499</v>
      </c>
      <c r="G153" s="217" t="s">
        <v>677</v>
      </c>
      <c r="H153" s="218">
        <v>1</v>
      </c>
      <c r="I153" s="219"/>
      <c r="J153" s="220">
        <f>ROUND(I153*H153,2)</f>
        <v>0</v>
      </c>
      <c r="K153" s="216" t="s">
        <v>196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578</v>
      </c>
      <c r="AT153" s="225" t="s">
        <v>192</v>
      </c>
      <c r="AU153" s="225" t="s">
        <v>82</v>
      </c>
      <c r="AY153" s="19" t="s">
        <v>190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578</v>
      </c>
      <c r="BM153" s="225" t="s">
        <v>8500</v>
      </c>
    </row>
    <row r="154" s="2" customFormat="1">
      <c r="A154" s="40"/>
      <c r="B154" s="41"/>
      <c r="C154" s="42"/>
      <c r="D154" s="227" t="s">
        <v>199</v>
      </c>
      <c r="E154" s="42"/>
      <c r="F154" s="228" t="s">
        <v>8501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199</v>
      </c>
      <c r="AU154" s="19" t="s">
        <v>82</v>
      </c>
    </row>
    <row r="155" s="14" customFormat="1">
      <c r="A155" s="14"/>
      <c r="B155" s="254"/>
      <c r="C155" s="255"/>
      <c r="D155" s="234" t="s">
        <v>205</v>
      </c>
      <c r="E155" s="256" t="s">
        <v>19</v>
      </c>
      <c r="F155" s="257" t="s">
        <v>8502</v>
      </c>
      <c r="G155" s="255"/>
      <c r="H155" s="256" t="s">
        <v>19</v>
      </c>
      <c r="I155" s="258"/>
      <c r="J155" s="255"/>
      <c r="K155" s="255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205</v>
      </c>
      <c r="AU155" s="263" t="s">
        <v>82</v>
      </c>
      <c r="AV155" s="14" t="s">
        <v>79</v>
      </c>
      <c r="AW155" s="14" t="s">
        <v>33</v>
      </c>
      <c r="AX155" s="14" t="s">
        <v>72</v>
      </c>
      <c r="AY155" s="263" t="s">
        <v>190</v>
      </c>
    </row>
    <row r="156" s="13" customFormat="1">
      <c r="A156" s="13"/>
      <c r="B156" s="232"/>
      <c r="C156" s="233"/>
      <c r="D156" s="234" t="s">
        <v>205</v>
      </c>
      <c r="E156" s="235" t="s">
        <v>19</v>
      </c>
      <c r="F156" s="236" t="s">
        <v>79</v>
      </c>
      <c r="G156" s="233"/>
      <c r="H156" s="237">
        <v>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205</v>
      </c>
      <c r="AU156" s="243" t="s">
        <v>82</v>
      </c>
      <c r="AV156" s="13" t="s">
        <v>82</v>
      </c>
      <c r="AW156" s="13" t="s">
        <v>33</v>
      </c>
      <c r="AX156" s="13" t="s">
        <v>79</v>
      </c>
      <c r="AY156" s="243" t="s">
        <v>190</v>
      </c>
    </row>
    <row r="157" s="2" customFormat="1" ht="16.5" customHeight="1">
      <c r="A157" s="40"/>
      <c r="B157" s="41"/>
      <c r="C157" s="214" t="s">
        <v>226</v>
      </c>
      <c r="D157" s="214" t="s">
        <v>192</v>
      </c>
      <c r="E157" s="215" t="s">
        <v>8503</v>
      </c>
      <c r="F157" s="216" t="s">
        <v>8504</v>
      </c>
      <c r="G157" s="217" t="s">
        <v>8410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578</v>
      </c>
      <c r="AT157" s="225" t="s">
        <v>192</v>
      </c>
      <c r="AU157" s="225" t="s">
        <v>82</v>
      </c>
      <c r="AY157" s="19" t="s">
        <v>190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578</v>
      </c>
      <c r="BM157" s="225" t="s">
        <v>8505</v>
      </c>
    </row>
    <row r="158" s="2" customFormat="1" ht="16.5" customHeight="1">
      <c r="A158" s="40"/>
      <c r="B158" s="41"/>
      <c r="C158" s="214" t="s">
        <v>327</v>
      </c>
      <c r="D158" s="214" t="s">
        <v>192</v>
      </c>
      <c r="E158" s="215" t="s">
        <v>8506</v>
      </c>
      <c r="F158" s="216" t="s">
        <v>8507</v>
      </c>
      <c r="G158" s="217" t="s">
        <v>8410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578</v>
      </c>
      <c r="AT158" s="225" t="s">
        <v>192</v>
      </c>
      <c r="AU158" s="225" t="s">
        <v>82</v>
      </c>
      <c r="AY158" s="19" t="s">
        <v>190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578</v>
      </c>
      <c r="BM158" s="225" t="s">
        <v>8508</v>
      </c>
    </row>
    <row r="159" s="2" customFormat="1" ht="16.5" customHeight="1">
      <c r="A159" s="40"/>
      <c r="B159" s="41"/>
      <c r="C159" s="214" t="s">
        <v>337</v>
      </c>
      <c r="D159" s="214" t="s">
        <v>192</v>
      </c>
      <c r="E159" s="215" t="s">
        <v>8509</v>
      </c>
      <c r="F159" s="216" t="s">
        <v>8510</v>
      </c>
      <c r="G159" s="217" t="s">
        <v>8410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578</v>
      </c>
      <c r="AT159" s="225" t="s">
        <v>192</v>
      </c>
      <c r="AU159" s="225" t="s">
        <v>82</v>
      </c>
      <c r="AY159" s="19" t="s">
        <v>190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578</v>
      </c>
      <c r="BM159" s="225" t="s">
        <v>8511</v>
      </c>
    </row>
    <row r="160" s="2" customFormat="1" ht="16.5" customHeight="1">
      <c r="A160" s="40"/>
      <c r="B160" s="41"/>
      <c r="C160" s="214" t="s">
        <v>344</v>
      </c>
      <c r="D160" s="214" t="s">
        <v>192</v>
      </c>
      <c r="E160" s="215" t="s">
        <v>8512</v>
      </c>
      <c r="F160" s="216" t="s">
        <v>8513</v>
      </c>
      <c r="G160" s="217" t="s">
        <v>8410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578</v>
      </c>
      <c r="AT160" s="225" t="s">
        <v>192</v>
      </c>
      <c r="AU160" s="225" t="s">
        <v>82</v>
      </c>
      <c r="AY160" s="19" t="s">
        <v>190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578</v>
      </c>
      <c r="BM160" s="225" t="s">
        <v>8514</v>
      </c>
    </row>
    <row r="161" s="2" customFormat="1" ht="16.5" customHeight="1">
      <c r="A161" s="40"/>
      <c r="B161" s="41"/>
      <c r="C161" s="214" t="s">
        <v>7</v>
      </c>
      <c r="D161" s="214" t="s">
        <v>192</v>
      </c>
      <c r="E161" s="215" t="s">
        <v>8515</v>
      </c>
      <c r="F161" s="216" t="s">
        <v>8516</v>
      </c>
      <c r="G161" s="217" t="s">
        <v>8410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578</v>
      </c>
      <c r="AT161" s="225" t="s">
        <v>192</v>
      </c>
      <c r="AU161" s="225" t="s">
        <v>82</v>
      </c>
      <c r="AY161" s="19" t="s">
        <v>190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578</v>
      </c>
      <c r="BM161" s="225" t="s">
        <v>8517</v>
      </c>
    </row>
    <row r="162" s="2" customFormat="1" ht="24.15" customHeight="1">
      <c r="A162" s="40"/>
      <c r="B162" s="41"/>
      <c r="C162" s="214" t="s">
        <v>359</v>
      </c>
      <c r="D162" s="214" t="s">
        <v>192</v>
      </c>
      <c r="E162" s="215" t="s">
        <v>8518</v>
      </c>
      <c r="F162" s="216" t="s">
        <v>8519</v>
      </c>
      <c r="G162" s="217" t="s">
        <v>8410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97" t="s">
        <v>19</v>
      </c>
      <c r="N162" s="298" t="s">
        <v>43</v>
      </c>
      <c r="O162" s="277"/>
      <c r="P162" s="299">
        <f>O162*H162</f>
        <v>0</v>
      </c>
      <c r="Q162" s="299">
        <v>0</v>
      </c>
      <c r="R162" s="299">
        <f>Q162*H162</f>
        <v>0</v>
      </c>
      <c r="S162" s="299">
        <v>0</v>
      </c>
      <c r="T162" s="30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578</v>
      </c>
      <c r="AT162" s="225" t="s">
        <v>192</v>
      </c>
      <c r="AU162" s="225" t="s">
        <v>82</v>
      </c>
      <c r="AY162" s="19" t="s">
        <v>190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578</v>
      </c>
      <c r="BM162" s="225" t="s">
        <v>8520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E0fpB5YdXCoLP9cPRanqYlzzDSZttPpGuPwgnq2VnENPiPWGKMfPVgnSkrXkRzgadG1lVnQ5IycpsHiC3f4Bkw==" hashValue="LDqx+wxyayNpCd9cTQHGcuXYjXgQJZfsMcOgKTtbUCeft4fS2EACRkin4oIJ/ixUqdqTFbCWo7jTDAfKyzME0Q==" algorithmName="SHA-512" password="C46D"/>
  <autoFilter ref="C92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2/011103000"/>
    <hyperlink ref="F101" r:id="rId2" display="https://podminky.urs.cz/item/CS_URS_2023_02/012002000"/>
    <hyperlink ref="F104" r:id="rId3" display="https://podminky.urs.cz/item/CS_URS_2023_02/013244000"/>
    <hyperlink ref="F108" r:id="rId4" display="https://podminky.urs.cz/item/CS_URS_2023_02/013254000"/>
    <hyperlink ref="F111" r:id="rId5" display="https://podminky.urs.cz/item/CS_URS_2023_02/022002000"/>
    <hyperlink ref="F117" r:id="rId6" display="https://podminky.urs.cz/item/CS_URS_2023_02/030001000"/>
    <hyperlink ref="F119" r:id="rId7" display="https://podminky.urs.cz/item/CS_URS_2023_02/035002000"/>
    <hyperlink ref="F124" r:id="rId8" display="https://podminky.urs.cz/item/CS_URS_2023_02/045002000"/>
    <hyperlink ref="F138" r:id="rId9" display="https://podminky.urs.cz/item/CS_URS_2023_02/061002000"/>
    <hyperlink ref="F143" r:id="rId10" display="https://podminky.urs.cz/item/CS_URS_2023_02/091003000"/>
    <hyperlink ref="F151" r:id="rId11" display="https://podminky.urs.cz/item/CS_URS_2023_02/091504000"/>
    <hyperlink ref="F154" r:id="rId12" display="https://podminky.urs.cz/item/CS_URS_2023_02/09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8521</v>
      </c>
      <c r="H4" s="22"/>
    </row>
    <row r="5" s="1" customFormat="1" ht="12" customHeight="1">
      <c r="B5" s="22"/>
      <c r="C5" s="301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302" t="s">
        <v>16</v>
      </c>
      <c r="D6" s="303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18. 10. 2023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4"/>
      <c r="C9" s="305" t="s">
        <v>53</v>
      </c>
      <c r="D9" s="306" t="s">
        <v>54</v>
      </c>
      <c r="E9" s="306" t="s">
        <v>177</v>
      </c>
      <c r="F9" s="307" t="s">
        <v>8522</v>
      </c>
      <c r="G9" s="187"/>
      <c r="H9" s="304"/>
    </row>
    <row r="10" s="2" customFormat="1" ht="26.4" customHeight="1">
      <c r="A10" s="40"/>
      <c r="B10" s="46"/>
      <c r="C10" s="308" t="s">
        <v>8523</v>
      </c>
      <c r="D10" s="308" t="s">
        <v>113</v>
      </c>
      <c r="E10" s="40"/>
      <c r="F10" s="40"/>
      <c r="G10" s="40"/>
      <c r="H10" s="46"/>
    </row>
    <row r="11" s="2" customFormat="1" ht="16.8" customHeight="1">
      <c r="A11" s="40"/>
      <c r="B11" s="46"/>
      <c r="C11" s="309" t="s">
        <v>682</v>
      </c>
      <c r="D11" s="310" t="s">
        <v>683</v>
      </c>
      <c r="E11" s="311" t="s">
        <v>214</v>
      </c>
      <c r="F11" s="312">
        <v>462.36000000000001</v>
      </c>
      <c r="G11" s="40"/>
      <c r="H11" s="46"/>
    </row>
    <row r="12" s="2" customFormat="1" ht="16.8" customHeight="1">
      <c r="A12" s="40"/>
      <c r="B12" s="46"/>
      <c r="C12" s="313" t="s">
        <v>19</v>
      </c>
      <c r="D12" s="313" t="s">
        <v>1350</v>
      </c>
      <c r="E12" s="19" t="s">
        <v>19</v>
      </c>
      <c r="F12" s="314">
        <v>0</v>
      </c>
      <c r="G12" s="40"/>
      <c r="H12" s="46"/>
    </row>
    <row r="13" s="2" customFormat="1" ht="16.8" customHeight="1">
      <c r="A13" s="40"/>
      <c r="B13" s="46"/>
      <c r="C13" s="313" t="s">
        <v>19</v>
      </c>
      <c r="D13" s="313" t="s">
        <v>8524</v>
      </c>
      <c r="E13" s="19" t="s">
        <v>19</v>
      </c>
      <c r="F13" s="314">
        <v>443.13999999999999</v>
      </c>
      <c r="G13" s="40"/>
      <c r="H13" s="46"/>
    </row>
    <row r="14" s="2" customFormat="1" ht="16.8" customHeight="1">
      <c r="A14" s="40"/>
      <c r="B14" s="46"/>
      <c r="C14" s="313" t="s">
        <v>19</v>
      </c>
      <c r="D14" s="313" t="s">
        <v>8525</v>
      </c>
      <c r="E14" s="19" t="s">
        <v>19</v>
      </c>
      <c r="F14" s="314">
        <v>19.219999999999999</v>
      </c>
      <c r="G14" s="40"/>
      <c r="H14" s="46"/>
    </row>
    <row r="15" s="2" customFormat="1" ht="16.8" customHeight="1">
      <c r="A15" s="40"/>
      <c r="B15" s="46"/>
      <c r="C15" s="313" t="s">
        <v>19</v>
      </c>
      <c r="D15" s="313" t="s">
        <v>243</v>
      </c>
      <c r="E15" s="19" t="s">
        <v>19</v>
      </c>
      <c r="F15" s="314">
        <v>462.36000000000001</v>
      </c>
      <c r="G15" s="40"/>
      <c r="H15" s="46"/>
    </row>
    <row r="16" s="2" customFormat="1" ht="16.8" customHeight="1">
      <c r="A16" s="40"/>
      <c r="B16" s="46"/>
      <c r="C16" s="315" t="s">
        <v>8526</v>
      </c>
      <c r="D16" s="40"/>
      <c r="E16" s="40"/>
      <c r="F16" s="40"/>
      <c r="G16" s="40"/>
      <c r="H16" s="46"/>
    </row>
    <row r="17" s="2" customFormat="1" ht="16.8" customHeight="1">
      <c r="A17" s="40"/>
      <c r="B17" s="46"/>
      <c r="C17" s="313" t="s">
        <v>2247</v>
      </c>
      <c r="D17" s="313" t="s">
        <v>8527</v>
      </c>
      <c r="E17" s="19" t="s">
        <v>214</v>
      </c>
      <c r="F17" s="314">
        <v>2446.6199999999999</v>
      </c>
      <c r="G17" s="40"/>
      <c r="H17" s="46"/>
    </row>
    <row r="18" s="2" customFormat="1" ht="16.8" customHeight="1">
      <c r="A18" s="40"/>
      <c r="B18" s="46"/>
      <c r="C18" s="313" t="s">
        <v>2252</v>
      </c>
      <c r="D18" s="313" t="s">
        <v>8528</v>
      </c>
      <c r="E18" s="19" t="s">
        <v>214</v>
      </c>
      <c r="F18" s="314">
        <v>8314.7299999999996</v>
      </c>
      <c r="G18" s="40"/>
      <c r="H18" s="46"/>
    </row>
    <row r="19" s="2" customFormat="1" ht="16.8" customHeight="1">
      <c r="A19" s="40"/>
      <c r="B19" s="46"/>
      <c r="C19" s="313" t="s">
        <v>2277</v>
      </c>
      <c r="D19" s="313" t="s">
        <v>8529</v>
      </c>
      <c r="E19" s="19" t="s">
        <v>214</v>
      </c>
      <c r="F19" s="314">
        <v>2768.337</v>
      </c>
      <c r="G19" s="40"/>
      <c r="H19" s="46"/>
    </row>
    <row r="20" s="2" customFormat="1" ht="16.8" customHeight="1">
      <c r="A20" s="40"/>
      <c r="B20" s="46"/>
      <c r="C20" s="313" t="s">
        <v>2272</v>
      </c>
      <c r="D20" s="313" t="s">
        <v>8530</v>
      </c>
      <c r="E20" s="19" t="s">
        <v>214</v>
      </c>
      <c r="F20" s="314">
        <v>2446.6199999999999</v>
      </c>
      <c r="G20" s="40"/>
      <c r="H20" s="46"/>
    </row>
    <row r="21" s="2" customFormat="1" ht="16.8" customHeight="1">
      <c r="A21" s="40"/>
      <c r="B21" s="46"/>
      <c r="C21" s="313" t="s">
        <v>2296</v>
      </c>
      <c r="D21" s="313" t="s">
        <v>8531</v>
      </c>
      <c r="E21" s="19" t="s">
        <v>380</v>
      </c>
      <c r="F21" s="314">
        <v>2894.174</v>
      </c>
      <c r="G21" s="40"/>
      <c r="H21" s="46"/>
    </row>
    <row r="22" s="2" customFormat="1" ht="16.8" customHeight="1">
      <c r="A22" s="40"/>
      <c r="B22" s="46"/>
      <c r="C22" s="313" t="s">
        <v>2842</v>
      </c>
      <c r="D22" s="313" t="s">
        <v>8532</v>
      </c>
      <c r="E22" s="19" t="s">
        <v>214</v>
      </c>
      <c r="F22" s="314">
        <v>1123.9000000000001</v>
      </c>
      <c r="G22" s="40"/>
      <c r="H22" s="46"/>
    </row>
    <row r="23" s="2" customFormat="1" ht="16.8" customHeight="1">
      <c r="A23" s="40"/>
      <c r="B23" s="46"/>
      <c r="C23" s="313" t="s">
        <v>4326</v>
      </c>
      <c r="D23" s="313" t="s">
        <v>8533</v>
      </c>
      <c r="E23" s="19" t="s">
        <v>214</v>
      </c>
      <c r="F23" s="314">
        <v>1205.461</v>
      </c>
      <c r="G23" s="40"/>
      <c r="H23" s="46"/>
    </row>
    <row r="24" s="2" customFormat="1" ht="16.8" customHeight="1">
      <c r="A24" s="40"/>
      <c r="B24" s="46"/>
      <c r="C24" s="313" t="s">
        <v>4331</v>
      </c>
      <c r="D24" s="313" t="s">
        <v>8534</v>
      </c>
      <c r="E24" s="19" t="s">
        <v>214</v>
      </c>
      <c r="F24" s="314">
        <v>2421.1350000000002</v>
      </c>
      <c r="G24" s="40"/>
      <c r="H24" s="46"/>
    </row>
    <row r="25" s="2" customFormat="1" ht="16.8" customHeight="1">
      <c r="A25" s="40"/>
      <c r="B25" s="46"/>
      <c r="C25" s="313" t="s">
        <v>4352</v>
      </c>
      <c r="D25" s="313" t="s">
        <v>8535</v>
      </c>
      <c r="E25" s="19" t="s">
        <v>214</v>
      </c>
      <c r="F25" s="314">
        <v>1277.268</v>
      </c>
      <c r="G25" s="40"/>
      <c r="H25" s="46"/>
    </row>
    <row r="26" s="2" customFormat="1" ht="16.8" customHeight="1">
      <c r="A26" s="40"/>
      <c r="B26" s="46"/>
      <c r="C26" s="313" t="s">
        <v>4372</v>
      </c>
      <c r="D26" s="313" t="s">
        <v>8536</v>
      </c>
      <c r="E26" s="19" t="s">
        <v>214</v>
      </c>
      <c r="F26" s="314">
        <v>1210.567</v>
      </c>
      <c r="G26" s="40"/>
      <c r="H26" s="46"/>
    </row>
    <row r="27" s="2" customFormat="1" ht="16.8" customHeight="1">
      <c r="A27" s="40"/>
      <c r="B27" s="46"/>
      <c r="C27" s="313" t="s">
        <v>2850</v>
      </c>
      <c r="D27" s="313" t="s">
        <v>2851</v>
      </c>
      <c r="E27" s="19" t="s">
        <v>195</v>
      </c>
      <c r="F27" s="314">
        <v>248.81399999999999</v>
      </c>
      <c r="G27" s="40"/>
      <c r="H27" s="46"/>
    </row>
    <row r="28" s="2" customFormat="1" ht="16.8" customHeight="1">
      <c r="A28" s="40"/>
      <c r="B28" s="46"/>
      <c r="C28" s="309" t="s">
        <v>685</v>
      </c>
      <c r="D28" s="310" t="s">
        <v>683</v>
      </c>
      <c r="E28" s="311" t="s">
        <v>214</v>
      </c>
      <c r="F28" s="312">
        <v>450.93000000000001</v>
      </c>
      <c r="G28" s="40"/>
      <c r="H28" s="46"/>
    </row>
    <row r="29" s="2" customFormat="1" ht="16.8" customHeight="1">
      <c r="A29" s="40"/>
      <c r="B29" s="46"/>
      <c r="C29" s="313" t="s">
        <v>19</v>
      </c>
      <c r="D29" s="313" t="s">
        <v>1350</v>
      </c>
      <c r="E29" s="19" t="s">
        <v>19</v>
      </c>
      <c r="F29" s="314">
        <v>0</v>
      </c>
      <c r="G29" s="40"/>
      <c r="H29" s="46"/>
    </row>
    <row r="30" s="2" customFormat="1" ht="16.8" customHeight="1">
      <c r="A30" s="40"/>
      <c r="B30" s="46"/>
      <c r="C30" s="313" t="s">
        <v>19</v>
      </c>
      <c r="D30" s="313" t="s">
        <v>8537</v>
      </c>
      <c r="E30" s="19" t="s">
        <v>19</v>
      </c>
      <c r="F30" s="314">
        <v>450.93000000000001</v>
      </c>
      <c r="G30" s="40"/>
      <c r="H30" s="46"/>
    </row>
    <row r="31" s="2" customFormat="1" ht="16.8" customHeight="1">
      <c r="A31" s="40"/>
      <c r="B31" s="46"/>
      <c r="C31" s="315" t="s">
        <v>8526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313" t="s">
        <v>2247</v>
      </c>
      <c r="D32" s="313" t="s">
        <v>8527</v>
      </c>
      <c r="E32" s="19" t="s">
        <v>214</v>
      </c>
      <c r="F32" s="314">
        <v>2446.6199999999999</v>
      </c>
      <c r="G32" s="40"/>
      <c r="H32" s="46"/>
    </row>
    <row r="33" s="2" customFormat="1" ht="16.8" customHeight="1">
      <c r="A33" s="40"/>
      <c r="B33" s="46"/>
      <c r="C33" s="313" t="s">
        <v>2252</v>
      </c>
      <c r="D33" s="313" t="s">
        <v>8528</v>
      </c>
      <c r="E33" s="19" t="s">
        <v>214</v>
      </c>
      <c r="F33" s="314">
        <v>8314.7299999999996</v>
      </c>
      <c r="G33" s="40"/>
      <c r="H33" s="46"/>
    </row>
    <row r="34" s="2" customFormat="1" ht="16.8" customHeight="1">
      <c r="A34" s="40"/>
      <c r="B34" s="46"/>
      <c r="C34" s="313" t="s">
        <v>2277</v>
      </c>
      <c r="D34" s="313" t="s">
        <v>8529</v>
      </c>
      <c r="E34" s="19" t="s">
        <v>214</v>
      </c>
      <c r="F34" s="314">
        <v>2768.337</v>
      </c>
      <c r="G34" s="40"/>
      <c r="H34" s="46"/>
    </row>
    <row r="35" s="2" customFormat="1" ht="16.8" customHeight="1">
      <c r="A35" s="40"/>
      <c r="B35" s="46"/>
      <c r="C35" s="313" t="s">
        <v>2272</v>
      </c>
      <c r="D35" s="313" t="s">
        <v>8530</v>
      </c>
      <c r="E35" s="19" t="s">
        <v>214</v>
      </c>
      <c r="F35" s="314">
        <v>2446.6199999999999</v>
      </c>
      <c r="G35" s="40"/>
      <c r="H35" s="46"/>
    </row>
    <row r="36" s="2" customFormat="1" ht="16.8" customHeight="1">
      <c r="A36" s="40"/>
      <c r="B36" s="46"/>
      <c r="C36" s="313" t="s">
        <v>2296</v>
      </c>
      <c r="D36" s="313" t="s">
        <v>8531</v>
      </c>
      <c r="E36" s="19" t="s">
        <v>380</v>
      </c>
      <c r="F36" s="314">
        <v>2894.174</v>
      </c>
      <c r="G36" s="40"/>
      <c r="H36" s="46"/>
    </row>
    <row r="37" s="2" customFormat="1" ht="16.8" customHeight="1">
      <c r="A37" s="40"/>
      <c r="B37" s="46"/>
      <c r="C37" s="313" t="s">
        <v>2842</v>
      </c>
      <c r="D37" s="313" t="s">
        <v>8532</v>
      </c>
      <c r="E37" s="19" t="s">
        <v>214</v>
      </c>
      <c r="F37" s="314">
        <v>1123.9000000000001</v>
      </c>
      <c r="G37" s="40"/>
      <c r="H37" s="46"/>
    </row>
    <row r="38" s="2" customFormat="1" ht="16.8" customHeight="1">
      <c r="A38" s="40"/>
      <c r="B38" s="46"/>
      <c r="C38" s="313" t="s">
        <v>4211</v>
      </c>
      <c r="D38" s="313" t="s">
        <v>8538</v>
      </c>
      <c r="E38" s="19" t="s">
        <v>214</v>
      </c>
      <c r="F38" s="314">
        <v>1283.364</v>
      </c>
      <c r="G38" s="40"/>
      <c r="H38" s="46"/>
    </row>
    <row r="39" s="2" customFormat="1" ht="16.8" customHeight="1">
      <c r="A39" s="40"/>
      <c r="B39" s="46"/>
      <c r="C39" s="313" t="s">
        <v>4216</v>
      </c>
      <c r="D39" s="313" t="s">
        <v>8539</v>
      </c>
      <c r="E39" s="19" t="s">
        <v>214</v>
      </c>
      <c r="F39" s="314">
        <v>1283.364</v>
      </c>
      <c r="G39" s="40"/>
      <c r="H39" s="46"/>
    </row>
    <row r="40" s="2" customFormat="1" ht="16.8" customHeight="1">
      <c r="A40" s="40"/>
      <c r="B40" s="46"/>
      <c r="C40" s="313" t="s">
        <v>4221</v>
      </c>
      <c r="D40" s="313" t="s">
        <v>8540</v>
      </c>
      <c r="E40" s="19" t="s">
        <v>214</v>
      </c>
      <c r="F40" s="314">
        <v>1282.77</v>
      </c>
      <c r="G40" s="40"/>
      <c r="H40" s="46"/>
    </row>
    <row r="41" s="2" customFormat="1" ht="16.8" customHeight="1">
      <c r="A41" s="40"/>
      <c r="B41" s="46"/>
      <c r="C41" s="313" t="s">
        <v>4238</v>
      </c>
      <c r="D41" s="313" t="s">
        <v>8541</v>
      </c>
      <c r="E41" s="19" t="s">
        <v>214</v>
      </c>
      <c r="F41" s="314">
        <v>1283.364</v>
      </c>
      <c r="G41" s="40"/>
      <c r="H41" s="46"/>
    </row>
    <row r="42" s="2" customFormat="1" ht="16.8" customHeight="1">
      <c r="A42" s="40"/>
      <c r="B42" s="46"/>
      <c r="C42" s="313" t="s">
        <v>2850</v>
      </c>
      <c r="D42" s="313" t="s">
        <v>2851</v>
      </c>
      <c r="E42" s="19" t="s">
        <v>195</v>
      </c>
      <c r="F42" s="314">
        <v>248.81399999999999</v>
      </c>
      <c r="G42" s="40"/>
      <c r="H42" s="46"/>
    </row>
    <row r="43" s="2" customFormat="1" ht="16.8" customHeight="1">
      <c r="A43" s="40"/>
      <c r="B43" s="46"/>
      <c r="C43" s="313" t="s">
        <v>4299</v>
      </c>
      <c r="D43" s="313" t="s">
        <v>4300</v>
      </c>
      <c r="E43" s="19" t="s">
        <v>214</v>
      </c>
      <c r="F43" s="314">
        <v>1420.1980000000001</v>
      </c>
      <c r="G43" s="40"/>
      <c r="H43" s="46"/>
    </row>
    <row r="44" s="2" customFormat="1" ht="16.8" customHeight="1">
      <c r="A44" s="40"/>
      <c r="B44" s="46"/>
      <c r="C44" s="309" t="s">
        <v>687</v>
      </c>
      <c r="D44" s="310" t="s">
        <v>683</v>
      </c>
      <c r="E44" s="311" t="s">
        <v>214</v>
      </c>
      <c r="F44" s="312">
        <v>36.259999999999998</v>
      </c>
      <c r="G44" s="40"/>
      <c r="H44" s="46"/>
    </row>
    <row r="45" s="2" customFormat="1" ht="16.8" customHeight="1">
      <c r="A45" s="40"/>
      <c r="B45" s="46"/>
      <c r="C45" s="313" t="s">
        <v>19</v>
      </c>
      <c r="D45" s="313" t="s">
        <v>1350</v>
      </c>
      <c r="E45" s="19" t="s">
        <v>19</v>
      </c>
      <c r="F45" s="314">
        <v>0</v>
      </c>
      <c r="G45" s="40"/>
      <c r="H45" s="46"/>
    </row>
    <row r="46" s="2" customFormat="1" ht="16.8" customHeight="1">
      <c r="A46" s="40"/>
      <c r="B46" s="46"/>
      <c r="C46" s="313" t="s">
        <v>19</v>
      </c>
      <c r="D46" s="313" t="s">
        <v>8542</v>
      </c>
      <c r="E46" s="19" t="s">
        <v>19</v>
      </c>
      <c r="F46" s="314">
        <v>36.259999999999998</v>
      </c>
      <c r="G46" s="40"/>
      <c r="H46" s="46"/>
    </row>
    <row r="47" s="2" customFormat="1" ht="16.8" customHeight="1">
      <c r="A47" s="40"/>
      <c r="B47" s="46"/>
      <c r="C47" s="315" t="s">
        <v>8526</v>
      </c>
      <c r="D47" s="40"/>
      <c r="E47" s="40"/>
      <c r="F47" s="40"/>
      <c r="G47" s="40"/>
      <c r="H47" s="46"/>
    </row>
    <row r="48" s="2" customFormat="1" ht="16.8" customHeight="1">
      <c r="A48" s="40"/>
      <c r="B48" s="46"/>
      <c r="C48" s="313" t="s">
        <v>2247</v>
      </c>
      <c r="D48" s="313" t="s">
        <v>8527</v>
      </c>
      <c r="E48" s="19" t="s">
        <v>214</v>
      </c>
      <c r="F48" s="314">
        <v>2446.6199999999999</v>
      </c>
      <c r="G48" s="40"/>
      <c r="H48" s="46"/>
    </row>
    <row r="49" s="2" customFormat="1" ht="16.8" customHeight="1">
      <c r="A49" s="40"/>
      <c r="B49" s="46"/>
      <c r="C49" s="313" t="s">
        <v>2252</v>
      </c>
      <c r="D49" s="313" t="s">
        <v>8528</v>
      </c>
      <c r="E49" s="19" t="s">
        <v>214</v>
      </c>
      <c r="F49" s="314">
        <v>8314.7299999999996</v>
      </c>
      <c r="G49" s="40"/>
      <c r="H49" s="46"/>
    </row>
    <row r="50" s="2" customFormat="1" ht="16.8" customHeight="1">
      <c r="A50" s="40"/>
      <c r="B50" s="46"/>
      <c r="C50" s="313" t="s">
        <v>2277</v>
      </c>
      <c r="D50" s="313" t="s">
        <v>8529</v>
      </c>
      <c r="E50" s="19" t="s">
        <v>214</v>
      </c>
      <c r="F50" s="314">
        <v>2768.337</v>
      </c>
      <c r="G50" s="40"/>
      <c r="H50" s="46"/>
    </row>
    <row r="51" s="2" customFormat="1" ht="16.8" customHeight="1">
      <c r="A51" s="40"/>
      <c r="B51" s="46"/>
      <c r="C51" s="313" t="s">
        <v>2272</v>
      </c>
      <c r="D51" s="313" t="s">
        <v>8530</v>
      </c>
      <c r="E51" s="19" t="s">
        <v>214</v>
      </c>
      <c r="F51" s="314">
        <v>2446.6199999999999</v>
      </c>
      <c r="G51" s="40"/>
      <c r="H51" s="46"/>
    </row>
    <row r="52" s="2" customFormat="1" ht="16.8" customHeight="1">
      <c r="A52" s="40"/>
      <c r="B52" s="46"/>
      <c r="C52" s="313" t="s">
        <v>2296</v>
      </c>
      <c r="D52" s="313" t="s">
        <v>8531</v>
      </c>
      <c r="E52" s="19" t="s">
        <v>380</v>
      </c>
      <c r="F52" s="314">
        <v>2894.174</v>
      </c>
      <c r="G52" s="40"/>
      <c r="H52" s="46"/>
    </row>
    <row r="53" s="2" customFormat="1" ht="16.8" customHeight="1">
      <c r="A53" s="40"/>
      <c r="B53" s="46"/>
      <c r="C53" s="313" t="s">
        <v>2842</v>
      </c>
      <c r="D53" s="313" t="s">
        <v>8532</v>
      </c>
      <c r="E53" s="19" t="s">
        <v>214</v>
      </c>
      <c r="F53" s="314">
        <v>1123.9000000000001</v>
      </c>
      <c r="G53" s="40"/>
      <c r="H53" s="46"/>
    </row>
    <row r="54" s="2" customFormat="1" ht="16.8" customHeight="1">
      <c r="A54" s="40"/>
      <c r="B54" s="46"/>
      <c r="C54" s="313" t="s">
        <v>4140</v>
      </c>
      <c r="D54" s="313" t="s">
        <v>8543</v>
      </c>
      <c r="E54" s="19" t="s">
        <v>214</v>
      </c>
      <c r="F54" s="314">
        <v>89.260000000000005</v>
      </c>
      <c r="G54" s="40"/>
      <c r="H54" s="46"/>
    </row>
    <row r="55" s="2" customFormat="1" ht="16.8" customHeight="1">
      <c r="A55" s="40"/>
      <c r="B55" s="46"/>
      <c r="C55" s="313" t="s">
        <v>4145</v>
      </c>
      <c r="D55" s="313" t="s">
        <v>8544</v>
      </c>
      <c r="E55" s="19" t="s">
        <v>214</v>
      </c>
      <c r="F55" s="314">
        <v>89.260000000000005</v>
      </c>
      <c r="G55" s="40"/>
      <c r="H55" s="46"/>
    </row>
    <row r="56" s="2" customFormat="1" ht="16.8" customHeight="1">
      <c r="A56" s="40"/>
      <c r="B56" s="46"/>
      <c r="C56" s="313" t="s">
        <v>4150</v>
      </c>
      <c r="D56" s="313" t="s">
        <v>8545</v>
      </c>
      <c r="E56" s="19" t="s">
        <v>214</v>
      </c>
      <c r="F56" s="314">
        <v>89.260000000000005</v>
      </c>
      <c r="G56" s="40"/>
      <c r="H56" s="46"/>
    </row>
    <row r="57" s="2" customFormat="1" ht="16.8" customHeight="1">
      <c r="A57" s="40"/>
      <c r="B57" s="46"/>
      <c r="C57" s="313" t="s">
        <v>4173</v>
      </c>
      <c r="D57" s="313" t="s">
        <v>8546</v>
      </c>
      <c r="E57" s="19" t="s">
        <v>214</v>
      </c>
      <c r="F57" s="314">
        <v>95.140000000000001</v>
      </c>
      <c r="G57" s="40"/>
      <c r="H57" s="46"/>
    </row>
    <row r="58" s="2" customFormat="1" ht="16.8" customHeight="1">
      <c r="A58" s="40"/>
      <c r="B58" s="46"/>
      <c r="C58" s="313" t="s">
        <v>4199</v>
      </c>
      <c r="D58" s="313" t="s">
        <v>8547</v>
      </c>
      <c r="E58" s="19" t="s">
        <v>214</v>
      </c>
      <c r="F58" s="314">
        <v>89.260000000000005</v>
      </c>
      <c r="G58" s="40"/>
      <c r="H58" s="46"/>
    </row>
    <row r="59" s="2" customFormat="1" ht="16.8" customHeight="1">
      <c r="A59" s="40"/>
      <c r="B59" s="46"/>
      <c r="C59" s="313" t="s">
        <v>2850</v>
      </c>
      <c r="D59" s="313" t="s">
        <v>2851</v>
      </c>
      <c r="E59" s="19" t="s">
        <v>195</v>
      </c>
      <c r="F59" s="314">
        <v>248.81399999999999</v>
      </c>
      <c r="G59" s="40"/>
      <c r="H59" s="46"/>
    </row>
    <row r="60" s="2" customFormat="1" ht="16.8" customHeight="1">
      <c r="A60" s="40"/>
      <c r="B60" s="46"/>
      <c r="C60" s="313" t="s">
        <v>4156</v>
      </c>
      <c r="D60" s="313" t="s">
        <v>4157</v>
      </c>
      <c r="E60" s="19" t="s">
        <v>214</v>
      </c>
      <c r="F60" s="314">
        <v>93.724000000000004</v>
      </c>
      <c r="G60" s="40"/>
      <c r="H60" s="46"/>
    </row>
    <row r="61" s="2" customFormat="1" ht="16.8" customHeight="1">
      <c r="A61" s="40"/>
      <c r="B61" s="46"/>
      <c r="C61" s="309" t="s">
        <v>689</v>
      </c>
      <c r="D61" s="310" t="s">
        <v>683</v>
      </c>
      <c r="E61" s="311" t="s">
        <v>214</v>
      </c>
      <c r="F61" s="312">
        <v>831.84000000000003</v>
      </c>
      <c r="G61" s="40"/>
      <c r="H61" s="46"/>
    </row>
    <row r="62" s="2" customFormat="1" ht="16.8" customHeight="1">
      <c r="A62" s="40"/>
      <c r="B62" s="46"/>
      <c r="C62" s="313" t="s">
        <v>19</v>
      </c>
      <c r="D62" s="313" t="s">
        <v>1352</v>
      </c>
      <c r="E62" s="19" t="s">
        <v>19</v>
      </c>
      <c r="F62" s="314">
        <v>0</v>
      </c>
      <c r="G62" s="40"/>
      <c r="H62" s="46"/>
    </row>
    <row r="63" s="2" customFormat="1" ht="16.8" customHeight="1">
      <c r="A63" s="40"/>
      <c r="B63" s="46"/>
      <c r="C63" s="313" t="s">
        <v>19</v>
      </c>
      <c r="D63" s="313" t="s">
        <v>8548</v>
      </c>
      <c r="E63" s="19" t="s">
        <v>19</v>
      </c>
      <c r="F63" s="314">
        <v>434.45999999999998</v>
      </c>
      <c r="G63" s="40"/>
      <c r="H63" s="46"/>
    </row>
    <row r="64" s="2" customFormat="1" ht="16.8" customHeight="1">
      <c r="A64" s="40"/>
      <c r="B64" s="46"/>
      <c r="C64" s="313" t="s">
        <v>19</v>
      </c>
      <c r="D64" s="313" t="s">
        <v>8549</v>
      </c>
      <c r="E64" s="19" t="s">
        <v>19</v>
      </c>
      <c r="F64" s="314">
        <v>179.97</v>
      </c>
      <c r="G64" s="40"/>
      <c r="H64" s="46"/>
    </row>
    <row r="65" s="2" customFormat="1" ht="16.8" customHeight="1">
      <c r="A65" s="40"/>
      <c r="B65" s="46"/>
      <c r="C65" s="313" t="s">
        <v>19</v>
      </c>
      <c r="D65" s="313" t="s">
        <v>1514</v>
      </c>
      <c r="E65" s="19" t="s">
        <v>19</v>
      </c>
      <c r="F65" s="314">
        <v>0</v>
      </c>
      <c r="G65" s="40"/>
      <c r="H65" s="46"/>
    </row>
    <row r="66" s="2" customFormat="1" ht="16.8" customHeight="1">
      <c r="A66" s="40"/>
      <c r="B66" s="46"/>
      <c r="C66" s="313" t="s">
        <v>19</v>
      </c>
      <c r="D66" s="313" t="s">
        <v>8550</v>
      </c>
      <c r="E66" s="19" t="s">
        <v>19</v>
      </c>
      <c r="F66" s="314">
        <v>217.41</v>
      </c>
      <c r="G66" s="40"/>
      <c r="H66" s="46"/>
    </row>
    <row r="67" s="2" customFormat="1" ht="16.8" customHeight="1">
      <c r="A67" s="40"/>
      <c r="B67" s="46"/>
      <c r="C67" s="313" t="s">
        <v>19</v>
      </c>
      <c r="D67" s="313" t="s">
        <v>243</v>
      </c>
      <c r="E67" s="19" t="s">
        <v>19</v>
      </c>
      <c r="F67" s="314">
        <v>831.84000000000003</v>
      </c>
      <c r="G67" s="40"/>
      <c r="H67" s="46"/>
    </row>
    <row r="68" s="2" customFormat="1" ht="16.8" customHeight="1">
      <c r="A68" s="40"/>
      <c r="B68" s="46"/>
      <c r="C68" s="315" t="s">
        <v>8526</v>
      </c>
      <c r="D68" s="40"/>
      <c r="E68" s="40"/>
      <c r="F68" s="40"/>
      <c r="G68" s="40"/>
      <c r="H68" s="46"/>
    </row>
    <row r="69" s="2" customFormat="1" ht="16.8" customHeight="1">
      <c r="A69" s="40"/>
      <c r="B69" s="46"/>
      <c r="C69" s="313" t="s">
        <v>2247</v>
      </c>
      <c r="D69" s="313" t="s">
        <v>8527</v>
      </c>
      <c r="E69" s="19" t="s">
        <v>214</v>
      </c>
      <c r="F69" s="314">
        <v>2446.6199999999999</v>
      </c>
      <c r="G69" s="40"/>
      <c r="H69" s="46"/>
    </row>
    <row r="70" s="2" customFormat="1" ht="16.8" customHeight="1">
      <c r="A70" s="40"/>
      <c r="B70" s="46"/>
      <c r="C70" s="313" t="s">
        <v>2252</v>
      </c>
      <c r="D70" s="313" t="s">
        <v>8528</v>
      </c>
      <c r="E70" s="19" t="s">
        <v>214</v>
      </c>
      <c r="F70" s="314">
        <v>8314.7299999999996</v>
      </c>
      <c r="G70" s="40"/>
      <c r="H70" s="46"/>
    </row>
    <row r="71" s="2" customFormat="1" ht="16.8" customHeight="1">
      <c r="A71" s="40"/>
      <c r="B71" s="46"/>
      <c r="C71" s="313" t="s">
        <v>2277</v>
      </c>
      <c r="D71" s="313" t="s">
        <v>8529</v>
      </c>
      <c r="E71" s="19" t="s">
        <v>214</v>
      </c>
      <c r="F71" s="314">
        <v>2768.337</v>
      </c>
      <c r="G71" s="40"/>
      <c r="H71" s="46"/>
    </row>
    <row r="72" s="2" customFormat="1" ht="16.8" customHeight="1">
      <c r="A72" s="40"/>
      <c r="B72" s="46"/>
      <c r="C72" s="313" t="s">
        <v>2272</v>
      </c>
      <c r="D72" s="313" t="s">
        <v>8530</v>
      </c>
      <c r="E72" s="19" t="s">
        <v>214</v>
      </c>
      <c r="F72" s="314">
        <v>2446.6199999999999</v>
      </c>
      <c r="G72" s="40"/>
      <c r="H72" s="46"/>
    </row>
    <row r="73" s="2" customFormat="1" ht="16.8" customHeight="1">
      <c r="A73" s="40"/>
      <c r="B73" s="46"/>
      <c r="C73" s="313" t="s">
        <v>2296</v>
      </c>
      <c r="D73" s="313" t="s">
        <v>8531</v>
      </c>
      <c r="E73" s="19" t="s">
        <v>380</v>
      </c>
      <c r="F73" s="314">
        <v>2894.174</v>
      </c>
      <c r="G73" s="40"/>
      <c r="H73" s="46"/>
    </row>
    <row r="74" s="2" customFormat="1" ht="16.8" customHeight="1">
      <c r="A74" s="40"/>
      <c r="B74" s="46"/>
      <c r="C74" s="313" t="s">
        <v>2828</v>
      </c>
      <c r="D74" s="313" t="s">
        <v>8551</v>
      </c>
      <c r="E74" s="19" t="s">
        <v>214</v>
      </c>
      <c r="F74" s="314">
        <v>2785.54</v>
      </c>
      <c r="G74" s="40"/>
      <c r="H74" s="46"/>
    </row>
    <row r="75" s="2" customFormat="1" ht="16.8" customHeight="1">
      <c r="A75" s="40"/>
      <c r="B75" s="46"/>
      <c r="C75" s="313" t="s">
        <v>4211</v>
      </c>
      <c r="D75" s="313" t="s">
        <v>8538</v>
      </c>
      <c r="E75" s="19" t="s">
        <v>214</v>
      </c>
      <c r="F75" s="314">
        <v>1283.364</v>
      </c>
      <c r="G75" s="40"/>
      <c r="H75" s="46"/>
    </row>
    <row r="76" s="2" customFormat="1" ht="16.8" customHeight="1">
      <c r="A76" s="40"/>
      <c r="B76" s="46"/>
      <c r="C76" s="313" t="s">
        <v>4216</v>
      </c>
      <c r="D76" s="313" t="s">
        <v>8539</v>
      </c>
      <c r="E76" s="19" t="s">
        <v>214</v>
      </c>
      <c r="F76" s="314">
        <v>1283.364</v>
      </c>
      <c r="G76" s="40"/>
      <c r="H76" s="46"/>
    </row>
    <row r="77" s="2" customFormat="1" ht="16.8" customHeight="1">
      <c r="A77" s="40"/>
      <c r="B77" s="46"/>
      <c r="C77" s="313" t="s">
        <v>4221</v>
      </c>
      <c r="D77" s="313" t="s">
        <v>8540</v>
      </c>
      <c r="E77" s="19" t="s">
        <v>214</v>
      </c>
      <c r="F77" s="314">
        <v>1282.77</v>
      </c>
      <c r="G77" s="40"/>
      <c r="H77" s="46"/>
    </row>
    <row r="78" s="2" customFormat="1" ht="16.8" customHeight="1">
      <c r="A78" s="40"/>
      <c r="B78" s="46"/>
      <c r="C78" s="313" t="s">
        <v>4238</v>
      </c>
      <c r="D78" s="313" t="s">
        <v>8541</v>
      </c>
      <c r="E78" s="19" t="s">
        <v>214</v>
      </c>
      <c r="F78" s="314">
        <v>1283.364</v>
      </c>
      <c r="G78" s="40"/>
      <c r="H78" s="46"/>
    </row>
    <row r="79" s="2" customFormat="1" ht="16.8" customHeight="1">
      <c r="A79" s="40"/>
      <c r="B79" s="46"/>
      <c r="C79" s="313" t="s">
        <v>2850</v>
      </c>
      <c r="D79" s="313" t="s">
        <v>2851</v>
      </c>
      <c r="E79" s="19" t="s">
        <v>195</v>
      </c>
      <c r="F79" s="314">
        <v>248.81399999999999</v>
      </c>
      <c r="G79" s="40"/>
      <c r="H79" s="46"/>
    </row>
    <row r="80" s="2" customFormat="1" ht="16.8" customHeight="1">
      <c r="A80" s="40"/>
      <c r="B80" s="46"/>
      <c r="C80" s="313" t="s">
        <v>2835</v>
      </c>
      <c r="D80" s="313" t="s">
        <v>2836</v>
      </c>
      <c r="E80" s="19" t="s">
        <v>214</v>
      </c>
      <c r="F80" s="314">
        <v>1462.4090000000001</v>
      </c>
      <c r="G80" s="40"/>
      <c r="H80" s="46"/>
    </row>
    <row r="81" s="2" customFormat="1" ht="16.8" customHeight="1">
      <c r="A81" s="40"/>
      <c r="B81" s="46"/>
      <c r="C81" s="313" t="s">
        <v>4299</v>
      </c>
      <c r="D81" s="313" t="s">
        <v>4300</v>
      </c>
      <c r="E81" s="19" t="s">
        <v>214</v>
      </c>
      <c r="F81" s="314">
        <v>1420.1980000000001</v>
      </c>
      <c r="G81" s="40"/>
      <c r="H81" s="46"/>
    </row>
    <row r="82" s="2" customFormat="1" ht="16.8" customHeight="1">
      <c r="A82" s="40"/>
      <c r="B82" s="46"/>
      <c r="C82" s="309" t="s">
        <v>691</v>
      </c>
      <c r="D82" s="310" t="s">
        <v>683</v>
      </c>
      <c r="E82" s="311" t="s">
        <v>214</v>
      </c>
      <c r="F82" s="312">
        <v>511.51999999999998</v>
      </c>
      <c r="G82" s="40"/>
      <c r="H82" s="46"/>
    </row>
    <row r="83" s="2" customFormat="1" ht="16.8" customHeight="1">
      <c r="A83" s="40"/>
      <c r="B83" s="46"/>
      <c r="C83" s="313" t="s">
        <v>19</v>
      </c>
      <c r="D83" s="313" t="s">
        <v>1352</v>
      </c>
      <c r="E83" s="19" t="s">
        <v>19</v>
      </c>
      <c r="F83" s="314">
        <v>0</v>
      </c>
      <c r="G83" s="40"/>
      <c r="H83" s="46"/>
    </row>
    <row r="84" s="2" customFormat="1" ht="16.8" customHeight="1">
      <c r="A84" s="40"/>
      <c r="B84" s="46"/>
      <c r="C84" s="313" t="s">
        <v>19</v>
      </c>
      <c r="D84" s="313" t="s">
        <v>8552</v>
      </c>
      <c r="E84" s="19" t="s">
        <v>19</v>
      </c>
      <c r="F84" s="314">
        <v>447.37</v>
      </c>
      <c r="G84" s="40"/>
      <c r="H84" s="46"/>
    </row>
    <row r="85" s="2" customFormat="1" ht="16.8" customHeight="1">
      <c r="A85" s="40"/>
      <c r="B85" s="46"/>
      <c r="C85" s="313" t="s">
        <v>19</v>
      </c>
      <c r="D85" s="313" t="s">
        <v>1514</v>
      </c>
      <c r="E85" s="19" t="s">
        <v>19</v>
      </c>
      <c r="F85" s="314">
        <v>0</v>
      </c>
      <c r="G85" s="40"/>
      <c r="H85" s="46"/>
    </row>
    <row r="86" s="2" customFormat="1" ht="16.8" customHeight="1">
      <c r="A86" s="40"/>
      <c r="B86" s="46"/>
      <c r="C86" s="313" t="s">
        <v>19</v>
      </c>
      <c r="D86" s="313" t="s">
        <v>8553</v>
      </c>
      <c r="E86" s="19" t="s">
        <v>19</v>
      </c>
      <c r="F86" s="314">
        <v>64.150000000000006</v>
      </c>
      <c r="G86" s="40"/>
      <c r="H86" s="46"/>
    </row>
    <row r="87" s="2" customFormat="1" ht="16.8" customHeight="1">
      <c r="A87" s="40"/>
      <c r="B87" s="46"/>
      <c r="C87" s="313" t="s">
        <v>19</v>
      </c>
      <c r="D87" s="313" t="s">
        <v>243</v>
      </c>
      <c r="E87" s="19" t="s">
        <v>19</v>
      </c>
      <c r="F87" s="314">
        <v>511.51999999999998</v>
      </c>
      <c r="G87" s="40"/>
      <c r="H87" s="46"/>
    </row>
    <row r="88" s="2" customFormat="1" ht="16.8" customHeight="1">
      <c r="A88" s="40"/>
      <c r="B88" s="46"/>
      <c r="C88" s="315" t="s">
        <v>8526</v>
      </c>
      <c r="D88" s="40"/>
      <c r="E88" s="40"/>
      <c r="F88" s="40"/>
      <c r="G88" s="40"/>
      <c r="H88" s="46"/>
    </row>
    <row r="89" s="2" customFormat="1" ht="16.8" customHeight="1">
      <c r="A89" s="40"/>
      <c r="B89" s="46"/>
      <c r="C89" s="313" t="s">
        <v>2247</v>
      </c>
      <c r="D89" s="313" t="s">
        <v>8527</v>
      </c>
      <c r="E89" s="19" t="s">
        <v>214</v>
      </c>
      <c r="F89" s="314">
        <v>2446.6199999999999</v>
      </c>
      <c r="G89" s="40"/>
      <c r="H89" s="46"/>
    </row>
    <row r="90" s="2" customFormat="1" ht="16.8" customHeight="1">
      <c r="A90" s="40"/>
      <c r="B90" s="46"/>
      <c r="C90" s="313" t="s">
        <v>2252</v>
      </c>
      <c r="D90" s="313" t="s">
        <v>8528</v>
      </c>
      <c r="E90" s="19" t="s">
        <v>214</v>
      </c>
      <c r="F90" s="314">
        <v>8314.7299999999996</v>
      </c>
      <c r="G90" s="40"/>
      <c r="H90" s="46"/>
    </row>
    <row r="91" s="2" customFormat="1" ht="16.8" customHeight="1">
      <c r="A91" s="40"/>
      <c r="B91" s="46"/>
      <c r="C91" s="313" t="s">
        <v>2277</v>
      </c>
      <c r="D91" s="313" t="s">
        <v>8529</v>
      </c>
      <c r="E91" s="19" t="s">
        <v>214</v>
      </c>
      <c r="F91" s="314">
        <v>2768.337</v>
      </c>
      <c r="G91" s="40"/>
      <c r="H91" s="46"/>
    </row>
    <row r="92" s="2" customFormat="1" ht="16.8" customHeight="1">
      <c r="A92" s="40"/>
      <c r="B92" s="46"/>
      <c r="C92" s="313" t="s">
        <v>2272</v>
      </c>
      <c r="D92" s="313" t="s">
        <v>8530</v>
      </c>
      <c r="E92" s="19" t="s">
        <v>214</v>
      </c>
      <c r="F92" s="314">
        <v>2446.6199999999999</v>
      </c>
      <c r="G92" s="40"/>
      <c r="H92" s="46"/>
    </row>
    <row r="93" s="2" customFormat="1" ht="16.8" customHeight="1">
      <c r="A93" s="40"/>
      <c r="B93" s="46"/>
      <c r="C93" s="313" t="s">
        <v>2296</v>
      </c>
      <c r="D93" s="313" t="s">
        <v>8531</v>
      </c>
      <c r="E93" s="19" t="s">
        <v>380</v>
      </c>
      <c r="F93" s="314">
        <v>2894.174</v>
      </c>
      <c r="G93" s="40"/>
      <c r="H93" s="46"/>
    </row>
    <row r="94" s="2" customFormat="1" ht="16.8" customHeight="1">
      <c r="A94" s="40"/>
      <c r="B94" s="46"/>
      <c r="C94" s="313" t="s">
        <v>2828</v>
      </c>
      <c r="D94" s="313" t="s">
        <v>8551</v>
      </c>
      <c r="E94" s="19" t="s">
        <v>214</v>
      </c>
      <c r="F94" s="314">
        <v>2785.54</v>
      </c>
      <c r="G94" s="40"/>
      <c r="H94" s="46"/>
    </row>
    <row r="95" s="2" customFormat="1" ht="16.8" customHeight="1">
      <c r="A95" s="40"/>
      <c r="B95" s="46"/>
      <c r="C95" s="313" t="s">
        <v>4326</v>
      </c>
      <c r="D95" s="313" t="s">
        <v>8533</v>
      </c>
      <c r="E95" s="19" t="s">
        <v>214</v>
      </c>
      <c r="F95" s="314">
        <v>1205.461</v>
      </c>
      <c r="G95" s="40"/>
      <c r="H95" s="46"/>
    </row>
    <row r="96" s="2" customFormat="1" ht="16.8" customHeight="1">
      <c r="A96" s="40"/>
      <c r="B96" s="46"/>
      <c r="C96" s="313" t="s">
        <v>4331</v>
      </c>
      <c r="D96" s="313" t="s">
        <v>8534</v>
      </c>
      <c r="E96" s="19" t="s">
        <v>214</v>
      </c>
      <c r="F96" s="314">
        <v>2421.1350000000002</v>
      </c>
      <c r="G96" s="40"/>
      <c r="H96" s="46"/>
    </row>
    <row r="97" s="2" customFormat="1" ht="16.8" customHeight="1">
      <c r="A97" s="40"/>
      <c r="B97" s="46"/>
      <c r="C97" s="313" t="s">
        <v>4352</v>
      </c>
      <c r="D97" s="313" t="s">
        <v>8535</v>
      </c>
      <c r="E97" s="19" t="s">
        <v>214</v>
      </c>
      <c r="F97" s="314">
        <v>1277.268</v>
      </c>
      <c r="G97" s="40"/>
      <c r="H97" s="46"/>
    </row>
    <row r="98" s="2" customFormat="1" ht="16.8" customHeight="1">
      <c r="A98" s="40"/>
      <c r="B98" s="46"/>
      <c r="C98" s="313" t="s">
        <v>4372</v>
      </c>
      <c r="D98" s="313" t="s">
        <v>8536</v>
      </c>
      <c r="E98" s="19" t="s">
        <v>214</v>
      </c>
      <c r="F98" s="314">
        <v>1210.567</v>
      </c>
      <c r="G98" s="40"/>
      <c r="H98" s="46"/>
    </row>
    <row r="99" s="2" customFormat="1" ht="16.8" customHeight="1">
      <c r="A99" s="40"/>
      <c r="B99" s="46"/>
      <c r="C99" s="313" t="s">
        <v>2850</v>
      </c>
      <c r="D99" s="313" t="s">
        <v>2851</v>
      </c>
      <c r="E99" s="19" t="s">
        <v>195</v>
      </c>
      <c r="F99" s="314">
        <v>248.81399999999999</v>
      </c>
      <c r="G99" s="40"/>
      <c r="H99" s="46"/>
    </row>
    <row r="100" s="2" customFormat="1" ht="16.8" customHeight="1">
      <c r="A100" s="40"/>
      <c r="B100" s="46"/>
      <c r="C100" s="313" t="s">
        <v>2835</v>
      </c>
      <c r="D100" s="313" t="s">
        <v>2836</v>
      </c>
      <c r="E100" s="19" t="s">
        <v>214</v>
      </c>
      <c r="F100" s="314">
        <v>1462.4090000000001</v>
      </c>
      <c r="G100" s="40"/>
      <c r="H100" s="46"/>
    </row>
    <row r="101" s="2" customFormat="1" ht="16.8" customHeight="1">
      <c r="A101" s="40"/>
      <c r="B101" s="46"/>
      <c r="C101" s="309" t="s">
        <v>693</v>
      </c>
      <c r="D101" s="310" t="s">
        <v>683</v>
      </c>
      <c r="E101" s="311" t="s">
        <v>214</v>
      </c>
      <c r="F101" s="312">
        <v>49.409999999999997</v>
      </c>
      <c r="G101" s="40"/>
      <c r="H101" s="46"/>
    </row>
    <row r="102" s="2" customFormat="1" ht="16.8" customHeight="1">
      <c r="A102" s="40"/>
      <c r="B102" s="46"/>
      <c r="C102" s="313" t="s">
        <v>19</v>
      </c>
      <c r="D102" s="313" t="s">
        <v>1352</v>
      </c>
      <c r="E102" s="19" t="s">
        <v>19</v>
      </c>
      <c r="F102" s="314">
        <v>0</v>
      </c>
      <c r="G102" s="40"/>
      <c r="H102" s="46"/>
    </row>
    <row r="103" s="2" customFormat="1" ht="16.8" customHeight="1">
      <c r="A103" s="40"/>
      <c r="B103" s="46"/>
      <c r="C103" s="313" t="s">
        <v>19</v>
      </c>
      <c r="D103" s="313" t="s">
        <v>8554</v>
      </c>
      <c r="E103" s="19" t="s">
        <v>19</v>
      </c>
      <c r="F103" s="314">
        <v>33.649999999999999</v>
      </c>
      <c r="G103" s="40"/>
      <c r="H103" s="46"/>
    </row>
    <row r="104" s="2" customFormat="1" ht="16.8" customHeight="1">
      <c r="A104" s="40"/>
      <c r="B104" s="46"/>
      <c r="C104" s="313" t="s">
        <v>19</v>
      </c>
      <c r="D104" s="313" t="s">
        <v>1514</v>
      </c>
      <c r="E104" s="19" t="s">
        <v>19</v>
      </c>
      <c r="F104" s="314">
        <v>0</v>
      </c>
      <c r="G104" s="40"/>
      <c r="H104" s="46"/>
    </row>
    <row r="105" s="2" customFormat="1" ht="16.8" customHeight="1">
      <c r="A105" s="40"/>
      <c r="B105" s="46"/>
      <c r="C105" s="313" t="s">
        <v>19</v>
      </c>
      <c r="D105" s="313" t="s">
        <v>8555</v>
      </c>
      <c r="E105" s="19" t="s">
        <v>19</v>
      </c>
      <c r="F105" s="314">
        <v>15.76</v>
      </c>
      <c r="G105" s="40"/>
      <c r="H105" s="46"/>
    </row>
    <row r="106" s="2" customFormat="1" ht="16.8" customHeight="1">
      <c r="A106" s="40"/>
      <c r="B106" s="46"/>
      <c r="C106" s="313" t="s">
        <v>19</v>
      </c>
      <c r="D106" s="313" t="s">
        <v>243</v>
      </c>
      <c r="E106" s="19" t="s">
        <v>19</v>
      </c>
      <c r="F106" s="314">
        <v>49.409999999999997</v>
      </c>
      <c r="G106" s="40"/>
      <c r="H106" s="46"/>
    </row>
    <row r="107" s="2" customFormat="1" ht="16.8" customHeight="1">
      <c r="A107" s="40"/>
      <c r="B107" s="46"/>
      <c r="C107" s="315" t="s">
        <v>8526</v>
      </c>
      <c r="D107" s="40"/>
      <c r="E107" s="40"/>
      <c r="F107" s="40"/>
      <c r="G107" s="40"/>
      <c r="H107" s="46"/>
    </row>
    <row r="108" s="2" customFormat="1" ht="16.8" customHeight="1">
      <c r="A108" s="40"/>
      <c r="B108" s="46"/>
      <c r="C108" s="313" t="s">
        <v>2247</v>
      </c>
      <c r="D108" s="313" t="s">
        <v>8527</v>
      </c>
      <c r="E108" s="19" t="s">
        <v>214</v>
      </c>
      <c r="F108" s="314">
        <v>2446.6199999999999</v>
      </c>
      <c r="G108" s="40"/>
      <c r="H108" s="46"/>
    </row>
    <row r="109" s="2" customFormat="1" ht="16.8" customHeight="1">
      <c r="A109" s="40"/>
      <c r="B109" s="46"/>
      <c r="C109" s="313" t="s">
        <v>2252</v>
      </c>
      <c r="D109" s="313" t="s">
        <v>8528</v>
      </c>
      <c r="E109" s="19" t="s">
        <v>214</v>
      </c>
      <c r="F109" s="314">
        <v>8314.7299999999996</v>
      </c>
      <c r="G109" s="40"/>
      <c r="H109" s="46"/>
    </row>
    <row r="110" s="2" customFormat="1" ht="16.8" customHeight="1">
      <c r="A110" s="40"/>
      <c r="B110" s="46"/>
      <c r="C110" s="313" t="s">
        <v>2277</v>
      </c>
      <c r="D110" s="313" t="s">
        <v>8529</v>
      </c>
      <c r="E110" s="19" t="s">
        <v>214</v>
      </c>
      <c r="F110" s="314">
        <v>2768.337</v>
      </c>
      <c r="G110" s="40"/>
      <c r="H110" s="46"/>
    </row>
    <row r="111" s="2" customFormat="1" ht="16.8" customHeight="1">
      <c r="A111" s="40"/>
      <c r="B111" s="46"/>
      <c r="C111" s="313" t="s">
        <v>2272</v>
      </c>
      <c r="D111" s="313" t="s">
        <v>8530</v>
      </c>
      <c r="E111" s="19" t="s">
        <v>214</v>
      </c>
      <c r="F111" s="314">
        <v>2446.6199999999999</v>
      </c>
      <c r="G111" s="40"/>
      <c r="H111" s="46"/>
    </row>
    <row r="112" s="2" customFormat="1" ht="16.8" customHeight="1">
      <c r="A112" s="40"/>
      <c r="B112" s="46"/>
      <c r="C112" s="313" t="s">
        <v>2296</v>
      </c>
      <c r="D112" s="313" t="s">
        <v>8531</v>
      </c>
      <c r="E112" s="19" t="s">
        <v>380</v>
      </c>
      <c r="F112" s="314">
        <v>2894.174</v>
      </c>
      <c r="G112" s="40"/>
      <c r="H112" s="46"/>
    </row>
    <row r="113" s="2" customFormat="1" ht="16.8" customHeight="1">
      <c r="A113" s="40"/>
      <c r="B113" s="46"/>
      <c r="C113" s="313" t="s">
        <v>2828</v>
      </c>
      <c r="D113" s="313" t="s">
        <v>8551</v>
      </c>
      <c r="E113" s="19" t="s">
        <v>214</v>
      </c>
      <c r="F113" s="314">
        <v>2785.54</v>
      </c>
      <c r="G113" s="40"/>
      <c r="H113" s="46"/>
    </row>
    <row r="114" s="2" customFormat="1" ht="16.8" customHeight="1">
      <c r="A114" s="40"/>
      <c r="B114" s="46"/>
      <c r="C114" s="313" t="s">
        <v>4140</v>
      </c>
      <c r="D114" s="313" t="s">
        <v>8543</v>
      </c>
      <c r="E114" s="19" t="s">
        <v>214</v>
      </c>
      <c r="F114" s="314">
        <v>89.260000000000005</v>
      </c>
      <c r="G114" s="40"/>
      <c r="H114" s="46"/>
    </row>
    <row r="115" s="2" customFormat="1" ht="16.8" customHeight="1">
      <c r="A115" s="40"/>
      <c r="B115" s="46"/>
      <c r="C115" s="313" t="s">
        <v>4145</v>
      </c>
      <c r="D115" s="313" t="s">
        <v>8544</v>
      </c>
      <c r="E115" s="19" t="s">
        <v>214</v>
      </c>
      <c r="F115" s="314">
        <v>89.260000000000005</v>
      </c>
      <c r="G115" s="40"/>
      <c r="H115" s="46"/>
    </row>
    <row r="116" s="2" customFormat="1" ht="16.8" customHeight="1">
      <c r="A116" s="40"/>
      <c r="B116" s="46"/>
      <c r="C116" s="313" t="s">
        <v>4150</v>
      </c>
      <c r="D116" s="313" t="s">
        <v>8545</v>
      </c>
      <c r="E116" s="19" t="s">
        <v>214</v>
      </c>
      <c r="F116" s="314">
        <v>89.260000000000005</v>
      </c>
      <c r="G116" s="40"/>
      <c r="H116" s="46"/>
    </row>
    <row r="117" s="2" customFormat="1" ht="16.8" customHeight="1">
      <c r="A117" s="40"/>
      <c r="B117" s="46"/>
      <c r="C117" s="313" t="s">
        <v>4173</v>
      </c>
      <c r="D117" s="313" t="s">
        <v>8546</v>
      </c>
      <c r="E117" s="19" t="s">
        <v>214</v>
      </c>
      <c r="F117" s="314">
        <v>95.140000000000001</v>
      </c>
      <c r="G117" s="40"/>
      <c r="H117" s="46"/>
    </row>
    <row r="118" s="2" customFormat="1" ht="16.8" customHeight="1">
      <c r="A118" s="40"/>
      <c r="B118" s="46"/>
      <c r="C118" s="313" t="s">
        <v>4199</v>
      </c>
      <c r="D118" s="313" t="s">
        <v>8547</v>
      </c>
      <c r="E118" s="19" t="s">
        <v>214</v>
      </c>
      <c r="F118" s="314">
        <v>89.260000000000005</v>
      </c>
      <c r="G118" s="40"/>
      <c r="H118" s="46"/>
    </row>
    <row r="119" s="2" customFormat="1" ht="16.8" customHeight="1">
      <c r="A119" s="40"/>
      <c r="B119" s="46"/>
      <c r="C119" s="313" t="s">
        <v>2850</v>
      </c>
      <c r="D119" s="313" t="s">
        <v>2851</v>
      </c>
      <c r="E119" s="19" t="s">
        <v>195</v>
      </c>
      <c r="F119" s="314">
        <v>248.81399999999999</v>
      </c>
      <c r="G119" s="40"/>
      <c r="H119" s="46"/>
    </row>
    <row r="120" s="2" customFormat="1" ht="16.8" customHeight="1">
      <c r="A120" s="40"/>
      <c r="B120" s="46"/>
      <c r="C120" s="313" t="s">
        <v>2835</v>
      </c>
      <c r="D120" s="313" t="s">
        <v>2836</v>
      </c>
      <c r="E120" s="19" t="s">
        <v>214</v>
      </c>
      <c r="F120" s="314">
        <v>1462.4090000000001</v>
      </c>
      <c r="G120" s="40"/>
      <c r="H120" s="46"/>
    </row>
    <row r="121" s="2" customFormat="1" ht="16.8" customHeight="1">
      <c r="A121" s="40"/>
      <c r="B121" s="46"/>
      <c r="C121" s="313" t="s">
        <v>4156</v>
      </c>
      <c r="D121" s="313" t="s">
        <v>4157</v>
      </c>
      <c r="E121" s="19" t="s">
        <v>214</v>
      </c>
      <c r="F121" s="314">
        <v>93.724000000000004</v>
      </c>
      <c r="G121" s="40"/>
      <c r="H121" s="46"/>
    </row>
    <row r="122" s="2" customFormat="1" ht="16.8" customHeight="1">
      <c r="A122" s="40"/>
      <c r="B122" s="46"/>
      <c r="C122" s="309" t="s">
        <v>695</v>
      </c>
      <c r="D122" s="310" t="s">
        <v>696</v>
      </c>
      <c r="E122" s="311" t="s">
        <v>214</v>
      </c>
      <c r="F122" s="312">
        <v>66.700999999999993</v>
      </c>
      <c r="G122" s="40"/>
      <c r="H122" s="46"/>
    </row>
    <row r="123" s="2" customFormat="1" ht="16.8" customHeight="1">
      <c r="A123" s="40"/>
      <c r="B123" s="46"/>
      <c r="C123" s="313" t="s">
        <v>19</v>
      </c>
      <c r="D123" s="313" t="s">
        <v>4367</v>
      </c>
      <c r="E123" s="19" t="s">
        <v>19</v>
      </c>
      <c r="F123" s="314">
        <v>0</v>
      </c>
      <c r="G123" s="40"/>
      <c r="H123" s="46"/>
    </row>
    <row r="124" s="2" customFormat="1" ht="16.8" customHeight="1">
      <c r="A124" s="40"/>
      <c r="B124" s="46"/>
      <c r="C124" s="313" t="s">
        <v>19</v>
      </c>
      <c r="D124" s="313" t="s">
        <v>8556</v>
      </c>
      <c r="E124" s="19" t="s">
        <v>19</v>
      </c>
      <c r="F124" s="314">
        <v>8.0600000000000005</v>
      </c>
      <c r="G124" s="40"/>
      <c r="H124" s="46"/>
    </row>
    <row r="125" s="2" customFormat="1" ht="16.8" customHeight="1">
      <c r="A125" s="40"/>
      <c r="B125" s="46"/>
      <c r="C125" s="313" t="s">
        <v>19</v>
      </c>
      <c r="D125" s="313" t="s">
        <v>8557</v>
      </c>
      <c r="E125" s="19" t="s">
        <v>19</v>
      </c>
      <c r="F125" s="314">
        <v>14.755000000000001</v>
      </c>
      <c r="G125" s="40"/>
      <c r="H125" s="46"/>
    </row>
    <row r="126" s="2" customFormat="1" ht="16.8" customHeight="1">
      <c r="A126" s="40"/>
      <c r="B126" s="46"/>
      <c r="C126" s="313" t="s">
        <v>19</v>
      </c>
      <c r="D126" s="313" t="s">
        <v>4369</v>
      </c>
      <c r="E126" s="19" t="s">
        <v>19</v>
      </c>
      <c r="F126" s="314">
        <v>0</v>
      </c>
      <c r="G126" s="40"/>
      <c r="H126" s="46"/>
    </row>
    <row r="127" s="2" customFormat="1" ht="16.8" customHeight="1">
      <c r="A127" s="40"/>
      <c r="B127" s="46"/>
      <c r="C127" s="313" t="s">
        <v>19</v>
      </c>
      <c r="D127" s="313" t="s">
        <v>8556</v>
      </c>
      <c r="E127" s="19" t="s">
        <v>19</v>
      </c>
      <c r="F127" s="314">
        <v>8.0600000000000005</v>
      </c>
      <c r="G127" s="40"/>
      <c r="H127" s="46"/>
    </row>
    <row r="128" s="2" customFormat="1" ht="16.8" customHeight="1">
      <c r="A128" s="40"/>
      <c r="B128" s="46"/>
      <c r="C128" s="313" t="s">
        <v>19</v>
      </c>
      <c r="D128" s="313" t="s">
        <v>8557</v>
      </c>
      <c r="E128" s="19" t="s">
        <v>19</v>
      </c>
      <c r="F128" s="314">
        <v>14.755000000000001</v>
      </c>
      <c r="G128" s="40"/>
      <c r="H128" s="46"/>
    </row>
    <row r="129" s="2" customFormat="1" ht="16.8" customHeight="1">
      <c r="A129" s="40"/>
      <c r="B129" s="46"/>
      <c r="C129" s="313" t="s">
        <v>19</v>
      </c>
      <c r="D129" s="313" t="s">
        <v>1514</v>
      </c>
      <c r="E129" s="19" t="s">
        <v>19</v>
      </c>
      <c r="F129" s="314">
        <v>0</v>
      </c>
      <c r="G129" s="40"/>
      <c r="H129" s="46"/>
    </row>
    <row r="130" s="2" customFormat="1" ht="16.8" customHeight="1">
      <c r="A130" s="40"/>
      <c r="B130" s="46"/>
      <c r="C130" s="313" t="s">
        <v>19</v>
      </c>
      <c r="D130" s="313" t="s">
        <v>8558</v>
      </c>
      <c r="E130" s="19" t="s">
        <v>19</v>
      </c>
      <c r="F130" s="314">
        <v>4.6799999999999997</v>
      </c>
      <c r="G130" s="40"/>
      <c r="H130" s="46"/>
    </row>
    <row r="131" s="2" customFormat="1" ht="16.8" customHeight="1">
      <c r="A131" s="40"/>
      <c r="B131" s="46"/>
      <c r="C131" s="313" t="s">
        <v>19</v>
      </c>
      <c r="D131" s="313" t="s">
        <v>2449</v>
      </c>
      <c r="E131" s="19" t="s">
        <v>19</v>
      </c>
      <c r="F131" s="314">
        <v>0</v>
      </c>
      <c r="G131" s="40"/>
      <c r="H131" s="46"/>
    </row>
    <row r="132" s="2" customFormat="1" ht="16.8" customHeight="1">
      <c r="A132" s="40"/>
      <c r="B132" s="46"/>
      <c r="C132" s="313" t="s">
        <v>19</v>
      </c>
      <c r="D132" s="313" t="s">
        <v>8559</v>
      </c>
      <c r="E132" s="19" t="s">
        <v>19</v>
      </c>
      <c r="F132" s="314">
        <v>16.390999999999998</v>
      </c>
      <c r="G132" s="40"/>
      <c r="H132" s="46"/>
    </row>
    <row r="133" s="2" customFormat="1" ht="16.8" customHeight="1">
      <c r="A133" s="40"/>
      <c r="B133" s="46"/>
      <c r="C133" s="313" t="s">
        <v>19</v>
      </c>
      <c r="D133" s="313" t="s">
        <v>243</v>
      </c>
      <c r="E133" s="19" t="s">
        <v>19</v>
      </c>
      <c r="F133" s="314">
        <v>66.700999999999993</v>
      </c>
      <c r="G133" s="40"/>
      <c r="H133" s="46"/>
    </row>
    <row r="134" s="2" customFormat="1" ht="16.8" customHeight="1">
      <c r="A134" s="40"/>
      <c r="B134" s="46"/>
      <c r="C134" s="315" t="s">
        <v>8526</v>
      </c>
      <c r="D134" s="40"/>
      <c r="E134" s="40"/>
      <c r="F134" s="40"/>
      <c r="G134" s="40"/>
      <c r="H134" s="46"/>
    </row>
    <row r="135" s="2" customFormat="1" ht="16.8" customHeight="1">
      <c r="A135" s="40"/>
      <c r="B135" s="46"/>
      <c r="C135" s="313" t="s">
        <v>2267</v>
      </c>
      <c r="D135" s="313" t="s">
        <v>8560</v>
      </c>
      <c r="E135" s="19" t="s">
        <v>214</v>
      </c>
      <c r="F135" s="314">
        <v>66.700999999999993</v>
      </c>
      <c r="G135" s="40"/>
      <c r="H135" s="46"/>
    </row>
    <row r="136" s="2" customFormat="1" ht="16.8" customHeight="1">
      <c r="A136" s="40"/>
      <c r="B136" s="46"/>
      <c r="C136" s="313" t="s">
        <v>4326</v>
      </c>
      <c r="D136" s="313" t="s">
        <v>8533</v>
      </c>
      <c r="E136" s="19" t="s">
        <v>214</v>
      </c>
      <c r="F136" s="314">
        <v>1205.461</v>
      </c>
      <c r="G136" s="40"/>
      <c r="H136" s="46"/>
    </row>
    <row r="137" s="2" customFormat="1" ht="16.8" customHeight="1">
      <c r="A137" s="40"/>
      <c r="B137" s="46"/>
      <c r="C137" s="313" t="s">
        <v>4346</v>
      </c>
      <c r="D137" s="313" t="s">
        <v>8561</v>
      </c>
      <c r="E137" s="19" t="s">
        <v>214</v>
      </c>
      <c r="F137" s="314">
        <v>133.40199999999999</v>
      </c>
      <c r="G137" s="40"/>
      <c r="H137" s="46"/>
    </row>
    <row r="138" s="2" customFormat="1" ht="16.8" customHeight="1">
      <c r="A138" s="40"/>
      <c r="B138" s="46"/>
      <c r="C138" s="313" t="s">
        <v>4352</v>
      </c>
      <c r="D138" s="313" t="s">
        <v>8535</v>
      </c>
      <c r="E138" s="19" t="s">
        <v>214</v>
      </c>
      <c r="F138" s="314">
        <v>1277.268</v>
      </c>
      <c r="G138" s="40"/>
      <c r="H138" s="46"/>
    </row>
    <row r="139" s="2" customFormat="1" ht="16.8" customHeight="1">
      <c r="A139" s="40"/>
      <c r="B139" s="46"/>
      <c r="C139" s="313" t="s">
        <v>4377</v>
      </c>
      <c r="D139" s="313" t="s">
        <v>8562</v>
      </c>
      <c r="E139" s="19" t="s">
        <v>214</v>
      </c>
      <c r="F139" s="314">
        <v>66.700999999999993</v>
      </c>
      <c r="G139" s="40"/>
      <c r="H139" s="46"/>
    </row>
    <row r="140" s="2" customFormat="1" ht="16.8" customHeight="1">
      <c r="A140" s="40"/>
      <c r="B140" s="46"/>
      <c r="C140" s="309" t="s">
        <v>699</v>
      </c>
      <c r="D140" s="310" t="s">
        <v>700</v>
      </c>
      <c r="E140" s="311" t="s">
        <v>214</v>
      </c>
      <c r="F140" s="312">
        <v>0.59399999999999997</v>
      </c>
      <c r="G140" s="40"/>
      <c r="H140" s="46"/>
    </row>
    <row r="141" s="2" customFormat="1" ht="16.8" customHeight="1">
      <c r="A141" s="40"/>
      <c r="B141" s="46"/>
      <c r="C141" s="313" t="s">
        <v>19</v>
      </c>
      <c r="D141" s="313" t="s">
        <v>8563</v>
      </c>
      <c r="E141" s="19" t="s">
        <v>19</v>
      </c>
      <c r="F141" s="314">
        <v>0</v>
      </c>
      <c r="G141" s="40"/>
      <c r="H141" s="46"/>
    </row>
    <row r="142" s="2" customFormat="1" ht="16.8" customHeight="1">
      <c r="A142" s="40"/>
      <c r="B142" s="46"/>
      <c r="C142" s="313" t="s">
        <v>19</v>
      </c>
      <c r="D142" s="313" t="s">
        <v>8564</v>
      </c>
      <c r="E142" s="19" t="s">
        <v>19</v>
      </c>
      <c r="F142" s="314">
        <v>0.16200000000000001</v>
      </c>
      <c r="G142" s="40"/>
      <c r="H142" s="46"/>
    </row>
    <row r="143" s="2" customFormat="1" ht="16.8" customHeight="1">
      <c r="A143" s="40"/>
      <c r="B143" s="46"/>
      <c r="C143" s="313" t="s">
        <v>19</v>
      </c>
      <c r="D143" s="313" t="s">
        <v>8565</v>
      </c>
      <c r="E143" s="19" t="s">
        <v>19</v>
      </c>
      <c r="F143" s="314">
        <v>0.432</v>
      </c>
      <c r="G143" s="40"/>
      <c r="H143" s="46"/>
    </row>
    <row r="144" s="2" customFormat="1" ht="16.8" customHeight="1">
      <c r="A144" s="40"/>
      <c r="B144" s="46"/>
      <c r="C144" s="313" t="s">
        <v>19</v>
      </c>
      <c r="D144" s="313" t="s">
        <v>243</v>
      </c>
      <c r="E144" s="19" t="s">
        <v>19</v>
      </c>
      <c r="F144" s="314">
        <v>0.59399999999999997</v>
      </c>
      <c r="G144" s="40"/>
      <c r="H144" s="46"/>
    </row>
    <row r="145" s="2" customFormat="1" ht="16.8" customHeight="1">
      <c r="A145" s="40"/>
      <c r="B145" s="46"/>
      <c r="C145" s="315" t="s">
        <v>8526</v>
      </c>
      <c r="D145" s="40"/>
      <c r="E145" s="40"/>
      <c r="F145" s="40"/>
      <c r="G145" s="40"/>
      <c r="H145" s="46"/>
    </row>
    <row r="146" s="2" customFormat="1" ht="16.8" customHeight="1">
      <c r="A146" s="40"/>
      <c r="B146" s="46"/>
      <c r="C146" s="313" t="s">
        <v>4211</v>
      </c>
      <c r="D146" s="313" t="s">
        <v>8538</v>
      </c>
      <c r="E146" s="19" t="s">
        <v>214</v>
      </c>
      <c r="F146" s="314">
        <v>1283.364</v>
      </c>
      <c r="G146" s="40"/>
      <c r="H146" s="46"/>
    </row>
    <row r="147" s="2" customFormat="1" ht="16.8" customHeight="1">
      <c r="A147" s="40"/>
      <c r="B147" s="46"/>
      <c r="C147" s="313" t="s">
        <v>4216</v>
      </c>
      <c r="D147" s="313" t="s">
        <v>8539</v>
      </c>
      <c r="E147" s="19" t="s">
        <v>214</v>
      </c>
      <c r="F147" s="314">
        <v>1283.364</v>
      </c>
      <c r="G147" s="40"/>
      <c r="H147" s="46"/>
    </row>
    <row r="148" s="2" customFormat="1" ht="16.8" customHeight="1">
      <c r="A148" s="40"/>
      <c r="B148" s="46"/>
      <c r="C148" s="313" t="s">
        <v>4238</v>
      </c>
      <c r="D148" s="313" t="s">
        <v>8541</v>
      </c>
      <c r="E148" s="19" t="s">
        <v>214</v>
      </c>
      <c r="F148" s="314">
        <v>1283.364</v>
      </c>
      <c r="G148" s="40"/>
      <c r="H148" s="46"/>
    </row>
    <row r="149" s="2" customFormat="1" ht="16.8" customHeight="1">
      <c r="A149" s="40"/>
      <c r="B149" s="46"/>
      <c r="C149" s="309" t="s">
        <v>702</v>
      </c>
      <c r="D149" s="310" t="s">
        <v>683</v>
      </c>
      <c r="E149" s="311" t="s">
        <v>214</v>
      </c>
      <c r="F149" s="312">
        <v>5.8799999999999999</v>
      </c>
      <c r="G149" s="40"/>
      <c r="H149" s="46"/>
    </row>
    <row r="150" s="2" customFormat="1" ht="16.8" customHeight="1">
      <c r="A150" s="40"/>
      <c r="B150" s="46"/>
      <c r="C150" s="313" t="s">
        <v>19</v>
      </c>
      <c r="D150" s="313" t="s">
        <v>1350</v>
      </c>
      <c r="E150" s="19" t="s">
        <v>19</v>
      </c>
      <c r="F150" s="314">
        <v>0</v>
      </c>
      <c r="G150" s="40"/>
      <c r="H150" s="46"/>
    </row>
    <row r="151" s="2" customFormat="1" ht="16.8" customHeight="1">
      <c r="A151" s="40"/>
      <c r="B151" s="46"/>
      <c r="C151" s="313" t="s">
        <v>19</v>
      </c>
      <c r="D151" s="313" t="s">
        <v>703</v>
      </c>
      <c r="E151" s="19" t="s">
        <v>19</v>
      </c>
      <c r="F151" s="314">
        <v>5.8799999999999999</v>
      </c>
      <c r="G151" s="40"/>
      <c r="H151" s="46"/>
    </row>
    <row r="152" s="2" customFormat="1" ht="16.8" customHeight="1">
      <c r="A152" s="40"/>
      <c r="B152" s="46"/>
      <c r="C152" s="315" t="s">
        <v>8526</v>
      </c>
      <c r="D152" s="40"/>
      <c r="E152" s="40"/>
      <c r="F152" s="40"/>
      <c r="G152" s="40"/>
      <c r="H152" s="46"/>
    </row>
    <row r="153" s="2" customFormat="1" ht="16.8" customHeight="1">
      <c r="A153" s="40"/>
      <c r="B153" s="46"/>
      <c r="C153" s="313" t="s">
        <v>2247</v>
      </c>
      <c r="D153" s="313" t="s">
        <v>8527</v>
      </c>
      <c r="E153" s="19" t="s">
        <v>214</v>
      </c>
      <c r="F153" s="314">
        <v>2446.6199999999999</v>
      </c>
      <c r="G153" s="40"/>
      <c r="H153" s="46"/>
    </row>
    <row r="154" s="2" customFormat="1" ht="16.8" customHeight="1">
      <c r="A154" s="40"/>
      <c r="B154" s="46"/>
      <c r="C154" s="313" t="s">
        <v>2252</v>
      </c>
      <c r="D154" s="313" t="s">
        <v>8528</v>
      </c>
      <c r="E154" s="19" t="s">
        <v>214</v>
      </c>
      <c r="F154" s="314">
        <v>8314.7299999999996</v>
      </c>
      <c r="G154" s="40"/>
      <c r="H154" s="46"/>
    </row>
    <row r="155" s="2" customFormat="1" ht="16.8" customHeight="1">
      <c r="A155" s="40"/>
      <c r="B155" s="46"/>
      <c r="C155" s="313" t="s">
        <v>2277</v>
      </c>
      <c r="D155" s="313" t="s">
        <v>8529</v>
      </c>
      <c r="E155" s="19" t="s">
        <v>214</v>
      </c>
      <c r="F155" s="314">
        <v>2768.337</v>
      </c>
      <c r="G155" s="40"/>
      <c r="H155" s="46"/>
    </row>
    <row r="156" s="2" customFormat="1" ht="16.8" customHeight="1">
      <c r="A156" s="40"/>
      <c r="B156" s="46"/>
      <c r="C156" s="313" t="s">
        <v>2272</v>
      </c>
      <c r="D156" s="313" t="s">
        <v>8530</v>
      </c>
      <c r="E156" s="19" t="s">
        <v>214</v>
      </c>
      <c r="F156" s="314">
        <v>2446.6199999999999</v>
      </c>
      <c r="G156" s="40"/>
      <c r="H156" s="46"/>
    </row>
    <row r="157" s="2" customFormat="1" ht="16.8" customHeight="1">
      <c r="A157" s="40"/>
      <c r="B157" s="46"/>
      <c r="C157" s="313" t="s">
        <v>2296</v>
      </c>
      <c r="D157" s="313" t="s">
        <v>8531</v>
      </c>
      <c r="E157" s="19" t="s">
        <v>380</v>
      </c>
      <c r="F157" s="314">
        <v>2894.174</v>
      </c>
      <c r="G157" s="40"/>
      <c r="H157" s="46"/>
    </row>
    <row r="158" s="2" customFormat="1" ht="16.8" customHeight="1">
      <c r="A158" s="40"/>
      <c r="B158" s="46"/>
      <c r="C158" s="313" t="s">
        <v>2842</v>
      </c>
      <c r="D158" s="313" t="s">
        <v>8532</v>
      </c>
      <c r="E158" s="19" t="s">
        <v>214</v>
      </c>
      <c r="F158" s="314">
        <v>1123.9000000000001</v>
      </c>
      <c r="G158" s="40"/>
      <c r="H158" s="46"/>
    </row>
    <row r="159" s="2" customFormat="1" ht="16.8" customHeight="1">
      <c r="A159" s="40"/>
      <c r="B159" s="46"/>
      <c r="C159" s="313" t="s">
        <v>4173</v>
      </c>
      <c r="D159" s="313" t="s">
        <v>8546</v>
      </c>
      <c r="E159" s="19" t="s">
        <v>214</v>
      </c>
      <c r="F159" s="314">
        <v>95.140000000000001</v>
      </c>
      <c r="G159" s="40"/>
      <c r="H159" s="46"/>
    </row>
    <row r="160" s="2" customFormat="1" ht="16.8" customHeight="1">
      <c r="A160" s="40"/>
      <c r="B160" s="46"/>
      <c r="C160" s="313" t="s">
        <v>4226</v>
      </c>
      <c r="D160" s="313" t="s">
        <v>8566</v>
      </c>
      <c r="E160" s="19" t="s">
        <v>214</v>
      </c>
      <c r="F160" s="314">
        <v>5.8799999999999999</v>
      </c>
      <c r="G160" s="40"/>
      <c r="H160" s="46"/>
    </row>
    <row r="161" s="2" customFormat="1" ht="16.8" customHeight="1">
      <c r="A161" s="40"/>
      <c r="B161" s="46"/>
      <c r="C161" s="313" t="s">
        <v>2850</v>
      </c>
      <c r="D161" s="313" t="s">
        <v>2851</v>
      </c>
      <c r="E161" s="19" t="s">
        <v>195</v>
      </c>
      <c r="F161" s="314">
        <v>248.81399999999999</v>
      </c>
      <c r="G161" s="40"/>
      <c r="H161" s="46"/>
    </row>
    <row r="162" s="2" customFormat="1" ht="16.8" customHeight="1">
      <c r="A162" s="40"/>
      <c r="B162" s="46"/>
      <c r="C162" s="313" t="s">
        <v>4232</v>
      </c>
      <c r="D162" s="313" t="s">
        <v>4233</v>
      </c>
      <c r="E162" s="19" t="s">
        <v>214</v>
      </c>
      <c r="F162" s="314">
        <v>6.1740000000000004</v>
      </c>
      <c r="G162" s="40"/>
      <c r="H162" s="46"/>
    </row>
    <row r="163" s="2" customFormat="1" ht="16.8" customHeight="1">
      <c r="A163" s="40"/>
      <c r="B163" s="46"/>
      <c r="C163" s="309" t="s">
        <v>705</v>
      </c>
      <c r="D163" s="310" t="s">
        <v>683</v>
      </c>
      <c r="E163" s="311" t="s">
        <v>214</v>
      </c>
      <c r="F163" s="312">
        <v>21.710000000000001</v>
      </c>
      <c r="G163" s="40"/>
      <c r="H163" s="46"/>
    </row>
    <row r="164" s="2" customFormat="1" ht="16.8" customHeight="1">
      <c r="A164" s="40"/>
      <c r="B164" s="46"/>
      <c r="C164" s="313" t="s">
        <v>19</v>
      </c>
      <c r="D164" s="313" t="s">
        <v>1350</v>
      </c>
      <c r="E164" s="19" t="s">
        <v>19</v>
      </c>
      <c r="F164" s="314">
        <v>0</v>
      </c>
      <c r="G164" s="40"/>
      <c r="H164" s="46"/>
    </row>
    <row r="165" s="2" customFormat="1" ht="16.8" customHeight="1">
      <c r="A165" s="40"/>
      <c r="B165" s="46"/>
      <c r="C165" s="313" t="s">
        <v>19</v>
      </c>
      <c r="D165" s="313" t="s">
        <v>706</v>
      </c>
      <c r="E165" s="19" t="s">
        <v>19</v>
      </c>
      <c r="F165" s="314">
        <v>21.710000000000001</v>
      </c>
      <c r="G165" s="40"/>
      <c r="H165" s="46"/>
    </row>
    <row r="166" s="2" customFormat="1" ht="16.8" customHeight="1">
      <c r="A166" s="40"/>
      <c r="B166" s="46"/>
      <c r="C166" s="315" t="s">
        <v>8526</v>
      </c>
      <c r="D166" s="40"/>
      <c r="E166" s="40"/>
      <c r="F166" s="40"/>
      <c r="G166" s="40"/>
      <c r="H166" s="46"/>
    </row>
    <row r="167" s="2" customFormat="1" ht="16.8" customHeight="1">
      <c r="A167" s="40"/>
      <c r="B167" s="46"/>
      <c r="C167" s="313" t="s">
        <v>2211</v>
      </c>
      <c r="D167" s="313" t="s">
        <v>8567</v>
      </c>
      <c r="E167" s="19" t="s">
        <v>195</v>
      </c>
      <c r="F167" s="314">
        <v>1.9099999999999999</v>
      </c>
      <c r="G167" s="40"/>
      <c r="H167" s="46"/>
    </row>
    <row r="168" s="2" customFormat="1" ht="16.8" customHeight="1">
      <c r="A168" s="40"/>
      <c r="B168" s="46"/>
      <c r="C168" s="313" t="s">
        <v>2222</v>
      </c>
      <c r="D168" s="313" t="s">
        <v>8568</v>
      </c>
      <c r="E168" s="19" t="s">
        <v>195</v>
      </c>
      <c r="F168" s="314">
        <v>1.9099999999999999</v>
      </c>
      <c r="G168" s="40"/>
      <c r="H168" s="46"/>
    </row>
    <row r="169" s="2" customFormat="1" ht="16.8" customHeight="1">
      <c r="A169" s="40"/>
      <c r="B169" s="46"/>
      <c r="C169" s="313" t="s">
        <v>2235</v>
      </c>
      <c r="D169" s="313" t="s">
        <v>8569</v>
      </c>
      <c r="E169" s="19" t="s">
        <v>195</v>
      </c>
      <c r="F169" s="314">
        <v>16.858000000000001</v>
      </c>
      <c r="G169" s="40"/>
      <c r="H169" s="46"/>
    </row>
    <row r="170" s="2" customFormat="1" ht="16.8" customHeight="1">
      <c r="A170" s="40"/>
      <c r="B170" s="46"/>
      <c r="C170" s="313" t="s">
        <v>2227</v>
      </c>
      <c r="D170" s="313" t="s">
        <v>8570</v>
      </c>
      <c r="E170" s="19" t="s">
        <v>222</v>
      </c>
      <c r="F170" s="314">
        <v>0.311</v>
      </c>
      <c r="G170" s="40"/>
      <c r="H170" s="46"/>
    </row>
    <row r="171" s="2" customFormat="1" ht="16.8" customHeight="1">
      <c r="A171" s="40"/>
      <c r="B171" s="46"/>
      <c r="C171" s="313" t="s">
        <v>2277</v>
      </c>
      <c r="D171" s="313" t="s">
        <v>8529</v>
      </c>
      <c r="E171" s="19" t="s">
        <v>214</v>
      </c>
      <c r="F171" s="314">
        <v>2768.337</v>
      </c>
      <c r="G171" s="40"/>
      <c r="H171" s="46"/>
    </row>
    <row r="172" s="2" customFormat="1" ht="16.8" customHeight="1">
      <c r="A172" s="40"/>
      <c r="B172" s="46"/>
      <c r="C172" s="313" t="s">
        <v>2296</v>
      </c>
      <c r="D172" s="313" t="s">
        <v>8531</v>
      </c>
      <c r="E172" s="19" t="s">
        <v>380</v>
      </c>
      <c r="F172" s="314">
        <v>2894.174</v>
      </c>
      <c r="G172" s="40"/>
      <c r="H172" s="46"/>
    </row>
    <row r="173" s="2" customFormat="1" ht="16.8" customHeight="1">
      <c r="A173" s="40"/>
      <c r="B173" s="46"/>
      <c r="C173" s="313" t="s">
        <v>2842</v>
      </c>
      <c r="D173" s="313" t="s">
        <v>8532</v>
      </c>
      <c r="E173" s="19" t="s">
        <v>214</v>
      </c>
      <c r="F173" s="314">
        <v>1123.9000000000001</v>
      </c>
      <c r="G173" s="40"/>
      <c r="H173" s="46"/>
    </row>
    <row r="174" s="2" customFormat="1" ht="16.8" customHeight="1">
      <c r="A174" s="40"/>
      <c r="B174" s="46"/>
      <c r="C174" s="313" t="s">
        <v>4326</v>
      </c>
      <c r="D174" s="313" t="s">
        <v>8533</v>
      </c>
      <c r="E174" s="19" t="s">
        <v>214</v>
      </c>
      <c r="F174" s="314">
        <v>1205.461</v>
      </c>
      <c r="G174" s="40"/>
      <c r="H174" s="46"/>
    </row>
    <row r="175" s="2" customFormat="1" ht="16.8" customHeight="1">
      <c r="A175" s="40"/>
      <c r="B175" s="46"/>
      <c r="C175" s="313" t="s">
        <v>4331</v>
      </c>
      <c r="D175" s="313" t="s">
        <v>8534</v>
      </c>
      <c r="E175" s="19" t="s">
        <v>214</v>
      </c>
      <c r="F175" s="314">
        <v>2421.1350000000002</v>
      </c>
      <c r="G175" s="40"/>
      <c r="H175" s="46"/>
    </row>
    <row r="176" s="2" customFormat="1" ht="16.8" customHeight="1">
      <c r="A176" s="40"/>
      <c r="B176" s="46"/>
      <c r="C176" s="313" t="s">
        <v>4352</v>
      </c>
      <c r="D176" s="313" t="s">
        <v>8535</v>
      </c>
      <c r="E176" s="19" t="s">
        <v>214</v>
      </c>
      <c r="F176" s="314">
        <v>1277.268</v>
      </c>
      <c r="G176" s="40"/>
      <c r="H176" s="46"/>
    </row>
    <row r="177" s="2" customFormat="1" ht="16.8" customHeight="1">
      <c r="A177" s="40"/>
      <c r="B177" s="46"/>
      <c r="C177" s="313" t="s">
        <v>4372</v>
      </c>
      <c r="D177" s="313" t="s">
        <v>8536</v>
      </c>
      <c r="E177" s="19" t="s">
        <v>214</v>
      </c>
      <c r="F177" s="314">
        <v>1210.567</v>
      </c>
      <c r="G177" s="40"/>
      <c r="H177" s="46"/>
    </row>
    <row r="178" s="2" customFormat="1" ht="16.8" customHeight="1">
      <c r="A178" s="40"/>
      <c r="B178" s="46"/>
      <c r="C178" s="313" t="s">
        <v>2850</v>
      </c>
      <c r="D178" s="313" t="s">
        <v>2851</v>
      </c>
      <c r="E178" s="19" t="s">
        <v>195</v>
      </c>
      <c r="F178" s="314">
        <v>248.81399999999999</v>
      </c>
      <c r="G178" s="40"/>
      <c r="H178" s="46"/>
    </row>
    <row r="179" s="2" customFormat="1" ht="16.8" customHeight="1">
      <c r="A179" s="40"/>
      <c r="B179" s="46"/>
      <c r="C179" s="309" t="s">
        <v>707</v>
      </c>
      <c r="D179" s="310" t="s">
        <v>683</v>
      </c>
      <c r="E179" s="311" t="s">
        <v>214</v>
      </c>
      <c r="F179" s="312">
        <v>15.630000000000001</v>
      </c>
      <c r="G179" s="40"/>
      <c r="H179" s="46"/>
    </row>
    <row r="180" s="2" customFormat="1" ht="16.8" customHeight="1">
      <c r="A180" s="40"/>
      <c r="B180" s="46"/>
      <c r="C180" s="313" t="s">
        <v>19</v>
      </c>
      <c r="D180" s="313" t="s">
        <v>1350</v>
      </c>
      <c r="E180" s="19" t="s">
        <v>19</v>
      </c>
      <c r="F180" s="314">
        <v>0</v>
      </c>
      <c r="G180" s="40"/>
      <c r="H180" s="46"/>
    </row>
    <row r="181" s="2" customFormat="1" ht="16.8" customHeight="1">
      <c r="A181" s="40"/>
      <c r="B181" s="46"/>
      <c r="C181" s="313" t="s">
        <v>19</v>
      </c>
      <c r="D181" s="313" t="s">
        <v>8571</v>
      </c>
      <c r="E181" s="19" t="s">
        <v>19</v>
      </c>
      <c r="F181" s="314">
        <v>15.630000000000001</v>
      </c>
      <c r="G181" s="40"/>
      <c r="H181" s="46"/>
    </row>
    <row r="182" s="2" customFormat="1" ht="16.8" customHeight="1">
      <c r="A182" s="40"/>
      <c r="B182" s="46"/>
      <c r="C182" s="315" t="s">
        <v>8526</v>
      </c>
      <c r="D182" s="40"/>
      <c r="E182" s="40"/>
      <c r="F182" s="40"/>
      <c r="G182" s="40"/>
      <c r="H182" s="46"/>
    </row>
    <row r="183" s="2" customFormat="1" ht="16.8" customHeight="1">
      <c r="A183" s="40"/>
      <c r="B183" s="46"/>
      <c r="C183" s="313" t="s">
        <v>2235</v>
      </c>
      <c r="D183" s="313" t="s">
        <v>8569</v>
      </c>
      <c r="E183" s="19" t="s">
        <v>195</v>
      </c>
      <c r="F183" s="314">
        <v>16.858000000000001</v>
      </c>
      <c r="G183" s="40"/>
      <c r="H183" s="46"/>
    </row>
    <row r="184" s="2" customFormat="1" ht="16.8" customHeight="1">
      <c r="A184" s="40"/>
      <c r="B184" s="46"/>
      <c r="C184" s="313" t="s">
        <v>2247</v>
      </c>
      <c r="D184" s="313" t="s">
        <v>8527</v>
      </c>
      <c r="E184" s="19" t="s">
        <v>214</v>
      </c>
      <c r="F184" s="314">
        <v>2446.6199999999999</v>
      </c>
      <c r="G184" s="40"/>
      <c r="H184" s="46"/>
    </row>
    <row r="185" s="2" customFormat="1" ht="16.8" customHeight="1">
      <c r="A185" s="40"/>
      <c r="B185" s="46"/>
      <c r="C185" s="313" t="s">
        <v>2252</v>
      </c>
      <c r="D185" s="313" t="s">
        <v>8528</v>
      </c>
      <c r="E185" s="19" t="s">
        <v>214</v>
      </c>
      <c r="F185" s="314">
        <v>8314.7299999999996</v>
      </c>
      <c r="G185" s="40"/>
      <c r="H185" s="46"/>
    </row>
    <row r="186" s="2" customFormat="1" ht="16.8" customHeight="1">
      <c r="A186" s="40"/>
      <c r="B186" s="46"/>
      <c r="C186" s="313" t="s">
        <v>2277</v>
      </c>
      <c r="D186" s="313" t="s">
        <v>8529</v>
      </c>
      <c r="E186" s="19" t="s">
        <v>214</v>
      </c>
      <c r="F186" s="314">
        <v>2768.337</v>
      </c>
      <c r="G186" s="40"/>
      <c r="H186" s="46"/>
    </row>
    <row r="187" s="2" customFormat="1" ht="16.8" customHeight="1">
      <c r="A187" s="40"/>
      <c r="B187" s="46"/>
      <c r="C187" s="313" t="s">
        <v>2272</v>
      </c>
      <c r="D187" s="313" t="s">
        <v>8530</v>
      </c>
      <c r="E187" s="19" t="s">
        <v>214</v>
      </c>
      <c r="F187" s="314">
        <v>2446.6199999999999</v>
      </c>
      <c r="G187" s="40"/>
      <c r="H187" s="46"/>
    </row>
    <row r="188" s="2" customFormat="1" ht="16.8" customHeight="1">
      <c r="A188" s="40"/>
      <c r="B188" s="46"/>
      <c r="C188" s="313" t="s">
        <v>2296</v>
      </c>
      <c r="D188" s="313" t="s">
        <v>8531</v>
      </c>
      <c r="E188" s="19" t="s">
        <v>380</v>
      </c>
      <c r="F188" s="314">
        <v>2894.174</v>
      </c>
      <c r="G188" s="40"/>
      <c r="H188" s="46"/>
    </row>
    <row r="189" s="2" customFormat="1" ht="16.8" customHeight="1">
      <c r="A189" s="40"/>
      <c r="B189" s="46"/>
      <c r="C189" s="313" t="s">
        <v>2842</v>
      </c>
      <c r="D189" s="313" t="s">
        <v>8532</v>
      </c>
      <c r="E189" s="19" t="s">
        <v>214</v>
      </c>
      <c r="F189" s="314">
        <v>1123.9000000000001</v>
      </c>
      <c r="G189" s="40"/>
      <c r="H189" s="46"/>
    </row>
    <row r="190" s="2" customFormat="1" ht="16.8" customHeight="1">
      <c r="A190" s="40"/>
      <c r="B190" s="46"/>
      <c r="C190" s="313" t="s">
        <v>4326</v>
      </c>
      <c r="D190" s="313" t="s">
        <v>8533</v>
      </c>
      <c r="E190" s="19" t="s">
        <v>214</v>
      </c>
      <c r="F190" s="314">
        <v>1205.461</v>
      </c>
      <c r="G190" s="40"/>
      <c r="H190" s="46"/>
    </row>
    <row r="191" s="2" customFormat="1" ht="16.8" customHeight="1">
      <c r="A191" s="40"/>
      <c r="B191" s="46"/>
      <c r="C191" s="313" t="s">
        <v>4331</v>
      </c>
      <c r="D191" s="313" t="s">
        <v>8534</v>
      </c>
      <c r="E191" s="19" t="s">
        <v>214</v>
      </c>
      <c r="F191" s="314">
        <v>2421.1350000000002</v>
      </c>
      <c r="G191" s="40"/>
      <c r="H191" s="46"/>
    </row>
    <row r="192" s="2" customFormat="1" ht="16.8" customHeight="1">
      <c r="A192" s="40"/>
      <c r="B192" s="46"/>
      <c r="C192" s="313" t="s">
        <v>4352</v>
      </c>
      <c r="D192" s="313" t="s">
        <v>8535</v>
      </c>
      <c r="E192" s="19" t="s">
        <v>214</v>
      </c>
      <c r="F192" s="314">
        <v>1277.268</v>
      </c>
      <c r="G192" s="40"/>
      <c r="H192" s="46"/>
    </row>
    <row r="193" s="2" customFormat="1" ht="16.8" customHeight="1">
      <c r="A193" s="40"/>
      <c r="B193" s="46"/>
      <c r="C193" s="313" t="s">
        <v>4372</v>
      </c>
      <c r="D193" s="313" t="s">
        <v>8536</v>
      </c>
      <c r="E193" s="19" t="s">
        <v>214</v>
      </c>
      <c r="F193" s="314">
        <v>1210.567</v>
      </c>
      <c r="G193" s="40"/>
      <c r="H193" s="46"/>
    </row>
    <row r="194" s="2" customFormat="1" ht="16.8" customHeight="1">
      <c r="A194" s="40"/>
      <c r="B194" s="46"/>
      <c r="C194" s="313" t="s">
        <v>2850</v>
      </c>
      <c r="D194" s="313" t="s">
        <v>2851</v>
      </c>
      <c r="E194" s="19" t="s">
        <v>195</v>
      </c>
      <c r="F194" s="314">
        <v>248.81399999999999</v>
      </c>
      <c r="G194" s="40"/>
      <c r="H194" s="46"/>
    </row>
    <row r="195" s="2" customFormat="1" ht="16.8" customHeight="1">
      <c r="A195" s="40"/>
      <c r="B195" s="46"/>
      <c r="C195" s="309" t="s">
        <v>709</v>
      </c>
      <c r="D195" s="310" t="s">
        <v>683</v>
      </c>
      <c r="E195" s="311" t="s">
        <v>214</v>
      </c>
      <c r="F195" s="312">
        <v>7.4000000000000004</v>
      </c>
      <c r="G195" s="40"/>
      <c r="H195" s="46"/>
    </row>
    <row r="196" s="2" customFormat="1" ht="16.8" customHeight="1">
      <c r="A196" s="40"/>
      <c r="B196" s="46"/>
      <c r="C196" s="313" t="s">
        <v>19</v>
      </c>
      <c r="D196" s="313" t="s">
        <v>1350</v>
      </c>
      <c r="E196" s="19" t="s">
        <v>19</v>
      </c>
      <c r="F196" s="314">
        <v>0</v>
      </c>
      <c r="G196" s="40"/>
      <c r="H196" s="46"/>
    </row>
    <row r="197" s="2" customFormat="1" ht="16.8" customHeight="1">
      <c r="A197" s="40"/>
      <c r="B197" s="46"/>
      <c r="C197" s="313" t="s">
        <v>19</v>
      </c>
      <c r="D197" s="313" t="s">
        <v>710</v>
      </c>
      <c r="E197" s="19" t="s">
        <v>19</v>
      </c>
      <c r="F197" s="314">
        <v>7.4000000000000004</v>
      </c>
      <c r="G197" s="40"/>
      <c r="H197" s="46"/>
    </row>
    <row r="198" s="2" customFormat="1" ht="16.8" customHeight="1">
      <c r="A198" s="40"/>
      <c r="B198" s="46"/>
      <c r="C198" s="315" t="s">
        <v>8526</v>
      </c>
      <c r="D198" s="40"/>
      <c r="E198" s="40"/>
      <c r="F198" s="40"/>
      <c r="G198" s="40"/>
      <c r="H198" s="46"/>
    </row>
    <row r="199" s="2" customFormat="1" ht="16.8" customHeight="1">
      <c r="A199" s="40"/>
      <c r="B199" s="46"/>
      <c r="C199" s="313" t="s">
        <v>2235</v>
      </c>
      <c r="D199" s="313" t="s">
        <v>8569</v>
      </c>
      <c r="E199" s="19" t="s">
        <v>195</v>
      </c>
      <c r="F199" s="314">
        <v>16.858000000000001</v>
      </c>
      <c r="G199" s="40"/>
      <c r="H199" s="46"/>
    </row>
    <row r="200" s="2" customFormat="1" ht="16.8" customHeight="1">
      <c r="A200" s="40"/>
      <c r="B200" s="46"/>
      <c r="C200" s="313" t="s">
        <v>2247</v>
      </c>
      <c r="D200" s="313" t="s">
        <v>8527</v>
      </c>
      <c r="E200" s="19" t="s">
        <v>214</v>
      </c>
      <c r="F200" s="314">
        <v>2446.6199999999999</v>
      </c>
      <c r="G200" s="40"/>
      <c r="H200" s="46"/>
    </row>
    <row r="201" s="2" customFormat="1" ht="16.8" customHeight="1">
      <c r="A201" s="40"/>
      <c r="B201" s="46"/>
      <c r="C201" s="313" t="s">
        <v>2252</v>
      </c>
      <c r="D201" s="313" t="s">
        <v>8528</v>
      </c>
      <c r="E201" s="19" t="s">
        <v>214</v>
      </c>
      <c r="F201" s="314">
        <v>8314.7299999999996</v>
      </c>
      <c r="G201" s="40"/>
      <c r="H201" s="46"/>
    </row>
    <row r="202" s="2" customFormat="1" ht="16.8" customHeight="1">
      <c r="A202" s="40"/>
      <c r="B202" s="46"/>
      <c r="C202" s="313" t="s">
        <v>2277</v>
      </c>
      <c r="D202" s="313" t="s">
        <v>8529</v>
      </c>
      <c r="E202" s="19" t="s">
        <v>214</v>
      </c>
      <c r="F202" s="314">
        <v>2768.337</v>
      </c>
      <c r="G202" s="40"/>
      <c r="H202" s="46"/>
    </row>
    <row r="203" s="2" customFormat="1" ht="16.8" customHeight="1">
      <c r="A203" s="40"/>
      <c r="B203" s="46"/>
      <c r="C203" s="313" t="s">
        <v>2272</v>
      </c>
      <c r="D203" s="313" t="s">
        <v>8530</v>
      </c>
      <c r="E203" s="19" t="s">
        <v>214</v>
      </c>
      <c r="F203" s="314">
        <v>2446.6199999999999</v>
      </c>
      <c r="G203" s="40"/>
      <c r="H203" s="46"/>
    </row>
    <row r="204" s="2" customFormat="1" ht="16.8" customHeight="1">
      <c r="A204" s="40"/>
      <c r="B204" s="46"/>
      <c r="C204" s="313" t="s">
        <v>2296</v>
      </c>
      <c r="D204" s="313" t="s">
        <v>8531</v>
      </c>
      <c r="E204" s="19" t="s">
        <v>380</v>
      </c>
      <c r="F204" s="314">
        <v>2894.174</v>
      </c>
      <c r="G204" s="40"/>
      <c r="H204" s="46"/>
    </row>
    <row r="205" s="2" customFormat="1" ht="16.8" customHeight="1">
      <c r="A205" s="40"/>
      <c r="B205" s="46"/>
      <c r="C205" s="313" t="s">
        <v>2842</v>
      </c>
      <c r="D205" s="313" t="s">
        <v>8532</v>
      </c>
      <c r="E205" s="19" t="s">
        <v>214</v>
      </c>
      <c r="F205" s="314">
        <v>1123.9000000000001</v>
      </c>
      <c r="G205" s="40"/>
      <c r="H205" s="46"/>
    </row>
    <row r="206" s="2" customFormat="1" ht="16.8" customHeight="1">
      <c r="A206" s="40"/>
      <c r="B206" s="46"/>
      <c r="C206" s="313" t="s">
        <v>4326</v>
      </c>
      <c r="D206" s="313" t="s">
        <v>8533</v>
      </c>
      <c r="E206" s="19" t="s">
        <v>214</v>
      </c>
      <c r="F206" s="314">
        <v>1205.461</v>
      </c>
      <c r="G206" s="40"/>
      <c r="H206" s="46"/>
    </row>
    <row r="207" s="2" customFormat="1" ht="16.8" customHeight="1">
      <c r="A207" s="40"/>
      <c r="B207" s="46"/>
      <c r="C207" s="313" t="s">
        <v>4331</v>
      </c>
      <c r="D207" s="313" t="s">
        <v>8534</v>
      </c>
      <c r="E207" s="19" t="s">
        <v>214</v>
      </c>
      <c r="F207" s="314">
        <v>2421.1350000000002</v>
      </c>
      <c r="G207" s="40"/>
      <c r="H207" s="46"/>
    </row>
    <row r="208" s="2" customFormat="1" ht="16.8" customHeight="1">
      <c r="A208" s="40"/>
      <c r="B208" s="46"/>
      <c r="C208" s="313" t="s">
        <v>4352</v>
      </c>
      <c r="D208" s="313" t="s">
        <v>8535</v>
      </c>
      <c r="E208" s="19" t="s">
        <v>214</v>
      </c>
      <c r="F208" s="314">
        <v>1277.268</v>
      </c>
      <c r="G208" s="40"/>
      <c r="H208" s="46"/>
    </row>
    <row r="209" s="2" customFormat="1" ht="16.8" customHeight="1">
      <c r="A209" s="40"/>
      <c r="B209" s="46"/>
      <c r="C209" s="313" t="s">
        <v>4372</v>
      </c>
      <c r="D209" s="313" t="s">
        <v>8536</v>
      </c>
      <c r="E209" s="19" t="s">
        <v>214</v>
      </c>
      <c r="F209" s="314">
        <v>1210.567</v>
      </c>
      <c r="G209" s="40"/>
      <c r="H209" s="46"/>
    </row>
    <row r="210" s="2" customFormat="1" ht="16.8" customHeight="1">
      <c r="A210" s="40"/>
      <c r="B210" s="46"/>
      <c r="C210" s="313" t="s">
        <v>2850</v>
      </c>
      <c r="D210" s="313" t="s">
        <v>2851</v>
      </c>
      <c r="E210" s="19" t="s">
        <v>195</v>
      </c>
      <c r="F210" s="314">
        <v>248.81399999999999</v>
      </c>
      <c r="G210" s="40"/>
      <c r="H210" s="46"/>
    </row>
    <row r="211" s="2" customFormat="1" ht="16.8" customHeight="1">
      <c r="A211" s="40"/>
      <c r="B211" s="46"/>
      <c r="C211" s="309" t="s">
        <v>8572</v>
      </c>
      <c r="D211" s="310" t="s">
        <v>8573</v>
      </c>
      <c r="E211" s="311" t="s">
        <v>214</v>
      </c>
      <c r="F211" s="312">
        <v>0</v>
      </c>
      <c r="G211" s="40"/>
      <c r="H211" s="46"/>
    </row>
    <row r="212" s="2" customFormat="1" ht="16.8" customHeight="1">
      <c r="A212" s="40"/>
      <c r="B212" s="46"/>
      <c r="C212" s="313" t="s">
        <v>19</v>
      </c>
      <c r="D212" s="313" t="s">
        <v>72</v>
      </c>
      <c r="E212" s="19" t="s">
        <v>19</v>
      </c>
      <c r="F212" s="314">
        <v>0</v>
      </c>
      <c r="G212" s="40"/>
      <c r="H212" s="46"/>
    </row>
    <row r="213" s="2" customFormat="1" ht="16.8" customHeight="1">
      <c r="A213" s="40"/>
      <c r="B213" s="46"/>
      <c r="C213" s="309" t="s">
        <v>711</v>
      </c>
      <c r="D213" s="310" t="s">
        <v>683</v>
      </c>
      <c r="E213" s="311" t="s">
        <v>214</v>
      </c>
      <c r="F213" s="312">
        <v>44.75</v>
      </c>
      <c r="G213" s="40"/>
      <c r="H213" s="46"/>
    </row>
    <row r="214" s="2" customFormat="1" ht="16.8" customHeight="1">
      <c r="A214" s="40"/>
      <c r="B214" s="46"/>
      <c r="C214" s="313" t="s">
        <v>19</v>
      </c>
      <c r="D214" s="313" t="s">
        <v>1350</v>
      </c>
      <c r="E214" s="19" t="s">
        <v>19</v>
      </c>
      <c r="F214" s="314">
        <v>0</v>
      </c>
      <c r="G214" s="40"/>
      <c r="H214" s="46"/>
    </row>
    <row r="215" s="2" customFormat="1" ht="16.8" customHeight="1">
      <c r="A215" s="40"/>
      <c r="B215" s="46"/>
      <c r="C215" s="313" t="s">
        <v>19</v>
      </c>
      <c r="D215" s="313" t="s">
        <v>8574</v>
      </c>
      <c r="E215" s="19" t="s">
        <v>19</v>
      </c>
      <c r="F215" s="314">
        <v>44.75</v>
      </c>
      <c r="G215" s="40"/>
      <c r="H215" s="46"/>
    </row>
    <row r="216" s="2" customFormat="1" ht="16.8" customHeight="1">
      <c r="A216" s="40"/>
      <c r="B216" s="46"/>
      <c r="C216" s="315" t="s">
        <v>8526</v>
      </c>
      <c r="D216" s="40"/>
      <c r="E216" s="40"/>
      <c r="F216" s="40"/>
      <c r="G216" s="40"/>
      <c r="H216" s="46"/>
    </row>
    <row r="217" s="2" customFormat="1" ht="16.8" customHeight="1">
      <c r="A217" s="40"/>
      <c r="B217" s="46"/>
      <c r="C217" s="313" t="s">
        <v>2204</v>
      </c>
      <c r="D217" s="313" t="s">
        <v>8575</v>
      </c>
      <c r="E217" s="19" t="s">
        <v>195</v>
      </c>
      <c r="F217" s="314">
        <v>2.7610000000000001</v>
      </c>
      <c r="G217" s="40"/>
      <c r="H217" s="46"/>
    </row>
    <row r="218" s="2" customFormat="1" ht="16.8" customHeight="1">
      <c r="A218" s="40"/>
      <c r="B218" s="46"/>
      <c r="C218" s="313" t="s">
        <v>2217</v>
      </c>
      <c r="D218" s="313" t="s">
        <v>8576</v>
      </c>
      <c r="E218" s="19" t="s">
        <v>195</v>
      </c>
      <c r="F218" s="314">
        <v>2.7610000000000001</v>
      </c>
      <c r="G218" s="40"/>
      <c r="H218" s="46"/>
    </row>
    <row r="219" s="2" customFormat="1" ht="16.8" customHeight="1">
      <c r="A219" s="40"/>
      <c r="B219" s="46"/>
      <c r="C219" s="313" t="s">
        <v>2227</v>
      </c>
      <c r="D219" s="313" t="s">
        <v>8570</v>
      </c>
      <c r="E219" s="19" t="s">
        <v>222</v>
      </c>
      <c r="F219" s="314">
        <v>0.311</v>
      </c>
      <c r="G219" s="40"/>
      <c r="H219" s="46"/>
    </row>
    <row r="220" s="2" customFormat="1" ht="16.8" customHeight="1">
      <c r="A220" s="40"/>
      <c r="B220" s="46"/>
      <c r="C220" s="313" t="s">
        <v>2277</v>
      </c>
      <c r="D220" s="313" t="s">
        <v>8529</v>
      </c>
      <c r="E220" s="19" t="s">
        <v>214</v>
      </c>
      <c r="F220" s="314">
        <v>2768.337</v>
      </c>
      <c r="G220" s="40"/>
      <c r="H220" s="46"/>
    </row>
    <row r="221" s="2" customFormat="1" ht="16.8" customHeight="1">
      <c r="A221" s="40"/>
      <c r="B221" s="46"/>
      <c r="C221" s="313" t="s">
        <v>2296</v>
      </c>
      <c r="D221" s="313" t="s">
        <v>8531</v>
      </c>
      <c r="E221" s="19" t="s">
        <v>380</v>
      </c>
      <c r="F221" s="314">
        <v>2894.174</v>
      </c>
      <c r="G221" s="40"/>
      <c r="H221" s="46"/>
    </row>
    <row r="222" s="2" customFormat="1" ht="16.8" customHeight="1">
      <c r="A222" s="40"/>
      <c r="B222" s="46"/>
      <c r="C222" s="313" t="s">
        <v>2842</v>
      </c>
      <c r="D222" s="313" t="s">
        <v>8532</v>
      </c>
      <c r="E222" s="19" t="s">
        <v>214</v>
      </c>
      <c r="F222" s="314">
        <v>1123.9000000000001</v>
      </c>
      <c r="G222" s="40"/>
      <c r="H222" s="46"/>
    </row>
    <row r="223" s="2" customFormat="1" ht="16.8" customHeight="1">
      <c r="A223" s="40"/>
      <c r="B223" s="46"/>
      <c r="C223" s="313" t="s">
        <v>4326</v>
      </c>
      <c r="D223" s="313" t="s">
        <v>8533</v>
      </c>
      <c r="E223" s="19" t="s">
        <v>214</v>
      </c>
      <c r="F223" s="314">
        <v>1205.461</v>
      </c>
      <c r="G223" s="40"/>
      <c r="H223" s="46"/>
    </row>
    <row r="224" s="2" customFormat="1" ht="16.8" customHeight="1">
      <c r="A224" s="40"/>
      <c r="B224" s="46"/>
      <c r="C224" s="313" t="s">
        <v>4331</v>
      </c>
      <c r="D224" s="313" t="s">
        <v>8534</v>
      </c>
      <c r="E224" s="19" t="s">
        <v>214</v>
      </c>
      <c r="F224" s="314">
        <v>2421.1350000000002</v>
      </c>
      <c r="G224" s="40"/>
      <c r="H224" s="46"/>
    </row>
    <row r="225" s="2" customFormat="1" ht="16.8" customHeight="1">
      <c r="A225" s="40"/>
      <c r="B225" s="46"/>
      <c r="C225" s="313" t="s">
        <v>4352</v>
      </c>
      <c r="D225" s="313" t="s">
        <v>8535</v>
      </c>
      <c r="E225" s="19" t="s">
        <v>214</v>
      </c>
      <c r="F225" s="314">
        <v>1277.268</v>
      </c>
      <c r="G225" s="40"/>
      <c r="H225" s="46"/>
    </row>
    <row r="226" s="2" customFormat="1" ht="16.8" customHeight="1">
      <c r="A226" s="40"/>
      <c r="B226" s="46"/>
      <c r="C226" s="313" t="s">
        <v>4372</v>
      </c>
      <c r="D226" s="313" t="s">
        <v>8536</v>
      </c>
      <c r="E226" s="19" t="s">
        <v>214</v>
      </c>
      <c r="F226" s="314">
        <v>1210.567</v>
      </c>
      <c r="G226" s="40"/>
      <c r="H226" s="46"/>
    </row>
    <row r="227" s="2" customFormat="1" ht="16.8" customHeight="1">
      <c r="A227" s="40"/>
      <c r="B227" s="46"/>
      <c r="C227" s="313" t="s">
        <v>2850</v>
      </c>
      <c r="D227" s="313" t="s">
        <v>2851</v>
      </c>
      <c r="E227" s="19" t="s">
        <v>195</v>
      </c>
      <c r="F227" s="314">
        <v>248.81399999999999</v>
      </c>
      <c r="G227" s="40"/>
      <c r="H227" s="46"/>
    </row>
    <row r="228" s="2" customFormat="1" ht="16.8" customHeight="1">
      <c r="A228" s="40"/>
      <c r="B228" s="46"/>
      <c r="C228" s="309" t="s">
        <v>713</v>
      </c>
      <c r="D228" s="310" t="s">
        <v>683</v>
      </c>
      <c r="E228" s="311" t="s">
        <v>214</v>
      </c>
      <c r="F228" s="312">
        <v>3.5899999999999999</v>
      </c>
      <c r="G228" s="40"/>
      <c r="H228" s="46"/>
    </row>
    <row r="229" s="2" customFormat="1" ht="16.8" customHeight="1">
      <c r="A229" s="40"/>
      <c r="B229" s="46"/>
      <c r="C229" s="313" t="s">
        <v>19</v>
      </c>
      <c r="D229" s="313" t="s">
        <v>1350</v>
      </c>
      <c r="E229" s="19" t="s">
        <v>19</v>
      </c>
      <c r="F229" s="314">
        <v>0</v>
      </c>
      <c r="G229" s="40"/>
      <c r="H229" s="46"/>
    </row>
    <row r="230" s="2" customFormat="1" ht="16.8" customHeight="1">
      <c r="A230" s="40"/>
      <c r="B230" s="46"/>
      <c r="C230" s="313" t="s">
        <v>19</v>
      </c>
      <c r="D230" s="313" t="s">
        <v>714</v>
      </c>
      <c r="E230" s="19" t="s">
        <v>19</v>
      </c>
      <c r="F230" s="314">
        <v>3.5899999999999999</v>
      </c>
      <c r="G230" s="40"/>
      <c r="H230" s="46"/>
    </row>
    <row r="231" s="2" customFormat="1" ht="16.8" customHeight="1">
      <c r="A231" s="40"/>
      <c r="B231" s="46"/>
      <c r="C231" s="315" t="s">
        <v>8526</v>
      </c>
      <c r="D231" s="40"/>
      <c r="E231" s="40"/>
      <c r="F231" s="40"/>
      <c r="G231" s="40"/>
      <c r="H231" s="46"/>
    </row>
    <row r="232" s="2" customFormat="1" ht="16.8" customHeight="1">
      <c r="A232" s="40"/>
      <c r="B232" s="46"/>
      <c r="C232" s="313" t="s">
        <v>2204</v>
      </c>
      <c r="D232" s="313" t="s">
        <v>8575</v>
      </c>
      <c r="E232" s="19" t="s">
        <v>195</v>
      </c>
      <c r="F232" s="314">
        <v>2.7610000000000001</v>
      </c>
      <c r="G232" s="40"/>
      <c r="H232" s="46"/>
    </row>
    <row r="233" s="2" customFormat="1" ht="16.8" customHeight="1">
      <c r="A233" s="40"/>
      <c r="B233" s="46"/>
      <c r="C233" s="313" t="s">
        <v>2217</v>
      </c>
      <c r="D233" s="313" t="s">
        <v>8576</v>
      </c>
      <c r="E233" s="19" t="s">
        <v>195</v>
      </c>
      <c r="F233" s="314">
        <v>2.7610000000000001</v>
      </c>
      <c r="G233" s="40"/>
      <c r="H233" s="46"/>
    </row>
    <row r="234" s="2" customFormat="1" ht="16.8" customHeight="1">
      <c r="A234" s="40"/>
      <c r="B234" s="46"/>
      <c r="C234" s="313" t="s">
        <v>2227</v>
      </c>
      <c r="D234" s="313" t="s">
        <v>8570</v>
      </c>
      <c r="E234" s="19" t="s">
        <v>222</v>
      </c>
      <c r="F234" s="314">
        <v>0.311</v>
      </c>
      <c r="G234" s="40"/>
      <c r="H234" s="46"/>
    </row>
    <row r="235" s="2" customFormat="1" ht="16.8" customHeight="1">
      <c r="A235" s="40"/>
      <c r="B235" s="46"/>
      <c r="C235" s="313" t="s">
        <v>2277</v>
      </c>
      <c r="D235" s="313" t="s">
        <v>8529</v>
      </c>
      <c r="E235" s="19" t="s">
        <v>214</v>
      </c>
      <c r="F235" s="314">
        <v>2768.337</v>
      </c>
      <c r="G235" s="40"/>
      <c r="H235" s="46"/>
    </row>
    <row r="236" s="2" customFormat="1" ht="16.8" customHeight="1">
      <c r="A236" s="40"/>
      <c r="B236" s="46"/>
      <c r="C236" s="313" t="s">
        <v>2296</v>
      </c>
      <c r="D236" s="313" t="s">
        <v>8531</v>
      </c>
      <c r="E236" s="19" t="s">
        <v>380</v>
      </c>
      <c r="F236" s="314">
        <v>2894.174</v>
      </c>
      <c r="G236" s="40"/>
      <c r="H236" s="46"/>
    </row>
    <row r="237" s="2" customFormat="1" ht="16.8" customHeight="1">
      <c r="A237" s="40"/>
      <c r="B237" s="46"/>
      <c r="C237" s="313" t="s">
        <v>2842</v>
      </c>
      <c r="D237" s="313" t="s">
        <v>8532</v>
      </c>
      <c r="E237" s="19" t="s">
        <v>214</v>
      </c>
      <c r="F237" s="314">
        <v>1123.9000000000001</v>
      </c>
      <c r="G237" s="40"/>
      <c r="H237" s="46"/>
    </row>
    <row r="238" s="2" customFormat="1" ht="16.8" customHeight="1">
      <c r="A238" s="40"/>
      <c r="B238" s="46"/>
      <c r="C238" s="313" t="s">
        <v>4140</v>
      </c>
      <c r="D238" s="313" t="s">
        <v>8543</v>
      </c>
      <c r="E238" s="19" t="s">
        <v>214</v>
      </c>
      <c r="F238" s="314">
        <v>89.260000000000005</v>
      </c>
      <c r="G238" s="40"/>
      <c r="H238" s="46"/>
    </row>
    <row r="239" s="2" customFormat="1" ht="16.8" customHeight="1">
      <c r="A239" s="40"/>
      <c r="B239" s="46"/>
      <c r="C239" s="313" t="s">
        <v>4145</v>
      </c>
      <c r="D239" s="313" t="s">
        <v>8544</v>
      </c>
      <c r="E239" s="19" t="s">
        <v>214</v>
      </c>
      <c r="F239" s="314">
        <v>89.260000000000005</v>
      </c>
      <c r="G239" s="40"/>
      <c r="H239" s="46"/>
    </row>
    <row r="240" s="2" customFormat="1" ht="16.8" customHeight="1">
      <c r="A240" s="40"/>
      <c r="B240" s="46"/>
      <c r="C240" s="313" t="s">
        <v>4150</v>
      </c>
      <c r="D240" s="313" t="s">
        <v>8545</v>
      </c>
      <c r="E240" s="19" t="s">
        <v>214</v>
      </c>
      <c r="F240" s="314">
        <v>89.260000000000005</v>
      </c>
      <c r="G240" s="40"/>
      <c r="H240" s="46"/>
    </row>
    <row r="241" s="2" customFormat="1" ht="16.8" customHeight="1">
      <c r="A241" s="40"/>
      <c r="B241" s="46"/>
      <c r="C241" s="313" t="s">
        <v>4173</v>
      </c>
      <c r="D241" s="313" t="s">
        <v>8546</v>
      </c>
      <c r="E241" s="19" t="s">
        <v>214</v>
      </c>
      <c r="F241" s="314">
        <v>95.140000000000001</v>
      </c>
      <c r="G241" s="40"/>
      <c r="H241" s="46"/>
    </row>
    <row r="242" s="2" customFormat="1" ht="16.8" customHeight="1">
      <c r="A242" s="40"/>
      <c r="B242" s="46"/>
      <c r="C242" s="313" t="s">
        <v>4199</v>
      </c>
      <c r="D242" s="313" t="s">
        <v>8547</v>
      </c>
      <c r="E242" s="19" t="s">
        <v>214</v>
      </c>
      <c r="F242" s="314">
        <v>89.260000000000005</v>
      </c>
      <c r="G242" s="40"/>
      <c r="H242" s="46"/>
    </row>
    <row r="243" s="2" customFormat="1" ht="16.8" customHeight="1">
      <c r="A243" s="40"/>
      <c r="B243" s="46"/>
      <c r="C243" s="313" t="s">
        <v>2850</v>
      </c>
      <c r="D243" s="313" t="s">
        <v>2851</v>
      </c>
      <c r="E243" s="19" t="s">
        <v>195</v>
      </c>
      <c r="F243" s="314">
        <v>248.81399999999999</v>
      </c>
      <c r="G243" s="40"/>
      <c r="H243" s="46"/>
    </row>
    <row r="244" s="2" customFormat="1" ht="16.8" customHeight="1">
      <c r="A244" s="40"/>
      <c r="B244" s="46"/>
      <c r="C244" s="313" t="s">
        <v>4156</v>
      </c>
      <c r="D244" s="313" t="s">
        <v>4157</v>
      </c>
      <c r="E244" s="19" t="s">
        <v>214</v>
      </c>
      <c r="F244" s="314">
        <v>93.724000000000004</v>
      </c>
      <c r="G244" s="40"/>
      <c r="H244" s="46"/>
    </row>
    <row r="245" s="2" customFormat="1" ht="16.8" customHeight="1">
      <c r="A245" s="40"/>
      <c r="B245" s="46"/>
      <c r="C245" s="309" t="s">
        <v>715</v>
      </c>
      <c r="D245" s="310" t="s">
        <v>716</v>
      </c>
      <c r="E245" s="311" t="s">
        <v>214</v>
      </c>
      <c r="F245" s="312">
        <v>8.8800000000000008</v>
      </c>
      <c r="G245" s="40"/>
      <c r="H245" s="46"/>
    </row>
    <row r="246" s="2" customFormat="1" ht="16.8" customHeight="1">
      <c r="A246" s="40"/>
      <c r="B246" s="46"/>
      <c r="C246" s="313" t="s">
        <v>19</v>
      </c>
      <c r="D246" s="313" t="s">
        <v>8577</v>
      </c>
      <c r="E246" s="19" t="s">
        <v>19</v>
      </c>
      <c r="F246" s="314">
        <v>0</v>
      </c>
      <c r="G246" s="40"/>
      <c r="H246" s="46"/>
    </row>
    <row r="247" s="2" customFormat="1" ht="16.8" customHeight="1">
      <c r="A247" s="40"/>
      <c r="B247" s="46"/>
      <c r="C247" s="313" t="s">
        <v>19</v>
      </c>
      <c r="D247" s="313" t="s">
        <v>717</v>
      </c>
      <c r="E247" s="19" t="s">
        <v>19</v>
      </c>
      <c r="F247" s="314">
        <v>8.8800000000000008</v>
      </c>
      <c r="G247" s="40"/>
      <c r="H247" s="46"/>
    </row>
    <row r="248" s="2" customFormat="1" ht="16.8" customHeight="1">
      <c r="A248" s="40"/>
      <c r="B248" s="46"/>
      <c r="C248" s="315" t="s">
        <v>8526</v>
      </c>
      <c r="D248" s="40"/>
      <c r="E248" s="40"/>
      <c r="F248" s="40"/>
      <c r="G248" s="40"/>
      <c r="H248" s="46"/>
    </row>
    <row r="249" s="2" customFormat="1" ht="16.8" customHeight="1">
      <c r="A249" s="40"/>
      <c r="B249" s="46"/>
      <c r="C249" s="313" t="s">
        <v>2098</v>
      </c>
      <c r="D249" s="313" t="s">
        <v>8578</v>
      </c>
      <c r="E249" s="19" t="s">
        <v>214</v>
      </c>
      <c r="F249" s="314">
        <v>27.719999999999999</v>
      </c>
      <c r="G249" s="40"/>
      <c r="H249" s="46"/>
    </row>
    <row r="250" s="2" customFormat="1" ht="16.8" customHeight="1">
      <c r="A250" s="40"/>
      <c r="B250" s="46"/>
      <c r="C250" s="313" t="s">
        <v>2103</v>
      </c>
      <c r="D250" s="313" t="s">
        <v>8579</v>
      </c>
      <c r="E250" s="19" t="s">
        <v>214</v>
      </c>
      <c r="F250" s="314">
        <v>27.719999999999999</v>
      </c>
      <c r="G250" s="40"/>
      <c r="H250" s="46"/>
    </row>
    <row r="251" s="2" customFormat="1" ht="16.8" customHeight="1">
      <c r="A251" s="40"/>
      <c r="B251" s="46"/>
      <c r="C251" s="313" t="s">
        <v>2108</v>
      </c>
      <c r="D251" s="313" t="s">
        <v>8580</v>
      </c>
      <c r="E251" s="19" t="s">
        <v>214</v>
      </c>
      <c r="F251" s="314">
        <v>27.719999999999999</v>
      </c>
      <c r="G251" s="40"/>
      <c r="H251" s="46"/>
    </row>
    <row r="252" s="2" customFormat="1" ht="16.8" customHeight="1">
      <c r="A252" s="40"/>
      <c r="B252" s="46"/>
      <c r="C252" s="313" t="s">
        <v>2113</v>
      </c>
      <c r="D252" s="313" t="s">
        <v>8581</v>
      </c>
      <c r="E252" s="19" t="s">
        <v>214</v>
      </c>
      <c r="F252" s="314">
        <v>27.719999999999999</v>
      </c>
      <c r="G252" s="40"/>
      <c r="H252" s="46"/>
    </row>
    <row r="253" s="2" customFormat="1" ht="16.8" customHeight="1">
      <c r="A253" s="40"/>
      <c r="B253" s="46"/>
      <c r="C253" s="313" t="s">
        <v>2158</v>
      </c>
      <c r="D253" s="313" t="s">
        <v>2159</v>
      </c>
      <c r="E253" s="19" t="s">
        <v>214</v>
      </c>
      <c r="F253" s="314">
        <v>574.10299999999995</v>
      </c>
      <c r="G253" s="40"/>
      <c r="H253" s="46"/>
    </row>
    <row r="254" s="2" customFormat="1" ht="16.8" customHeight="1">
      <c r="A254" s="40"/>
      <c r="B254" s="46"/>
      <c r="C254" s="309" t="s">
        <v>718</v>
      </c>
      <c r="D254" s="310" t="s">
        <v>719</v>
      </c>
      <c r="E254" s="311" t="s">
        <v>214</v>
      </c>
      <c r="F254" s="312">
        <v>18.84</v>
      </c>
      <c r="G254" s="40"/>
      <c r="H254" s="46"/>
    </row>
    <row r="255" s="2" customFormat="1" ht="16.8" customHeight="1">
      <c r="A255" s="40"/>
      <c r="B255" s="46"/>
      <c r="C255" s="313" t="s">
        <v>19</v>
      </c>
      <c r="D255" s="313" t="s">
        <v>8582</v>
      </c>
      <c r="E255" s="19" t="s">
        <v>19</v>
      </c>
      <c r="F255" s="314">
        <v>0</v>
      </c>
      <c r="G255" s="40"/>
      <c r="H255" s="46"/>
    </row>
    <row r="256" s="2" customFormat="1" ht="16.8" customHeight="1">
      <c r="A256" s="40"/>
      <c r="B256" s="46"/>
      <c r="C256" s="313" t="s">
        <v>19</v>
      </c>
      <c r="D256" s="313" t="s">
        <v>2428</v>
      </c>
      <c r="E256" s="19" t="s">
        <v>19</v>
      </c>
      <c r="F256" s="314">
        <v>18.84</v>
      </c>
      <c r="G256" s="40"/>
      <c r="H256" s="46"/>
    </row>
    <row r="257" s="2" customFormat="1" ht="16.8" customHeight="1">
      <c r="A257" s="40"/>
      <c r="B257" s="46"/>
      <c r="C257" s="315" t="s">
        <v>8526</v>
      </c>
      <c r="D257" s="40"/>
      <c r="E257" s="40"/>
      <c r="F257" s="40"/>
      <c r="G257" s="40"/>
      <c r="H257" s="46"/>
    </row>
    <row r="258" s="2" customFormat="1" ht="16.8" customHeight="1">
      <c r="A258" s="40"/>
      <c r="B258" s="46"/>
      <c r="C258" s="313" t="s">
        <v>2098</v>
      </c>
      <c r="D258" s="313" t="s">
        <v>8578</v>
      </c>
      <c r="E258" s="19" t="s">
        <v>214</v>
      </c>
      <c r="F258" s="314">
        <v>27.719999999999999</v>
      </c>
      <c r="G258" s="40"/>
      <c r="H258" s="46"/>
    </row>
    <row r="259" s="2" customFormat="1" ht="16.8" customHeight="1">
      <c r="A259" s="40"/>
      <c r="B259" s="46"/>
      <c r="C259" s="313" t="s">
        <v>2103</v>
      </c>
      <c r="D259" s="313" t="s">
        <v>8579</v>
      </c>
      <c r="E259" s="19" t="s">
        <v>214</v>
      </c>
      <c r="F259" s="314">
        <v>27.719999999999999</v>
      </c>
      <c r="G259" s="40"/>
      <c r="H259" s="46"/>
    </row>
    <row r="260" s="2" customFormat="1" ht="16.8" customHeight="1">
      <c r="A260" s="40"/>
      <c r="B260" s="46"/>
      <c r="C260" s="313" t="s">
        <v>2108</v>
      </c>
      <c r="D260" s="313" t="s">
        <v>8580</v>
      </c>
      <c r="E260" s="19" t="s">
        <v>214</v>
      </c>
      <c r="F260" s="314">
        <v>27.719999999999999</v>
      </c>
      <c r="G260" s="40"/>
      <c r="H260" s="46"/>
    </row>
    <row r="261" s="2" customFormat="1" ht="16.8" customHeight="1">
      <c r="A261" s="40"/>
      <c r="B261" s="46"/>
      <c r="C261" s="313" t="s">
        <v>2113</v>
      </c>
      <c r="D261" s="313" t="s">
        <v>8581</v>
      </c>
      <c r="E261" s="19" t="s">
        <v>214</v>
      </c>
      <c r="F261" s="314">
        <v>27.719999999999999</v>
      </c>
      <c r="G261" s="40"/>
      <c r="H261" s="46"/>
    </row>
    <row r="262" s="2" customFormat="1" ht="16.8" customHeight="1">
      <c r="A262" s="40"/>
      <c r="B262" s="46"/>
      <c r="C262" s="313" t="s">
        <v>2158</v>
      </c>
      <c r="D262" s="313" t="s">
        <v>2159</v>
      </c>
      <c r="E262" s="19" t="s">
        <v>214</v>
      </c>
      <c r="F262" s="314">
        <v>574.10299999999995</v>
      </c>
      <c r="G262" s="40"/>
      <c r="H262" s="46"/>
    </row>
    <row r="263" s="2" customFormat="1" ht="16.8" customHeight="1">
      <c r="A263" s="40"/>
      <c r="B263" s="46"/>
      <c r="C263" s="309" t="s">
        <v>721</v>
      </c>
      <c r="D263" s="310" t="s">
        <v>683</v>
      </c>
      <c r="E263" s="311" t="s">
        <v>214</v>
      </c>
      <c r="F263" s="312">
        <v>75.390000000000001</v>
      </c>
      <c r="G263" s="40"/>
      <c r="H263" s="46"/>
    </row>
    <row r="264" s="2" customFormat="1" ht="16.8" customHeight="1">
      <c r="A264" s="40"/>
      <c r="B264" s="46"/>
      <c r="C264" s="313" t="s">
        <v>19</v>
      </c>
      <c r="D264" s="313" t="s">
        <v>1350</v>
      </c>
      <c r="E264" s="19" t="s">
        <v>19</v>
      </c>
      <c r="F264" s="314">
        <v>0</v>
      </c>
      <c r="G264" s="40"/>
      <c r="H264" s="46"/>
    </row>
    <row r="265" s="2" customFormat="1" ht="16.8" customHeight="1">
      <c r="A265" s="40"/>
      <c r="B265" s="46"/>
      <c r="C265" s="313" t="s">
        <v>19</v>
      </c>
      <c r="D265" s="313" t="s">
        <v>722</v>
      </c>
      <c r="E265" s="19" t="s">
        <v>19</v>
      </c>
      <c r="F265" s="314">
        <v>75.390000000000001</v>
      </c>
      <c r="G265" s="40"/>
      <c r="H265" s="46"/>
    </row>
    <row r="266" s="2" customFormat="1" ht="16.8" customHeight="1">
      <c r="A266" s="40"/>
      <c r="B266" s="46"/>
      <c r="C266" s="315" t="s">
        <v>8526</v>
      </c>
      <c r="D266" s="40"/>
      <c r="E266" s="40"/>
      <c r="F266" s="40"/>
      <c r="G266" s="40"/>
      <c r="H266" s="46"/>
    </row>
    <row r="267" s="2" customFormat="1" ht="16.8" customHeight="1">
      <c r="A267" s="40"/>
      <c r="B267" s="46"/>
      <c r="C267" s="313" t="s">
        <v>2247</v>
      </c>
      <c r="D267" s="313" t="s">
        <v>8527</v>
      </c>
      <c r="E267" s="19" t="s">
        <v>214</v>
      </c>
      <c r="F267" s="314">
        <v>2446.6199999999999</v>
      </c>
      <c r="G267" s="40"/>
      <c r="H267" s="46"/>
    </row>
    <row r="268" s="2" customFormat="1" ht="16.8" customHeight="1">
      <c r="A268" s="40"/>
      <c r="B268" s="46"/>
      <c r="C268" s="313" t="s">
        <v>2252</v>
      </c>
      <c r="D268" s="313" t="s">
        <v>8528</v>
      </c>
      <c r="E268" s="19" t="s">
        <v>214</v>
      </c>
      <c r="F268" s="314">
        <v>8314.7299999999996</v>
      </c>
      <c r="G268" s="40"/>
      <c r="H268" s="46"/>
    </row>
    <row r="269" s="2" customFormat="1" ht="16.8" customHeight="1">
      <c r="A269" s="40"/>
      <c r="B269" s="46"/>
      <c r="C269" s="313" t="s">
        <v>2277</v>
      </c>
      <c r="D269" s="313" t="s">
        <v>8529</v>
      </c>
      <c r="E269" s="19" t="s">
        <v>214</v>
      </c>
      <c r="F269" s="314">
        <v>2768.337</v>
      </c>
      <c r="G269" s="40"/>
      <c r="H269" s="46"/>
    </row>
    <row r="270" s="2" customFormat="1" ht="16.8" customHeight="1">
      <c r="A270" s="40"/>
      <c r="B270" s="46"/>
      <c r="C270" s="313" t="s">
        <v>2272</v>
      </c>
      <c r="D270" s="313" t="s">
        <v>8530</v>
      </c>
      <c r="E270" s="19" t="s">
        <v>214</v>
      </c>
      <c r="F270" s="314">
        <v>2446.6199999999999</v>
      </c>
      <c r="G270" s="40"/>
      <c r="H270" s="46"/>
    </row>
    <row r="271" s="2" customFormat="1" ht="16.8" customHeight="1">
      <c r="A271" s="40"/>
      <c r="B271" s="46"/>
      <c r="C271" s="313" t="s">
        <v>2296</v>
      </c>
      <c r="D271" s="313" t="s">
        <v>8531</v>
      </c>
      <c r="E271" s="19" t="s">
        <v>380</v>
      </c>
      <c r="F271" s="314">
        <v>2894.174</v>
      </c>
      <c r="G271" s="40"/>
      <c r="H271" s="46"/>
    </row>
    <row r="272" s="2" customFormat="1" ht="16.8" customHeight="1">
      <c r="A272" s="40"/>
      <c r="B272" s="46"/>
      <c r="C272" s="313" t="s">
        <v>2842</v>
      </c>
      <c r="D272" s="313" t="s">
        <v>8532</v>
      </c>
      <c r="E272" s="19" t="s">
        <v>214</v>
      </c>
      <c r="F272" s="314">
        <v>1123.9000000000001</v>
      </c>
      <c r="G272" s="40"/>
      <c r="H272" s="46"/>
    </row>
    <row r="273" s="2" customFormat="1" ht="16.8" customHeight="1">
      <c r="A273" s="40"/>
      <c r="B273" s="46"/>
      <c r="C273" s="313" t="s">
        <v>4326</v>
      </c>
      <c r="D273" s="313" t="s">
        <v>8533</v>
      </c>
      <c r="E273" s="19" t="s">
        <v>214</v>
      </c>
      <c r="F273" s="314">
        <v>1205.461</v>
      </c>
      <c r="G273" s="40"/>
      <c r="H273" s="46"/>
    </row>
    <row r="274" s="2" customFormat="1" ht="16.8" customHeight="1">
      <c r="A274" s="40"/>
      <c r="B274" s="46"/>
      <c r="C274" s="313" t="s">
        <v>4331</v>
      </c>
      <c r="D274" s="313" t="s">
        <v>8534</v>
      </c>
      <c r="E274" s="19" t="s">
        <v>214</v>
      </c>
      <c r="F274" s="314">
        <v>2421.1350000000002</v>
      </c>
      <c r="G274" s="40"/>
      <c r="H274" s="46"/>
    </row>
    <row r="275" s="2" customFormat="1" ht="16.8" customHeight="1">
      <c r="A275" s="40"/>
      <c r="B275" s="46"/>
      <c r="C275" s="313" t="s">
        <v>4352</v>
      </c>
      <c r="D275" s="313" t="s">
        <v>8535</v>
      </c>
      <c r="E275" s="19" t="s">
        <v>214</v>
      </c>
      <c r="F275" s="314">
        <v>1277.268</v>
      </c>
      <c r="G275" s="40"/>
      <c r="H275" s="46"/>
    </row>
    <row r="276" s="2" customFormat="1" ht="16.8" customHeight="1">
      <c r="A276" s="40"/>
      <c r="B276" s="46"/>
      <c r="C276" s="313" t="s">
        <v>4372</v>
      </c>
      <c r="D276" s="313" t="s">
        <v>8536</v>
      </c>
      <c r="E276" s="19" t="s">
        <v>214</v>
      </c>
      <c r="F276" s="314">
        <v>1210.567</v>
      </c>
      <c r="G276" s="40"/>
      <c r="H276" s="46"/>
    </row>
    <row r="277" s="2" customFormat="1" ht="16.8" customHeight="1">
      <c r="A277" s="40"/>
      <c r="B277" s="46"/>
      <c r="C277" s="313" t="s">
        <v>2867</v>
      </c>
      <c r="D277" s="313" t="s">
        <v>2868</v>
      </c>
      <c r="E277" s="19" t="s">
        <v>195</v>
      </c>
      <c r="F277" s="314">
        <v>12.666</v>
      </c>
      <c r="G277" s="40"/>
      <c r="H277" s="46"/>
    </row>
    <row r="278" s="2" customFormat="1" ht="16.8" customHeight="1">
      <c r="A278" s="40"/>
      <c r="B278" s="46"/>
      <c r="C278" s="309" t="s">
        <v>758</v>
      </c>
      <c r="D278" s="310" t="s">
        <v>759</v>
      </c>
      <c r="E278" s="311" t="s">
        <v>214</v>
      </c>
      <c r="F278" s="312">
        <v>280.17899999999997</v>
      </c>
      <c r="G278" s="40"/>
      <c r="H278" s="46"/>
    </row>
    <row r="279" s="2" customFormat="1" ht="16.8" customHeight="1">
      <c r="A279" s="40"/>
      <c r="B279" s="46"/>
      <c r="C279" s="313" t="s">
        <v>19</v>
      </c>
      <c r="D279" s="313" t="s">
        <v>2592</v>
      </c>
      <c r="E279" s="19" t="s">
        <v>19</v>
      </c>
      <c r="F279" s="314">
        <v>0</v>
      </c>
      <c r="G279" s="40"/>
      <c r="H279" s="46"/>
    </row>
    <row r="280" s="2" customFormat="1" ht="16.8" customHeight="1">
      <c r="A280" s="40"/>
      <c r="B280" s="46"/>
      <c r="C280" s="313" t="s">
        <v>19</v>
      </c>
      <c r="D280" s="313" t="s">
        <v>2593</v>
      </c>
      <c r="E280" s="19" t="s">
        <v>19</v>
      </c>
      <c r="F280" s="314">
        <v>12.864000000000001</v>
      </c>
      <c r="G280" s="40"/>
      <c r="H280" s="46"/>
    </row>
    <row r="281" s="2" customFormat="1" ht="16.8" customHeight="1">
      <c r="A281" s="40"/>
      <c r="B281" s="46"/>
      <c r="C281" s="313" t="s">
        <v>19</v>
      </c>
      <c r="D281" s="313" t="s">
        <v>2594</v>
      </c>
      <c r="E281" s="19" t="s">
        <v>19</v>
      </c>
      <c r="F281" s="314">
        <v>0</v>
      </c>
      <c r="G281" s="40"/>
      <c r="H281" s="46"/>
    </row>
    <row r="282" s="2" customFormat="1" ht="16.8" customHeight="1">
      <c r="A282" s="40"/>
      <c r="B282" s="46"/>
      <c r="C282" s="313" t="s">
        <v>19</v>
      </c>
      <c r="D282" s="313" t="s">
        <v>2595</v>
      </c>
      <c r="E282" s="19" t="s">
        <v>19</v>
      </c>
      <c r="F282" s="314">
        <v>10.800000000000001</v>
      </c>
      <c r="G282" s="40"/>
      <c r="H282" s="46"/>
    </row>
    <row r="283" s="2" customFormat="1" ht="16.8" customHeight="1">
      <c r="A283" s="40"/>
      <c r="B283" s="46"/>
      <c r="C283" s="313" t="s">
        <v>19</v>
      </c>
      <c r="D283" s="313" t="s">
        <v>2596</v>
      </c>
      <c r="E283" s="19" t="s">
        <v>19</v>
      </c>
      <c r="F283" s="314">
        <v>0</v>
      </c>
      <c r="G283" s="40"/>
      <c r="H283" s="46"/>
    </row>
    <row r="284" s="2" customFormat="1" ht="16.8" customHeight="1">
      <c r="A284" s="40"/>
      <c r="B284" s="46"/>
      <c r="C284" s="313" t="s">
        <v>19</v>
      </c>
      <c r="D284" s="313" t="s">
        <v>2597</v>
      </c>
      <c r="E284" s="19" t="s">
        <v>19</v>
      </c>
      <c r="F284" s="314">
        <v>13.02</v>
      </c>
      <c r="G284" s="40"/>
      <c r="H284" s="46"/>
    </row>
    <row r="285" s="2" customFormat="1" ht="16.8" customHeight="1">
      <c r="A285" s="40"/>
      <c r="B285" s="46"/>
      <c r="C285" s="313" t="s">
        <v>19</v>
      </c>
      <c r="D285" s="313" t="s">
        <v>2598</v>
      </c>
      <c r="E285" s="19" t="s">
        <v>19</v>
      </c>
      <c r="F285" s="314">
        <v>0</v>
      </c>
      <c r="G285" s="40"/>
      <c r="H285" s="46"/>
    </row>
    <row r="286" s="2" customFormat="1" ht="16.8" customHeight="1">
      <c r="A286" s="40"/>
      <c r="B286" s="46"/>
      <c r="C286" s="313" t="s">
        <v>19</v>
      </c>
      <c r="D286" s="313" t="s">
        <v>2076</v>
      </c>
      <c r="E286" s="19" t="s">
        <v>19</v>
      </c>
      <c r="F286" s="314">
        <v>0</v>
      </c>
      <c r="G286" s="40"/>
      <c r="H286" s="46"/>
    </row>
    <row r="287" s="2" customFormat="1" ht="16.8" customHeight="1">
      <c r="A287" s="40"/>
      <c r="B287" s="46"/>
      <c r="C287" s="313" t="s">
        <v>19</v>
      </c>
      <c r="D287" s="313" t="s">
        <v>2599</v>
      </c>
      <c r="E287" s="19" t="s">
        <v>19</v>
      </c>
      <c r="F287" s="314">
        <v>0</v>
      </c>
      <c r="G287" s="40"/>
      <c r="H287" s="46"/>
    </row>
    <row r="288" s="2" customFormat="1" ht="16.8" customHeight="1">
      <c r="A288" s="40"/>
      <c r="B288" s="46"/>
      <c r="C288" s="313" t="s">
        <v>19</v>
      </c>
      <c r="D288" s="313" t="s">
        <v>2600</v>
      </c>
      <c r="E288" s="19" t="s">
        <v>19</v>
      </c>
      <c r="F288" s="314">
        <v>49.231000000000002</v>
      </c>
      <c r="G288" s="40"/>
      <c r="H288" s="46"/>
    </row>
    <row r="289" s="2" customFormat="1" ht="16.8" customHeight="1">
      <c r="A289" s="40"/>
      <c r="B289" s="46"/>
      <c r="C289" s="313" t="s">
        <v>19</v>
      </c>
      <c r="D289" s="313" t="s">
        <v>2601</v>
      </c>
      <c r="E289" s="19" t="s">
        <v>19</v>
      </c>
      <c r="F289" s="314">
        <v>0.61899999999999999</v>
      </c>
      <c r="G289" s="40"/>
      <c r="H289" s="46"/>
    </row>
    <row r="290" s="2" customFormat="1" ht="16.8" customHeight="1">
      <c r="A290" s="40"/>
      <c r="B290" s="46"/>
      <c r="C290" s="313" t="s">
        <v>19</v>
      </c>
      <c r="D290" s="313" t="s">
        <v>2602</v>
      </c>
      <c r="E290" s="19" t="s">
        <v>19</v>
      </c>
      <c r="F290" s="314">
        <v>21.995999999999999</v>
      </c>
      <c r="G290" s="40"/>
      <c r="H290" s="46"/>
    </row>
    <row r="291" s="2" customFormat="1" ht="16.8" customHeight="1">
      <c r="A291" s="40"/>
      <c r="B291" s="46"/>
      <c r="C291" s="313" t="s">
        <v>19</v>
      </c>
      <c r="D291" s="313" t="s">
        <v>2078</v>
      </c>
      <c r="E291" s="19" t="s">
        <v>19</v>
      </c>
      <c r="F291" s="314">
        <v>0</v>
      </c>
      <c r="G291" s="40"/>
      <c r="H291" s="46"/>
    </row>
    <row r="292" s="2" customFormat="1" ht="16.8" customHeight="1">
      <c r="A292" s="40"/>
      <c r="B292" s="46"/>
      <c r="C292" s="313" t="s">
        <v>19</v>
      </c>
      <c r="D292" s="313" t="s">
        <v>2603</v>
      </c>
      <c r="E292" s="19" t="s">
        <v>19</v>
      </c>
      <c r="F292" s="314">
        <v>0</v>
      </c>
      <c r="G292" s="40"/>
      <c r="H292" s="46"/>
    </row>
    <row r="293" s="2" customFormat="1" ht="16.8" customHeight="1">
      <c r="A293" s="40"/>
      <c r="B293" s="46"/>
      <c r="C293" s="313" t="s">
        <v>19</v>
      </c>
      <c r="D293" s="313" t="s">
        <v>2604</v>
      </c>
      <c r="E293" s="19" t="s">
        <v>19</v>
      </c>
      <c r="F293" s="314">
        <v>41.814</v>
      </c>
      <c r="G293" s="40"/>
      <c r="H293" s="46"/>
    </row>
    <row r="294" s="2" customFormat="1" ht="16.8" customHeight="1">
      <c r="A294" s="40"/>
      <c r="B294" s="46"/>
      <c r="C294" s="313" t="s">
        <v>19</v>
      </c>
      <c r="D294" s="313" t="s">
        <v>2605</v>
      </c>
      <c r="E294" s="19" t="s">
        <v>19</v>
      </c>
      <c r="F294" s="314">
        <v>6.7199999999999998</v>
      </c>
      <c r="G294" s="40"/>
      <c r="H294" s="46"/>
    </row>
    <row r="295" s="2" customFormat="1" ht="16.8" customHeight="1">
      <c r="A295" s="40"/>
      <c r="B295" s="46"/>
      <c r="C295" s="313" t="s">
        <v>19</v>
      </c>
      <c r="D295" s="313" t="s">
        <v>2081</v>
      </c>
      <c r="E295" s="19" t="s">
        <v>19</v>
      </c>
      <c r="F295" s="314">
        <v>0</v>
      </c>
      <c r="G295" s="40"/>
      <c r="H295" s="46"/>
    </row>
    <row r="296" s="2" customFormat="1" ht="16.8" customHeight="1">
      <c r="A296" s="40"/>
      <c r="B296" s="46"/>
      <c r="C296" s="313" t="s">
        <v>19</v>
      </c>
      <c r="D296" s="313" t="s">
        <v>2603</v>
      </c>
      <c r="E296" s="19" t="s">
        <v>19</v>
      </c>
      <c r="F296" s="314">
        <v>0</v>
      </c>
      <c r="G296" s="40"/>
      <c r="H296" s="46"/>
    </row>
    <row r="297" s="2" customFormat="1" ht="16.8" customHeight="1">
      <c r="A297" s="40"/>
      <c r="B297" s="46"/>
      <c r="C297" s="313" t="s">
        <v>19</v>
      </c>
      <c r="D297" s="313" t="s">
        <v>2606</v>
      </c>
      <c r="E297" s="19" t="s">
        <v>19</v>
      </c>
      <c r="F297" s="314">
        <v>40.823999999999998</v>
      </c>
      <c r="G297" s="40"/>
      <c r="H297" s="46"/>
    </row>
    <row r="298" s="2" customFormat="1" ht="16.8" customHeight="1">
      <c r="A298" s="40"/>
      <c r="B298" s="46"/>
      <c r="C298" s="313" t="s">
        <v>19</v>
      </c>
      <c r="D298" s="313" t="s">
        <v>2607</v>
      </c>
      <c r="E298" s="19" t="s">
        <v>19</v>
      </c>
      <c r="F298" s="314">
        <v>10.422000000000001</v>
      </c>
      <c r="G298" s="40"/>
      <c r="H298" s="46"/>
    </row>
    <row r="299" s="2" customFormat="1" ht="16.8" customHeight="1">
      <c r="A299" s="40"/>
      <c r="B299" s="46"/>
      <c r="C299" s="313" t="s">
        <v>19</v>
      </c>
      <c r="D299" s="313" t="s">
        <v>2083</v>
      </c>
      <c r="E299" s="19" t="s">
        <v>19</v>
      </c>
      <c r="F299" s="314">
        <v>0</v>
      </c>
      <c r="G299" s="40"/>
      <c r="H299" s="46"/>
    </row>
    <row r="300" s="2" customFormat="1" ht="16.8" customHeight="1">
      <c r="A300" s="40"/>
      <c r="B300" s="46"/>
      <c r="C300" s="313" t="s">
        <v>19</v>
      </c>
      <c r="D300" s="313" t="s">
        <v>2599</v>
      </c>
      <c r="E300" s="19" t="s">
        <v>19</v>
      </c>
      <c r="F300" s="314">
        <v>0</v>
      </c>
      <c r="G300" s="40"/>
      <c r="H300" s="46"/>
    </row>
    <row r="301" s="2" customFormat="1" ht="16.8" customHeight="1">
      <c r="A301" s="40"/>
      <c r="B301" s="46"/>
      <c r="C301" s="313" t="s">
        <v>19</v>
      </c>
      <c r="D301" s="313" t="s">
        <v>2608</v>
      </c>
      <c r="E301" s="19" t="s">
        <v>19</v>
      </c>
      <c r="F301" s="314">
        <v>6.3449999999999998</v>
      </c>
      <c r="G301" s="40"/>
      <c r="H301" s="46"/>
    </row>
    <row r="302" s="2" customFormat="1" ht="16.8" customHeight="1">
      <c r="A302" s="40"/>
      <c r="B302" s="46"/>
      <c r="C302" s="313" t="s">
        <v>19</v>
      </c>
      <c r="D302" s="313" t="s">
        <v>2609</v>
      </c>
      <c r="E302" s="19" t="s">
        <v>19</v>
      </c>
      <c r="F302" s="314">
        <v>0</v>
      </c>
      <c r="G302" s="40"/>
      <c r="H302" s="46"/>
    </row>
    <row r="303" s="2" customFormat="1" ht="16.8" customHeight="1">
      <c r="A303" s="40"/>
      <c r="B303" s="46"/>
      <c r="C303" s="313" t="s">
        <v>19</v>
      </c>
      <c r="D303" s="313" t="s">
        <v>2076</v>
      </c>
      <c r="E303" s="19" t="s">
        <v>19</v>
      </c>
      <c r="F303" s="314">
        <v>0</v>
      </c>
      <c r="G303" s="40"/>
      <c r="H303" s="46"/>
    </row>
    <row r="304" s="2" customFormat="1" ht="16.8" customHeight="1">
      <c r="A304" s="40"/>
      <c r="B304" s="46"/>
      <c r="C304" s="313" t="s">
        <v>19</v>
      </c>
      <c r="D304" s="313" t="s">
        <v>2134</v>
      </c>
      <c r="E304" s="19" t="s">
        <v>19</v>
      </c>
      <c r="F304" s="314">
        <v>9.4979999999999993</v>
      </c>
      <c r="G304" s="40"/>
      <c r="H304" s="46"/>
    </row>
    <row r="305" s="2" customFormat="1" ht="16.8" customHeight="1">
      <c r="A305" s="40"/>
      <c r="B305" s="46"/>
      <c r="C305" s="313" t="s">
        <v>19</v>
      </c>
      <c r="D305" s="313" t="s">
        <v>2135</v>
      </c>
      <c r="E305" s="19" t="s">
        <v>19</v>
      </c>
      <c r="F305" s="314">
        <v>4.6799999999999997</v>
      </c>
      <c r="G305" s="40"/>
      <c r="H305" s="46"/>
    </row>
    <row r="306" s="2" customFormat="1" ht="16.8" customHeight="1">
      <c r="A306" s="40"/>
      <c r="B306" s="46"/>
      <c r="C306" s="313" t="s">
        <v>19</v>
      </c>
      <c r="D306" s="313" t="s">
        <v>2136</v>
      </c>
      <c r="E306" s="19" t="s">
        <v>19</v>
      </c>
      <c r="F306" s="314">
        <v>-3.8399999999999999</v>
      </c>
      <c r="G306" s="40"/>
      <c r="H306" s="46"/>
    </row>
    <row r="307" s="2" customFormat="1" ht="16.8" customHeight="1">
      <c r="A307" s="40"/>
      <c r="B307" s="46"/>
      <c r="C307" s="313" t="s">
        <v>19</v>
      </c>
      <c r="D307" s="313" t="s">
        <v>2078</v>
      </c>
      <c r="E307" s="19" t="s">
        <v>19</v>
      </c>
      <c r="F307" s="314">
        <v>0</v>
      </c>
      <c r="G307" s="40"/>
      <c r="H307" s="46"/>
    </row>
    <row r="308" s="2" customFormat="1" ht="16.8" customHeight="1">
      <c r="A308" s="40"/>
      <c r="B308" s="46"/>
      <c r="C308" s="313" t="s">
        <v>19</v>
      </c>
      <c r="D308" s="313" t="s">
        <v>2137</v>
      </c>
      <c r="E308" s="19" t="s">
        <v>19</v>
      </c>
      <c r="F308" s="314">
        <v>9.0899999999999999</v>
      </c>
      <c r="G308" s="40"/>
      <c r="H308" s="46"/>
    </row>
    <row r="309" s="2" customFormat="1" ht="16.8" customHeight="1">
      <c r="A309" s="40"/>
      <c r="B309" s="46"/>
      <c r="C309" s="313" t="s">
        <v>19</v>
      </c>
      <c r="D309" s="313" t="s">
        <v>2138</v>
      </c>
      <c r="E309" s="19" t="s">
        <v>19</v>
      </c>
      <c r="F309" s="314">
        <v>-1.53</v>
      </c>
      <c r="G309" s="40"/>
      <c r="H309" s="46"/>
    </row>
    <row r="310" s="2" customFormat="1" ht="16.8" customHeight="1">
      <c r="A310" s="40"/>
      <c r="B310" s="46"/>
      <c r="C310" s="313" t="s">
        <v>19</v>
      </c>
      <c r="D310" s="313" t="s">
        <v>2081</v>
      </c>
      <c r="E310" s="19" t="s">
        <v>19</v>
      </c>
      <c r="F310" s="314">
        <v>0</v>
      </c>
      <c r="G310" s="40"/>
      <c r="H310" s="46"/>
    </row>
    <row r="311" s="2" customFormat="1" ht="16.8" customHeight="1">
      <c r="A311" s="40"/>
      <c r="B311" s="46"/>
      <c r="C311" s="313" t="s">
        <v>19</v>
      </c>
      <c r="D311" s="313" t="s">
        <v>2139</v>
      </c>
      <c r="E311" s="19" t="s">
        <v>19</v>
      </c>
      <c r="F311" s="314">
        <v>11.34</v>
      </c>
      <c r="G311" s="40"/>
      <c r="H311" s="46"/>
    </row>
    <row r="312" s="2" customFormat="1" ht="16.8" customHeight="1">
      <c r="A312" s="40"/>
      <c r="B312" s="46"/>
      <c r="C312" s="313" t="s">
        <v>19</v>
      </c>
      <c r="D312" s="313" t="s">
        <v>2140</v>
      </c>
      <c r="E312" s="19" t="s">
        <v>19</v>
      </c>
      <c r="F312" s="314">
        <v>2.895</v>
      </c>
      <c r="G312" s="40"/>
      <c r="H312" s="46"/>
    </row>
    <row r="313" s="2" customFormat="1" ht="16.8" customHeight="1">
      <c r="A313" s="40"/>
      <c r="B313" s="46"/>
      <c r="C313" s="313" t="s">
        <v>19</v>
      </c>
      <c r="D313" s="313" t="s">
        <v>2083</v>
      </c>
      <c r="E313" s="19" t="s">
        <v>19</v>
      </c>
      <c r="F313" s="314">
        <v>0</v>
      </c>
      <c r="G313" s="40"/>
      <c r="H313" s="46"/>
    </row>
    <row r="314" s="2" customFormat="1" ht="16.8" customHeight="1">
      <c r="A314" s="40"/>
      <c r="B314" s="46"/>
      <c r="C314" s="313" t="s">
        <v>19</v>
      </c>
      <c r="D314" s="313" t="s">
        <v>2141</v>
      </c>
      <c r="E314" s="19" t="s">
        <v>19</v>
      </c>
      <c r="F314" s="314">
        <v>1.3500000000000001</v>
      </c>
      <c r="G314" s="40"/>
      <c r="H314" s="46"/>
    </row>
    <row r="315" s="2" customFormat="1" ht="16.8" customHeight="1">
      <c r="A315" s="40"/>
      <c r="B315" s="46"/>
      <c r="C315" s="313" t="s">
        <v>19</v>
      </c>
      <c r="D315" s="313" t="s">
        <v>2142</v>
      </c>
      <c r="E315" s="19" t="s">
        <v>19</v>
      </c>
      <c r="F315" s="314">
        <v>6.6600000000000001</v>
      </c>
      <c r="G315" s="40"/>
      <c r="H315" s="46"/>
    </row>
    <row r="316" s="2" customFormat="1" ht="16.8" customHeight="1">
      <c r="A316" s="40"/>
      <c r="B316" s="46"/>
      <c r="C316" s="313" t="s">
        <v>19</v>
      </c>
      <c r="D316" s="313" t="s">
        <v>2143</v>
      </c>
      <c r="E316" s="19" t="s">
        <v>19</v>
      </c>
      <c r="F316" s="314">
        <v>-1.0129999999999999</v>
      </c>
      <c r="G316" s="40"/>
      <c r="H316" s="46"/>
    </row>
    <row r="317" s="2" customFormat="1" ht="16.8" customHeight="1">
      <c r="A317" s="40"/>
      <c r="B317" s="46"/>
      <c r="C317" s="313" t="s">
        <v>19</v>
      </c>
      <c r="D317" s="313" t="s">
        <v>2610</v>
      </c>
      <c r="E317" s="19" t="s">
        <v>19</v>
      </c>
      <c r="F317" s="314">
        <v>20.202000000000002</v>
      </c>
      <c r="G317" s="40"/>
      <c r="H317" s="46"/>
    </row>
    <row r="318" s="2" customFormat="1" ht="16.8" customHeight="1">
      <c r="A318" s="40"/>
      <c r="B318" s="46"/>
      <c r="C318" s="313" t="s">
        <v>19</v>
      </c>
      <c r="D318" s="313" t="s">
        <v>2611</v>
      </c>
      <c r="E318" s="19" t="s">
        <v>19</v>
      </c>
      <c r="F318" s="314">
        <v>6.1920000000000002</v>
      </c>
      <c r="G318" s="40"/>
      <c r="H318" s="46"/>
    </row>
    <row r="319" s="2" customFormat="1" ht="16.8" customHeight="1">
      <c r="A319" s="40"/>
      <c r="B319" s="46"/>
      <c r="C319" s="313" t="s">
        <v>758</v>
      </c>
      <c r="D319" s="313" t="s">
        <v>243</v>
      </c>
      <c r="E319" s="19" t="s">
        <v>19</v>
      </c>
      <c r="F319" s="314">
        <v>280.17899999999997</v>
      </c>
      <c r="G319" s="40"/>
      <c r="H319" s="46"/>
    </row>
    <row r="320" s="2" customFormat="1" ht="16.8" customHeight="1">
      <c r="A320" s="40"/>
      <c r="B320" s="46"/>
      <c r="C320" s="315" t="s">
        <v>8526</v>
      </c>
      <c r="D320" s="40"/>
      <c r="E320" s="40"/>
      <c r="F320" s="40"/>
      <c r="G320" s="40"/>
      <c r="H320" s="46"/>
    </row>
    <row r="321" s="2" customFormat="1" ht="16.8" customHeight="1">
      <c r="A321" s="40"/>
      <c r="B321" s="46"/>
      <c r="C321" s="313" t="s">
        <v>2588</v>
      </c>
      <c r="D321" s="313" t="s">
        <v>8583</v>
      </c>
      <c r="E321" s="19" t="s">
        <v>214</v>
      </c>
      <c r="F321" s="314">
        <v>280.17899999999997</v>
      </c>
      <c r="G321" s="40"/>
      <c r="H321" s="46"/>
    </row>
    <row r="322" s="2" customFormat="1" ht="16.8" customHeight="1">
      <c r="A322" s="40"/>
      <c r="B322" s="46"/>
      <c r="C322" s="313" t="s">
        <v>2626</v>
      </c>
      <c r="D322" s="313" t="s">
        <v>8584</v>
      </c>
      <c r="E322" s="19" t="s">
        <v>214</v>
      </c>
      <c r="F322" s="314">
        <v>560.35799999999995</v>
      </c>
      <c r="G322" s="40"/>
      <c r="H322" s="46"/>
    </row>
    <row r="323" s="2" customFormat="1" ht="16.8" customHeight="1">
      <c r="A323" s="40"/>
      <c r="B323" s="46"/>
      <c r="C323" s="313" t="s">
        <v>2613</v>
      </c>
      <c r="D323" s="313" t="s">
        <v>2614</v>
      </c>
      <c r="E323" s="19" t="s">
        <v>2615</v>
      </c>
      <c r="F323" s="314">
        <v>472.226</v>
      </c>
      <c r="G323" s="40"/>
      <c r="H323" s="46"/>
    </row>
    <row r="324" s="2" customFormat="1">
      <c r="A324" s="40"/>
      <c r="B324" s="46"/>
      <c r="C324" s="313" t="s">
        <v>2672</v>
      </c>
      <c r="D324" s="313" t="s">
        <v>2673</v>
      </c>
      <c r="E324" s="19" t="s">
        <v>214</v>
      </c>
      <c r="F324" s="314">
        <v>2006.0070000000001</v>
      </c>
      <c r="G324" s="40"/>
      <c r="H324" s="46"/>
    </row>
    <row r="325" s="2" customFormat="1">
      <c r="A325" s="40"/>
      <c r="B325" s="46"/>
      <c r="C325" s="313" t="s">
        <v>2679</v>
      </c>
      <c r="D325" s="313" t="s">
        <v>2680</v>
      </c>
      <c r="E325" s="19" t="s">
        <v>214</v>
      </c>
      <c r="F325" s="314">
        <v>2006.0070000000001</v>
      </c>
      <c r="G325" s="40"/>
      <c r="H325" s="46"/>
    </row>
    <row r="326" s="2" customFormat="1" ht="16.8" customHeight="1">
      <c r="A326" s="40"/>
      <c r="B326" s="46"/>
      <c r="C326" s="309" t="s">
        <v>755</v>
      </c>
      <c r="D326" s="310" t="s">
        <v>756</v>
      </c>
      <c r="E326" s="311" t="s">
        <v>214</v>
      </c>
      <c r="F326" s="312">
        <v>1293.906</v>
      </c>
      <c r="G326" s="40"/>
      <c r="H326" s="46"/>
    </row>
    <row r="327" s="2" customFormat="1" ht="16.8" customHeight="1">
      <c r="A327" s="40"/>
      <c r="B327" s="46"/>
      <c r="C327" s="313" t="s">
        <v>19</v>
      </c>
      <c r="D327" s="313" t="s">
        <v>2583</v>
      </c>
      <c r="E327" s="19" t="s">
        <v>19</v>
      </c>
      <c r="F327" s="314">
        <v>0</v>
      </c>
      <c r="G327" s="40"/>
      <c r="H327" s="46"/>
    </row>
    <row r="328" s="2" customFormat="1" ht="16.8" customHeight="1">
      <c r="A328" s="40"/>
      <c r="B328" s="46"/>
      <c r="C328" s="313" t="s">
        <v>19</v>
      </c>
      <c r="D328" s="313" t="s">
        <v>966</v>
      </c>
      <c r="E328" s="19" t="s">
        <v>19</v>
      </c>
      <c r="F328" s="314">
        <v>0</v>
      </c>
      <c r="G328" s="40"/>
      <c r="H328" s="46"/>
    </row>
    <row r="329" s="2" customFormat="1" ht="16.8" customHeight="1">
      <c r="A329" s="40"/>
      <c r="B329" s="46"/>
      <c r="C329" s="313" t="s">
        <v>19</v>
      </c>
      <c r="D329" s="313" t="s">
        <v>2584</v>
      </c>
      <c r="E329" s="19" t="s">
        <v>19</v>
      </c>
      <c r="F329" s="314">
        <v>1290.146</v>
      </c>
      <c r="G329" s="40"/>
      <c r="H329" s="46"/>
    </row>
    <row r="330" s="2" customFormat="1" ht="16.8" customHeight="1">
      <c r="A330" s="40"/>
      <c r="B330" s="46"/>
      <c r="C330" s="313" t="s">
        <v>19</v>
      </c>
      <c r="D330" s="313" t="s">
        <v>970</v>
      </c>
      <c r="E330" s="19" t="s">
        <v>19</v>
      </c>
      <c r="F330" s="314">
        <v>0</v>
      </c>
      <c r="G330" s="40"/>
      <c r="H330" s="46"/>
    </row>
    <row r="331" s="2" customFormat="1" ht="16.8" customHeight="1">
      <c r="A331" s="40"/>
      <c r="B331" s="46"/>
      <c r="C331" s="313" t="s">
        <v>19</v>
      </c>
      <c r="D331" s="313" t="s">
        <v>2585</v>
      </c>
      <c r="E331" s="19" t="s">
        <v>19</v>
      </c>
      <c r="F331" s="314">
        <v>1.3600000000000001</v>
      </c>
      <c r="G331" s="40"/>
      <c r="H331" s="46"/>
    </row>
    <row r="332" s="2" customFormat="1" ht="16.8" customHeight="1">
      <c r="A332" s="40"/>
      <c r="B332" s="46"/>
      <c r="C332" s="313" t="s">
        <v>19</v>
      </c>
      <c r="D332" s="313" t="s">
        <v>2586</v>
      </c>
      <c r="E332" s="19" t="s">
        <v>19</v>
      </c>
      <c r="F332" s="314">
        <v>2.3999999999999999</v>
      </c>
      <c r="G332" s="40"/>
      <c r="H332" s="46"/>
    </row>
    <row r="333" s="2" customFormat="1" ht="16.8" customHeight="1">
      <c r="A333" s="40"/>
      <c r="B333" s="46"/>
      <c r="C333" s="313" t="s">
        <v>755</v>
      </c>
      <c r="D333" s="313" t="s">
        <v>243</v>
      </c>
      <c r="E333" s="19" t="s">
        <v>19</v>
      </c>
      <c r="F333" s="314">
        <v>1293.906</v>
      </c>
      <c r="G333" s="40"/>
      <c r="H333" s="46"/>
    </row>
    <row r="334" s="2" customFormat="1" ht="16.8" customHeight="1">
      <c r="A334" s="40"/>
      <c r="B334" s="46"/>
      <c r="C334" s="315" t="s">
        <v>8526</v>
      </c>
      <c r="D334" s="40"/>
      <c r="E334" s="40"/>
      <c r="F334" s="40"/>
      <c r="G334" s="40"/>
      <c r="H334" s="46"/>
    </row>
    <row r="335" s="2" customFormat="1" ht="16.8" customHeight="1">
      <c r="A335" s="40"/>
      <c r="B335" s="46"/>
      <c r="C335" s="313" t="s">
        <v>2579</v>
      </c>
      <c r="D335" s="313" t="s">
        <v>8585</v>
      </c>
      <c r="E335" s="19" t="s">
        <v>214</v>
      </c>
      <c r="F335" s="314">
        <v>1293.906</v>
      </c>
      <c r="G335" s="40"/>
      <c r="H335" s="46"/>
    </row>
    <row r="336" s="2" customFormat="1" ht="16.8" customHeight="1">
      <c r="A336" s="40"/>
      <c r="B336" s="46"/>
      <c r="C336" s="313" t="s">
        <v>2620</v>
      </c>
      <c r="D336" s="313" t="s">
        <v>8586</v>
      </c>
      <c r="E336" s="19" t="s">
        <v>214</v>
      </c>
      <c r="F336" s="314">
        <v>2587.8119999999999</v>
      </c>
      <c r="G336" s="40"/>
      <c r="H336" s="46"/>
    </row>
    <row r="337" s="2" customFormat="1" ht="16.8" customHeight="1">
      <c r="A337" s="40"/>
      <c r="B337" s="46"/>
      <c r="C337" s="313" t="s">
        <v>2613</v>
      </c>
      <c r="D337" s="313" t="s">
        <v>2614</v>
      </c>
      <c r="E337" s="19" t="s">
        <v>2615</v>
      </c>
      <c r="F337" s="314">
        <v>472.226</v>
      </c>
      <c r="G337" s="40"/>
      <c r="H337" s="46"/>
    </row>
    <row r="338" s="2" customFormat="1">
      <c r="A338" s="40"/>
      <c r="B338" s="46"/>
      <c r="C338" s="313" t="s">
        <v>2672</v>
      </c>
      <c r="D338" s="313" t="s">
        <v>2673</v>
      </c>
      <c r="E338" s="19" t="s">
        <v>214</v>
      </c>
      <c r="F338" s="314">
        <v>2006.0070000000001</v>
      </c>
      <c r="G338" s="40"/>
      <c r="H338" s="46"/>
    </row>
    <row r="339" s="2" customFormat="1">
      <c r="A339" s="40"/>
      <c r="B339" s="46"/>
      <c r="C339" s="313" t="s">
        <v>2679</v>
      </c>
      <c r="D339" s="313" t="s">
        <v>2680</v>
      </c>
      <c r="E339" s="19" t="s">
        <v>214</v>
      </c>
      <c r="F339" s="314">
        <v>2006.0070000000001</v>
      </c>
      <c r="G339" s="40"/>
      <c r="H339" s="46"/>
    </row>
    <row r="340" s="2" customFormat="1" ht="16.8" customHeight="1">
      <c r="A340" s="40"/>
      <c r="B340" s="46"/>
      <c r="C340" s="309" t="s">
        <v>723</v>
      </c>
      <c r="D340" s="310" t="s">
        <v>724</v>
      </c>
      <c r="E340" s="311" t="s">
        <v>214</v>
      </c>
      <c r="F340" s="312">
        <v>65.040000000000006</v>
      </c>
      <c r="G340" s="40"/>
      <c r="H340" s="46"/>
    </row>
    <row r="341" s="2" customFormat="1" ht="16.8" customHeight="1">
      <c r="A341" s="40"/>
      <c r="B341" s="46"/>
      <c r="C341" s="313" t="s">
        <v>19</v>
      </c>
      <c r="D341" s="313" t="s">
        <v>8587</v>
      </c>
      <c r="E341" s="19" t="s">
        <v>19</v>
      </c>
      <c r="F341" s="314">
        <v>0</v>
      </c>
      <c r="G341" s="40"/>
      <c r="H341" s="46"/>
    </row>
    <row r="342" s="2" customFormat="1" ht="16.8" customHeight="1">
      <c r="A342" s="40"/>
      <c r="B342" s="46"/>
      <c r="C342" s="313" t="s">
        <v>19</v>
      </c>
      <c r="D342" s="313" t="s">
        <v>1066</v>
      </c>
      <c r="E342" s="19" t="s">
        <v>19</v>
      </c>
      <c r="F342" s="314">
        <v>0</v>
      </c>
      <c r="G342" s="40"/>
      <c r="H342" s="46"/>
    </row>
    <row r="343" s="2" customFormat="1" ht="16.8" customHeight="1">
      <c r="A343" s="40"/>
      <c r="B343" s="46"/>
      <c r="C343" s="313" t="s">
        <v>19</v>
      </c>
      <c r="D343" s="313" t="s">
        <v>703</v>
      </c>
      <c r="E343" s="19" t="s">
        <v>19</v>
      </c>
      <c r="F343" s="314">
        <v>5.8799999999999999</v>
      </c>
      <c r="G343" s="40"/>
      <c r="H343" s="46"/>
    </row>
    <row r="344" s="2" customFormat="1" ht="16.8" customHeight="1">
      <c r="A344" s="40"/>
      <c r="B344" s="46"/>
      <c r="C344" s="313" t="s">
        <v>19</v>
      </c>
      <c r="D344" s="313" t="s">
        <v>1085</v>
      </c>
      <c r="E344" s="19" t="s">
        <v>19</v>
      </c>
      <c r="F344" s="314">
        <v>0</v>
      </c>
      <c r="G344" s="40"/>
      <c r="H344" s="46"/>
    </row>
    <row r="345" s="2" customFormat="1" ht="16.8" customHeight="1">
      <c r="A345" s="40"/>
      <c r="B345" s="46"/>
      <c r="C345" s="313" t="s">
        <v>19</v>
      </c>
      <c r="D345" s="313" t="s">
        <v>8588</v>
      </c>
      <c r="E345" s="19" t="s">
        <v>19</v>
      </c>
      <c r="F345" s="314">
        <v>59.159999999999997</v>
      </c>
      <c r="G345" s="40"/>
      <c r="H345" s="46"/>
    </row>
    <row r="346" s="2" customFormat="1" ht="16.8" customHeight="1">
      <c r="A346" s="40"/>
      <c r="B346" s="46"/>
      <c r="C346" s="313" t="s">
        <v>19</v>
      </c>
      <c r="D346" s="313" t="s">
        <v>243</v>
      </c>
      <c r="E346" s="19" t="s">
        <v>19</v>
      </c>
      <c r="F346" s="314">
        <v>65.040000000000006</v>
      </c>
      <c r="G346" s="40"/>
      <c r="H346" s="46"/>
    </row>
    <row r="347" s="2" customFormat="1" ht="16.8" customHeight="1">
      <c r="A347" s="40"/>
      <c r="B347" s="46"/>
      <c r="C347" s="315" t="s">
        <v>8526</v>
      </c>
      <c r="D347" s="40"/>
      <c r="E347" s="40"/>
      <c r="F347" s="40"/>
      <c r="G347" s="40"/>
      <c r="H347" s="46"/>
    </row>
    <row r="348" s="2" customFormat="1" ht="16.8" customHeight="1">
      <c r="A348" s="40"/>
      <c r="B348" s="46"/>
      <c r="C348" s="313" t="s">
        <v>3108</v>
      </c>
      <c r="D348" s="313" t="s">
        <v>8589</v>
      </c>
      <c r="E348" s="19" t="s">
        <v>214</v>
      </c>
      <c r="F348" s="314">
        <v>65.040000000000006</v>
      </c>
      <c r="G348" s="40"/>
      <c r="H348" s="46"/>
    </row>
    <row r="349" s="2" customFormat="1" ht="16.8" customHeight="1">
      <c r="A349" s="40"/>
      <c r="B349" s="46"/>
      <c r="C349" s="313" t="s">
        <v>4687</v>
      </c>
      <c r="D349" s="313" t="s">
        <v>8590</v>
      </c>
      <c r="E349" s="19" t="s">
        <v>214</v>
      </c>
      <c r="F349" s="314">
        <v>7703.7659999999996</v>
      </c>
      <c r="G349" s="40"/>
      <c r="H349" s="46"/>
    </row>
    <row r="350" s="2" customFormat="1" ht="16.8" customHeight="1">
      <c r="A350" s="40"/>
      <c r="B350" s="46"/>
      <c r="C350" s="313" t="s">
        <v>2430</v>
      </c>
      <c r="D350" s="313" t="s">
        <v>8591</v>
      </c>
      <c r="E350" s="19" t="s">
        <v>214</v>
      </c>
      <c r="F350" s="314">
        <v>2464.1439999999998</v>
      </c>
      <c r="G350" s="40"/>
      <c r="H350" s="46"/>
    </row>
    <row r="351" s="2" customFormat="1" ht="16.8" customHeight="1">
      <c r="A351" s="40"/>
      <c r="B351" s="46"/>
      <c r="C351" s="309" t="s">
        <v>726</v>
      </c>
      <c r="D351" s="310" t="s">
        <v>727</v>
      </c>
      <c r="E351" s="311" t="s">
        <v>214</v>
      </c>
      <c r="F351" s="312">
        <v>89.280000000000001</v>
      </c>
      <c r="G351" s="40"/>
      <c r="H351" s="46"/>
    </row>
    <row r="352" s="2" customFormat="1" ht="16.8" customHeight="1">
      <c r="A352" s="40"/>
      <c r="B352" s="46"/>
      <c r="C352" s="313" t="s">
        <v>19</v>
      </c>
      <c r="D352" s="313" t="s">
        <v>1350</v>
      </c>
      <c r="E352" s="19" t="s">
        <v>19</v>
      </c>
      <c r="F352" s="314">
        <v>0</v>
      </c>
      <c r="G352" s="40"/>
      <c r="H352" s="46"/>
    </row>
    <row r="353" s="2" customFormat="1" ht="16.8" customHeight="1">
      <c r="A353" s="40"/>
      <c r="B353" s="46"/>
      <c r="C353" s="313" t="s">
        <v>19</v>
      </c>
      <c r="D353" s="313" t="s">
        <v>8592</v>
      </c>
      <c r="E353" s="19" t="s">
        <v>19</v>
      </c>
      <c r="F353" s="314">
        <v>39.850000000000001</v>
      </c>
      <c r="G353" s="40"/>
      <c r="H353" s="46"/>
    </row>
    <row r="354" s="2" customFormat="1" ht="16.8" customHeight="1">
      <c r="A354" s="40"/>
      <c r="B354" s="46"/>
      <c r="C354" s="313" t="s">
        <v>19</v>
      </c>
      <c r="D354" s="313" t="s">
        <v>1352</v>
      </c>
      <c r="E354" s="19" t="s">
        <v>19</v>
      </c>
      <c r="F354" s="314">
        <v>0</v>
      </c>
      <c r="G354" s="40"/>
      <c r="H354" s="46"/>
    </row>
    <row r="355" s="2" customFormat="1" ht="16.8" customHeight="1">
      <c r="A355" s="40"/>
      <c r="B355" s="46"/>
      <c r="C355" s="313" t="s">
        <v>19</v>
      </c>
      <c r="D355" s="313" t="s">
        <v>8554</v>
      </c>
      <c r="E355" s="19" t="s">
        <v>19</v>
      </c>
      <c r="F355" s="314">
        <v>33.649999999999999</v>
      </c>
      <c r="G355" s="40"/>
      <c r="H355" s="46"/>
    </row>
    <row r="356" s="2" customFormat="1" ht="16.8" customHeight="1">
      <c r="A356" s="40"/>
      <c r="B356" s="46"/>
      <c r="C356" s="313" t="s">
        <v>19</v>
      </c>
      <c r="D356" s="313" t="s">
        <v>1514</v>
      </c>
      <c r="E356" s="19" t="s">
        <v>19</v>
      </c>
      <c r="F356" s="314">
        <v>0</v>
      </c>
      <c r="G356" s="40"/>
      <c r="H356" s="46"/>
    </row>
    <row r="357" s="2" customFormat="1" ht="16.8" customHeight="1">
      <c r="A357" s="40"/>
      <c r="B357" s="46"/>
      <c r="C357" s="313" t="s">
        <v>19</v>
      </c>
      <c r="D357" s="313" t="s">
        <v>8593</v>
      </c>
      <c r="E357" s="19" t="s">
        <v>19</v>
      </c>
      <c r="F357" s="314">
        <v>15.779999999999999</v>
      </c>
      <c r="G357" s="40"/>
      <c r="H357" s="46"/>
    </row>
    <row r="358" s="2" customFormat="1" ht="16.8" customHeight="1">
      <c r="A358" s="40"/>
      <c r="B358" s="46"/>
      <c r="C358" s="313" t="s">
        <v>19</v>
      </c>
      <c r="D358" s="313" t="s">
        <v>243</v>
      </c>
      <c r="E358" s="19" t="s">
        <v>19</v>
      </c>
      <c r="F358" s="314">
        <v>89.280000000000001</v>
      </c>
      <c r="G358" s="40"/>
      <c r="H358" s="46"/>
    </row>
    <row r="359" s="2" customFormat="1" ht="16.8" customHeight="1">
      <c r="A359" s="40"/>
      <c r="B359" s="46"/>
      <c r="C359" s="315" t="s">
        <v>8526</v>
      </c>
      <c r="D359" s="40"/>
      <c r="E359" s="40"/>
      <c r="F359" s="40"/>
      <c r="G359" s="40"/>
      <c r="H359" s="46"/>
    </row>
    <row r="360" s="2" customFormat="1" ht="16.8" customHeight="1">
      <c r="A360" s="40"/>
      <c r="B360" s="46"/>
      <c r="C360" s="313" t="s">
        <v>3113</v>
      </c>
      <c r="D360" s="313" t="s">
        <v>8594</v>
      </c>
      <c r="E360" s="19" t="s">
        <v>214</v>
      </c>
      <c r="F360" s="314">
        <v>89.280000000000001</v>
      </c>
      <c r="G360" s="40"/>
      <c r="H360" s="46"/>
    </row>
    <row r="361" s="2" customFormat="1" ht="16.8" customHeight="1">
      <c r="A361" s="40"/>
      <c r="B361" s="46"/>
      <c r="C361" s="313" t="s">
        <v>4687</v>
      </c>
      <c r="D361" s="313" t="s">
        <v>8590</v>
      </c>
      <c r="E361" s="19" t="s">
        <v>214</v>
      </c>
      <c r="F361" s="314">
        <v>7703.7659999999996</v>
      </c>
      <c r="G361" s="40"/>
      <c r="H361" s="46"/>
    </row>
    <row r="362" s="2" customFormat="1" ht="16.8" customHeight="1">
      <c r="A362" s="40"/>
      <c r="B362" s="46"/>
      <c r="C362" s="313" t="s">
        <v>2430</v>
      </c>
      <c r="D362" s="313" t="s">
        <v>8591</v>
      </c>
      <c r="E362" s="19" t="s">
        <v>214</v>
      </c>
      <c r="F362" s="314">
        <v>2464.1439999999998</v>
      </c>
      <c r="G362" s="40"/>
      <c r="H362" s="46"/>
    </row>
    <row r="363" s="2" customFormat="1" ht="16.8" customHeight="1">
      <c r="A363" s="40"/>
      <c r="B363" s="46"/>
      <c r="C363" s="309" t="s">
        <v>729</v>
      </c>
      <c r="D363" s="310" t="s">
        <v>730</v>
      </c>
      <c r="E363" s="311" t="s">
        <v>214</v>
      </c>
      <c r="F363" s="312">
        <v>1579.56</v>
      </c>
      <c r="G363" s="40"/>
      <c r="H363" s="46"/>
    </row>
    <row r="364" s="2" customFormat="1" ht="16.8" customHeight="1">
      <c r="A364" s="40"/>
      <c r="B364" s="46"/>
      <c r="C364" s="313" t="s">
        <v>19</v>
      </c>
      <c r="D364" s="313" t="s">
        <v>8595</v>
      </c>
      <c r="E364" s="19" t="s">
        <v>19</v>
      </c>
      <c r="F364" s="314">
        <v>0</v>
      </c>
      <c r="G364" s="40"/>
      <c r="H364" s="46"/>
    </row>
    <row r="365" s="2" customFormat="1" ht="16.8" customHeight="1">
      <c r="A365" s="40"/>
      <c r="B365" s="46"/>
      <c r="C365" s="313" t="s">
        <v>19</v>
      </c>
      <c r="D365" s="313" t="s">
        <v>1066</v>
      </c>
      <c r="E365" s="19" t="s">
        <v>19</v>
      </c>
      <c r="F365" s="314">
        <v>0</v>
      </c>
      <c r="G365" s="40"/>
      <c r="H365" s="46"/>
    </row>
    <row r="366" s="2" customFormat="1" ht="16.8" customHeight="1">
      <c r="A366" s="40"/>
      <c r="B366" s="46"/>
      <c r="C366" s="313" t="s">
        <v>19</v>
      </c>
      <c r="D366" s="313" t="s">
        <v>8596</v>
      </c>
      <c r="E366" s="19" t="s">
        <v>19</v>
      </c>
      <c r="F366" s="314">
        <v>331.39999999999998</v>
      </c>
      <c r="G366" s="40"/>
      <c r="H366" s="46"/>
    </row>
    <row r="367" s="2" customFormat="1" ht="16.8" customHeight="1">
      <c r="A367" s="40"/>
      <c r="B367" s="46"/>
      <c r="C367" s="313" t="s">
        <v>19</v>
      </c>
      <c r="D367" s="313" t="s">
        <v>8597</v>
      </c>
      <c r="E367" s="19" t="s">
        <v>19</v>
      </c>
      <c r="F367" s="314">
        <v>367.25</v>
      </c>
      <c r="G367" s="40"/>
      <c r="H367" s="46"/>
    </row>
    <row r="368" s="2" customFormat="1" ht="16.8" customHeight="1">
      <c r="A368" s="40"/>
      <c r="B368" s="46"/>
      <c r="C368" s="313" t="s">
        <v>19</v>
      </c>
      <c r="D368" s="313" t="s">
        <v>8598</v>
      </c>
      <c r="E368" s="19" t="s">
        <v>19</v>
      </c>
      <c r="F368" s="314">
        <v>33.049999999999997</v>
      </c>
      <c r="G368" s="40"/>
      <c r="H368" s="46"/>
    </row>
    <row r="369" s="2" customFormat="1" ht="16.8" customHeight="1">
      <c r="A369" s="40"/>
      <c r="B369" s="46"/>
      <c r="C369" s="313" t="s">
        <v>19</v>
      </c>
      <c r="D369" s="313" t="s">
        <v>1078</v>
      </c>
      <c r="E369" s="19" t="s">
        <v>19</v>
      </c>
      <c r="F369" s="314">
        <v>0</v>
      </c>
      <c r="G369" s="40"/>
      <c r="H369" s="46"/>
    </row>
    <row r="370" s="2" customFormat="1" ht="16.8" customHeight="1">
      <c r="A370" s="40"/>
      <c r="B370" s="46"/>
      <c r="C370" s="313" t="s">
        <v>19</v>
      </c>
      <c r="D370" s="313" t="s">
        <v>8599</v>
      </c>
      <c r="E370" s="19" t="s">
        <v>19</v>
      </c>
      <c r="F370" s="314">
        <v>432.45999999999998</v>
      </c>
      <c r="G370" s="40"/>
      <c r="H370" s="46"/>
    </row>
    <row r="371" s="2" customFormat="1" ht="16.8" customHeight="1">
      <c r="A371" s="40"/>
      <c r="B371" s="46"/>
      <c r="C371" s="313" t="s">
        <v>19</v>
      </c>
      <c r="D371" s="313" t="s">
        <v>8600</v>
      </c>
      <c r="E371" s="19" t="s">
        <v>19</v>
      </c>
      <c r="F371" s="314">
        <v>257.14999999999998</v>
      </c>
      <c r="G371" s="40"/>
      <c r="H371" s="46"/>
    </row>
    <row r="372" s="2" customFormat="1" ht="16.8" customHeight="1">
      <c r="A372" s="40"/>
      <c r="B372" s="46"/>
      <c r="C372" s="313" t="s">
        <v>19</v>
      </c>
      <c r="D372" s="313" t="s">
        <v>1085</v>
      </c>
      <c r="E372" s="19" t="s">
        <v>19</v>
      </c>
      <c r="F372" s="314">
        <v>0</v>
      </c>
      <c r="G372" s="40"/>
      <c r="H372" s="46"/>
    </row>
    <row r="373" s="2" customFormat="1" ht="16.8" customHeight="1">
      <c r="A373" s="40"/>
      <c r="B373" s="46"/>
      <c r="C373" s="313" t="s">
        <v>19</v>
      </c>
      <c r="D373" s="313" t="s">
        <v>8601</v>
      </c>
      <c r="E373" s="19" t="s">
        <v>19</v>
      </c>
      <c r="F373" s="314">
        <v>158.25</v>
      </c>
      <c r="G373" s="40"/>
      <c r="H373" s="46"/>
    </row>
    <row r="374" s="2" customFormat="1" ht="16.8" customHeight="1">
      <c r="A374" s="40"/>
      <c r="B374" s="46"/>
      <c r="C374" s="313" t="s">
        <v>19</v>
      </c>
      <c r="D374" s="313" t="s">
        <v>243</v>
      </c>
      <c r="E374" s="19" t="s">
        <v>19</v>
      </c>
      <c r="F374" s="314">
        <v>1579.56</v>
      </c>
      <c r="G374" s="40"/>
      <c r="H374" s="46"/>
    </row>
    <row r="375" s="2" customFormat="1" ht="16.8" customHeight="1">
      <c r="A375" s="40"/>
      <c r="B375" s="46"/>
      <c r="C375" s="315" t="s">
        <v>8526</v>
      </c>
      <c r="D375" s="40"/>
      <c r="E375" s="40"/>
      <c r="F375" s="40"/>
      <c r="G375" s="40"/>
      <c r="H375" s="46"/>
    </row>
    <row r="376" s="2" customFormat="1" ht="16.8" customHeight="1">
      <c r="A376" s="40"/>
      <c r="B376" s="46"/>
      <c r="C376" s="313" t="s">
        <v>3118</v>
      </c>
      <c r="D376" s="313" t="s">
        <v>8602</v>
      </c>
      <c r="E376" s="19" t="s">
        <v>214</v>
      </c>
      <c r="F376" s="314">
        <v>1819.96</v>
      </c>
      <c r="G376" s="40"/>
      <c r="H376" s="46"/>
    </row>
    <row r="377" s="2" customFormat="1" ht="16.8" customHeight="1">
      <c r="A377" s="40"/>
      <c r="B377" s="46"/>
      <c r="C377" s="313" t="s">
        <v>3135</v>
      </c>
      <c r="D377" s="313" t="s">
        <v>8603</v>
      </c>
      <c r="E377" s="19" t="s">
        <v>214</v>
      </c>
      <c r="F377" s="314">
        <v>1819.96</v>
      </c>
      <c r="G377" s="40"/>
      <c r="H377" s="46"/>
    </row>
    <row r="378" s="2" customFormat="1" ht="16.8" customHeight="1">
      <c r="A378" s="40"/>
      <c r="B378" s="46"/>
      <c r="C378" s="313" t="s">
        <v>4687</v>
      </c>
      <c r="D378" s="313" t="s">
        <v>8590</v>
      </c>
      <c r="E378" s="19" t="s">
        <v>214</v>
      </c>
      <c r="F378" s="314">
        <v>7703.7659999999996</v>
      </c>
      <c r="G378" s="40"/>
      <c r="H378" s="46"/>
    </row>
    <row r="379" s="2" customFormat="1" ht="16.8" customHeight="1">
      <c r="A379" s="40"/>
      <c r="B379" s="46"/>
      <c r="C379" s="313" t="s">
        <v>2430</v>
      </c>
      <c r="D379" s="313" t="s">
        <v>8591</v>
      </c>
      <c r="E379" s="19" t="s">
        <v>214</v>
      </c>
      <c r="F379" s="314">
        <v>2464.1439999999998</v>
      </c>
      <c r="G379" s="40"/>
      <c r="H379" s="46"/>
    </row>
    <row r="380" s="2" customFormat="1" ht="16.8" customHeight="1">
      <c r="A380" s="40"/>
      <c r="B380" s="46"/>
      <c r="C380" s="313" t="s">
        <v>3140</v>
      </c>
      <c r="D380" s="313" t="s">
        <v>3141</v>
      </c>
      <c r="E380" s="19" t="s">
        <v>214</v>
      </c>
      <c r="F380" s="314">
        <v>1658.538</v>
      </c>
      <c r="G380" s="40"/>
      <c r="H380" s="46"/>
    </row>
    <row r="381" s="2" customFormat="1" ht="16.8" customHeight="1">
      <c r="A381" s="40"/>
      <c r="B381" s="46"/>
      <c r="C381" s="313" t="s">
        <v>3123</v>
      </c>
      <c r="D381" s="313" t="s">
        <v>3124</v>
      </c>
      <c r="E381" s="19" t="s">
        <v>214</v>
      </c>
      <c r="F381" s="314">
        <v>1910.9580000000001</v>
      </c>
      <c r="G381" s="40"/>
      <c r="H381" s="46"/>
    </row>
    <row r="382" s="2" customFormat="1" ht="16.8" customHeight="1">
      <c r="A382" s="40"/>
      <c r="B382" s="46"/>
      <c r="C382" s="309" t="s">
        <v>732</v>
      </c>
      <c r="D382" s="310" t="s">
        <v>730</v>
      </c>
      <c r="E382" s="311" t="s">
        <v>214</v>
      </c>
      <c r="F382" s="312">
        <v>143.08699999999999</v>
      </c>
      <c r="G382" s="40"/>
      <c r="H382" s="46"/>
    </row>
    <row r="383" s="2" customFormat="1" ht="16.8" customHeight="1">
      <c r="A383" s="40"/>
      <c r="B383" s="46"/>
      <c r="C383" s="313" t="s">
        <v>19</v>
      </c>
      <c r="D383" s="313" t="s">
        <v>1078</v>
      </c>
      <c r="E383" s="19" t="s">
        <v>19</v>
      </c>
      <c r="F383" s="314">
        <v>0</v>
      </c>
      <c r="G383" s="40"/>
      <c r="H383" s="46"/>
    </row>
    <row r="384" s="2" customFormat="1" ht="16.8" customHeight="1">
      <c r="A384" s="40"/>
      <c r="B384" s="46"/>
      <c r="C384" s="313" t="s">
        <v>19</v>
      </c>
      <c r="D384" s="313" t="s">
        <v>8604</v>
      </c>
      <c r="E384" s="19" t="s">
        <v>19</v>
      </c>
      <c r="F384" s="314">
        <v>17.437000000000001</v>
      </c>
      <c r="G384" s="40"/>
      <c r="H384" s="46"/>
    </row>
    <row r="385" s="2" customFormat="1" ht="16.8" customHeight="1">
      <c r="A385" s="40"/>
      <c r="B385" s="46"/>
      <c r="C385" s="313" t="s">
        <v>19</v>
      </c>
      <c r="D385" s="313" t="s">
        <v>8605</v>
      </c>
      <c r="E385" s="19" t="s">
        <v>19</v>
      </c>
      <c r="F385" s="314">
        <v>16.5</v>
      </c>
      <c r="G385" s="40"/>
      <c r="H385" s="46"/>
    </row>
    <row r="386" s="2" customFormat="1" ht="16.8" customHeight="1">
      <c r="A386" s="40"/>
      <c r="B386" s="46"/>
      <c r="C386" s="313" t="s">
        <v>19</v>
      </c>
      <c r="D386" s="313" t="s">
        <v>8606</v>
      </c>
      <c r="E386" s="19" t="s">
        <v>19</v>
      </c>
      <c r="F386" s="314">
        <v>109.15000000000001</v>
      </c>
      <c r="G386" s="40"/>
      <c r="H386" s="46"/>
    </row>
    <row r="387" s="2" customFormat="1" ht="16.8" customHeight="1">
      <c r="A387" s="40"/>
      <c r="B387" s="46"/>
      <c r="C387" s="313" t="s">
        <v>19</v>
      </c>
      <c r="D387" s="313" t="s">
        <v>243</v>
      </c>
      <c r="E387" s="19" t="s">
        <v>19</v>
      </c>
      <c r="F387" s="314">
        <v>143.08699999999999</v>
      </c>
      <c r="G387" s="40"/>
      <c r="H387" s="46"/>
    </row>
    <row r="388" s="2" customFormat="1" ht="16.8" customHeight="1">
      <c r="A388" s="40"/>
      <c r="B388" s="46"/>
      <c r="C388" s="315" t="s">
        <v>8526</v>
      </c>
      <c r="D388" s="40"/>
      <c r="E388" s="40"/>
      <c r="F388" s="40"/>
      <c r="G388" s="40"/>
      <c r="H388" s="46"/>
    </row>
    <row r="389" s="2" customFormat="1" ht="16.8" customHeight="1">
      <c r="A389" s="40"/>
      <c r="B389" s="46"/>
      <c r="C389" s="313" t="s">
        <v>3118</v>
      </c>
      <c r="D389" s="313" t="s">
        <v>8602</v>
      </c>
      <c r="E389" s="19" t="s">
        <v>214</v>
      </c>
      <c r="F389" s="314">
        <v>1819.96</v>
      </c>
      <c r="G389" s="40"/>
      <c r="H389" s="46"/>
    </row>
    <row r="390" s="2" customFormat="1" ht="16.8" customHeight="1">
      <c r="A390" s="40"/>
      <c r="B390" s="46"/>
      <c r="C390" s="313" t="s">
        <v>3130</v>
      </c>
      <c r="D390" s="313" t="s">
        <v>8607</v>
      </c>
      <c r="E390" s="19" t="s">
        <v>214</v>
      </c>
      <c r="F390" s="314">
        <v>143.08699999999999</v>
      </c>
      <c r="G390" s="40"/>
      <c r="H390" s="46"/>
    </row>
    <row r="391" s="2" customFormat="1" ht="16.8" customHeight="1">
      <c r="A391" s="40"/>
      <c r="B391" s="46"/>
      <c r="C391" s="313" t="s">
        <v>3135</v>
      </c>
      <c r="D391" s="313" t="s">
        <v>8603</v>
      </c>
      <c r="E391" s="19" t="s">
        <v>214</v>
      </c>
      <c r="F391" s="314">
        <v>1819.96</v>
      </c>
      <c r="G391" s="40"/>
      <c r="H391" s="46"/>
    </row>
    <row r="392" s="2" customFormat="1" ht="16.8" customHeight="1">
      <c r="A392" s="40"/>
      <c r="B392" s="46"/>
      <c r="C392" s="313" t="s">
        <v>4687</v>
      </c>
      <c r="D392" s="313" t="s">
        <v>8590</v>
      </c>
      <c r="E392" s="19" t="s">
        <v>214</v>
      </c>
      <c r="F392" s="314">
        <v>7703.7659999999996</v>
      </c>
      <c r="G392" s="40"/>
      <c r="H392" s="46"/>
    </row>
    <row r="393" s="2" customFormat="1" ht="16.8" customHeight="1">
      <c r="A393" s="40"/>
      <c r="B393" s="46"/>
      <c r="C393" s="313" t="s">
        <v>2430</v>
      </c>
      <c r="D393" s="313" t="s">
        <v>8591</v>
      </c>
      <c r="E393" s="19" t="s">
        <v>214</v>
      </c>
      <c r="F393" s="314">
        <v>2464.1439999999998</v>
      </c>
      <c r="G393" s="40"/>
      <c r="H393" s="46"/>
    </row>
    <row r="394" s="2" customFormat="1" ht="16.8" customHeight="1">
      <c r="A394" s="40"/>
      <c r="B394" s="46"/>
      <c r="C394" s="313" t="s">
        <v>3140</v>
      </c>
      <c r="D394" s="313" t="s">
        <v>3141</v>
      </c>
      <c r="E394" s="19" t="s">
        <v>214</v>
      </c>
      <c r="F394" s="314">
        <v>308.67399999999998</v>
      </c>
      <c r="G394" s="40"/>
      <c r="H394" s="46"/>
    </row>
    <row r="395" s="2" customFormat="1" ht="16.8" customHeight="1">
      <c r="A395" s="40"/>
      <c r="B395" s="46"/>
      <c r="C395" s="313" t="s">
        <v>3123</v>
      </c>
      <c r="D395" s="313" t="s">
        <v>3124</v>
      </c>
      <c r="E395" s="19" t="s">
        <v>214</v>
      </c>
      <c r="F395" s="314">
        <v>1910.9580000000001</v>
      </c>
      <c r="G395" s="40"/>
      <c r="H395" s="46"/>
    </row>
    <row r="396" s="2" customFormat="1" ht="16.8" customHeight="1">
      <c r="A396" s="40"/>
      <c r="B396" s="46"/>
      <c r="C396" s="309" t="s">
        <v>734</v>
      </c>
      <c r="D396" s="310" t="s">
        <v>735</v>
      </c>
      <c r="E396" s="311" t="s">
        <v>214</v>
      </c>
      <c r="F396" s="312">
        <v>97.313000000000002</v>
      </c>
      <c r="G396" s="40"/>
      <c r="H396" s="46"/>
    </row>
    <row r="397" s="2" customFormat="1" ht="16.8" customHeight="1">
      <c r="A397" s="40"/>
      <c r="B397" s="46"/>
      <c r="C397" s="313" t="s">
        <v>19</v>
      </c>
      <c r="D397" s="313" t="s">
        <v>1350</v>
      </c>
      <c r="E397" s="19" t="s">
        <v>19</v>
      </c>
      <c r="F397" s="314">
        <v>0</v>
      </c>
      <c r="G397" s="40"/>
      <c r="H397" s="46"/>
    </row>
    <row r="398" s="2" customFormat="1" ht="16.8" customHeight="1">
      <c r="A398" s="40"/>
      <c r="B398" s="46"/>
      <c r="C398" s="313" t="s">
        <v>19</v>
      </c>
      <c r="D398" s="313" t="s">
        <v>8608</v>
      </c>
      <c r="E398" s="19" t="s">
        <v>19</v>
      </c>
      <c r="F398" s="314">
        <v>0</v>
      </c>
      <c r="G398" s="40"/>
      <c r="H398" s="46"/>
    </row>
    <row r="399" s="2" customFormat="1" ht="16.8" customHeight="1">
      <c r="A399" s="40"/>
      <c r="B399" s="46"/>
      <c r="C399" s="313" t="s">
        <v>19</v>
      </c>
      <c r="D399" s="313" t="s">
        <v>8609</v>
      </c>
      <c r="E399" s="19" t="s">
        <v>19</v>
      </c>
      <c r="F399" s="314">
        <v>45.817</v>
      </c>
      <c r="G399" s="40"/>
      <c r="H399" s="46"/>
    </row>
    <row r="400" s="2" customFormat="1" ht="16.8" customHeight="1">
      <c r="A400" s="40"/>
      <c r="B400" s="46"/>
      <c r="C400" s="313" t="s">
        <v>19</v>
      </c>
      <c r="D400" s="313" t="s">
        <v>1907</v>
      </c>
      <c r="E400" s="19" t="s">
        <v>19</v>
      </c>
      <c r="F400" s="314">
        <v>-6.5439999999999996</v>
      </c>
      <c r="G400" s="40"/>
      <c r="H400" s="46"/>
    </row>
    <row r="401" s="2" customFormat="1" ht="16.8" customHeight="1">
      <c r="A401" s="40"/>
      <c r="B401" s="46"/>
      <c r="C401" s="313" t="s">
        <v>19</v>
      </c>
      <c r="D401" s="313" t="s">
        <v>8610</v>
      </c>
      <c r="E401" s="19" t="s">
        <v>19</v>
      </c>
      <c r="F401" s="314">
        <v>0</v>
      </c>
      <c r="G401" s="40"/>
      <c r="H401" s="46"/>
    </row>
    <row r="402" s="2" customFormat="1" ht="16.8" customHeight="1">
      <c r="A402" s="40"/>
      <c r="B402" s="46"/>
      <c r="C402" s="313" t="s">
        <v>19</v>
      </c>
      <c r="D402" s="313" t="s">
        <v>8611</v>
      </c>
      <c r="E402" s="19" t="s">
        <v>19</v>
      </c>
      <c r="F402" s="314">
        <v>30.68</v>
      </c>
      <c r="G402" s="40"/>
      <c r="H402" s="46"/>
    </row>
    <row r="403" s="2" customFormat="1" ht="16.8" customHeight="1">
      <c r="A403" s="40"/>
      <c r="B403" s="46"/>
      <c r="C403" s="313" t="s">
        <v>19</v>
      </c>
      <c r="D403" s="313" t="s">
        <v>1078</v>
      </c>
      <c r="E403" s="19" t="s">
        <v>19</v>
      </c>
      <c r="F403" s="314">
        <v>0</v>
      </c>
      <c r="G403" s="40"/>
      <c r="H403" s="46"/>
    </row>
    <row r="404" s="2" customFormat="1" ht="16.8" customHeight="1">
      <c r="A404" s="40"/>
      <c r="B404" s="46"/>
      <c r="C404" s="313" t="s">
        <v>19</v>
      </c>
      <c r="D404" s="313" t="s">
        <v>8612</v>
      </c>
      <c r="E404" s="19" t="s">
        <v>19</v>
      </c>
      <c r="F404" s="314">
        <v>27.359999999999999</v>
      </c>
      <c r="G404" s="40"/>
      <c r="H404" s="46"/>
    </row>
    <row r="405" s="2" customFormat="1" ht="16.8" customHeight="1">
      <c r="A405" s="40"/>
      <c r="B405" s="46"/>
      <c r="C405" s="313" t="s">
        <v>19</v>
      </c>
      <c r="D405" s="313" t="s">
        <v>243</v>
      </c>
      <c r="E405" s="19" t="s">
        <v>19</v>
      </c>
      <c r="F405" s="314">
        <v>97.313000000000002</v>
      </c>
      <c r="G405" s="40"/>
      <c r="H405" s="46"/>
    </row>
    <row r="406" s="2" customFormat="1" ht="16.8" customHeight="1">
      <c r="A406" s="40"/>
      <c r="B406" s="46"/>
      <c r="C406" s="315" t="s">
        <v>8526</v>
      </c>
      <c r="D406" s="40"/>
      <c r="E406" s="40"/>
      <c r="F406" s="40"/>
      <c r="G406" s="40"/>
      <c r="H406" s="46"/>
    </row>
    <row r="407" s="2" customFormat="1" ht="16.8" customHeight="1">
      <c r="A407" s="40"/>
      <c r="B407" s="46"/>
      <c r="C407" s="313" t="s">
        <v>3118</v>
      </c>
      <c r="D407" s="313" t="s">
        <v>8602</v>
      </c>
      <c r="E407" s="19" t="s">
        <v>214</v>
      </c>
      <c r="F407" s="314">
        <v>1819.96</v>
      </c>
      <c r="G407" s="40"/>
      <c r="H407" s="46"/>
    </row>
    <row r="408" s="2" customFormat="1" ht="16.8" customHeight="1">
      <c r="A408" s="40"/>
      <c r="B408" s="46"/>
      <c r="C408" s="313" t="s">
        <v>3135</v>
      </c>
      <c r="D408" s="313" t="s">
        <v>8603</v>
      </c>
      <c r="E408" s="19" t="s">
        <v>214</v>
      </c>
      <c r="F408" s="314">
        <v>1819.96</v>
      </c>
      <c r="G408" s="40"/>
      <c r="H408" s="46"/>
    </row>
    <row r="409" s="2" customFormat="1" ht="16.8" customHeight="1">
      <c r="A409" s="40"/>
      <c r="B409" s="46"/>
      <c r="C409" s="313" t="s">
        <v>3140</v>
      </c>
      <c r="D409" s="313" t="s">
        <v>3141</v>
      </c>
      <c r="E409" s="19" t="s">
        <v>214</v>
      </c>
      <c r="F409" s="314">
        <v>308.67399999999998</v>
      </c>
      <c r="G409" s="40"/>
      <c r="H409" s="46"/>
    </row>
    <row r="410" s="2" customFormat="1" ht="16.8" customHeight="1">
      <c r="A410" s="40"/>
      <c r="B410" s="46"/>
      <c r="C410" s="313" t="s">
        <v>3123</v>
      </c>
      <c r="D410" s="313" t="s">
        <v>3124</v>
      </c>
      <c r="E410" s="19" t="s">
        <v>214</v>
      </c>
      <c r="F410" s="314">
        <v>1910.9580000000001</v>
      </c>
      <c r="G410" s="40"/>
      <c r="H410" s="46"/>
    </row>
    <row r="411" s="2" customFormat="1" ht="16.8" customHeight="1">
      <c r="A411" s="40"/>
      <c r="B411" s="46"/>
      <c r="C411" s="309" t="s">
        <v>761</v>
      </c>
      <c r="D411" s="310" t="s">
        <v>762</v>
      </c>
      <c r="E411" s="311" t="s">
        <v>214</v>
      </c>
      <c r="F411" s="312">
        <v>1108.9469999999999</v>
      </c>
      <c r="G411" s="40"/>
      <c r="H411" s="46"/>
    </row>
    <row r="412" s="2" customFormat="1" ht="16.8" customHeight="1">
      <c r="A412" s="40"/>
      <c r="B412" s="46"/>
      <c r="C412" s="313" t="s">
        <v>19</v>
      </c>
      <c r="D412" s="313" t="s">
        <v>8613</v>
      </c>
      <c r="E412" s="19" t="s">
        <v>19</v>
      </c>
      <c r="F412" s="314">
        <v>0</v>
      </c>
      <c r="G412" s="40"/>
      <c r="H412" s="46"/>
    </row>
    <row r="413" s="2" customFormat="1" ht="16.8" customHeight="1">
      <c r="A413" s="40"/>
      <c r="B413" s="46"/>
      <c r="C413" s="313" t="s">
        <v>19</v>
      </c>
      <c r="D413" s="313" t="s">
        <v>1520</v>
      </c>
      <c r="E413" s="19" t="s">
        <v>19</v>
      </c>
      <c r="F413" s="314">
        <v>0</v>
      </c>
      <c r="G413" s="40"/>
      <c r="H413" s="46"/>
    </row>
    <row r="414" s="2" customFormat="1" ht="16.8" customHeight="1">
      <c r="A414" s="40"/>
      <c r="B414" s="46"/>
      <c r="C414" s="313" t="s">
        <v>19</v>
      </c>
      <c r="D414" s="313" t="s">
        <v>8614</v>
      </c>
      <c r="E414" s="19" t="s">
        <v>19</v>
      </c>
      <c r="F414" s="314">
        <v>877.87699999999995</v>
      </c>
      <c r="G414" s="40"/>
      <c r="H414" s="46"/>
    </row>
    <row r="415" s="2" customFormat="1" ht="16.8" customHeight="1">
      <c r="A415" s="40"/>
      <c r="B415" s="46"/>
      <c r="C415" s="313" t="s">
        <v>19</v>
      </c>
      <c r="D415" s="313" t="s">
        <v>8615</v>
      </c>
      <c r="E415" s="19" t="s">
        <v>19</v>
      </c>
      <c r="F415" s="314">
        <v>-104.26000000000001</v>
      </c>
      <c r="G415" s="40"/>
      <c r="H415" s="46"/>
    </row>
    <row r="416" s="2" customFormat="1" ht="16.8" customHeight="1">
      <c r="A416" s="40"/>
      <c r="B416" s="46"/>
      <c r="C416" s="313" t="s">
        <v>19</v>
      </c>
      <c r="D416" s="313" t="s">
        <v>8616</v>
      </c>
      <c r="E416" s="19" t="s">
        <v>19</v>
      </c>
      <c r="F416" s="314">
        <v>0</v>
      </c>
      <c r="G416" s="40"/>
      <c r="H416" s="46"/>
    </row>
    <row r="417" s="2" customFormat="1" ht="16.8" customHeight="1">
      <c r="A417" s="40"/>
      <c r="B417" s="46"/>
      <c r="C417" s="313" t="s">
        <v>19</v>
      </c>
      <c r="D417" s="313" t="s">
        <v>8617</v>
      </c>
      <c r="E417" s="19" t="s">
        <v>19</v>
      </c>
      <c r="F417" s="314">
        <v>337.49000000000001</v>
      </c>
      <c r="G417" s="40"/>
      <c r="H417" s="46"/>
    </row>
    <row r="418" s="2" customFormat="1" ht="16.8" customHeight="1">
      <c r="A418" s="40"/>
      <c r="B418" s="46"/>
      <c r="C418" s="313" t="s">
        <v>19</v>
      </c>
      <c r="D418" s="313" t="s">
        <v>8618</v>
      </c>
      <c r="E418" s="19" t="s">
        <v>19</v>
      </c>
      <c r="F418" s="314">
        <v>-2.1600000000000001</v>
      </c>
      <c r="G418" s="40"/>
      <c r="H418" s="46"/>
    </row>
    <row r="419" s="2" customFormat="1" ht="16.8" customHeight="1">
      <c r="A419" s="40"/>
      <c r="B419" s="46"/>
      <c r="C419" s="313" t="s">
        <v>19</v>
      </c>
      <c r="D419" s="313" t="s">
        <v>243</v>
      </c>
      <c r="E419" s="19" t="s">
        <v>19</v>
      </c>
      <c r="F419" s="314">
        <v>1108.9469999999999</v>
      </c>
      <c r="G419" s="40"/>
      <c r="H419" s="46"/>
    </row>
    <row r="420" s="2" customFormat="1" ht="16.8" customHeight="1">
      <c r="A420" s="40"/>
      <c r="B420" s="46"/>
      <c r="C420" s="315" t="s">
        <v>8526</v>
      </c>
      <c r="D420" s="40"/>
      <c r="E420" s="40"/>
      <c r="F420" s="40"/>
      <c r="G420" s="40"/>
      <c r="H420" s="46"/>
    </row>
    <row r="421" s="2" customFormat="1" ht="16.8" customHeight="1">
      <c r="A421" s="40"/>
      <c r="B421" s="46"/>
      <c r="C421" s="313" t="s">
        <v>2690</v>
      </c>
      <c r="D421" s="313" t="s">
        <v>8619</v>
      </c>
      <c r="E421" s="19" t="s">
        <v>214</v>
      </c>
      <c r="F421" s="314">
        <v>1108.9469999999999</v>
      </c>
      <c r="G421" s="40"/>
      <c r="H421" s="46"/>
    </row>
    <row r="422" s="2" customFormat="1" ht="16.8" customHeight="1">
      <c r="A422" s="40"/>
      <c r="B422" s="46"/>
      <c r="C422" s="313" t="s">
        <v>2695</v>
      </c>
      <c r="D422" s="313" t="s">
        <v>8620</v>
      </c>
      <c r="E422" s="19" t="s">
        <v>214</v>
      </c>
      <c r="F422" s="314">
        <v>1108.9469999999999</v>
      </c>
      <c r="G422" s="40"/>
      <c r="H422" s="46"/>
    </row>
    <row r="423" s="2" customFormat="1" ht="16.8" customHeight="1">
      <c r="A423" s="40"/>
      <c r="B423" s="46"/>
      <c r="C423" s="313" t="s">
        <v>2751</v>
      </c>
      <c r="D423" s="313" t="s">
        <v>8621</v>
      </c>
      <c r="E423" s="19" t="s">
        <v>214</v>
      </c>
      <c r="F423" s="314">
        <v>554.47400000000005</v>
      </c>
      <c r="G423" s="40"/>
      <c r="H423" s="46"/>
    </row>
    <row r="424" s="2" customFormat="1" ht="16.8" customHeight="1">
      <c r="A424" s="40"/>
      <c r="B424" s="46"/>
      <c r="C424" s="313" t="s">
        <v>2757</v>
      </c>
      <c r="D424" s="313" t="s">
        <v>8622</v>
      </c>
      <c r="E424" s="19" t="s">
        <v>214</v>
      </c>
      <c r="F424" s="314">
        <v>332.68400000000003</v>
      </c>
      <c r="G424" s="40"/>
      <c r="H424" s="46"/>
    </row>
    <row r="425" s="2" customFormat="1" ht="16.8" customHeight="1">
      <c r="A425" s="40"/>
      <c r="B425" s="46"/>
      <c r="C425" s="313" t="s">
        <v>2763</v>
      </c>
      <c r="D425" s="313" t="s">
        <v>8623</v>
      </c>
      <c r="E425" s="19" t="s">
        <v>214</v>
      </c>
      <c r="F425" s="314">
        <v>221.78899999999999</v>
      </c>
      <c r="G425" s="40"/>
      <c r="H425" s="46"/>
    </row>
    <row r="426" s="2" customFormat="1" ht="16.8" customHeight="1">
      <c r="A426" s="40"/>
      <c r="B426" s="46"/>
      <c r="C426" s="313" t="s">
        <v>2769</v>
      </c>
      <c r="D426" s="313" t="s">
        <v>8624</v>
      </c>
      <c r="E426" s="19" t="s">
        <v>214</v>
      </c>
      <c r="F426" s="314">
        <v>1491.1469999999999</v>
      </c>
      <c r="G426" s="40"/>
      <c r="H426" s="46"/>
    </row>
    <row r="427" s="2" customFormat="1" ht="16.8" customHeight="1">
      <c r="A427" s="40"/>
      <c r="B427" s="46"/>
      <c r="C427" s="313" t="s">
        <v>2964</v>
      </c>
      <c r="D427" s="313" t="s">
        <v>8625</v>
      </c>
      <c r="E427" s="19" t="s">
        <v>214</v>
      </c>
      <c r="F427" s="314">
        <v>2217.8939999999998</v>
      </c>
      <c r="G427" s="40"/>
      <c r="H427" s="46"/>
    </row>
    <row r="428" s="2" customFormat="1" ht="16.8" customHeight="1">
      <c r="A428" s="40"/>
      <c r="B428" s="46"/>
      <c r="C428" s="313" t="s">
        <v>2994</v>
      </c>
      <c r="D428" s="313" t="s">
        <v>8626</v>
      </c>
      <c r="E428" s="19" t="s">
        <v>214</v>
      </c>
      <c r="F428" s="314">
        <v>1108.9469999999999</v>
      </c>
      <c r="G428" s="40"/>
      <c r="H428" s="46"/>
    </row>
    <row r="429" s="2" customFormat="1" ht="16.8" customHeight="1">
      <c r="A429" s="40"/>
      <c r="B429" s="46"/>
      <c r="C429" s="313" t="s">
        <v>2613</v>
      </c>
      <c r="D429" s="313" t="s">
        <v>2614</v>
      </c>
      <c r="E429" s="19" t="s">
        <v>2615</v>
      </c>
      <c r="F429" s="314">
        <v>426.33300000000003</v>
      </c>
      <c r="G429" s="40"/>
      <c r="H429" s="46"/>
    </row>
    <row r="430" s="2" customFormat="1" ht="16.8" customHeight="1">
      <c r="A430" s="40"/>
      <c r="B430" s="46"/>
      <c r="C430" s="313" t="s">
        <v>2804</v>
      </c>
      <c r="D430" s="313" t="s">
        <v>2805</v>
      </c>
      <c r="E430" s="19" t="s">
        <v>214</v>
      </c>
      <c r="F430" s="314">
        <v>1640.2619999999999</v>
      </c>
      <c r="G430" s="40"/>
      <c r="H430" s="46"/>
    </row>
    <row r="431" s="2" customFormat="1" ht="16.8" customHeight="1">
      <c r="A431" s="40"/>
      <c r="B431" s="46"/>
      <c r="C431" s="313" t="s">
        <v>2971</v>
      </c>
      <c r="D431" s="313" t="s">
        <v>2972</v>
      </c>
      <c r="E431" s="19" t="s">
        <v>214</v>
      </c>
      <c r="F431" s="314">
        <v>1976.692</v>
      </c>
      <c r="G431" s="40"/>
      <c r="H431" s="46"/>
    </row>
    <row r="432" s="2" customFormat="1" ht="16.8" customHeight="1">
      <c r="A432" s="40"/>
      <c r="B432" s="46"/>
      <c r="C432" s="313" t="s">
        <v>2999</v>
      </c>
      <c r="D432" s="313" t="s">
        <v>3000</v>
      </c>
      <c r="E432" s="19" t="s">
        <v>195</v>
      </c>
      <c r="F432" s="314">
        <v>178.53999999999999</v>
      </c>
      <c r="G432" s="40"/>
      <c r="H432" s="46"/>
    </row>
    <row r="433" s="2" customFormat="1">
      <c r="A433" s="40"/>
      <c r="B433" s="46"/>
      <c r="C433" s="313" t="s">
        <v>2793</v>
      </c>
      <c r="D433" s="313" t="s">
        <v>2794</v>
      </c>
      <c r="E433" s="19" t="s">
        <v>214</v>
      </c>
      <c r="F433" s="314">
        <v>1649.885</v>
      </c>
      <c r="G433" s="40"/>
      <c r="H433" s="46"/>
    </row>
    <row r="434" s="2" customFormat="1" ht="16.8" customHeight="1">
      <c r="A434" s="40"/>
      <c r="B434" s="46"/>
      <c r="C434" s="313" t="s">
        <v>2774</v>
      </c>
      <c r="D434" s="313" t="s">
        <v>2775</v>
      </c>
      <c r="E434" s="19" t="s">
        <v>214</v>
      </c>
      <c r="F434" s="314">
        <v>1565.704</v>
      </c>
      <c r="G434" s="40"/>
      <c r="H434" s="46"/>
    </row>
    <row r="435" s="2" customFormat="1" ht="16.8" customHeight="1">
      <c r="A435" s="40"/>
      <c r="B435" s="46"/>
      <c r="C435" s="309" t="s">
        <v>764</v>
      </c>
      <c r="D435" s="310" t="s">
        <v>765</v>
      </c>
      <c r="E435" s="311" t="s">
        <v>214</v>
      </c>
      <c r="F435" s="312">
        <v>382.19999999999999</v>
      </c>
      <c r="G435" s="40"/>
      <c r="H435" s="46"/>
    </row>
    <row r="436" s="2" customFormat="1" ht="16.8" customHeight="1">
      <c r="A436" s="40"/>
      <c r="B436" s="46"/>
      <c r="C436" s="313" t="s">
        <v>19</v>
      </c>
      <c r="D436" s="313" t="s">
        <v>8627</v>
      </c>
      <c r="E436" s="19" t="s">
        <v>19</v>
      </c>
      <c r="F436" s="314">
        <v>0</v>
      </c>
      <c r="G436" s="40"/>
      <c r="H436" s="46"/>
    </row>
    <row r="437" s="2" customFormat="1" ht="16.8" customHeight="1">
      <c r="A437" s="40"/>
      <c r="B437" s="46"/>
      <c r="C437" s="313" t="s">
        <v>19</v>
      </c>
      <c r="D437" s="313" t="s">
        <v>1520</v>
      </c>
      <c r="E437" s="19" t="s">
        <v>19</v>
      </c>
      <c r="F437" s="314">
        <v>0</v>
      </c>
      <c r="G437" s="40"/>
      <c r="H437" s="46"/>
    </row>
    <row r="438" s="2" customFormat="1" ht="16.8" customHeight="1">
      <c r="A438" s="40"/>
      <c r="B438" s="46"/>
      <c r="C438" s="313" t="s">
        <v>19</v>
      </c>
      <c r="D438" s="313" t="s">
        <v>8628</v>
      </c>
      <c r="E438" s="19" t="s">
        <v>19</v>
      </c>
      <c r="F438" s="314">
        <v>172.16999999999999</v>
      </c>
      <c r="G438" s="40"/>
      <c r="H438" s="46"/>
    </row>
    <row r="439" s="2" customFormat="1" ht="16.8" customHeight="1">
      <c r="A439" s="40"/>
      <c r="B439" s="46"/>
      <c r="C439" s="313" t="s">
        <v>19</v>
      </c>
      <c r="D439" s="313" t="s">
        <v>8629</v>
      </c>
      <c r="E439" s="19" t="s">
        <v>19</v>
      </c>
      <c r="F439" s="314">
        <v>1.3069999999999999</v>
      </c>
      <c r="G439" s="40"/>
      <c r="H439" s="46"/>
    </row>
    <row r="440" s="2" customFormat="1" ht="16.8" customHeight="1">
      <c r="A440" s="40"/>
      <c r="B440" s="46"/>
      <c r="C440" s="313" t="s">
        <v>19</v>
      </c>
      <c r="D440" s="313" t="s">
        <v>8630</v>
      </c>
      <c r="E440" s="19" t="s">
        <v>19</v>
      </c>
      <c r="F440" s="314">
        <v>17.242999999999999</v>
      </c>
      <c r="G440" s="40"/>
      <c r="H440" s="46"/>
    </row>
    <row r="441" s="2" customFormat="1" ht="16.8" customHeight="1">
      <c r="A441" s="40"/>
      <c r="B441" s="46"/>
      <c r="C441" s="313" t="s">
        <v>19</v>
      </c>
      <c r="D441" s="313" t="s">
        <v>8631</v>
      </c>
      <c r="E441" s="19" t="s">
        <v>19</v>
      </c>
      <c r="F441" s="314">
        <v>43.560000000000002</v>
      </c>
      <c r="G441" s="40"/>
      <c r="H441" s="46"/>
    </row>
    <row r="442" s="2" customFormat="1" ht="16.8" customHeight="1">
      <c r="A442" s="40"/>
      <c r="B442" s="46"/>
      <c r="C442" s="313" t="s">
        <v>19</v>
      </c>
      <c r="D442" s="313" t="s">
        <v>8632</v>
      </c>
      <c r="E442" s="19" t="s">
        <v>19</v>
      </c>
      <c r="F442" s="314">
        <v>5.6520000000000001</v>
      </c>
      <c r="G442" s="40"/>
      <c r="H442" s="46"/>
    </row>
    <row r="443" s="2" customFormat="1" ht="16.8" customHeight="1">
      <c r="A443" s="40"/>
      <c r="B443" s="46"/>
      <c r="C443" s="313" t="s">
        <v>19</v>
      </c>
      <c r="D443" s="313" t="s">
        <v>1522</v>
      </c>
      <c r="E443" s="19" t="s">
        <v>19</v>
      </c>
      <c r="F443" s="314">
        <v>0</v>
      </c>
      <c r="G443" s="40"/>
      <c r="H443" s="46"/>
    </row>
    <row r="444" s="2" customFormat="1" ht="16.8" customHeight="1">
      <c r="A444" s="40"/>
      <c r="B444" s="46"/>
      <c r="C444" s="313" t="s">
        <v>19</v>
      </c>
      <c r="D444" s="313" t="s">
        <v>8633</v>
      </c>
      <c r="E444" s="19" t="s">
        <v>19</v>
      </c>
      <c r="F444" s="314">
        <v>134.856</v>
      </c>
      <c r="G444" s="40"/>
      <c r="H444" s="46"/>
    </row>
    <row r="445" s="2" customFormat="1" ht="16.8" customHeight="1">
      <c r="A445" s="40"/>
      <c r="B445" s="46"/>
      <c r="C445" s="313" t="s">
        <v>19</v>
      </c>
      <c r="D445" s="313" t="s">
        <v>8634</v>
      </c>
      <c r="E445" s="19" t="s">
        <v>19</v>
      </c>
      <c r="F445" s="314">
        <v>1.3460000000000001</v>
      </c>
      <c r="G445" s="40"/>
      <c r="H445" s="46"/>
    </row>
    <row r="446" s="2" customFormat="1" ht="16.8" customHeight="1">
      <c r="A446" s="40"/>
      <c r="B446" s="46"/>
      <c r="C446" s="313" t="s">
        <v>19</v>
      </c>
      <c r="D446" s="313" t="s">
        <v>8635</v>
      </c>
      <c r="E446" s="19" t="s">
        <v>19</v>
      </c>
      <c r="F446" s="314">
        <v>2.8260000000000001</v>
      </c>
      <c r="G446" s="40"/>
      <c r="H446" s="46"/>
    </row>
    <row r="447" s="2" customFormat="1" ht="16.8" customHeight="1">
      <c r="A447" s="40"/>
      <c r="B447" s="46"/>
      <c r="C447" s="313" t="s">
        <v>19</v>
      </c>
      <c r="D447" s="313" t="s">
        <v>8636</v>
      </c>
      <c r="E447" s="19" t="s">
        <v>19</v>
      </c>
      <c r="F447" s="314">
        <v>0.59999999999999998</v>
      </c>
      <c r="G447" s="40"/>
      <c r="H447" s="46"/>
    </row>
    <row r="448" s="2" customFormat="1" ht="16.8" customHeight="1">
      <c r="A448" s="40"/>
      <c r="B448" s="46"/>
      <c r="C448" s="313" t="s">
        <v>19</v>
      </c>
      <c r="D448" s="313" t="s">
        <v>8637</v>
      </c>
      <c r="E448" s="19" t="s">
        <v>19</v>
      </c>
      <c r="F448" s="314">
        <v>2.6400000000000001</v>
      </c>
      <c r="G448" s="40"/>
      <c r="H448" s="46"/>
    </row>
    <row r="449" s="2" customFormat="1" ht="16.8" customHeight="1">
      <c r="A449" s="40"/>
      <c r="B449" s="46"/>
      <c r="C449" s="313" t="s">
        <v>19</v>
      </c>
      <c r="D449" s="313" t="s">
        <v>243</v>
      </c>
      <c r="E449" s="19" t="s">
        <v>19</v>
      </c>
      <c r="F449" s="314">
        <v>382.19999999999999</v>
      </c>
      <c r="G449" s="40"/>
      <c r="H449" s="46"/>
    </row>
    <row r="450" s="2" customFormat="1" ht="16.8" customHeight="1">
      <c r="A450" s="40"/>
      <c r="B450" s="46"/>
      <c r="C450" s="315" t="s">
        <v>8526</v>
      </c>
      <c r="D450" s="40"/>
      <c r="E450" s="40"/>
      <c r="F450" s="40"/>
      <c r="G450" s="40"/>
      <c r="H450" s="46"/>
    </row>
    <row r="451" s="2" customFormat="1" ht="16.8" customHeight="1">
      <c r="A451" s="40"/>
      <c r="B451" s="46"/>
      <c r="C451" s="313" t="s">
        <v>2769</v>
      </c>
      <c r="D451" s="313" t="s">
        <v>8624</v>
      </c>
      <c r="E451" s="19" t="s">
        <v>214</v>
      </c>
      <c r="F451" s="314">
        <v>1491.1469999999999</v>
      </c>
      <c r="G451" s="40"/>
      <c r="H451" s="46"/>
    </row>
    <row r="452" s="2" customFormat="1" ht="16.8" customHeight="1">
      <c r="A452" s="40"/>
      <c r="B452" s="46"/>
      <c r="C452" s="313" t="s">
        <v>2799</v>
      </c>
      <c r="D452" s="313" t="s">
        <v>8638</v>
      </c>
      <c r="E452" s="19" t="s">
        <v>214</v>
      </c>
      <c r="F452" s="314">
        <v>382.19999999999999</v>
      </c>
      <c r="G452" s="40"/>
      <c r="H452" s="46"/>
    </row>
    <row r="453" s="2" customFormat="1" ht="16.8" customHeight="1">
      <c r="A453" s="40"/>
      <c r="B453" s="46"/>
      <c r="C453" s="313" t="s">
        <v>2804</v>
      </c>
      <c r="D453" s="313" t="s">
        <v>2805</v>
      </c>
      <c r="E453" s="19" t="s">
        <v>214</v>
      </c>
      <c r="F453" s="314">
        <v>1640.2619999999999</v>
      </c>
      <c r="G453" s="40"/>
      <c r="H453" s="46"/>
    </row>
    <row r="454" s="2" customFormat="1" ht="16.8" customHeight="1">
      <c r="A454" s="40"/>
      <c r="B454" s="46"/>
      <c r="C454" s="313" t="s">
        <v>2774</v>
      </c>
      <c r="D454" s="313" t="s">
        <v>2775</v>
      </c>
      <c r="E454" s="19" t="s">
        <v>214</v>
      </c>
      <c r="F454" s="314">
        <v>1565.704</v>
      </c>
      <c r="G454" s="40"/>
      <c r="H454" s="46"/>
    </row>
    <row r="455" s="2" customFormat="1" ht="16.8" customHeight="1">
      <c r="A455" s="40"/>
      <c r="B455" s="46"/>
      <c r="C455" s="309" t="s">
        <v>767</v>
      </c>
      <c r="D455" s="310" t="s">
        <v>768</v>
      </c>
      <c r="E455" s="311" t="s">
        <v>214</v>
      </c>
      <c r="F455" s="312">
        <v>312.16300000000001</v>
      </c>
      <c r="G455" s="40"/>
      <c r="H455" s="46"/>
    </row>
    <row r="456" s="2" customFormat="1" ht="16.8" customHeight="1">
      <c r="A456" s="40"/>
      <c r="B456" s="46"/>
      <c r="C456" s="313" t="s">
        <v>19</v>
      </c>
      <c r="D456" s="313" t="s">
        <v>1520</v>
      </c>
      <c r="E456" s="19" t="s">
        <v>19</v>
      </c>
      <c r="F456" s="314">
        <v>0</v>
      </c>
      <c r="G456" s="40"/>
      <c r="H456" s="46"/>
    </row>
    <row r="457" s="2" customFormat="1" ht="16.8" customHeight="1">
      <c r="A457" s="40"/>
      <c r="B457" s="46"/>
      <c r="C457" s="313" t="s">
        <v>19</v>
      </c>
      <c r="D457" s="313" t="s">
        <v>8639</v>
      </c>
      <c r="E457" s="19" t="s">
        <v>19</v>
      </c>
      <c r="F457" s="314">
        <v>130.74799999999999</v>
      </c>
      <c r="G457" s="40"/>
      <c r="H457" s="46"/>
    </row>
    <row r="458" s="2" customFormat="1" ht="16.8" customHeight="1">
      <c r="A458" s="40"/>
      <c r="B458" s="46"/>
      <c r="C458" s="313" t="s">
        <v>19</v>
      </c>
      <c r="D458" s="313" t="s">
        <v>8640</v>
      </c>
      <c r="E458" s="19" t="s">
        <v>19</v>
      </c>
      <c r="F458" s="314">
        <v>31.442</v>
      </c>
      <c r="G458" s="40"/>
      <c r="H458" s="46"/>
    </row>
    <row r="459" s="2" customFormat="1" ht="16.8" customHeight="1">
      <c r="A459" s="40"/>
      <c r="B459" s="46"/>
      <c r="C459" s="313" t="s">
        <v>19</v>
      </c>
      <c r="D459" s="313" t="s">
        <v>8641</v>
      </c>
      <c r="E459" s="19" t="s">
        <v>19</v>
      </c>
      <c r="F459" s="314">
        <v>36.192</v>
      </c>
      <c r="G459" s="40"/>
      <c r="H459" s="46"/>
    </row>
    <row r="460" s="2" customFormat="1" ht="16.8" customHeight="1">
      <c r="A460" s="40"/>
      <c r="B460" s="46"/>
      <c r="C460" s="313" t="s">
        <v>19</v>
      </c>
      <c r="D460" s="313" t="s">
        <v>8642</v>
      </c>
      <c r="E460" s="19" t="s">
        <v>19</v>
      </c>
      <c r="F460" s="314">
        <v>4.8979999999999997</v>
      </c>
      <c r="G460" s="40"/>
      <c r="H460" s="46"/>
    </row>
    <row r="461" s="2" customFormat="1" ht="16.8" customHeight="1">
      <c r="A461" s="40"/>
      <c r="B461" s="46"/>
      <c r="C461" s="313" t="s">
        <v>19</v>
      </c>
      <c r="D461" s="313" t="s">
        <v>1522</v>
      </c>
      <c r="E461" s="19" t="s">
        <v>19</v>
      </c>
      <c r="F461" s="314">
        <v>0</v>
      </c>
      <c r="G461" s="40"/>
      <c r="H461" s="46"/>
    </row>
    <row r="462" s="2" customFormat="1" ht="16.8" customHeight="1">
      <c r="A462" s="40"/>
      <c r="B462" s="46"/>
      <c r="C462" s="313" t="s">
        <v>19</v>
      </c>
      <c r="D462" s="313" t="s">
        <v>8643</v>
      </c>
      <c r="E462" s="19" t="s">
        <v>19</v>
      </c>
      <c r="F462" s="314">
        <v>102.762</v>
      </c>
      <c r="G462" s="40"/>
      <c r="H462" s="46"/>
    </row>
    <row r="463" s="2" customFormat="1" ht="16.8" customHeight="1">
      <c r="A463" s="40"/>
      <c r="B463" s="46"/>
      <c r="C463" s="313" t="s">
        <v>19</v>
      </c>
      <c r="D463" s="313" t="s">
        <v>8644</v>
      </c>
      <c r="E463" s="19" t="s">
        <v>19</v>
      </c>
      <c r="F463" s="314">
        <v>1.8</v>
      </c>
      <c r="G463" s="40"/>
      <c r="H463" s="46"/>
    </row>
    <row r="464" s="2" customFormat="1" ht="16.8" customHeight="1">
      <c r="A464" s="40"/>
      <c r="B464" s="46"/>
      <c r="C464" s="313" t="s">
        <v>19</v>
      </c>
      <c r="D464" s="313" t="s">
        <v>8645</v>
      </c>
      <c r="E464" s="19" t="s">
        <v>19</v>
      </c>
      <c r="F464" s="314">
        <v>2.4489999999999998</v>
      </c>
      <c r="G464" s="40"/>
      <c r="H464" s="46"/>
    </row>
    <row r="465" s="2" customFormat="1" ht="16.8" customHeight="1">
      <c r="A465" s="40"/>
      <c r="B465" s="46"/>
      <c r="C465" s="313" t="s">
        <v>19</v>
      </c>
      <c r="D465" s="313" t="s">
        <v>8646</v>
      </c>
      <c r="E465" s="19" t="s">
        <v>19</v>
      </c>
      <c r="F465" s="314">
        <v>1.8720000000000001</v>
      </c>
      <c r="G465" s="40"/>
      <c r="H465" s="46"/>
    </row>
    <row r="466" s="2" customFormat="1" ht="16.8" customHeight="1">
      <c r="A466" s="40"/>
      <c r="B466" s="46"/>
      <c r="C466" s="313" t="s">
        <v>19</v>
      </c>
      <c r="D466" s="313" t="s">
        <v>243</v>
      </c>
      <c r="E466" s="19" t="s">
        <v>19</v>
      </c>
      <c r="F466" s="314">
        <v>312.16300000000001</v>
      </c>
      <c r="G466" s="40"/>
      <c r="H466" s="46"/>
    </row>
    <row r="467" s="2" customFormat="1" ht="16.8" customHeight="1">
      <c r="A467" s="40"/>
      <c r="B467" s="46"/>
      <c r="C467" s="315" t="s">
        <v>8526</v>
      </c>
      <c r="D467" s="40"/>
      <c r="E467" s="40"/>
      <c r="F467" s="40"/>
      <c r="G467" s="40"/>
      <c r="H467" s="46"/>
    </row>
    <row r="468" s="2" customFormat="1" ht="16.8" customHeight="1">
      <c r="A468" s="40"/>
      <c r="B468" s="46"/>
      <c r="C468" s="313" t="s">
        <v>2780</v>
      </c>
      <c r="D468" s="313" t="s">
        <v>8647</v>
      </c>
      <c r="E468" s="19" t="s">
        <v>214</v>
      </c>
      <c r="F468" s="314">
        <v>312.16300000000001</v>
      </c>
      <c r="G468" s="40"/>
      <c r="H468" s="46"/>
    </row>
    <row r="469" s="2" customFormat="1" ht="16.8" customHeight="1">
      <c r="A469" s="40"/>
      <c r="B469" s="46"/>
      <c r="C469" s="313" t="s">
        <v>2788</v>
      </c>
      <c r="D469" s="313" t="s">
        <v>8648</v>
      </c>
      <c r="E469" s="19" t="s">
        <v>214</v>
      </c>
      <c r="F469" s="314">
        <v>312.16300000000001</v>
      </c>
      <c r="G469" s="40"/>
      <c r="H469" s="46"/>
    </row>
    <row r="470" s="2" customFormat="1" ht="16.8" customHeight="1">
      <c r="A470" s="40"/>
      <c r="B470" s="46"/>
      <c r="C470" s="313" t="s">
        <v>2613</v>
      </c>
      <c r="D470" s="313" t="s">
        <v>2614</v>
      </c>
      <c r="E470" s="19" t="s">
        <v>2615</v>
      </c>
      <c r="F470" s="314">
        <v>426.33300000000003</v>
      </c>
      <c r="G470" s="40"/>
      <c r="H470" s="46"/>
    </row>
    <row r="471" s="2" customFormat="1">
      <c r="A471" s="40"/>
      <c r="B471" s="46"/>
      <c r="C471" s="313" t="s">
        <v>2793</v>
      </c>
      <c r="D471" s="313" t="s">
        <v>2794</v>
      </c>
      <c r="E471" s="19" t="s">
        <v>214</v>
      </c>
      <c r="F471" s="314">
        <v>1649.885</v>
      </c>
      <c r="G471" s="40"/>
      <c r="H471" s="46"/>
    </row>
    <row r="472" s="2" customFormat="1" ht="16.8" customHeight="1">
      <c r="A472" s="40"/>
      <c r="B472" s="46"/>
      <c r="C472" s="309" t="s">
        <v>752</v>
      </c>
      <c r="D472" s="310" t="s">
        <v>753</v>
      </c>
      <c r="E472" s="311" t="s">
        <v>214</v>
      </c>
      <c r="F472" s="312">
        <v>42.085000000000001</v>
      </c>
      <c r="G472" s="40"/>
      <c r="H472" s="46"/>
    </row>
    <row r="473" s="2" customFormat="1" ht="16.8" customHeight="1">
      <c r="A473" s="40"/>
      <c r="B473" s="46"/>
      <c r="C473" s="313" t="s">
        <v>19</v>
      </c>
      <c r="D473" s="313" t="s">
        <v>8649</v>
      </c>
      <c r="E473" s="19" t="s">
        <v>19</v>
      </c>
      <c r="F473" s="314">
        <v>42.085000000000001</v>
      </c>
      <c r="G473" s="40"/>
      <c r="H473" s="46"/>
    </row>
    <row r="474" s="2" customFormat="1" ht="16.8" customHeight="1">
      <c r="A474" s="40"/>
      <c r="B474" s="46"/>
      <c r="C474" s="315" t="s">
        <v>8526</v>
      </c>
      <c r="D474" s="40"/>
      <c r="E474" s="40"/>
      <c r="F474" s="40"/>
      <c r="G474" s="40"/>
      <c r="H474" s="46"/>
    </row>
    <row r="475" s="2" customFormat="1" ht="16.8" customHeight="1">
      <c r="A475" s="40"/>
      <c r="B475" s="46"/>
      <c r="C475" s="313" t="s">
        <v>2315</v>
      </c>
      <c r="D475" s="313" t="s">
        <v>8650</v>
      </c>
      <c r="E475" s="19" t="s">
        <v>214</v>
      </c>
      <c r="F475" s="314">
        <v>42.085000000000001</v>
      </c>
      <c r="G475" s="40"/>
      <c r="H475" s="46"/>
    </row>
    <row r="476" s="2" customFormat="1" ht="16.8" customHeight="1">
      <c r="A476" s="40"/>
      <c r="B476" s="46"/>
      <c r="C476" s="313" t="s">
        <v>2321</v>
      </c>
      <c r="D476" s="313" t="s">
        <v>8651</v>
      </c>
      <c r="E476" s="19" t="s">
        <v>214</v>
      </c>
      <c r="F476" s="314">
        <v>44.189</v>
      </c>
      <c r="G476" s="40"/>
      <c r="H476" s="46"/>
    </row>
    <row r="477" s="2" customFormat="1" ht="16.8" customHeight="1">
      <c r="A477" s="40"/>
      <c r="B477" s="46"/>
      <c r="C477" s="309" t="s">
        <v>746</v>
      </c>
      <c r="D477" s="310" t="s">
        <v>747</v>
      </c>
      <c r="E477" s="311" t="s">
        <v>214</v>
      </c>
      <c r="F477" s="312">
        <v>155.70400000000001</v>
      </c>
      <c r="G477" s="40"/>
      <c r="H477" s="46"/>
    </row>
    <row r="478" s="2" customFormat="1" ht="16.8" customHeight="1">
      <c r="A478" s="40"/>
      <c r="B478" s="46"/>
      <c r="C478" s="313" t="s">
        <v>19</v>
      </c>
      <c r="D478" s="313" t="s">
        <v>2076</v>
      </c>
      <c r="E478" s="19" t="s">
        <v>19</v>
      </c>
      <c r="F478" s="314">
        <v>0</v>
      </c>
      <c r="G478" s="40"/>
      <c r="H478" s="46"/>
    </row>
    <row r="479" s="2" customFormat="1" ht="16.8" customHeight="1">
      <c r="A479" s="40"/>
      <c r="B479" s="46"/>
      <c r="C479" s="313" t="s">
        <v>19</v>
      </c>
      <c r="D479" s="313" t="s">
        <v>8652</v>
      </c>
      <c r="E479" s="19" t="s">
        <v>19</v>
      </c>
      <c r="F479" s="314">
        <v>53.039999999999999</v>
      </c>
      <c r="G479" s="40"/>
      <c r="H479" s="46"/>
    </row>
    <row r="480" s="2" customFormat="1" ht="16.8" customHeight="1">
      <c r="A480" s="40"/>
      <c r="B480" s="46"/>
      <c r="C480" s="313" t="s">
        <v>19</v>
      </c>
      <c r="D480" s="313" t="s">
        <v>8653</v>
      </c>
      <c r="E480" s="19" t="s">
        <v>19</v>
      </c>
      <c r="F480" s="314">
        <v>-38.399999999999999</v>
      </c>
      <c r="G480" s="40"/>
      <c r="H480" s="46"/>
    </row>
    <row r="481" s="2" customFormat="1" ht="16.8" customHeight="1">
      <c r="A481" s="40"/>
      <c r="B481" s="46"/>
      <c r="C481" s="313" t="s">
        <v>19</v>
      </c>
      <c r="D481" s="313" t="s">
        <v>2081</v>
      </c>
      <c r="E481" s="19" t="s">
        <v>19</v>
      </c>
      <c r="F481" s="314">
        <v>0</v>
      </c>
      <c r="G481" s="40"/>
      <c r="H481" s="46"/>
    </row>
    <row r="482" s="2" customFormat="1" ht="16.8" customHeight="1">
      <c r="A482" s="40"/>
      <c r="B482" s="46"/>
      <c r="C482" s="313" t="s">
        <v>19</v>
      </c>
      <c r="D482" s="313" t="s">
        <v>8654</v>
      </c>
      <c r="E482" s="19" t="s">
        <v>19</v>
      </c>
      <c r="F482" s="314">
        <v>134.10900000000001</v>
      </c>
      <c r="G482" s="40"/>
      <c r="H482" s="46"/>
    </row>
    <row r="483" s="2" customFormat="1" ht="16.8" customHeight="1">
      <c r="A483" s="40"/>
      <c r="B483" s="46"/>
      <c r="C483" s="313" t="s">
        <v>19</v>
      </c>
      <c r="D483" s="313" t="s">
        <v>8655</v>
      </c>
      <c r="E483" s="19" t="s">
        <v>19</v>
      </c>
      <c r="F483" s="314">
        <v>-79.375</v>
      </c>
      <c r="G483" s="40"/>
      <c r="H483" s="46"/>
    </row>
    <row r="484" s="2" customFormat="1" ht="16.8" customHeight="1">
      <c r="A484" s="40"/>
      <c r="B484" s="46"/>
      <c r="C484" s="313" t="s">
        <v>19</v>
      </c>
      <c r="D484" s="313" t="s">
        <v>2083</v>
      </c>
      <c r="E484" s="19" t="s">
        <v>19</v>
      </c>
      <c r="F484" s="314">
        <v>0</v>
      </c>
      <c r="G484" s="40"/>
      <c r="H484" s="46"/>
    </row>
    <row r="485" s="2" customFormat="1" ht="16.8" customHeight="1">
      <c r="A485" s="40"/>
      <c r="B485" s="46"/>
      <c r="C485" s="313" t="s">
        <v>19</v>
      </c>
      <c r="D485" s="313" t="s">
        <v>8656</v>
      </c>
      <c r="E485" s="19" t="s">
        <v>19</v>
      </c>
      <c r="F485" s="314">
        <v>78.366</v>
      </c>
      <c r="G485" s="40"/>
      <c r="H485" s="46"/>
    </row>
    <row r="486" s="2" customFormat="1" ht="16.8" customHeight="1">
      <c r="A486" s="40"/>
      <c r="B486" s="46"/>
      <c r="C486" s="313" t="s">
        <v>19</v>
      </c>
      <c r="D486" s="313" t="s">
        <v>8657</v>
      </c>
      <c r="E486" s="19" t="s">
        <v>19</v>
      </c>
      <c r="F486" s="314">
        <v>-43.25</v>
      </c>
      <c r="G486" s="40"/>
      <c r="H486" s="46"/>
    </row>
    <row r="487" s="2" customFormat="1" ht="16.8" customHeight="1">
      <c r="A487" s="40"/>
      <c r="B487" s="46"/>
      <c r="C487" s="313" t="s">
        <v>19</v>
      </c>
      <c r="D487" s="313" t="s">
        <v>914</v>
      </c>
      <c r="E487" s="19" t="s">
        <v>19</v>
      </c>
      <c r="F487" s="314">
        <v>104.49</v>
      </c>
      <c r="G487" s="40"/>
      <c r="H487" s="46"/>
    </row>
    <row r="488" s="2" customFormat="1" ht="16.8" customHeight="1">
      <c r="A488" s="40"/>
      <c r="B488" s="46"/>
      <c r="C488" s="313" t="s">
        <v>19</v>
      </c>
      <c r="D488" s="313" t="s">
        <v>1212</v>
      </c>
      <c r="E488" s="19" t="s">
        <v>19</v>
      </c>
      <c r="F488" s="314">
        <v>0</v>
      </c>
      <c r="G488" s="40"/>
      <c r="H488" s="46"/>
    </row>
    <row r="489" s="2" customFormat="1" ht="16.8" customHeight="1">
      <c r="A489" s="40"/>
      <c r="B489" s="46"/>
      <c r="C489" s="313" t="s">
        <v>19</v>
      </c>
      <c r="D489" s="313" t="s">
        <v>2076</v>
      </c>
      <c r="E489" s="19" t="s">
        <v>19</v>
      </c>
      <c r="F489" s="314">
        <v>0</v>
      </c>
      <c r="G489" s="40"/>
      <c r="H489" s="46"/>
    </row>
    <row r="490" s="2" customFormat="1" ht="16.8" customHeight="1">
      <c r="A490" s="40"/>
      <c r="B490" s="46"/>
      <c r="C490" s="313" t="s">
        <v>19</v>
      </c>
      <c r="D490" s="313" t="s">
        <v>8658</v>
      </c>
      <c r="E490" s="19" t="s">
        <v>19</v>
      </c>
      <c r="F490" s="314">
        <v>2.6379999999999999</v>
      </c>
      <c r="G490" s="40"/>
      <c r="H490" s="46"/>
    </row>
    <row r="491" s="2" customFormat="1" ht="16.8" customHeight="1">
      <c r="A491" s="40"/>
      <c r="B491" s="46"/>
      <c r="C491" s="313" t="s">
        <v>19</v>
      </c>
      <c r="D491" s="313" t="s">
        <v>8659</v>
      </c>
      <c r="E491" s="19" t="s">
        <v>19</v>
      </c>
      <c r="F491" s="314">
        <v>1.925</v>
      </c>
      <c r="G491" s="40"/>
      <c r="H491" s="46"/>
    </row>
    <row r="492" s="2" customFormat="1" ht="16.8" customHeight="1">
      <c r="A492" s="40"/>
      <c r="B492" s="46"/>
      <c r="C492" s="313" t="s">
        <v>19</v>
      </c>
      <c r="D492" s="313" t="s">
        <v>8660</v>
      </c>
      <c r="E492" s="19" t="s">
        <v>19</v>
      </c>
      <c r="F492" s="314">
        <v>2.3879999999999999</v>
      </c>
      <c r="G492" s="40"/>
      <c r="H492" s="46"/>
    </row>
    <row r="493" s="2" customFormat="1" ht="16.8" customHeight="1">
      <c r="A493" s="40"/>
      <c r="B493" s="46"/>
      <c r="C493" s="313" t="s">
        <v>19</v>
      </c>
      <c r="D493" s="313" t="s">
        <v>8661</v>
      </c>
      <c r="E493" s="19" t="s">
        <v>19</v>
      </c>
      <c r="F493" s="314">
        <v>2.25</v>
      </c>
      <c r="G493" s="40"/>
      <c r="H493" s="46"/>
    </row>
    <row r="494" s="2" customFormat="1" ht="16.8" customHeight="1">
      <c r="A494" s="40"/>
      <c r="B494" s="46"/>
      <c r="C494" s="313" t="s">
        <v>19</v>
      </c>
      <c r="D494" s="313" t="s">
        <v>2081</v>
      </c>
      <c r="E494" s="19" t="s">
        <v>19</v>
      </c>
      <c r="F494" s="314">
        <v>0</v>
      </c>
      <c r="G494" s="40"/>
      <c r="H494" s="46"/>
    </row>
    <row r="495" s="2" customFormat="1" ht="16.8" customHeight="1">
      <c r="A495" s="40"/>
      <c r="B495" s="46"/>
      <c r="C495" s="313" t="s">
        <v>19</v>
      </c>
      <c r="D495" s="313" t="s">
        <v>8662</v>
      </c>
      <c r="E495" s="19" t="s">
        <v>19</v>
      </c>
      <c r="F495" s="314">
        <v>3.5</v>
      </c>
      <c r="G495" s="40"/>
      <c r="H495" s="46"/>
    </row>
    <row r="496" s="2" customFormat="1" ht="16.8" customHeight="1">
      <c r="A496" s="40"/>
      <c r="B496" s="46"/>
      <c r="C496" s="313" t="s">
        <v>19</v>
      </c>
      <c r="D496" s="313" t="s">
        <v>8663</v>
      </c>
      <c r="E496" s="19" t="s">
        <v>19</v>
      </c>
      <c r="F496" s="314">
        <v>14.1</v>
      </c>
      <c r="G496" s="40"/>
      <c r="H496" s="46"/>
    </row>
    <row r="497" s="2" customFormat="1" ht="16.8" customHeight="1">
      <c r="A497" s="40"/>
      <c r="B497" s="46"/>
      <c r="C497" s="313" t="s">
        <v>19</v>
      </c>
      <c r="D497" s="313" t="s">
        <v>8664</v>
      </c>
      <c r="E497" s="19" t="s">
        <v>19</v>
      </c>
      <c r="F497" s="314">
        <v>2.7749999999999999</v>
      </c>
      <c r="G497" s="40"/>
      <c r="H497" s="46"/>
    </row>
    <row r="498" s="2" customFormat="1" ht="16.8" customHeight="1">
      <c r="A498" s="40"/>
      <c r="B498" s="46"/>
      <c r="C498" s="313" t="s">
        <v>19</v>
      </c>
      <c r="D498" s="313" t="s">
        <v>8665</v>
      </c>
      <c r="E498" s="19" t="s">
        <v>19</v>
      </c>
      <c r="F498" s="314">
        <v>3.5</v>
      </c>
      <c r="G498" s="40"/>
      <c r="H498" s="46"/>
    </row>
    <row r="499" s="2" customFormat="1" ht="16.8" customHeight="1">
      <c r="A499" s="40"/>
      <c r="B499" s="46"/>
      <c r="C499" s="313" t="s">
        <v>19</v>
      </c>
      <c r="D499" s="313" t="s">
        <v>8666</v>
      </c>
      <c r="E499" s="19" t="s">
        <v>19</v>
      </c>
      <c r="F499" s="314">
        <v>3.25</v>
      </c>
      <c r="G499" s="40"/>
      <c r="H499" s="46"/>
    </row>
    <row r="500" s="2" customFormat="1" ht="16.8" customHeight="1">
      <c r="A500" s="40"/>
      <c r="B500" s="46"/>
      <c r="C500" s="313" t="s">
        <v>19</v>
      </c>
      <c r="D500" s="313" t="s">
        <v>2083</v>
      </c>
      <c r="E500" s="19" t="s">
        <v>19</v>
      </c>
      <c r="F500" s="314">
        <v>0</v>
      </c>
      <c r="G500" s="40"/>
      <c r="H500" s="46"/>
    </row>
    <row r="501" s="2" customFormat="1" ht="16.8" customHeight="1">
      <c r="A501" s="40"/>
      <c r="B501" s="46"/>
      <c r="C501" s="313" t="s">
        <v>19</v>
      </c>
      <c r="D501" s="313" t="s">
        <v>8667</v>
      </c>
      <c r="E501" s="19" t="s">
        <v>19</v>
      </c>
      <c r="F501" s="314">
        <v>1.9750000000000001</v>
      </c>
      <c r="G501" s="40"/>
      <c r="H501" s="46"/>
    </row>
    <row r="502" s="2" customFormat="1" ht="16.8" customHeight="1">
      <c r="A502" s="40"/>
      <c r="B502" s="46"/>
      <c r="C502" s="313" t="s">
        <v>19</v>
      </c>
      <c r="D502" s="313" t="s">
        <v>8668</v>
      </c>
      <c r="E502" s="19" t="s">
        <v>19</v>
      </c>
      <c r="F502" s="314">
        <v>2.2629999999999999</v>
      </c>
      <c r="G502" s="40"/>
      <c r="H502" s="46"/>
    </row>
    <row r="503" s="2" customFormat="1" ht="16.8" customHeight="1">
      <c r="A503" s="40"/>
      <c r="B503" s="46"/>
      <c r="C503" s="313" t="s">
        <v>19</v>
      </c>
      <c r="D503" s="313" t="s">
        <v>8669</v>
      </c>
      <c r="E503" s="19" t="s">
        <v>19</v>
      </c>
      <c r="F503" s="314">
        <v>2.3250000000000002</v>
      </c>
      <c r="G503" s="40"/>
      <c r="H503" s="46"/>
    </row>
    <row r="504" s="2" customFormat="1" ht="16.8" customHeight="1">
      <c r="A504" s="40"/>
      <c r="B504" s="46"/>
      <c r="C504" s="313" t="s">
        <v>19</v>
      </c>
      <c r="D504" s="313" t="s">
        <v>8670</v>
      </c>
      <c r="E504" s="19" t="s">
        <v>19</v>
      </c>
      <c r="F504" s="314">
        <v>8.3249999999999993</v>
      </c>
      <c r="G504" s="40"/>
      <c r="H504" s="46"/>
    </row>
    <row r="505" s="2" customFormat="1" ht="16.8" customHeight="1">
      <c r="A505" s="40"/>
      <c r="B505" s="46"/>
      <c r="C505" s="313" t="s">
        <v>19</v>
      </c>
      <c r="D505" s="313" t="s">
        <v>914</v>
      </c>
      <c r="E505" s="19" t="s">
        <v>19</v>
      </c>
      <c r="F505" s="314">
        <v>51.213999999999999</v>
      </c>
      <c r="G505" s="40"/>
      <c r="H505" s="46"/>
    </row>
    <row r="506" s="2" customFormat="1" ht="16.8" customHeight="1">
      <c r="A506" s="40"/>
      <c r="B506" s="46"/>
      <c r="C506" s="313" t="s">
        <v>19</v>
      </c>
      <c r="D506" s="313" t="s">
        <v>243</v>
      </c>
      <c r="E506" s="19" t="s">
        <v>19</v>
      </c>
      <c r="F506" s="314">
        <v>155.70400000000001</v>
      </c>
      <c r="G506" s="40"/>
      <c r="H506" s="46"/>
    </row>
    <row r="507" s="2" customFormat="1" ht="16.8" customHeight="1">
      <c r="A507" s="40"/>
      <c r="B507" s="46"/>
      <c r="C507" s="315" t="s">
        <v>8526</v>
      </c>
      <c r="D507" s="40"/>
      <c r="E507" s="40"/>
      <c r="F507" s="40"/>
      <c r="G507" s="40"/>
      <c r="H507" s="46"/>
    </row>
    <row r="508" s="2" customFormat="1" ht="16.8" customHeight="1">
      <c r="A508" s="40"/>
      <c r="B508" s="46"/>
      <c r="C508" s="313" t="s">
        <v>2088</v>
      </c>
      <c r="D508" s="313" t="s">
        <v>19</v>
      </c>
      <c r="E508" s="19" t="s">
        <v>214</v>
      </c>
      <c r="F508" s="314">
        <v>155.70400000000001</v>
      </c>
      <c r="G508" s="40"/>
      <c r="H508" s="46"/>
    </row>
    <row r="509" s="2" customFormat="1" ht="16.8" customHeight="1">
      <c r="A509" s="40"/>
      <c r="B509" s="46"/>
      <c r="C509" s="313" t="s">
        <v>2918</v>
      </c>
      <c r="D509" s="313" t="s">
        <v>8671</v>
      </c>
      <c r="E509" s="19" t="s">
        <v>214</v>
      </c>
      <c r="F509" s="314">
        <v>1690.194</v>
      </c>
      <c r="G509" s="40"/>
      <c r="H509" s="46"/>
    </row>
    <row r="510" s="2" customFormat="1" ht="16.8" customHeight="1">
      <c r="A510" s="40"/>
      <c r="B510" s="46"/>
      <c r="C510" s="313" t="s">
        <v>2927</v>
      </c>
      <c r="D510" s="313" t="s">
        <v>2928</v>
      </c>
      <c r="E510" s="19" t="s">
        <v>214</v>
      </c>
      <c r="F510" s="314">
        <v>1774.703</v>
      </c>
      <c r="G510" s="40"/>
      <c r="H510" s="46"/>
    </row>
    <row r="511" s="2" customFormat="1" ht="16.8" customHeight="1">
      <c r="A511" s="40"/>
      <c r="B511" s="46"/>
      <c r="C511" s="309" t="s">
        <v>749</v>
      </c>
      <c r="D511" s="310" t="s">
        <v>750</v>
      </c>
      <c r="E511" s="311" t="s">
        <v>214</v>
      </c>
      <c r="F511" s="312">
        <v>689.39300000000003</v>
      </c>
      <c r="G511" s="40"/>
      <c r="H511" s="46"/>
    </row>
    <row r="512" s="2" customFormat="1" ht="16.8" customHeight="1">
      <c r="A512" s="40"/>
      <c r="B512" s="46"/>
      <c r="C512" s="313" t="s">
        <v>19</v>
      </c>
      <c r="D512" s="313" t="s">
        <v>2076</v>
      </c>
      <c r="E512" s="19" t="s">
        <v>19</v>
      </c>
      <c r="F512" s="314">
        <v>0</v>
      </c>
      <c r="G512" s="40"/>
      <c r="H512" s="46"/>
    </row>
    <row r="513" s="2" customFormat="1" ht="16.8" customHeight="1">
      <c r="A513" s="40"/>
      <c r="B513" s="46"/>
      <c r="C513" s="313" t="s">
        <v>19</v>
      </c>
      <c r="D513" s="313" t="s">
        <v>8672</v>
      </c>
      <c r="E513" s="19" t="s">
        <v>19</v>
      </c>
      <c r="F513" s="314">
        <v>261.19499999999999</v>
      </c>
      <c r="G513" s="40"/>
      <c r="H513" s="46"/>
    </row>
    <row r="514" s="2" customFormat="1" ht="16.8" customHeight="1">
      <c r="A514" s="40"/>
      <c r="B514" s="46"/>
      <c r="C514" s="313" t="s">
        <v>19</v>
      </c>
      <c r="D514" s="313" t="s">
        <v>8673</v>
      </c>
      <c r="E514" s="19" t="s">
        <v>19</v>
      </c>
      <c r="F514" s="314">
        <v>16.684999999999999</v>
      </c>
      <c r="G514" s="40"/>
      <c r="H514" s="46"/>
    </row>
    <row r="515" s="2" customFormat="1" ht="16.8" customHeight="1">
      <c r="A515" s="40"/>
      <c r="B515" s="46"/>
      <c r="C515" s="313" t="s">
        <v>19</v>
      </c>
      <c r="D515" s="313" t="s">
        <v>8674</v>
      </c>
      <c r="E515" s="19" t="s">
        <v>19</v>
      </c>
      <c r="F515" s="314">
        <v>-1.403</v>
      </c>
      <c r="G515" s="40"/>
      <c r="H515" s="46"/>
    </row>
    <row r="516" s="2" customFormat="1" ht="16.8" customHeight="1">
      <c r="A516" s="40"/>
      <c r="B516" s="46"/>
      <c r="C516" s="313" t="s">
        <v>19</v>
      </c>
      <c r="D516" s="313" t="s">
        <v>8675</v>
      </c>
      <c r="E516" s="19" t="s">
        <v>19</v>
      </c>
      <c r="F516" s="314">
        <v>-43</v>
      </c>
      <c r="G516" s="40"/>
      <c r="H516" s="46"/>
    </row>
    <row r="517" s="2" customFormat="1" ht="16.8" customHeight="1">
      <c r="A517" s="40"/>
      <c r="B517" s="46"/>
      <c r="C517" s="313" t="s">
        <v>19</v>
      </c>
      <c r="D517" s="313" t="s">
        <v>8676</v>
      </c>
      <c r="E517" s="19" t="s">
        <v>19</v>
      </c>
      <c r="F517" s="314">
        <v>-54</v>
      </c>
      <c r="G517" s="40"/>
      <c r="H517" s="46"/>
    </row>
    <row r="518" s="2" customFormat="1" ht="16.8" customHeight="1">
      <c r="A518" s="40"/>
      <c r="B518" s="46"/>
      <c r="C518" s="313" t="s">
        <v>19</v>
      </c>
      <c r="D518" s="313" t="s">
        <v>2078</v>
      </c>
      <c r="E518" s="19" t="s">
        <v>19</v>
      </c>
      <c r="F518" s="314">
        <v>0</v>
      </c>
      <c r="G518" s="40"/>
      <c r="H518" s="46"/>
    </row>
    <row r="519" s="2" customFormat="1" ht="16.8" customHeight="1">
      <c r="A519" s="40"/>
      <c r="B519" s="46"/>
      <c r="C519" s="313" t="s">
        <v>19</v>
      </c>
      <c r="D519" s="313" t="s">
        <v>8677</v>
      </c>
      <c r="E519" s="19" t="s">
        <v>19</v>
      </c>
      <c r="F519" s="314">
        <v>290.88</v>
      </c>
      <c r="G519" s="40"/>
      <c r="H519" s="46"/>
    </row>
    <row r="520" s="2" customFormat="1" ht="16.8" customHeight="1">
      <c r="A520" s="40"/>
      <c r="B520" s="46"/>
      <c r="C520" s="313" t="s">
        <v>19</v>
      </c>
      <c r="D520" s="313" t="s">
        <v>8678</v>
      </c>
      <c r="E520" s="19" t="s">
        <v>19</v>
      </c>
      <c r="F520" s="314">
        <v>-30</v>
      </c>
      <c r="G520" s="40"/>
      <c r="H520" s="46"/>
    </row>
    <row r="521" s="2" customFormat="1" ht="16.8" customHeight="1">
      <c r="A521" s="40"/>
      <c r="B521" s="46"/>
      <c r="C521" s="313" t="s">
        <v>19</v>
      </c>
      <c r="D521" s="313" t="s">
        <v>8679</v>
      </c>
      <c r="E521" s="19" t="s">
        <v>19</v>
      </c>
      <c r="F521" s="314">
        <v>-18.359999999999999</v>
      </c>
      <c r="G521" s="40"/>
      <c r="H521" s="46"/>
    </row>
    <row r="522" s="2" customFormat="1" ht="16.8" customHeight="1">
      <c r="A522" s="40"/>
      <c r="B522" s="46"/>
      <c r="C522" s="313" t="s">
        <v>19</v>
      </c>
      <c r="D522" s="313" t="s">
        <v>8680</v>
      </c>
      <c r="E522" s="19" t="s">
        <v>19</v>
      </c>
      <c r="F522" s="314">
        <v>-44</v>
      </c>
      <c r="G522" s="40"/>
      <c r="H522" s="46"/>
    </row>
    <row r="523" s="2" customFormat="1" ht="16.8" customHeight="1">
      <c r="A523" s="40"/>
      <c r="B523" s="46"/>
      <c r="C523" s="313" t="s">
        <v>19</v>
      </c>
      <c r="D523" s="313" t="s">
        <v>2081</v>
      </c>
      <c r="E523" s="19" t="s">
        <v>19</v>
      </c>
      <c r="F523" s="314">
        <v>0</v>
      </c>
      <c r="G523" s="40"/>
      <c r="H523" s="46"/>
    </row>
    <row r="524" s="2" customFormat="1" ht="16.8" customHeight="1">
      <c r="A524" s="40"/>
      <c r="B524" s="46"/>
      <c r="C524" s="313" t="s">
        <v>19</v>
      </c>
      <c r="D524" s="313" t="s">
        <v>8681</v>
      </c>
      <c r="E524" s="19" t="s">
        <v>19</v>
      </c>
      <c r="F524" s="314">
        <v>208.57499999999999</v>
      </c>
      <c r="G524" s="40"/>
      <c r="H524" s="46"/>
    </row>
    <row r="525" s="2" customFormat="1" ht="16.8" customHeight="1">
      <c r="A525" s="40"/>
      <c r="B525" s="46"/>
      <c r="C525" s="313" t="s">
        <v>19</v>
      </c>
      <c r="D525" s="313" t="s">
        <v>8682</v>
      </c>
      <c r="E525" s="19" t="s">
        <v>19</v>
      </c>
      <c r="F525" s="314">
        <v>-1.8400000000000001</v>
      </c>
      <c r="G525" s="40"/>
      <c r="H525" s="46"/>
    </row>
    <row r="526" s="2" customFormat="1" ht="16.8" customHeight="1">
      <c r="A526" s="40"/>
      <c r="B526" s="46"/>
      <c r="C526" s="313" t="s">
        <v>19</v>
      </c>
      <c r="D526" s="313" t="s">
        <v>8683</v>
      </c>
      <c r="E526" s="19" t="s">
        <v>19</v>
      </c>
      <c r="F526" s="314">
        <v>-52</v>
      </c>
      <c r="G526" s="40"/>
      <c r="H526" s="46"/>
    </row>
    <row r="527" s="2" customFormat="1" ht="16.8" customHeight="1">
      <c r="A527" s="40"/>
      <c r="B527" s="46"/>
      <c r="C527" s="313" t="s">
        <v>19</v>
      </c>
      <c r="D527" s="313" t="s">
        <v>2083</v>
      </c>
      <c r="E527" s="19" t="s">
        <v>19</v>
      </c>
      <c r="F527" s="314">
        <v>0</v>
      </c>
      <c r="G527" s="40"/>
      <c r="H527" s="46"/>
    </row>
    <row r="528" s="2" customFormat="1" ht="16.8" customHeight="1">
      <c r="A528" s="40"/>
      <c r="B528" s="46"/>
      <c r="C528" s="313" t="s">
        <v>19</v>
      </c>
      <c r="D528" s="313" t="s">
        <v>8684</v>
      </c>
      <c r="E528" s="19" t="s">
        <v>19</v>
      </c>
      <c r="F528" s="314">
        <v>62.485999999999997</v>
      </c>
      <c r="G528" s="40"/>
      <c r="H528" s="46"/>
    </row>
    <row r="529" s="2" customFormat="1" ht="16.8" customHeight="1">
      <c r="A529" s="40"/>
      <c r="B529" s="46"/>
      <c r="C529" s="313" t="s">
        <v>19</v>
      </c>
      <c r="D529" s="313" t="s">
        <v>914</v>
      </c>
      <c r="E529" s="19" t="s">
        <v>19</v>
      </c>
      <c r="F529" s="314">
        <v>595.21799999999996</v>
      </c>
      <c r="G529" s="40"/>
      <c r="H529" s="46"/>
    </row>
    <row r="530" s="2" customFormat="1" ht="16.8" customHeight="1">
      <c r="A530" s="40"/>
      <c r="B530" s="46"/>
      <c r="C530" s="313" t="s">
        <v>19</v>
      </c>
      <c r="D530" s="313" t="s">
        <v>1212</v>
      </c>
      <c r="E530" s="19" t="s">
        <v>19</v>
      </c>
      <c r="F530" s="314">
        <v>0</v>
      </c>
      <c r="G530" s="40"/>
      <c r="H530" s="46"/>
    </row>
    <row r="531" s="2" customFormat="1" ht="16.8" customHeight="1">
      <c r="A531" s="40"/>
      <c r="B531" s="46"/>
      <c r="C531" s="313" t="s">
        <v>19</v>
      </c>
      <c r="D531" s="313" t="s">
        <v>2076</v>
      </c>
      <c r="E531" s="19" t="s">
        <v>19</v>
      </c>
      <c r="F531" s="314">
        <v>0</v>
      </c>
      <c r="G531" s="40"/>
      <c r="H531" s="46"/>
    </row>
    <row r="532" s="2" customFormat="1" ht="16.8" customHeight="1">
      <c r="A532" s="40"/>
      <c r="B532" s="46"/>
      <c r="C532" s="313" t="s">
        <v>19</v>
      </c>
      <c r="D532" s="313" t="s">
        <v>8685</v>
      </c>
      <c r="E532" s="19" t="s">
        <v>19</v>
      </c>
      <c r="F532" s="314">
        <v>3.25</v>
      </c>
      <c r="G532" s="40"/>
      <c r="H532" s="46"/>
    </row>
    <row r="533" s="2" customFormat="1" ht="16.8" customHeight="1">
      <c r="A533" s="40"/>
      <c r="B533" s="46"/>
      <c r="C533" s="313" t="s">
        <v>19</v>
      </c>
      <c r="D533" s="313" t="s">
        <v>8686</v>
      </c>
      <c r="E533" s="19" t="s">
        <v>19</v>
      </c>
      <c r="F533" s="314">
        <v>4.5</v>
      </c>
      <c r="G533" s="40"/>
      <c r="H533" s="46"/>
    </row>
    <row r="534" s="2" customFormat="1" ht="16.8" customHeight="1">
      <c r="A534" s="40"/>
      <c r="B534" s="46"/>
      <c r="C534" s="313" t="s">
        <v>19</v>
      </c>
      <c r="D534" s="313" t="s">
        <v>8687</v>
      </c>
      <c r="E534" s="19" t="s">
        <v>19</v>
      </c>
      <c r="F534" s="314">
        <v>3</v>
      </c>
      <c r="G534" s="40"/>
      <c r="H534" s="46"/>
    </row>
    <row r="535" s="2" customFormat="1" ht="16.8" customHeight="1">
      <c r="A535" s="40"/>
      <c r="B535" s="46"/>
      <c r="C535" s="313" t="s">
        <v>19</v>
      </c>
      <c r="D535" s="313" t="s">
        <v>8688</v>
      </c>
      <c r="E535" s="19" t="s">
        <v>19</v>
      </c>
      <c r="F535" s="314">
        <v>3.5</v>
      </c>
      <c r="G535" s="40"/>
      <c r="H535" s="46"/>
    </row>
    <row r="536" s="2" customFormat="1" ht="16.8" customHeight="1">
      <c r="A536" s="40"/>
      <c r="B536" s="46"/>
      <c r="C536" s="313" t="s">
        <v>19</v>
      </c>
      <c r="D536" s="313" t="s">
        <v>8689</v>
      </c>
      <c r="E536" s="19" t="s">
        <v>19</v>
      </c>
      <c r="F536" s="314">
        <v>2.5</v>
      </c>
      <c r="G536" s="40"/>
      <c r="H536" s="46"/>
    </row>
    <row r="537" s="2" customFormat="1" ht="16.8" customHeight="1">
      <c r="A537" s="40"/>
      <c r="B537" s="46"/>
      <c r="C537" s="313" t="s">
        <v>19</v>
      </c>
      <c r="D537" s="313" t="s">
        <v>8690</v>
      </c>
      <c r="E537" s="19" t="s">
        <v>19</v>
      </c>
      <c r="F537" s="314">
        <v>6</v>
      </c>
      <c r="G537" s="40"/>
      <c r="H537" s="46"/>
    </row>
    <row r="538" s="2" customFormat="1" ht="16.8" customHeight="1">
      <c r="A538" s="40"/>
      <c r="B538" s="46"/>
      <c r="C538" s="313" t="s">
        <v>19</v>
      </c>
      <c r="D538" s="313" t="s">
        <v>8691</v>
      </c>
      <c r="E538" s="19" t="s">
        <v>19</v>
      </c>
      <c r="F538" s="314">
        <v>6.5</v>
      </c>
      <c r="G538" s="40"/>
      <c r="H538" s="46"/>
    </row>
    <row r="539" s="2" customFormat="1" ht="16.8" customHeight="1">
      <c r="A539" s="40"/>
      <c r="B539" s="46"/>
      <c r="C539" s="313" t="s">
        <v>19</v>
      </c>
      <c r="D539" s="313" t="s">
        <v>8686</v>
      </c>
      <c r="E539" s="19" t="s">
        <v>19</v>
      </c>
      <c r="F539" s="314">
        <v>4.5</v>
      </c>
      <c r="G539" s="40"/>
      <c r="H539" s="46"/>
    </row>
    <row r="540" s="2" customFormat="1" ht="16.8" customHeight="1">
      <c r="A540" s="40"/>
      <c r="B540" s="46"/>
      <c r="C540" s="313" t="s">
        <v>19</v>
      </c>
      <c r="D540" s="313" t="s">
        <v>8688</v>
      </c>
      <c r="E540" s="19" t="s">
        <v>19</v>
      </c>
      <c r="F540" s="314">
        <v>3.5</v>
      </c>
      <c r="G540" s="40"/>
      <c r="H540" s="46"/>
    </row>
    <row r="541" s="2" customFormat="1" ht="16.8" customHeight="1">
      <c r="A541" s="40"/>
      <c r="B541" s="46"/>
      <c r="C541" s="313" t="s">
        <v>19</v>
      </c>
      <c r="D541" s="313" t="s">
        <v>2078</v>
      </c>
      <c r="E541" s="19" t="s">
        <v>19</v>
      </c>
      <c r="F541" s="314">
        <v>0</v>
      </c>
      <c r="G541" s="40"/>
      <c r="H541" s="46"/>
    </row>
    <row r="542" s="2" customFormat="1" ht="16.8" customHeight="1">
      <c r="A542" s="40"/>
      <c r="B542" s="46"/>
      <c r="C542" s="313" t="s">
        <v>19</v>
      </c>
      <c r="D542" s="313" t="s">
        <v>8687</v>
      </c>
      <c r="E542" s="19" t="s">
        <v>19</v>
      </c>
      <c r="F542" s="314">
        <v>3</v>
      </c>
      <c r="G542" s="40"/>
      <c r="H542" s="46"/>
    </row>
    <row r="543" s="2" customFormat="1" ht="16.8" customHeight="1">
      <c r="A543" s="40"/>
      <c r="B543" s="46"/>
      <c r="C543" s="313" t="s">
        <v>19</v>
      </c>
      <c r="D543" s="313" t="s">
        <v>8688</v>
      </c>
      <c r="E543" s="19" t="s">
        <v>19</v>
      </c>
      <c r="F543" s="314">
        <v>3.5</v>
      </c>
      <c r="G543" s="40"/>
      <c r="H543" s="46"/>
    </row>
    <row r="544" s="2" customFormat="1" ht="16.8" customHeight="1">
      <c r="A544" s="40"/>
      <c r="B544" s="46"/>
      <c r="C544" s="313" t="s">
        <v>19</v>
      </c>
      <c r="D544" s="313" t="s">
        <v>8692</v>
      </c>
      <c r="E544" s="19" t="s">
        <v>19</v>
      </c>
      <c r="F544" s="314">
        <v>3</v>
      </c>
      <c r="G544" s="40"/>
      <c r="H544" s="46"/>
    </row>
    <row r="545" s="2" customFormat="1" ht="16.8" customHeight="1">
      <c r="A545" s="40"/>
      <c r="B545" s="46"/>
      <c r="C545" s="313" t="s">
        <v>19</v>
      </c>
      <c r="D545" s="313" t="s">
        <v>8693</v>
      </c>
      <c r="E545" s="19" t="s">
        <v>19</v>
      </c>
      <c r="F545" s="314">
        <v>2.75</v>
      </c>
      <c r="G545" s="40"/>
      <c r="H545" s="46"/>
    </row>
    <row r="546" s="2" customFormat="1" ht="16.8" customHeight="1">
      <c r="A546" s="40"/>
      <c r="B546" s="46"/>
      <c r="C546" s="313" t="s">
        <v>19</v>
      </c>
      <c r="D546" s="313" t="s">
        <v>8694</v>
      </c>
      <c r="E546" s="19" t="s">
        <v>19</v>
      </c>
      <c r="F546" s="314">
        <v>6.6749999999999998</v>
      </c>
      <c r="G546" s="40"/>
      <c r="H546" s="46"/>
    </row>
    <row r="547" s="2" customFormat="1" ht="16.8" customHeight="1">
      <c r="A547" s="40"/>
      <c r="B547" s="46"/>
      <c r="C547" s="313" t="s">
        <v>19</v>
      </c>
      <c r="D547" s="313" t="s">
        <v>8685</v>
      </c>
      <c r="E547" s="19" t="s">
        <v>19</v>
      </c>
      <c r="F547" s="314">
        <v>3.25</v>
      </c>
      <c r="G547" s="40"/>
      <c r="H547" s="46"/>
    </row>
    <row r="548" s="2" customFormat="1" ht="16.8" customHeight="1">
      <c r="A548" s="40"/>
      <c r="B548" s="46"/>
      <c r="C548" s="313" t="s">
        <v>19</v>
      </c>
      <c r="D548" s="313" t="s">
        <v>8695</v>
      </c>
      <c r="E548" s="19" t="s">
        <v>19</v>
      </c>
      <c r="F548" s="314">
        <v>7</v>
      </c>
      <c r="G548" s="40"/>
      <c r="H548" s="46"/>
    </row>
    <row r="549" s="2" customFormat="1" ht="16.8" customHeight="1">
      <c r="A549" s="40"/>
      <c r="B549" s="46"/>
      <c r="C549" s="313" t="s">
        <v>19</v>
      </c>
      <c r="D549" s="313" t="s">
        <v>8696</v>
      </c>
      <c r="E549" s="19" t="s">
        <v>19</v>
      </c>
      <c r="F549" s="314">
        <v>6.75</v>
      </c>
      <c r="G549" s="40"/>
      <c r="H549" s="46"/>
    </row>
    <row r="550" s="2" customFormat="1" ht="16.8" customHeight="1">
      <c r="A550" s="40"/>
      <c r="B550" s="46"/>
      <c r="C550" s="313" t="s">
        <v>19</v>
      </c>
      <c r="D550" s="313" t="s">
        <v>2081</v>
      </c>
      <c r="E550" s="19" t="s">
        <v>19</v>
      </c>
      <c r="F550" s="314">
        <v>0</v>
      </c>
      <c r="G550" s="40"/>
      <c r="H550" s="46"/>
    </row>
    <row r="551" s="2" customFormat="1" ht="16.8" customHeight="1">
      <c r="A551" s="40"/>
      <c r="B551" s="46"/>
      <c r="C551" s="313" t="s">
        <v>19</v>
      </c>
      <c r="D551" s="313" t="s">
        <v>8691</v>
      </c>
      <c r="E551" s="19" t="s">
        <v>19</v>
      </c>
      <c r="F551" s="314">
        <v>6.5</v>
      </c>
      <c r="G551" s="40"/>
      <c r="H551" s="46"/>
    </row>
    <row r="552" s="2" customFormat="1" ht="16.8" customHeight="1">
      <c r="A552" s="40"/>
      <c r="B552" s="46"/>
      <c r="C552" s="313" t="s">
        <v>19</v>
      </c>
      <c r="D552" s="313" t="s">
        <v>8687</v>
      </c>
      <c r="E552" s="19" t="s">
        <v>19</v>
      </c>
      <c r="F552" s="314">
        <v>3</v>
      </c>
      <c r="G552" s="40"/>
      <c r="H552" s="46"/>
    </row>
    <row r="553" s="2" customFormat="1" ht="16.8" customHeight="1">
      <c r="A553" s="40"/>
      <c r="B553" s="46"/>
      <c r="C553" s="313" t="s">
        <v>19</v>
      </c>
      <c r="D553" s="313" t="s">
        <v>8686</v>
      </c>
      <c r="E553" s="19" t="s">
        <v>19</v>
      </c>
      <c r="F553" s="314">
        <v>4.5</v>
      </c>
      <c r="G553" s="40"/>
      <c r="H553" s="46"/>
    </row>
    <row r="554" s="2" customFormat="1" ht="16.8" customHeight="1">
      <c r="A554" s="40"/>
      <c r="B554" s="46"/>
      <c r="C554" s="313" t="s">
        <v>19</v>
      </c>
      <c r="D554" s="313" t="s">
        <v>8697</v>
      </c>
      <c r="E554" s="19" t="s">
        <v>19</v>
      </c>
      <c r="F554" s="314">
        <v>5.5</v>
      </c>
      <c r="G554" s="40"/>
      <c r="H554" s="46"/>
    </row>
    <row r="555" s="2" customFormat="1" ht="16.8" customHeight="1">
      <c r="A555" s="40"/>
      <c r="B555" s="46"/>
      <c r="C555" s="313" t="s">
        <v>19</v>
      </c>
      <c r="D555" s="313" t="s">
        <v>8698</v>
      </c>
      <c r="E555" s="19" t="s">
        <v>19</v>
      </c>
      <c r="F555" s="314">
        <v>1.5</v>
      </c>
      <c r="G555" s="40"/>
      <c r="H555" s="46"/>
    </row>
    <row r="556" s="2" customFormat="1" ht="16.8" customHeight="1">
      <c r="A556" s="40"/>
      <c r="B556" s="46"/>
      <c r="C556" s="313" t="s">
        <v>19</v>
      </c>
      <c r="D556" s="313" t="s">
        <v>914</v>
      </c>
      <c r="E556" s="19" t="s">
        <v>19</v>
      </c>
      <c r="F556" s="314">
        <v>94.174999999999997</v>
      </c>
      <c r="G556" s="40"/>
      <c r="H556" s="46"/>
    </row>
    <row r="557" s="2" customFormat="1" ht="16.8" customHeight="1">
      <c r="A557" s="40"/>
      <c r="B557" s="46"/>
      <c r="C557" s="313" t="s">
        <v>19</v>
      </c>
      <c r="D557" s="313" t="s">
        <v>243</v>
      </c>
      <c r="E557" s="19" t="s">
        <v>19</v>
      </c>
      <c r="F557" s="314">
        <v>689.39300000000003</v>
      </c>
      <c r="G557" s="40"/>
      <c r="H557" s="46"/>
    </row>
    <row r="558" s="2" customFormat="1" ht="16.8" customHeight="1">
      <c r="A558" s="40"/>
      <c r="B558" s="46"/>
      <c r="C558" s="315" t="s">
        <v>8526</v>
      </c>
      <c r="D558" s="40"/>
      <c r="E558" s="40"/>
      <c r="F558" s="40"/>
      <c r="G558" s="40"/>
      <c r="H558" s="46"/>
    </row>
    <row r="559" s="2" customFormat="1" ht="16.8" customHeight="1">
      <c r="A559" s="40"/>
      <c r="B559" s="46"/>
      <c r="C559" s="313" t="s">
        <v>2094</v>
      </c>
      <c r="D559" s="313" t="s">
        <v>19</v>
      </c>
      <c r="E559" s="19" t="s">
        <v>214</v>
      </c>
      <c r="F559" s="314">
        <v>689.39300000000003</v>
      </c>
      <c r="G559" s="40"/>
      <c r="H559" s="46"/>
    </row>
    <row r="560" s="2" customFormat="1" ht="16.8" customHeight="1">
      <c r="A560" s="40"/>
      <c r="B560" s="46"/>
      <c r="C560" s="313" t="s">
        <v>2918</v>
      </c>
      <c r="D560" s="313" t="s">
        <v>8671</v>
      </c>
      <c r="E560" s="19" t="s">
        <v>214</v>
      </c>
      <c r="F560" s="314">
        <v>1690.194</v>
      </c>
      <c r="G560" s="40"/>
      <c r="H560" s="46"/>
    </row>
    <row r="561" s="2" customFormat="1" ht="16.8" customHeight="1">
      <c r="A561" s="40"/>
      <c r="B561" s="46"/>
      <c r="C561" s="313" t="s">
        <v>2927</v>
      </c>
      <c r="D561" s="313" t="s">
        <v>2928</v>
      </c>
      <c r="E561" s="19" t="s">
        <v>214</v>
      </c>
      <c r="F561" s="314">
        <v>1774.703</v>
      </c>
      <c r="G561" s="40"/>
      <c r="H561" s="46"/>
    </row>
    <row r="562" s="2" customFormat="1" ht="16.8" customHeight="1">
      <c r="A562" s="40"/>
      <c r="B562" s="46"/>
      <c r="C562" s="309" t="s">
        <v>737</v>
      </c>
      <c r="D562" s="310" t="s">
        <v>738</v>
      </c>
      <c r="E562" s="311" t="s">
        <v>214</v>
      </c>
      <c r="F562" s="312">
        <v>474.85399999999998</v>
      </c>
      <c r="G562" s="40"/>
      <c r="H562" s="46"/>
    </row>
    <row r="563" s="2" customFormat="1" ht="16.8" customHeight="1">
      <c r="A563" s="40"/>
      <c r="B563" s="46"/>
      <c r="C563" s="313" t="s">
        <v>19</v>
      </c>
      <c r="D563" s="313" t="s">
        <v>2076</v>
      </c>
      <c r="E563" s="19" t="s">
        <v>19</v>
      </c>
      <c r="F563" s="314">
        <v>0</v>
      </c>
      <c r="G563" s="40"/>
      <c r="H563" s="46"/>
    </row>
    <row r="564" s="2" customFormat="1" ht="16.8" customHeight="1">
      <c r="A564" s="40"/>
      <c r="B564" s="46"/>
      <c r="C564" s="313" t="s">
        <v>19</v>
      </c>
      <c r="D564" s="313" t="s">
        <v>8699</v>
      </c>
      <c r="E564" s="19" t="s">
        <v>19</v>
      </c>
      <c r="F564" s="314">
        <v>154.13399999999999</v>
      </c>
      <c r="G564" s="40"/>
      <c r="H564" s="46"/>
    </row>
    <row r="565" s="2" customFormat="1" ht="16.8" customHeight="1">
      <c r="A565" s="40"/>
      <c r="B565" s="46"/>
      <c r="C565" s="313" t="s">
        <v>19</v>
      </c>
      <c r="D565" s="313" t="s">
        <v>8700</v>
      </c>
      <c r="E565" s="19" t="s">
        <v>19</v>
      </c>
      <c r="F565" s="314">
        <v>-19</v>
      </c>
      <c r="G565" s="40"/>
      <c r="H565" s="46"/>
    </row>
    <row r="566" s="2" customFormat="1" ht="16.8" customHeight="1">
      <c r="A566" s="40"/>
      <c r="B566" s="46"/>
      <c r="C566" s="313" t="s">
        <v>19</v>
      </c>
      <c r="D566" s="313" t="s">
        <v>8701</v>
      </c>
      <c r="E566" s="19" t="s">
        <v>19</v>
      </c>
      <c r="F566" s="314">
        <v>-24</v>
      </c>
      <c r="G566" s="40"/>
      <c r="H566" s="46"/>
    </row>
    <row r="567" s="2" customFormat="1" ht="16.8" customHeight="1">
      <c r="A567" s="40"/>
      <c r="B567" s="46"/>
      <c r="C567" s="313" t="s">
        <v>19</v>
      </c>
      <c r="D567" s="313" t="s">
        <v>2078</v>
      </c>
      <c r="E567" s="19" t="s">
        <v>19</v>
      </c>
      <c r="F567" s="314">
        <v>0</v>
      </c>
      <c r="G567" s="40"/>
      <c r="H567" s="46"/>
    </row>
    <row r="568" s="2" customFormat="1" ht="16.8" customHeight="1">
      <c r="A568" s="40"/>
      <c r="B568" s="46"/>
      <c r="C568" s="313" t="s">
        <v>19</v>
      </c>
      <c r="D568" s="313" t="s">
        <v>8702</v>
      </c>
      <c r="E568" s="19" t="s">
        <v>19</v>
      </c>
      <c r="F568" s="314">
        <v>104.06</v>
      </c>
      <c r="G568" s="40"/>
      <c r="H568" s="46"/>
    </row>
    <row r="569" s="2" customFormat="1" ht="16.8" customHeight="1">
      <c r="A569" s="40"/>
      <c r="B569" s="46"/>
      <c r="C569" s="313" t="s">
        <v>19</v>
      </c>
      <c r="D569" s="313" t="s">
        <v>8703</v>
      </c>
      <c r="E569" s="19" t="s">
        <v>19</v>
      </c>
      <c r="F569" s="314">
        <v>-27.25</v>
      </c>
      <c r="G569" s="40"/>
      <c r="H569" s="46"/>
    </row>
    <row r="570" s="2" customFormat="1" ht="16.8" customHeight="1">
      <c r="A570" s="40"/>
      <c r="B570" s="46"/>
      <c r="C570" s="313" t="s">
        <v>19</v>
      </c>
      <c r="D570" s="313" t="s">
        <v>2081</v>
      </c>
      <c r="E570" s="19" t="s">
        <v>19</v>
      </c>
      <c r="F570" s="314">
        <v>0</v>
      </c>
      <c r="G570" s="40"/>
      <c r="H570" s="46"/>
    </row>
    <row r="571" s="2" customFormat="1" ht="16.8" customHeight="1">
      <c r="A571" s="40"/>
      <c r="B571" s="46"/>
      <c r="C571" s="313" t="s">
        <v>19</v>
      </c>
      <c r="D571" s="313" t="s">
        <v>8704</v>
      </c>
      <c r="E571" s="19" t="s">
        <v>19</v>
      </c>
      <c r="F571" s="314">
        <v>154.28</v>
      </c>
      <c r="G571" s="40"/>
      <c r="H571" s="46"/>
    </row>
    <row r="572" s="2" customFormat="1" ht="16.8" customHeight="1">
      <c r="A572" s="40"/>
      <c r="B572" s="46"/>
      <c r="C572" s="313" t="s">
        <v>19</v>
      </c>
      <c r="D572" s="313" t="s">
        <v>8705</v>
      </c>
      <c r="E572" s="19" t="s">
        <v>19</v>
      </c>
      <c r="F572" s="314">
        <v>-26</v>
      </c>
      <c r="G572" s="40"/>
      <c r="H572" s="46"/>
    </row>
    <row r="573" s="2" customFormat="1" ht="16.8" customHeight="1">
      <c r="A573" s="40"/>
      <c r="B573" s="46"/>
      <c r="C573" s="313" t="s">
        <v>19</v>
      </c>
      <c r="D573" s="313" t="s">
        <v>8706</v>
      </c>
      <c r="E573" s="19" t="s">
        <v>19</v>
      </c>
      <c r="F573" s="314">
        <v>-21</v>
      </c>
      <c r="G573" s="40"/>
      <c r="H573" s="46"/>
    </row>
    <row r="574" s="2" customFormat="1" ht="16.8" customHeight="1">
      <c r="A574" s="40"/>
      <c r="B574" s="46"/>
      <c r="C574" s="313" t="s">
        <v>19</v>
      </c>
      <c r="D574" s="313" t="s">
        <v>2083</v>
      </c>
      <c r="E574" s="19" t="s">
        <v>19</v>
      </c>
      <c r="F574" s="314">
        <v>0</v>
      </c>
      <c r="G574" s="40"/>
      <c r="H574" s="46"/>
    </row>
    <row r="575" s="2" customFormat="1" ht="16.8" customHeight="1">
      <c r="A575" s="40"/>
      <c r="B575" s="46"/>
      <c r="C575" s="313" t="s">
        <v>19</v>
      </c>
      <c r="D575" s="313" t="s">
        <v>8707</v>
      </c>
      <c r="E575" s="19" t="s">
        <v>19</v>
      </c>
      <c r="F575" s="314">
        <v>223.63</v>
      </c>
      <c r="G575" s="40"/>
      <c r="H575" s="46"/>
    </row>
    <row r="576" s="2" customFormat="1" ht="16.8" customHeight="1">
      <c r="A576" s="40"/>
      <c r="B576" s="46"/>
      <c r="C576" s="313" t="s">
        <v>19</v>
      </c>
      <c r="D576" s="313" t="s">
        <v>8708</v>
      </c>
      <c r="E576" s="19" t="s">
        <v>19</v>
      </c>
      <c r="F576" s="314">
        <v>-31</v>
      </c>
      <c r="G576" s="40"/>
      <c r="H576" s="46"/>
    </row>
    <row r="577" s="2" customFormat="1" ht="16.8" customHeight="1">
      <c r="A577" s="40"/>
      <c r="B577" s="46"/>
      <c r="C577" s="313" t="s">
        <v>19</v>
      </c>
      <c r="D577" s="313" t="s">
        <v>8709</v>
      </c>
      <c r="E577" s="19" t="s">
        <v>19</v>
      </c>
      <c r="F577" s="314">
        <v>-13</v>
      </c>
      <c r="G577" s="40"/>
      <c r="H577" s="46"/>
    </row>
    <row r="578" s="2" customFormat="1" ht="16.8" customHeight="1">
      <c r="A578" s="40"/>
      <c r="B578" s="46"/>
      <c r="C578" s="313" t="s">
        <v>19</v>
      </c>
      <c r="D578" s="313" t="s">
        <v>243</v>
      </c>
      <c r="E578" s="19" t="s">
        <v>19</v>
      </c>
      <c r="F578" s="314">
        <v>474.85399999999998</v>
      </c>
      <c r="G578" s="40"/>
      <c r="H578" s="46"/>
    </row>
    <row r="579" s="2" customFormat="1" ht="16.8" customHeight="1">
      <c r="A579" s="40"/>
      <c r="B579" s="46"/>
      <c r="C579" s="315" t="s">
        <v>8526</v>
      </c>
      <c r="D579" s="40"/>
      <c r="E579" s="40"/>
      <c r="F579" s="40"/>
      <c r="G579" s="40"/>
      <c r="H579" s="46"/>
    </row>
    <row r="580" s="2" customFormat="1" ht="16.8" customHeight="1">
      <c r="A580" s="40"/>
      <c r="B580" s="46"/>
      <c r="C580" s="313" t="s">
        <v>2119</v>
      </c>
      <c r="D580" s="313" t="s">
        <v>8710</v>
      </c>
      <c r="E580" s="19" t="s">
        <v>214</v>
      </c>
      <c r="F580" s="314">
        <v>519.04399999999998</v>
      </c>
      <c r="G580" s="40"/>
      <c r="H580" s="46"/>
    </row>
    <row r="581" s="2" customFormat="1" ht="16.8" customHeight="1">
      <c r="A581" s="40"/>
      <c r="B581" s="46"/>
      <c r="C581" s="313" t="s">
        <v>2124</v>
      </c>
      <c r="D581" s="313" t="s">
        <v>8711</v>
      </c>
      <c r="E581" s="19" t="s">
        <v>214</v>
      </c>
      <c r="F581" s="314">
        <v>519.04399999999998</v>
      </c>
      <c r="G581" s="40"/>
      <c r="H581" s="46"/>
    </row>
    <row r="582" s="2" customFormat="1" ht="16.8" customHeight="1">
      <c r="A582" s="40"/>
      <c r="B582" s="46"/>
      <c r="C582" s="313" t="s">
        <v>2150</v>
      </c>
      <c r="D582" s="313" t="s">
        <v>8712</v>
      </c>
      <c r="E582" s="19" t="s">
        <v>214</v>
      </c>
      <c r="F582" s="314">
        <v>519.04399999999998</v>
      </c>
      <c r="G582" s="40"/>
      <c r="H582" s="46"/>
    </row>
    <row r="583" s="2" customFormat="1" ht="16.8" customHeight="1">
      <c r="A583" s="40"/>
      <c r="B583" s="46"/>
      <c r="C583" s="313" t="s">
        <v>2184</v>
      </c>
      <c r="D583" s="313" t="s">
        <v>8713</v>
      </c>
      <c r="E583" s="19" t="s">
        <v>214</v>
      </c>
      <c r="F583" s="314">
        <v>577.54399999999998</v>
      </c>
      <c r="G583" s="40"/>
      <c r="H583" s="46"/>
    </row>
    <row r="584" s="2" customFormat="1" ht="16.8" customHeight="1">
      <c r="A584" s="40"/>
      <c r="B584" s="46"/>
      <c r="C584" s="313" t="s">
        <v>2158</v>
      </c>
      <c r="D584" s="313" t="s">
        <v>2159</v>
      </c>
      <c r="E584" s="19" t="s">
        <v>214</v>
      </c>
      <c r="F584" s="314">
        <v>574.10299999999995</v>
      </c>
      <c r="G584" s="40"/>
      <c r="H584" s="46"/>
    </row>
    <row r="585" s="2" customFormat="1" ht="16.8" customHeight="1">
      <c r="A585" s="40"/>
      <c r="B585" s="46"/>
      <c r="C585" s="309" t="s">
        <v>740</v>
      </c>
      <c r="D585" s="310" t="s">
        <v>741</v>
      </c>
      <c r="E585" s="311" t="s">
        <v>214</v>
      </c>
      <c r="F585" s="312">
        <v>152.69499999999999</v>
      </c>
      <c r="G585" s="40"/>
      <c r="H585" s="46"/>
    </row>
    <row r="586" s="2" customFormat="1" ht="16.8" customHeight="1">
      <c r="A586" s="40"/>
      <c r="B586" s="46"/>
      <c r="C586" s="313" t="s">
        <v>19</v>
      </c>
      <c r="D586" s="313" t="s">
        <v>8714</v>
      </c>
      <c r="E586" s="19" t="s">
        <v>19</v>
      </c>
      <c r="F586" s="314">
        <v>0</v>
      </c>
      <c r="G586" s="40"/>
      <c r="H586" s="46"/>
    </row>
    <row r="587" s="2" customFormat="1" ht="16.8" customHeight="1">
      <c r="A587" s="40"/>
      <c r="B587" s="46"/>
      <c r="C587" s="313" t="s">
        <v>19</v>
      </c>
      <c r="D587" s="313" t="s">
        <v>8715</v>
      </c>
      <c r="E587" s="19" t="s">
        <v>19</v>
      </c>
      <c r="F587" s="314">
        <v>0</v>
      </c>
      <c r="G587" s="40"/>
      <c r="H587" s="46"/>
    </row>
    <row r="588" s="2" customFormat="1" ht="16.8" customHeight="1">
      <c r="A588" s="40"/>
      <c r="B588" s="46"/>
      <c r="C588" s="313" t="s">
        <v>19</v>
      </c>
      <c r="D588" s="313" t="s">
        <v>2076</v>
      </c>
      <c r="E588" s="19" t="s">
        <v>19</v>
      </c>
      <c r="F588" s="314">
        <v>0</v>
      </c>
      <c r="G588" s="40"/>
      <c r="H588" s="46"/>
    </row>
    <row r="589" s="2" customFormat="1" ht="16.8" customHeight="1">
      <c r="A589" s="40"/>
      <c r="B589" s="46"/>
      <c r="C589" s="313" t="s">
        <v>19</v>
      </c>
      <c r="D589" s="313" t="s">
        <v>8716</v>
      </c>
      <c r="E589" s="19" t="s">
        <v>19</v>
      </c>
      <c r="F589" s="314">
        <v>0</v>
      </c>
      <c r="G589" s="40"/>
      <c r="H589" s="46"/>
    </row>
    <row r="590" s="2" customFormat="1" ht="16.8" customHeight="1">
      <c r="A590" s="40"/>
      <c r="B590" s="46"/>
      <c r="C590" s="313" t="s">
        <v>19</v>
      </c>
      <c r="D590" s="313" t="s">
        <v>8717</v>
      </c>
      <c r="E590" s="19" t="s">
        <v>19</v>
      </c>
      <c r="F590" s="314">
        <v>43.279000000000003</v>
      </c>
      <c r="G590" s="40"/>
      <c r="H590" s="46"/>
    </row>
    <row r="591" s="2" customFormat="1" ht="16.8" customHeight="1">
      <c r="A591" s="40"/>
      <c r="B591" s="46"/>
      <c r="C591" s="313" t="s">
        <v>19</v>
      </c>
      <c r="D591" s="313" t="s">
        <v>2601</v>
      </c>
      <c r="E591" s="19" t="s">
        <v>19</v>
      </c>
      <c r="F591" s="314">
        <v>0.61899999999999999</v>
      </c>
      <c r="G591" s="40"/>
      <c r="H591" s="46"/>
    </row>
    <row r="592" s="2" customFormat="1" ht="16.8" customHeight="1">
      <c r="A592" s="40"/>
      <c r="B592" s="46"/>
      <c r="C592" s="313" t="s">
        <v>19</v>
      </c>
      <c r="D592" s="313" t="s">
        <v>8718</v>
      </c>
      <c r="E592" s="19" t="s">
        <v>19</v>
      </c>
      <c r="F592" s="314">
        <v>18.876000000000001</v>
      </c>
      <c r="G592" s="40"/>
      <c r="H592" s="46"/>
    </row>
    <row r="593" s="2" customFormat="1" ht="16.8" customHeight="1">
      <c r="A593" s="40"/>
      <c r="B593" s="46"/>
      <c r="C593" s="313" t="s">
        <v>19</v>
      </c>
      <c r="D593" s="313" t="s">
        <v>2078</v>
      </c>
      <c r="E593" s="19" t="s">
        <v>19</v>
      </c>
      <c r="F593" s="314">
        <v>0</v>
      </c>
      <c r="G593" s="40"/>
      <c r="H593" s="46"/>
    </row>
    <row r="594" s="2" customFormat="1" ht="16.8" customHeight="1">
      <c r="A594" s="40"/>
      <c r="B594" s="46"/>
      <c r="C594" s="313" t="s">
        <v>19</v>
      </c>
      <c r="D594" s="313" t="s">
        <v>8719</v>
      </c>
      <c r="E594" s="19" t="s">
        <v>19</v>
      </c>
      <c r="F594" s="314">
        <v>0</v>
      </c>
      <c r="G594" s="40"/>
      <c r="H594" s="46"/>
    </row>
    <row r="595" s="2" customFormat="1" ht="16.8" customHeight="1">
      <c r="A595" s="40"/>
      <c r="B595" s="46"/>
      <c r="C595" s="313" t="s">
        <v>19</v>
      </c>
      <c r="D595" s="313" t="s">
        <v>8720</v>
      </c>
      <c r="E595" s="19" t="s">
        <v>19</v>
      </c>
      <c r="F595" s="314">
        <v>35.753999999999998</v>
      </c>
      <c r="G595" s="40"/>
      <c r="H595" s="46"/>
    </row>
    <row r="596" s="2" customFormat="1" ht="16.8" customHeight="1">
      <c r="A596" s="40"/>
      <c r="B596" s="46"/>
      <c r="C596" s="313" t="s">
        <v>19</v>
      </c>
      <c r="D596" s="313" t="s">
        <v>2605</v>
      </c>
      <c r="E596" s="19" t="s">
        <v>19</v>
      </c>
      <c r="F596" s="314">
        <v>6.7199999999999998</v>
      </c>
      <c r="G596" s="40"/>
      <c r="H596" s="46"/>
    </row>
    <row r="597" s="2" customFormat="1" ht="16.8" customHeight="1">
      <c r="A597" s="40"/>
      <c r="B597" s="46"/>
      <c r="C597" s="313" t="s">
        <v>19</v>
      </c>
      <c r="D597" s="313" t="s">
        <v>2081</v>
      </c>
      <c r="E597" s="19" t="s">
        <v>19</v>
      </c>
      <c r="F597" s="314">
        <v>0</v>
      </c>
      <c r="G597" s="40"/>
      <c r="H597" s="46"/>
    </row>
    <row r="598" s="2" customFormat="1" ht="16.8" customHeight="1">
      <c r="A598" s="40"/>
      <c r="B598" s="46"/>
      <c r="C598" s="313" t="s">
        <v>19</v>
      </c>
      <c r="D598" s="313" t="s">
        <v>8719</v>
      </c>
      <c r="E598" s="19" t="s">
        <v>19</v>
      </c>
      <c r="F598" s="314">
        <v>0</v>
      </c>
      <c r="G598" s="40"/>
      <c r="H598" s="46"/>
    </row>
    <row r="599" s="2" customFormat="1" ht="16.8" customHeight="1">
      <c r="A599" s="40"/>
      <c r="B599" s="46"/>
      <c r="C599" s="313" t="s">
        <v>19</v>
      </c>
      <c r="D599" s="313" t="s">
        <v>8721</v>
      </c>
      <c r="E599" s="19" t="s">
        <v>19</v>
      </c>
      <c r="F599" s="314">
        <v>33.509999999999998</v>
      </c>
      <c r="G599" s="40"/>
      <c r="H599" s="46"/>
    </row>
    <row r="600" s="2" customFormat="1" ht="16.8" customHeight="1">
      <c r="A600" s="40"/>
      <c r="B600" s="46"/>
      <c r="C600" s="313" t="s">
        <v>19</v>
      </c>
      <c r="D600" s="313" t="s">
        <v>8722</v>
      </c>
      <c r="E600" s="19" t="s">
        <v>19</v>
      </c>
      <c r="F600" s="314">
        <v>8.4920000000000009</v>
      </c>
      <c r="G600" s="40"/>
      <c r="H600" s="46"/>
    </row>
    <row r="601" s="2" customFormat="1" ht="16.8" customHeight="1">
      <c r="A601" s="40"/>
      <c r="B601" s="46"/>
      <c r="C601" s="313" t="s">
        <v>19</v>
      </c>
      <c r="D601" s="313" t="s">
        <v>2083</v>
      </c>
      <c r="E601" s="19" t="s">
        <v>19</v>
      </c>
      <c r="F601" s="314">
        <v>0</v>
      </c>
      <c r="G601" s="40"/>
      <c r="H601" s="46"/>
    </row>
    <row r="602" s="2" customFormat="1" ht="16.8" customHeight="1">
      <c r="A602" s="40"/>
      <c r="B602" s="46"/>
      <c r="C602" s="313" t="s">
        <v>19</v>
      </c>
      <c r="D602" s="313" t="s">
        <v>8716</v>
      </c>
      <c r="E602" s="19" t="s">
        <v>19</v>
      </c>
      <c r="F602" s="314">
        <v>0</v>
      </c>
      <c r="G602" s="40"/>
      <c r="H602" s="46"/>
    </row>
    <row r="603" s="2" customFormat="1" ht="16.8" customHeight="1">
      <c r="A603" s="40"/>
      <c r="B603" s="46"/>
      <c r="C603" s="313" t="s">
        <v>19</v>
      </c>
      <c r="D603" s="313" t="s">
        <v>8723</v>
      </c>
      <c r="E603" s="19" t="s">
        <v>19</v>
      </c>
      <c r="F603" s="314">
        <v>5.4450000000000003</v>
      </c>
      <c r="G603" s="40"/>
      <c r="H603" s="46"/>
    </row>
    <row r="604" s="2" customFormat="1" ht="16.8" customHeight="1">
      <c r="A604" s="40"/>
      <c r="B604" s="46"/>
      <c r="C604" s="313" t="s">
        <v>19</v>
      </c>
      <c r="D604" s="313" t="s">
        <v>19</v>
      </c>
      <c r="E604" s="19" t="s">
        <v>19</v>
      </c>
      <c r="F604" s="314">
        <v>0</v>
      </c>
      <c r="G604" s="40"/>
      <c r="H604" s="46"/>
    </row>
    <row r="605" s="2" customFormat="1" ht="16.8" customHeight="1">
      <c r="A605" s="40"/>
      <c r="B605" s="46"/>
      <c r="C605" s="313" t="s">
        <v>19</v>
      </c>
      <c r="D605" s="313" t="s">
        <v>8724</v>
      </c>
      <c r="E605" s="19" t="s">
        <v>19</v>
      </c>
      <c r="F605" s="314">
        <v>0</v>
      </c>
      <c r="G605" s="40"/>
      <c r="H605" s="46"/>
    </row>
    <row r="606" s="2" customFormat="1" ht="16.8" customHeight="1">
      <c r="A606" s="40"/>
      <c r="B606" s="46"/>
      <c r="C606" s="313" t="s">
        <v>19</v>
      </c>
      <c r="D606" s="313" t="s">
        <v>243</v>
      </c>
      <c r="E606" s="19" t="s">
        <v>19</v>
      </c>
      <c r="F606" s="314">
        <v>152.69499999999999</v>
      </c>
      <c r="G606" s="40"/>
      <c r="H606" s="46"/>
    </row>
    <row r="607" s="2" customFormat="1" ht="16.8" customHeight="1">
      <c r="A607" s="40"/>
      <c r="B607" s="46"/>
      <c r="C607" s="315" t="s">
        <v>8526</v>
      </c>
      <c r="D607" s="40"/>
      <c r="E607" s="40"/>
      <c r="F607" s="40"/>
      <c r="G607" s="40"/>
      <c r="H607" s="46"/>
    </row>
    <row r="608" s="2" customFormat="1" ht="16.8" customHeight="1">
      <c r="A608" s="40"/>
      <c r="B608" s="46"/>
      <c r="C608" s="313" t="s">
        <v>2898</v>
      </c>
      <c r="D608" s="313" t="s">
        <v>8725</v>
      </c>
      <c r="E608" s="19" t="s">
        <v>214</v>
      </c>
      <c r="F608" s="314">
        <v>152.69499999999999</v>
      </c>
      <c r="G608" s="40"/>
      <c r="H608" s="46"/>
    </row>
    <row r="609" s="2" customFormat="1" ht="16.8" customHeight="1">
      <c r="A609" s="40"/>
      <c r="B609" s="46"/>
      <c r="C609" s="313" t="s">
        <v>2903</v>
      </c>
      <c r="D609" s="313" t="s">
        <v>2904</v>
      </c>
      <c r="E609" s="19" t="s">
        <v>214</v>
      </c>
      <c r="F609" s="314">
        <v>160.33000000000001</v>
      </c>
      <c r="G609" s="40"/>
      <c r="H609" s="46"/>
    </row>
    <row r="610" s="2" customFormat="1" ht="16.8" customHeight="1">
      <c r="A610" s="40"/>
      <c r="B610" s="46"/>
      <c r="C610" s="309" t="s">
        <v>743</v>
      </c>
      <c r="D610" s="310" t="s">
        <v>744</v>
      </c>
      <c r="E610" s="311" t="s">
        <v>214</v>
      </c>
      <c r="F610" s="312">
        <v>44.189999999999998</v>
      </c>
      <c r="G610" s="40"/>
      <c r="H610" s="46"/>
    </row>
    <row r="611" s="2" customFormat="1" ht="16.8" customHeight="1">
      <c r="A611" s="40"/>
      <c r="B611" s="46"/>
      <c r="C611" s="313" t="s">
        <v>19</v>
      </c>
      <c r="D611" s="313" t="s">
        <v>8726</v>
      </c>
      <c r="E611" s="19" t="s">
        <v>19</v>
      </c>
      <c r="F611" s="314">
        <v>50.490000000000002</v>
      </c>
      <c r="G611" s="40"/>
      <c r="H611" s="46"/>
    </row>
    <row r="612" s="2" customFormat="1" ht="16.8" customHeight="1">
      <c r="A612" s="40"/>
      <c r="B612" s="46"/>
      <c r="C612" s="313" t="s">
        <v>19</v>
      </c>
      <c r="D612" s="313" t="s">
        <v>8727</v>
      </c>
      <c r="E612" s="19" t="s">
        <v>19</v>
      </c>
      <c r="F612" s="314">
        <v>-6.2999999999999998</v>
      </c>
      <c r="G612" s="40"/>
      <c r="H612" s="46"/>
    </row>
    <row r="613" s="2" customFormat="1" ht="16.8" customHeight="1">
      <c r="A613" s="40"/>
      <c r="B613" s="46"/>
      <c r="C613" s="313" t="s">
        <v>19</v>
      </c>
      <c r="D613" s="313" t="s">
        <v>243</v>
      </c>
      <c r="E613" s="19" t="s">
        <v>19</v>
      </c>
      <c r="F613" s="314">
        <v>44.189999999999998</v>
      </c>
      <c r="G613" s="40"/>
      <c r="H613" s="46"/>
    </row>
    <row r="614" s="2" customFormat="1" ht="16.8" customHeight="1">
      <c r="A614" s="40"/>
      <c r="B614" s="46"/>
      <c r="C614" s="315" t="s">
        <v>8526</v>
      </c>
      <c r="D614" s="40"/>
      <c r="E614" s="40"/>
      <c r="F614" s="40"/>
      <c r="G614" s="40"/>
      <c r="H614" s="46"/>
    </row>
    <row r="615" s="2" customFormat="1" ht="16.8" customHeight="1">
      <c r="A615" s="40"/>
      <c r="B615" s="46"/>
      <c r="C615" s="313" t="s">
        <v>2119</v>
      </c>
      <c r="D615" s="313" t="s">
        <v>8710</v>
      </c>
      <c r="E615" s="19" t="s">
        <v>214</v>
      </c>
      <c r="F615" s="314">
        <v>519.04399999999998</v>
      </c>
      <c r="G615" s="40"/>
      <c r="H615" s="46"/>
    </row>
    <row r="616" s="2" customFormat="1" ht="16.8" customHeight="1">
      <c r="A616" s="40"/>
      <c r="B616" s="46"/>
      <c r="C616" s="313" t="s">
        <v>2124</v>
      </c>
      <c r="D616" s="313" t="s">
        <v>8711</v>
      </c>
      <c r="E616" s="19" t="s">
        <v>214</v>
      </c>
      <c r="F616" s="314">
        <v>519.04399999999998</v>
      </c>
      <c r="G616" s="40"/>
      <c r="H616" s="46"/>
    </row>
    <row r="617" s="2" customFormat="1" ht="16.8" customHeight="1">
      <c r="A617" s="40"/>
      <c r="B617" s="46"/>
      <c r="C617" s="313" t="s">
        <v>2150</v>
      </c>
      <c r="D617" s="313" t="s">
        <v>8712</v>
      </c>
      <c r="E617" s="19" t="s">
        <v>214</v>
      </c>
      <c r="F617" s="314">
        <v>519.04399999999998</v>
      </c>
      <c r="G617" s="40"/>
      <c r="H617" s="46"/>
    </row>
    <row r="618" s="2" customFormat="1" ht="16.8" customHeight="1">
      <c r="A618" s="40"/>
      <c r="B618" s="46"/>
      <c r="C618" s="313" t="s">
        <v>2184</v>
      </c>
      <c r="D618" s="313" t="s">
        <v>8713</v>
      </c>
      <c r="E618" s="19" t="s">
        <v>214</v>
      </c>
      <c r="F618" s="314">
        <v>577.54399999999998</v>
      </c>
      <c r="G618" s="40"/>
      <c r="H618" s="46"/>
    </row>
    <row r="619" s="2" customFormat="1" ht="16.8" customHeight="1">
      <c r="A619" s="40"/>
      <c r="B619" s="46"/>
      <c r="C619" s="313" t="s">
        <v>2158</v>
      </c>
      <c r="D619" s="313" t="s">
        <v>2159</v>
      </c>
      <c r="E619" s="19" t="s">
        <v>214</v>
      </c>
      <c r="F619" s="314">
        <v>574.10299999999995</v>
      </c>
      <c r="G619" s="40"/>
      <c r="H619" s="46"/>
    </row>
    <row r="620" s="2" customFormat="1" ht="7.44" customHeight="1">
      <c r="A620" s="40"/>
      <c r="B620" s="167"/>
      <c r="C620" s="168"/>
      <c r="D620" s="168"/>
      <c r="E620" s="168"/>
      <c r="F620" s="168"/>
      <c r="G620" s="168"/>
      <c r="H620" s="46"/>
    </row>
    <row r="621" s="2" customFormat="1">
      <c r="A621" s="40"/>
      <c r="B621" s="40"/>
      <c r="C621" s="40"/>
      <c r="D621" s="40"/>
      <c r="E621" s="40"/>
      <c r="F621" s="40"/>
      <c r="G621" s="40"/>
      <c r="H621" s="40"/>
    </row>
  </sheetData>
  <sheetProtection sheet="1" formatColumns="0" formatRows="0" objects="1" scenarios="1" spinCount="100000" saltValue="1v3Emv6x4BuJXZaLVHSMZTW0vobyOImrfmhss2Y9IS6XWcXO9QfFGuznfoZLBBBlORSfwdpZ59flt4zw1/dfqg==" hashValue="rU9GRHFKNI1ICu9qyDYEjKO2XtWqSD8UwvKs787l7WKS5TIuPthF1HA90/w8IPGvsr5akIkUnEEsCCsvPokpRQ==" algorithmName="SHA-512" password="C46D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6" customWidth="1"/>
    <col min="2" max="2" width="1.667969" style="316" customWidth="1"/>
    <col min="3" max="4" width="5" style="316" customWidth="1"/>
    <col min="5" max="5" width="11.66016" style="316" customWidth="1"/>
    <col min="6" max="6" width="9.160156" style="316" customWidth="1"/>
    <col min="7" max="7" width="5" style="316" customWidth="1"/>
    <col min="8" max="8" width="77.83203" style="316" customWidth="1"/>
    <col min="9" max="10" width="20" style="316" customWidth="1"/>
    <col min="11" max="11" width="1.667969" style="316" customWidth="1"/>
  </cols>
  <sheetData>
    <row r="1" s="1" customFormat="1" ht="37.5" customHeight="1"/>
    <row r="2" s="1" customFormat="1" ht="7.5" customHeight="1">
      <c r="B2" s="317"/>
      <c r="C2" s="318"/>
      <c r="D2" s="318"/>
      <c r="E2" s="318"/>
      <c r="F2" s="318"/>
      <c r="G2" s="318"/>
      <c r="H2" s="318"/>
      <c r="I2" s="318"/>
      <c r="J2" s="318"/>
      <c r="K2" s="319"/>
    </row>
    <row r="3" s="17" customFormat="1" ht="45" customHeight="1">
      <c r="B3" s="320"/>
      <c r="C3" s="321" t="s">
        <v>8728</v>
      </c>
      <c r="D3" s="321"/>
      <c r="E3" s="321"/>
      <c r="F3" s="321"/>
      <c r="G3" s="321"/>
      <c r="H3" s="321"/>
      <c r="I3" s="321"/>
      <c r="J3" s="321"/>
      <c r="K3" s="322"/>
    </row>
    <row r="4" s="1" customFormat="1" ht="25.5" customHeight="1">
      <c r="B4" s="323"/>
      <c r="C4" s="324" t="s">
        <v>8729</v>
      </c>
      <c r="D4" s="324"/>
      <c r="E4" s="324"/>
      <c r="F4" s="324"/>
      <c r="G4" s="324"/>
      <c r="H4" s="324"/>
      <c r="I4" s="324"/>
      <c r="J4" s="324"/>
      <c r="K4" s="325"/>
    </row>
    <row r="5" s="1" customFormat="1" ht="5.25" customHeight="1">
      <c r="B5" s="323"/>
      <c r="C5" s="326"/>
      <c r="D5" s="326"/>
      <c r="E5" s="326"/>
      <c r="F5" s="326"/>
      <c r="G5" s="326"/>
      <c r="H5" s="326"/>
      <c r="I5" s="326"/>
      <c r="J5" s="326"/>
      <c r="K5" s="325"/>
    </row>
    <row r="6" s="1" customFormat="1" ht="15" customHeight="1">
      <c r="B6" s="323"/>
      <c r="C6" s="327" t="s">
        <v>8730</v>
      </c>
      <c r="D6" s="327"/>
      <c r="E6" s="327"/>
      <c r="F6" s="327"/>
      <c r="G6" s="327"/>
      <c r="H6" s="327"/>
      <c r="I6" s="327"/>
      <c r="J6" s="327"/>
      <c r="K6" s="325"/>
    </row>
    <row r="7" s="1" customFormat="1" ht="15" customHeight="1">
      <c r="B7" s="328"/>
      <c r="C7" s="327" t="s">
        <v>8731</v>
      </c>
      <c r="D7" s="327"/>
      <c r="E7" s="327"/>
      <c r="F7" s="327"/>
      <c r="G7" s="327"/>
      <c r="H7" s="327"/>
      <c r="I7" s="327"/>
      <c r="J7" s="327"/>
      <c r="K7" s="325"/>
    </row>
    <row r="8" s="1" customFormat="1" ht="12.75" customHeight="1">
      <c r="B8" s="328"/>
      <c r="C8" s="327"/>
      <c r="D8" s="327"/>
      <c r="E8" s="327"/>
      <c r="F8" s="327"/>
      <c r="G8" s="327"/>
      <c r="H8" s="327"/>
      <c r="I8" s="327"/>
      <c r="J8" s="327"/>
      <c r="K8" s="325"/>
    </row>
    <row r="9" s="1" customFormat="1" ht="15" customHeight="1">
      <c r="B9" s="328"/>
      <c r="C9" s="327" t="s">
        <v>8732</v>
      </c>
      <c r="D9" s="327"/>
      <c r="E9" s="327"/>
      <c r="F9" s="327"/>
      <c r="G9" s="327"/>
      <c r="H9" s="327"/>
      <c r="I9" s="327"/>
      <c r="J9" s="327"/>
      <c r="K9" s="325"/>
    </row>
    <row r="10" s="1" customFormat="1" ht="15" customHeight="1">
      <c r="B10" s="328"/>
      <c r="C10" s="327"/>
      <c r="D10" s="327" t="s">
        <v>8733</v>
      </c>
      <c r="E10" s="327"/>
      <c r="F10" s="327"/>
      <c r="G10" s="327"/>
      <c r="H10" s="327"/>
      <c r="I10" s="327"/>
      <c r="J10" s="327"/>
      <c r="K10" s="325"/>
    </row>
    <row r="11" s="1" customFormat="1" ht="15" customHeight="1">
      <c r="B11" s="328"/>
      <c r="C11" s="329"/>
      <c r="D11" s="327" t="s">
        <v>8734</v>
      </c>
      <c r="E11" s="327"/>
      <c r="F11" s="327"/>
      <c r="G11" s="327"/>
      <c r="H11" s="327"/>
      <c r="I11" s="327"/>
      <c r="J11" s="327"/>
      <c r="K11" s="325"/>
    </row>
    <row r="12" s="1" customFormat="1" ht="15" customHeight="1">
      <c r="B12" s="328"/>
      <c r="C12" s="329"/>
      <c r="D12" s="327"/>
      <c r="E12" s="327"/>
      <c r="F12" s="327"/>
      <c r="G12" s="327"/>
      <c r="H12" s="327"/>
      <c r="I12" s="327"/>
      <c r="J12" s="327"/>
      <c r="K12" s="325"/>
    </row>
    <row r="13" s="1" customFormat="1" ht="15" customHeight="1">
      <c r="B13" s="328"/>
      <c r="C13" s="329"/>
      <c r="D13" s="330" t="s">
        <v>8735</v>
      </c>
      <c r="E13" s="327"/>
      <c r="F13" s="327"/>
      <c r="G13" s="327"/>
      <c r="H13" s="327"/>
      <c r="I13" s="327"/>
      <c r="J13" s="327"/>
      <c r="K13" s="325"/>
    </row>
    <row r="14" s="1" customFormat="1" ht="12.75" customHeight="1">
      <c r="B14" s="328"/>
      <c r="C14" s="329"/>
      <c r="D14" s="329"/>
      <c r="E14" s="329"/>
      <c r="F14" s="329"/>
      <c r="G14" s="329"/>
      <c r="H14" s="329"/>
      <c r="I14" s="329"/>
      <c r="J14" s="329"/>
      <c r="K14" s="325"/>
    </row>
    <row r="15" s="1" customFormat="1" ht="15" customHeight="1">
      <c r="B15" s="328"/>
      <c r="C15" s="329"/>
      <c r="D15" s="327" t="s">
        <v>8736</v>
      </c>
      <c r="E15" s="327"/>
      <c r="F15" s="327"/>
      <c r="G15" s="327"/>
      <c r="H15" s="327"/>
      <c r="I15" s="327"/>
      <c r="J15" s="327"/>
      <c r="K15" s="325"/>
    </row>
    <row r="16" s="1" customFormat="1" ht="15" customHeight="1">
      <c r="B16" s="328"/>
      <c r="C16" s="329"/>
      <c r="D16" s="327" t="s">
        <v>8737</v>
      </c>
      <c r="E16" s="327"/>
      <c r="F16" s="327"/>
      <c r="G16" s="327"/>
      <c r="H16" s="327"/>
      <c r="I16" s="327"/>
      <c r="J16" s="327"/>
      <c r="K16" s="325"/>
    </row>
    <row r="17" s="1" customFormat="1" ht="15" customHeight="1">
      <c r="B17" s="328"/>
      <c r="C17" s="329"/>
      <c r="D17" s="327" t="s">
        <v>8738</v>
      </c>
      <c r="E17" s="327"/>
      <c r="F17" s="327"/>
      <c r="G17" s="327"/>
      <c r="H17" s="327"/>
      <c r="I17" s="327"/>
      <c r="J17" s="327"/>
      <c r="K17" s="325"/>
    </row>
    <row r="18" s="1" customFormat="1" ht="15" customHeight="1">
      <c r="B18" s="328"/>
      <c r="C18" s="329"/>
      <c r="D18" s="329"/>
      <c r="E18" s="331" t="s">
        <v>78</v>
      </c>
      <c r="F18" s="327" t="s">
        <v>8739</v>
      </c>
      <c r="G18" s="327"/>
      <c r="H18" s="327"/>
      <c r="I18" s="327"/>
      <c r="J18" s="327"/>
      <c r="K18" s="325"/>
    </row>
    <row r="19" s="1" customFormat="1" ht="15" customHeight="1">
      <c r="B19" s="328"/>
      <c r="C19" s="329"/>
      <c r="D19" s="329"/>
      <c r="E19" s="331" t="s">
        <v>8740</v>
      </c>
      <c r="F19" s="327" t="s">
        <v>8741</v>
      </c>
      <c r="G19" s="327"/>
      <c r="H19" s="327"/>
      <c r="I19" s="327"/>
      <c r="J19" s="327"/>
      <c r="K19" s="325"/>
    </row>
    <row r="20" s="1" customFormat="1" ht="15" customHeight="1">
      <c r="B20" s="328"/>
      <c r="C20" s="329"/>
      <c r="D20" s="329"/>
      <c r="E20" s="331" t="s">
        <v>8742</v>
      </c>
      <c r="F20" s="327" t="s">
        <v>8743</v>
      </c>
      <c r="G20" s="327"/>
      <c r="H20" s="327"/>
      <c r="I20" s="327"/>
      <c r="J20" s="327"/>
      <c r="K20" s="325"/>
    </row>
    <row r="21" s="1" customFormat="1" ht="15" customHeight="1">
      <c r="B21" s="328"/>
      <c r="C21" s="329"/>
      <c r="D21" s="329"/>
      <c r="E21" s="331" t="s">
        <v>148</v>
      </c>
      <c r="F21" s="327" t="s">
        <v>8744</v>
      </c>
      <c r="G21" s="327"/>
      <c r="H21" s="327"/>
      <c r="I21" s="327"/>
      <c r="J21" s="327"/>
      <c r="K21" s="325"/>
    </row>
    <row r="22" s="1" customFormat="1" ht="15" customHeight="1">
      <c r="B22" s="328"/>
      <c r="C22" s="329"/>
      <c r="D22" s="329"/>
      <c r="E22" s="331" t="s">
        <v>5153</v>
      </c>
      <c r="F22" s="327" t="s">
        <v>5025</v>
      </c>
      <c r="G22" s="327"/>
      <c r="H22" s="327"/>
      <c r="I22" s="327"/>
      <c r="J22" s="327"/>
      <c r="K22" s="325"/>
    </row>
    <row r="23" s="1" customFormat="1" ht="15" customHeight="1">
      <c r="B23" s="328"/>
      <c r="C23" s="329"/>
      <c r="D23" s="329"/>
      <c r="E23" s="331" t="s">
        <v>86</v>
      </c>
      <c r="F23" s="327" t="s">
        <v>8745</v>
      </c>
      <c r="G23" s="327"/>
      <c r="H23" s="327"/>
      <c r="I23" s="327"/>
      <c r="J23" s="327"/>
      <c r="K23" s="325"/>
    </row>
    <row r="24" s="1" customFormat="1" ht="12.75" customHeight="1">
      <c r="B24" s="328"/>
      <c r="C24" s="329"/>
      <c r="D24" s="329"/>
      <c r="E24" s="329"/>
      <c r="F24" s="329"/>
      <c r="G24" s="329"/>
      <c r="H24" s="329"/>
      <c r="I24" s="329"/>
      <c r="J24" s="329"/>
      <c r="K24" s="325"/>
    </row>
    <row r="25" s="1" customFormat="1" ht="15" customHeight="1">
      <c r="B25" s="328"/>
      <c r="C25" s="327" t="s">
        <v>8746</v>
      </c>
      <c r="D25" s="327"/>
      <c r="E25" s="327"/>
      <c r="F25" s="327"/>
      <c r="G25" s="327"/>
      <c r="H25" s="327"/>
      <c r="I25" s="327"/>
      <c r="J25" s="327"/>
      <c r="K25" s="325"/>
    </row>
    <row r="26" s="1" customFormat="1" ht="15" customHeight="1">
      <c r="B26" s="328"/>
      <c r="C26" s="327" t="s">
        <v>8747</v>
      </c>
      <c r="D26" s="327"/>
      <c r="E26" s="327"/>
      <c r="F26" s="327"/>
      <c r="G26" s="327"/>
      <c r="H26" s="327"/>
      <c r="I26" s="327"/>
      <c r="J26" s="327"/>
      <c r="K26" s="325"/>
    </row>
    <row r="27" s="1" customFormat="1" ht="15" customHeight="1">
      <c r="B27" s="328"/>
      <c r="C27" s="327"/>
      <c r="D27" s="327" t="s">
        <v>8748</v>
      </c>
      <c r="E27" s="327"/>
      <c r="F27" s="327"/>
      <c r="G27" s="327"/>
      <c r="H27" s="327"/>
      <c r="I27" s="327"/>
      <c r="J27" s="327"/>
      <c r="K27" s="325"/>
    </row>
    <row r="28" s="1" customFormat="1" ht="15" customHeight="1">
      <c r="B28" s="328"/>
      <c r="C28" s="329"/>
      <c r="D28" s="327" t="s">
        <v>8749</v>
      </c>
      <c r="E28" s="327"/>
      <c r="F28" s="327"/>
      <c r="G28" s="327"/>
      <c r="H28" s="327"/>
      <c r="I28" s="327"/>
      <c r="J28" s="327"/>
      <c r="K28" s="325"/>
    </row>
    <row r="29" s="1" customFormat="1" ht="12.75" customHeight="1">
      <c r="B29" s="328"/>
      <c r="C29" s="329"/>
      <c r="D29" s="329"/>
      <c r="E29" s="329"/>
      <c r="F29" s="329"/>
      <c r="G29" s="329"/>
      <c r="H29" s="329"/>
      <c r="I29" s="329"/>
      <c r="J29" s="329"/>
      <c r="K29" s="325"/>
    </row>
    <row r="30" s="1" customFormat="1" ht="15" customHeight="1">
      <c r="B30" s="328"/>
      <c r="C30" s="329"/>
      <c r="D30" s="327" t="s">
        <v>8750</v>
      </c>
      <c r="E30" s="327"/>
      <c r="F30" s="327"/>
      <c r="G30" s="327"/>
      <c r="H30" s="327"/>
      <c r="I30" s="327"/>
      <c r="J30" s="327"/>
      <c r="K30" s="325"/>
    </row>
    <row r="31" s="1" customFormat="1" ht="15" customHeight="1">
      <c r="B31" s="328"/>
      <c r="C31" s="329"/>
      <c r="D31" s="327" t="s">
        <v>8751</v>
      </c>
      <c r="E31" s="327"/>
      <c r="F31" s="327"/>
      <c r="G31" s="327"/>
      <c r="H31" s="327"/>
      <c r="I31" s="327"/>
      <c r="J31" s="327"/>
      <c r="K31" s="325"/>
    </row>
    <row r="32" s="1" customFormat="1" ht="12.75" customHeight="1">
      <c r="B32" s="328"/>
      <c r="C32" s="329"/>
      <c r="D32" s="329"/>
      <c r="E32" s="329"/>
      <c r="F32" s="329"/>
      <c r="G32" s="329"/>
      <c r="H32" s="329"/>
      <c r="I32" s="329"/>
      <c r="J32" s="329"/>
      <c r="K32" s="325"/>
    </row>
    <row r="33" s="1" customFormat="1" ht="15" customHeight="1">
      <c r="B33" s="328"/>
      <c r="C33" s="329"/>
      <c r="D33" s="327" t="s">
        <v>8752</v>
      </c>
      <c r="E33" s="327"/>
      <c r="F33" s="327"/>
      <c r="G33" s="327"/>
      <c r="H33" s="327"/>
      <c r="I33" s="327"/>
      <c r="J33" s="327"/>
      <c r="K33" s="325"/>
    </row>
    <row r="34" s="1" customFormat="1" ht="15" customHeight="1">
      <c r="B34" s="328"/>
      <c r="C34" s="329"/>
      <c r="D34" s="327" t="s">
        <v>8753</v>
      </c>
      <c r="E34" s="327"/>
      <c r="F34" s="327"/>
      <c r="G34" s="327"/>
      <c r="H34" s="327"/>
      <c r="I34" s="327"/>
      <c r="J34" s="327"/>
      <c r="K34" s="325"/>
    </row>
    <row r="35" s="1" customFormat="1" ht="15" customHeight="1">
      <c r="B35" s="328"/>
      <c r="C35" s="329"/>
      <c r="D35" s="327" t="s">
        <v>8754</v>
      </c>
      <c r="E35" s="327"/>
      <c r="F35" s="327"/>
      <c r="G35" s="327"/>
      <c r="H35" s="327"/>
      <c r="I35" s="327"/>
      <c r="J35" s="327"/>
      <c r="K35" s="325"/>
    </row>
    <row r="36" s="1" customFormat="1" ht="15" customHeight="1">
      <c r="B36" s="328"/>
      <c r="C36" s="329"/>
      <c r="D36" s="327"/>
      <c r="E36" s="330" t="s">
        <v>176</v>
      </c>
      <c r="F36" s="327"/>
      <c r="G36" s="327" t="s">
        <v>8755</v>
      </c>
      <c r="H36" s="327"/>
      <c r="I36" s="327"/>
      <c r="J36" s="327"/>
      <c r="K36" s="325"/>
    </row>
    <row r="37" s="1" customFormat="1" ht="30.75" customHeight="1">
      <c r="B37" s="328"/>
      <c r="C37" s="329"/>
      <c r="D37" s="327"/>
      <c r="E37" s="330" t="s">
        <v>8756</v>
      </c>
      <c r="F37" s="327"/>
      <c r="G37" s="327" t="s">
        <v>8757</v>
      </c>
      <c r="H37" s="327"/>
      <c r="I37" s="327"/>
      <c r="J37" s="327"/>
      <c r="K37" s="325"/>
    </row>
    <row r="38" s="1" customFormat="1" ht="15" customHeight="1">
      <c r="B38" s="328"/>
      <c r="C38" s="329"/>
      <c r="D38" s="327"/>
      <c r="E38" s="330" t="s">
        <v>53</v>
      </c>
      <c r="F38" s="327"/>
      <c r="G38" s="327" t="s">
        <v>8758</v>
      </c>
      <c r="H38" s="327"/>
      <c r="I38" s="327"/>
      <c r="J38" s="327"/>
      <c r="K38" s="325"/>
    </row>
    <row r="39" s="1" customFormat="1" ht="15" customHeight="1">
      <c r="B39" s="328"/>
      <c r="C39" s="329"/>
      <c r="D39" s="327"/>
      <c r="E39" s="330" t="s">
        <v>54</v>
      </c>
      <c r="F39" s="327"/>
      <c r="G39" s="327" t="s">
        <v>8759</v>
      </c>
      <c r="H39" s="327"/>
      <c r="I39" s="327"/>
      <c r="J39" s="327"/>
      <c r="K39" s="325"/>
    </row>
    <row r="40" s="1" customFormat="1" ht="15" customHeight="1">
      <c r="B40" s="328"/>
      <c r="C40" s="329"/>
      <c r="D40" s="327"/>
      <c r="E40" s="330" t="s">
        <v>177</v>
      </c>
      <c r="F40" s="327"/>
      <c r="G40" s="327" t="s">
        <v>8760</v>
      </c>
      <c r="H40" s="327"/>
      <c r="I40" s="327"/>
      <c r="J40" s="327"/>
      <c r="K40" s="325"/>
    </row>
    <row r="41" s="1" customFormat="1" ht="15" customHeight="1">
      <c r="B41" s="328"/>
      <c r="C41" s="329"/>
      <c r="D41" s="327"/>
      <c r="E41" s="330" t="s">
        <v>178</v>
      </c>
      <c r="F41" s="327"/>
      <c r="G41" s="327" t="s">
        <v>8761</v>
      </c>
      <c r="H41" s="327"/>
      <c r="I41" s="327"/>
      <c r="J41" s="327"/>
      <c r="K41" s="325"/>
    </row>
    <row r="42" s="1" customFormat="1" ht="15" customHeight="1">
      <c r="B42" s="328"/>
      <c r="C42" s="329"/>
      <c r="D42" s="327"/>
      <c r="E42" s="330" t="s">
        <v>8762</v>
      </c>
      <c r="F42" s="327"/>
      <c r="G42" s="327" t="s">
        <v>8763</v>
      </c>
      <c r="H42" s="327"/>
      <c r="I42" s="327"/>
      <c r="J42" s="327"/>
      <c r="K42" s="325"/>
    </row>
    <row r="43" s="1" customFormat="1" ht="15" customHeight="1">
      <c r="B43" s="328"/>
      <c r="C43" s="329"/>
      <c r="D43" s="327"/>
      <c r="E43" s="330"/>
      <c r="F43" s="327"/>
      <c r="G43" s="327" t="s">
        <v>8764</v>
      </c>
      <c r="H43" s="327"/>
      <c r="I43" s="327"/>
      <c r="J43" s="327"/>
      <c r="K43" s="325"/>
    </row>
    <row r="44" s="1" customFormat="1" ht="15" customHeight="1">
      <c r="B44" s="328"/>
      <c r="C44" s="329"/>
      <c r="D44" s="327"/>
      <c r="E44" s="330" t="s">
        <v>8765</v>
      </c>
      <c r="F44" s="327"/>
      <c r="G44" s="327" t="s">
        <v>8766</v>
      </c>
      <c r="H44" s="327"/>
      <c r="I44" s="327"/>
      <c r="J44" s="327"/>
      <c r="K44" s="325"/>
    </row>
    <row r="45" s="1" customFormat="1" ht="15" customHeight="1">
      <c r="B45" s="328"/>
      <c r="C45" s="329"/>
      <c r="D45" s="327"/>
      <c r="E45" s="330" t="s">
        <v>180</v>
      </c>
      <c r="F45" s="327"/>
      <c r="G45" s="327" t="s">
        <v>8767</v>
      </c>
      <c r="H45" s="327"/>
      <c r="I45" s="327"/>
      <c r="J45" s="327"/>
      <c r="K45" s="325"/>
    </row>
    <row r="46" s="1" customFormat="1" ht="12.75" customHeight="1">
      <c r="B46" s="328"/>
      <c r="C46" s="329"/>
      <c r="D46" s="327"/>
      <c r="E46" s="327"/>
      <c r="F46" s="327"/>
      <c r="G46" s="327"/>
      <c r="H46" s="327"/>
      <c r="I46" s="327"/>
      <c r="J46" s="327"/>
      <c r="K46" s="325"/>
    </row>
    <row r="47" s="1" customFormat="1" ht="15" customHeight="1">
      <c r="B47" s="328"/>
      <c r="C47" s="329"/>
      <c r="D47" s="327" t="s">
        <v>8768</v>
      </c>
      <c r="E47" s="327"/>
      <c r="F47" s="327"/>
      <c r="G47" s="327"/>
      <c r="H47" s="327"/>
      <c r="I47" s="327"/>
      <c r="J47" s="327"/>
      <c r="K47" s="325"/>
    </row>
    <row r="48" s="1" customFormat="1" ht="15" customHeight="1">
      <c r="B48" s="328"/>
      <c r="C48" s="329"/>
      <c r="D48" s="329"/>
      <c r="E48" s="327" t="s">
        <v>8769</v>
      </c>
      <c r="F48" s="327"/>
      <c r="G48" s="327"/>
      <c r="H48" s="327"/>
      <c r="I48" s="327"/>
      <c r="J48" s="327"/>
      <c r="K48" s="325"/>
    </row>
    <row r="49" s="1" customFormat="1" ht="15" customHeight="1">
      <c r="B49" s="328"/>
      <c r="C49" s="329"/>
      <c r="D49" s="329"/>
      <c r="E49" s="327" t="s">
        <v>8770</v>
      </c>
      <c r="F49" s="327"/>
      <c r="G49" s="327"/>
      <c r="H49" s="327"/>
      <c r="I49" s="327"/>
      <c r="J49" s="327"/>
      <c r="K49" s="325"/>
    </row>
    <row r="50" s="1" customFormat="1" ht="15" customHeight="1">
      <c r="B50" s="328"/>
      <c r="C50" s="329"/>
      <c r="D50" s="329"/>
      <c r="E50" s="327" t="s">
        <v>8771</v>
      </c>
      <c r="F50" s="327"/>
      <c r="G50" s="327"/>
      <c r="H50" s="327"/>
      <c r="I50" s="327"/>
      <c r="J50" s="327"/>
      <c r="K50" s="325"/>
    </row>
    <row r="51" s="1" customFormat="1" ht="15" customHeight="1">
      <c r="B51" s="328"/>
      <c r="C51" s="329"/>
      <c r="D51" s="327" t="s">
        <v>8772</v>
      </c>
      <c r="E51" s="327"/>
      <c r="F51" s="327"/>
      <c r="G51" s="327"/>
      <c r="H51" s="327"/>
      <c r="I51" s="327"/>
      <c r="J51" s="327"/>
      <c r="K51" s="325"/>
    </row>
    <row r="52" s="1" customFormat="1" ht="25.5" customHeight="1">
      <c r="B52" s="323"/>
      <c r="C52" s="324" t="s">
        <v>8773</v>
      </c>
      <c r="D52" s="324"/>
      <c r="E52" s="324"/>
      <c r="F52" s="324"/>
      <c r="G52" s="324"/>
      <c r="H52" s="324"/>
      <c r="I52" s="324"/>
      <c r="J52" s="324"/>
      <c r="K52" s="325"/>
    </row>
    <row r="53" s="1" customFormat="1" ht="5.25" customHeight="1">
      <c r="B53" s="323"/>
      <c r="C53" s="326"/>
      <c r="D53" s="326"/>
      <c r="E53" s="326"/>
      <c r="F53" s="326"/>
      <c r="G53" s="326"/>
      <c r="H53" s="326"/>
      <c r="I53" s="326"/>
      <c r="J53" s="326"/>
      <c r="K53" s="325"/>
    </row>
    <row r="54" s="1" customFormat="1" ht="15" customHeight="1">
      <c r="B54" s="323"/>
      <c r="C54" s="327" t="s">
        <v>8774</v>
      </c>
      <c r="D54" s="327"/>
      <c r="E54" s="327"/>
      <c r="F54" s="327"/>
      <c r="G54" s="327"/>
      <c r="H54" s="327"/>
      <c r="I54" s="327"/>
      <c r="J54" s="327"/>
      <c r="K54" s="325"/>
    </row>
    <row r="55" s="1" customFormat="1" ht="15" customHeight="1">
      <c r="B55" s="323"/>
      <c r="C55" s="327" t="s">
        <v>8775</v>
      </c>
      <c r="D55" s="327"/>
      <c r="E55" s="327"/>
      <c r="F55" s="327"/>
      <c r="G55" s="327"/>
      <c r="H55" s="327"/>
      <c r="I55" s="327"/>
      <c r="J55" s="327"/>
      <c r="K55" s="325"/>
    </row>
    <row r="56" s="1" customFormat="1" ht="12.75" customHeight="1">
      <c r="B56" s="323"/>
      <c r="C56" s="327"/>
      <c r="D56" s="327"/>
      <c r="E56" s="327"/>
      <c r="F56" s="327"/>
      <c r="G56" s="327"/>
      <c r="H56" s="327"/>
      <c r="I56" s="327"/>
      <c r="J56" s="327"/>
      <c r="K56" s="325"/>
    </row>
    <row r="57" s="1" customFormat="1" ht="15" customHeight="1">
      <c r="B57" s="323"/>
      <c r="C57" s="327" t="s">
        <v>8776</v>
      </c>
      <c r="D57" s="327"/>
      <c r="E57" s="327"/>
      <c r="F57" s="327"/>
      <c r="G57" s="327"/>
      <c r="H57" s="327"/>
      <c r="I57" s="327"/>
      <c r="J57" s="327"/>
      <c r="K57" s="325"/>
    </row>
    <row r="58" s="1" customFormat="1" ht="15" customHeight="1">
      <c r="B58" s="323"/>
      <c r="C58" s="329"/>
      <c r="D58" s="327" t="s">
        <v>8777</v>
      </c>
      <c r="E58" s="327"/>
      <c r="F58" s="327"/>
      <c r="G58" s="327"/>
      <c r="H58" s="327"/>
      <c r="I58" s="327"/>
      <c r="J58" s="327"/>
      <c r="K58" s="325"/>
    </row>
    <row r="59" s="1" customFormat="1" ht="15" customHeight="1">
      <c r="B59" s="323"/>
      <c r="C59" s="329"/>
      <c r="D59" s="327" t="s">
        <v>8778</v>
      </c>
      <c r="E59" s="327"/>
      <c r="F59" s="327"/>
      <c r="G59" s="327"/>
      <c r="H59" s="327"/>
      <c r="I59" s="327"/>
      <c r="J59" s="327"/>
      <c r="K59" s="325"/>
    </row>
    <row r="60" s="1" customFormat="1" ht="15" customHeight="1">
      <c r="B60" s="323"/>
      <c r="C60" s="329"/>
      <c r="D60" s="327" t="s">
        <v>8779</v>
      </c>
      <c r="E60" s="327"/>
      <c r="F60" s="327"/>
      <c r="G60" s="327"/>
      <c r="H60" s="327"/>
      <c r="I60" s="327"/>
      <c r="J60" s="327"/>
      <c r="K60" s="325"/>
    </row>
    <row r="61" s="1" customFormat="1" ht="15" customHeight="1">
      <c r="B61" s="323"/>
      <c r="C61" s="329"/>
      <c r="D61" s="327" t="s">
        <v>8780</v>
      </c>
      <c r="E61" s="327"/>
      <c r="F61" s="327"/>
      <c r="G61" s="327"/>
      <c r="H61" s="327"/>
      <c r="I61" s="327"/>
      <c r="J61" s="327"/>
      <c r="K61" s="325"/>
    </row>
    <row r="62" s="1" customFormat="1" ht="15" customHeight="1">
      <c r="B62" s="323"/>
      <c r="C62" s="329"/>
      <c r="D62" s="332" t="s">
        <v>8781</v>
      </c>
      <c r="E62" s="332"/>
      <c r="F62" s="332"/>
      <c r="G62" s="332"/>
      <c r="H62" s="332"/>
      <c r="I62" s="332"/>
      <c r="J62" s="332"/>
      <c r="K62" s="325"/>
    </row>
    <row r="63" s="1" customFormat="1" ht="15" customHeight="1">
      <c r="B63" s="323"/>
      <c r="C63" s="329"/>
      <c r="D63" s="327" t="s">
        <v>8782</v>
      </c>
      <c r="E63" s="327"/>
      <c r="F63" s="327"/>
      <c r="G63" s="327"/>
      <c r="H63" s="327"/>
      <c r="I63" s="327"/>
      <c r="J63" s="327"/>
      <c r="K63" s="325"/>
    </row>
    <row r="64" s="1" customFormat="1" ht="12.75" customHeight="1">
      <c r="B64" s="323"/>
      <c r="C64" s="329"/>
      <c r="D64" s="329"/>
      <c r="E64" s="333"/>
      <c r="F64" s="329"/>
      <c r="G64" s="329"/>
      <c r="H64" s="329"/>
      <c r="I64" s="329"/>
      <c r="J64" s="329"/>
      <c r="K64" s="325"/>
    </row>
    <row r="65" s="1" customFormat="1" ht="15" customHeight="1">
      <c r="B65" s="323"/>
      <c r="C65" s="329"/>
      <c r="D65" s="327" t="s">
        <v>8783</v>
      </c>
      <c r="E65" s="327"/>
      <c r="F65" s="327"/>
      <c r="G65" s="327"/>
      <c r="H65" s="327"/>
      <c r="I65" s="327"/>
      <c r="J65" s="327"/>
      <c r="K65" s="325"/>
    </row>
    <row r="66" s="1" customFormat="1" ht="15" customHeight="1">
      <c r="B66" s="323"/>
      <c r="C66" s="329"/>
      <c r="D66" s="332" t="s">
        <v>8784</v>
      </c>
      <c r="E66" s="332"/>
      <c r="F66" s="332"/>
      <c r="G66" s="332"/>
      <c r="H66" s="332"/>
      <c r="I66" s="332"/>
      <c r="J66" s="332"/>
      <c r="K66" s="325"/>
    </row>
    <row r="67" s="1" customFormat="1" ht="15" customHeight="1">
      <c r="B67" s="323"/>
      <c r="C67" s="329"/>
      <c r="D67" s="327" t="s">
        <v>8785</v>
      </c>
      <c r="E67" s="327"/>
      <c r="F67" s="327"/>
      <c r="G67" s="327"/>
      <c r="H67" s="327"/>
      <c r="I67" s="327"/>
      <c r="J67" s="327"/>
      <c r="K67" s="325"/>
    </row>
    <row r="68" s="1" customFormat="1" ht="15" customHeight="1">
      <c r="B68" s="323"/>
      <c r="C68" s="329"/>
      <c r="D68" s="327" t="s">
        <v>8786</v>
      </c>
      <c r="E68" s="327"/>
      <c r="F68" s="327"/>
      <c r="G68" s="327"/>
      <c r="H68" s="327"/>
      <c r="I68" s="327"/>
      <c r="J68" s="327"/>
      <c r="K68" s="325"/>
    </row>
    <row r="69" s="1" customFormat="1" ht="15" customHeight="1">
      <c r="B69" s="323"/>
      <c r="C69" s="329"/>
      <c r="D69" s="327" t="s">
        <v>8787</v>
      </c>
      <c r="E69" s="327"/>
      <c r="F69" s="327"/>
      <c r="G69" s="327"/>
      <c r="H69" s="327"/>
      <c r="I69" s="327"/>
      <c r="J69" s="327"/>
      <c r="K69" s="325"/>
    </row>
    <row r="70" s="1" customFormat="1" ht="15" customHeight="1">
      <c r="B70" s="323"/>
      <c r="C70" s="329"/>
      <c r="D70" s="327" t="s">
        <v>8788</v>
      </c>
      <c r="E70" s="327"/>
      <c r="F70" s="327"/>
      <c r="G70" s="327"/>
      <c r="H70" s="327"/>
      <c r="I70" s="327"/>
      <c r="J70" s="327"/>
      <c r="K70" s="325"/>
    </row>
    <row r="71" s="1" customFormat="1" ht="12.75" customHeight="1">
      <c r="B71" s="334"/>
      <c r="C71" s="335"/>
      <c r="D71" s="335"/>
      <c r="E71" s="335"/>
      <c r="F71" s="335"/>
      <c r="G71" s="335"/>
      <c r="H71" s="335"/>
      <c r="I71" s="335"/>
      <c r="J71" s="335"/>
      <c r="K71" s="336"/>
    </row>
    <row r="72" s="1" customFormat="1" ht="18.75" customHeight="1">
      <c r="B72" s="337"/>
      <c r="C72" s="337"/>
      <c r="D72" s="337"/>
      <c r="E72" s="337"/>
      <c r="F72" s="337"/>
      <c r="G72" s="337"/>
      <c r="H72" s="337"/>
      <c r="I72" s="337"/>
      <c r="J72" s="337"/>
      <c r="K72" s="338"/>
    </row>
    <row r="73" s="1" customFormat="1" ht="18.75" customHeight="1">
      <c r="B73" s="338"/>
      <c r="C73" s="338"/>
      <c r="D73" s="338"/>
      <c r="E73" s="338"/>
      <c r="F73" s="338"/>
      <c r="G73" s="338"/>
      <c r="H73" s="338"/>
      <c r="I73" s="338"/>
      <c r="J73" s="338"/>
      <c r="K73" s="338"/>
    </row>
    <row r="74" s="1" customFormat="1" ht="7.5" customHeight="1">
      <c r="B74" s="339"/>
      <c r="C74" s="340"/>
      <c r="D74" s="340"/>
      <c r="E74" s="340"/>
      <c r="F74" s="340"/>
      <c r="G74" s="340"/>
      <c r="H74" s="340"/>
      <c r="I74" s="340"/>
      <c r="J74" s="340"/>
      <c r="K74" s="341"/>
    </row>
    <row r="75" s="1" customFormat="1" ht="45" customHeight="1">
      <c r="B75" s="342"/>
      <c r="C75" s="343" t="s">
        <v>8789</v>
      </c>
      <c r="D75" s="343"/>
      <c r="E75" s="343"/>
      <c r="F75" s="343"/>
      <c r="G75" s="343"/>
      <c r="H75" s="343"/>
      <c r="I75" s="343"/>
      <c r="J75" s="343"/>
      <c r="K75" s="344"/>
    </row>
    <row r="76" s="1" customFormat="1" ht="17.25" customHeight="1">
      <c r="B76" s="342"/>
      <c r="C76" s="345" t="s">
        <v>8790</v>
      </c>
      <c r="D76" s="345"/>
      <c r="E76" s="345"/>
      <c r="F76" s="345" t="s">
        <v>8791</v>
      </c>
      <c r="G76" s="346"/>
      <c r="H76" s="345" t="s">
        <v>54</v>
      </c>
      <c r="I76" s="345" t="s">
        <v>57</v>
      </c>
      <c r="J76" s="345" t="s">
        <v>8792</v>
      </c>
      <c r="K76" s="344"/>
    </row>
    <row r="77" s="1" customFormat="1" ht="17.25" customHeight="1">
      <c r="B77" s="342"/>
      <c r="C77" s="347" t="s">
        <v>8793</v>
      </c>
      <c r="D77" s="347"/>
      <c r="E77" s="347"/>
      <c r="F77" s="348" t="s">
        <v>8794</v>
      </c>
      <c r="G77" s="349"/>
      <c r="H77" s="347"/>
      <c r="I77" s="347"/>
      <c r="J77" s="347" t="s">
        <v>8795</v>
      </c>
      <c r="K77" s="344"/>
    </row>
    <row r="78" s="1" customFormat="1" ht="5.25" customHeight="1">
      <c r="B78" s="342"/>
      <c r="C78" s="350"/>
      <c r="D78" s="350"/>
      <c r="E78" s="350"/>
      <c r="F78" s="350"/>
      <c r="G78" s="351"/>
      <c r="H78" s="350"/>
      <c r="I78" s="350"/>
      <c r="J78" s="350"/>
      <c r="K78" s="344"/>
    </row>
    <row r="79" s="1" customFormat="1" ht="15" customHeight="1">
      <c r="B79" s="342"/>
      <c r="C79" s="330" t="s">
        <v>53</v>
      </c>
      <c r="D79" s="352"/>
      <c r="E79" s="352"/>
      <c r="F79" s="353" t="s">
        <v>8796</v>
      </c>
      <c r="G79" s="354"/>
      <c r="H79" s="330" t="s">
        <v>8797</v>
      </c>
      <c r="I79" s="330" t="s">
        <v>8798</v>
      </c>
      <c r="J79" s="330">
        <v>20</v>
      </c>
      <c r="K79" s="344"/>
    </row>
    <row r="80" s="1" customFormat="1" ht="15" customHeight="1">
      <c r="B80" s="342"/>
      <c r="C80" s="330" t="s">
        <v>8799</v>
      </c>
      <c r="D80" s="330"/>
      <c r="E80" s="330"/>
      <c r="F80" s="353" t="s">
        <v>8796</v>
      </c>
      <c r="G80" s="354"/>
      <c r="H80" s="330" t="s">
        <v>8800</v>
      </c>
      <c r="I80" s="330" t="s">
        <v>8798</v>
      </c>
      <c r="J80" s="330">
        <v>120</v>
      </c>
      <c r="K80" s="344"/>
    </row>
    <row r="81" s="1" customFormat="1" ht="15" customHeight="1">
      <c r="B81" s="355"/>
      <c r="C81" s="330" t="s">
        <v>8801</v>
      </c>
      <c r="D81" s="330"/>
      <c r="E81" s="330"/>
      <c r="F81" s="353" t="s">
        <v>8802</v>
      </c>
      <c r="G81" s="354"/>
      <c r="H81" s="330" t="s">
        <v>8803</v>
      </c>
      <c r="I81" s="330" t="s">
        <v>8798</v>
      </c>
      <c r="J81" s="330">
        <v>50</v>
      </c>
      <c r="K81" s="344"/>
    </row>
    <row r="82" s="1" customFormat="1" ht="15" customHeight="1">
      <c r="B82" s="355"/>
      <c r="C82" s="330" t="s">
        <v>8804</v>
      </c>
      <c r="D82" s="330"/>
      <c r="E82" s="330"/>
      <c r="F82" s="353" t="s">
        <v>8796</v>
      </c>
      <c r="G82" s="354"/>
      <c r="H82" s="330" t="s">
        <v>8805</v>
      </c>
      <c r="I82" s="330" t="s">
        <v>8806</v>
      </c>
      <c r="J82" s="330"/>
      <c r="K82" s="344"/>
    </row>
    <row r="83" s="1" customFormat="1" ht="15" customHeight="1">
      <c r="B83" s="355"/>
      <c r="C83" s="356" t="s">
        <v>8807</v>
      </c>
      <c r="D83" s="356"/>
      <c r="E83" s="356"/>
      <c r="F83" s="357" t="s">
        <v>8802</v>
      </c>
      <c r="G83" s="356"/>
      <c r="H83" s="356" t="s">
        <v>8808</v>
      </c>
      <c r="I83" s="356" t="s">
        <v>8798</v>
      </c>
      <c r="J83" s="356">
        <v>15</v>
      </c>
      <c r="K83" s="344"/>
    </row>
    <row r="84" s="1" customFormat="1" ht="15" customHeight="1">
      <c r="B84" s="355"/>
      <c r="C84" s="356" t="s">
        <v>8809</v>
      </c>
      <c r="D84" s="356"/>
      <c r="E84" s="356"/>
      <c r="F84" s="357" t="s">
        <v>8802</v>
      </c>
      <c r="G84" s="356"/>
      <c r="H84" s="356" t="s">
        <v>8810</v>
      </c>
      <c r="I84" s="356" t="s">
        <v>8798</v>
      </c>
      <c r="J84" s="356">
        <v>15</v>
      </c>
      <c r="K84" s="344"/>
    </row>
    <row r="85" s="1" customFormat="1" ht="15" customHeight="1">
      <c r="B85" s="355"/>
      <c r="C85" s="356" t="s">
        <v>8811</v>
      </c>
      <c r="D85" s="356"/>
      <c r="E85" s="356"/>
      <c r="F85" s="357" t="s">
        <v>8802</v>
      </c>
      <c r="G85" s="356"/>
      <c r="H85" s="356" t="s">
        <v>8812</v>
      </c>
      <c r="I85" s="356" t="s">
        <v>8798</v>
      </c>
      <c r="J85" s="356">
        <v>20</v>
      </c>
      <c r="K85" s="344"/>
    </row>
    <row r="86" s="1" customFormat="1" ht="15" customHeight="1">
      <c r="B86" s="355"/>
      <c r="C86" s="356" t="s">
        <v>8813</v>
      </c>
      <c r="D86" s="356"/>
      <c r="E86" s="356"/>
      <c r="F86" s="357" t="s">
        <v>8802</v>
      </c>
      <c r="G86" s="356"/>
      <c r="H86" s="356" t="s">
        <v>8814</v>
      </c>
      <c r="I86" s="356" t="s">
        <v>8798</v>
      </c>
      <c r="J86" s="356">
        <v>20</v>
      </c>
      <c r="K86" s="344"/>
    </row>
    <row r="87" s="1" customFormat="1" ht="15" customHeight="1">
      <c r="B87" s="355"/>
      <c r="C87" s="330" t="s">
        <v>8815</v>
      </c>
      <c r="D87" s="330"/>
      <c r="E87" s="330"/>
      <c r="F87" s="353" t="s">
        <v>8802</v>
      </c>
      <c r="G87" s="354"/>
      <c r="H87" s="330" t="s">
        <v>8816</v>
      </c>
      <c r="I87" s="330" t="s">
        <v>8798</v>
      </c>
      <c r="J87" s="330">
        <v>50</v>
      </c>
      <c r="K87" s="344"/>
    </row>
    <row r="88" s="1" customFormat="1" ht="15" customHeight="1">
      <c r="B88" s="355"/>
      <c r="C88" s="330" t="s">
        <v>8817</v>
      </c>
      <c r="D88" s="330"/>
      <c r="E88" s="330"/>
      <c r="F88" s="353" t="s">
        <v>8802</v>
      </c>
      <c r="G88" s="354"/>
      <c r="H88" s="330" t="s">
        <v>8818</v>
      </c>
      <c r="I88" s="330" t="s">
        <v>8798</v>
      </c>
      <c r="J88" s="330">
        <v>20</v>
      </c>
      <c r="K88" s="344"/>
    </row>
    <row r="89" s="1" customFormat="1" ht="15" customHeight="1">
      <c r="B89" s="355"/>
      <c r="C89" s="330" t="s">
        <v>8819</v>
      </c>
      <c r="D89" s="330"/>
      <c r="E89" s="330"/>
      <c r="F89" s="353" t="s">
        <v>8802</v>
      </c>
      <c r="G89" s="354"/>
      <c r="H89" s="330" t="s">
        <v>8820</v>
      </c>
      <c r="I89" s="330" t="s">
        <v>8798</v>
      </c>
      <c r="J89" s="330">
        <v>20</v>
      </c>
      <c r="K89" s="344"/>
    </row>
    <row r="90" s="1" customFormat="1" ht="15" customHeight="1">
      <c r="B90" s="355"/>
      <c r="C90" s="330" t="s">
        <v>8821</v>
      </c>
      <c r="D90" s="330"/>
      <c r="E90" s="330"/>
      <c r="F90" s="353" t="s">
        <v>8802</v>
      </c>
      <c r="G90" s="354"/>
      <c r="H90" s="330" t="s">
        <v>8822</v>
      </c>
      <c r="I90" s="330" t="s">
        <v>8798</v>
      </c>
      <c r="J90" s="330">
        <v>50</v>
      </c>
      <c r="K90" s="344"/>
    </row>
    <row r="91" s="1" customFormat="1" ht="15" customHeight="1">
      <c r="B91" s="355"/>
      <c r="C91" s="330" t="s">
        <v>8823</v>
      </c>
      <c r="D91" s="330"/>
      <c r="E91" s="330"/>
      <c r="F91" s="353" t="s">
        <v>8802</v>
      </c>
      <c r="G91" s="354"/>
      <c r="H91" s="330" t="s">
        <v>8823</v>
      </c>
      <c r="I91" s="330" t="s">
        <v>8798</v>
      </c>
      <c r="J91" s="330">
        <v>50</v>
      </c>
      <c r="K91" s="344"/>
    </row>
    <row r="92" s="1" customFormat="1" ht="15" customHeight="1">
      <c r="B92" s="355"/>
      <c r="C92" s="330" t="s">
        <v>8824</v>
      </c>
      <c r="D92" s="330"/>
      <c r="E92" s="330"/>
      <c r="F92" s="353" t="s">
        <v>8802</v>
      </c>
      <c r="G92" s="354"/>
      <c r="H92" s="330" t="s">
        <v>8825</v>
      </c>
      <c r="I92" s="330" t="s">
        <v>8798</v>
      </c>
      <c r="J92" s="330">
        <v>255</v>
      </c>
      <c r="K92" s="344"/>
    </row>
    <row r="93" s="1" customFormat="1" ht="15" customHeight="1">
      <c r="B93" s="355"/>
      <c r="C93" s="330" t="s">
        <v>8826</v>
      </c>
      <c r="D93" s="330"/>
      <c r="E93" s="330"/>
      <c r="F93" s="353" t="s">
        <v>8796</v>
      </c>
      <c r="G93" s="354"/>
      <c r="H93" s="330" t="s">
        <v>8827</v>
      </c>
      <c r="I93" s="330" t="s">
        <v>8828</v>
      </c>
      <c r="J93" s="330"/>
      <c r="K93" s="344"/>
    </row>
    <row r="94" s="1" customFormat="1" ht="15" customHeight="1">
      <c r="B94" s="355"/>
      <c r="C94" s="330" t="s">
        <v>8829</v>
      </c>
      <c r="D94" s="330"/>
      <c r="E94" s="330"/>
      <c r="F94" s="353" t="s">
        <v>8796</v>
      </c>
      <c r="G94" s="354"/>
      <c r="H94" s="330" t="s">
        <v>8830</v>
      </c>
      <c r="I94" s="330" t="s">
        <v>8831</v>
      </c>
      <c r="J94" s="330"/>
      <c r="K94" s="344"/>
    </row>
    <row r="95" s="1" customFormat="1" ht="15" customHeight="1">
      <c r="B95" s="355"/>
      <c r="C95" s="330" t="s">
        <v>8832</v>
      </c>
      <c r="D95" s="330"/>
      <c r="E95" s="330"/>
      <c r="F95" s="353" t="s">
        <v>8796</v>
      </c>
      <c r="G95" s="354"/>
      <c r="H95" s="330" t="s">
        <v>8832</v>
      </c>
      <c r="I95" s="330" t="s">
        <v>8831</v>
      </c>
      <c r="J95" s="330"/>
      <c r="K95" s="344"/>
    </row>
    <row r="96" s="1" customFormat="1" ht="15" customHeight="1">
      <c r="B96" s="355"/>
      <c r="C96" s="330" t="s">
        <v>38</v>
      </c>
      <c r="D96" s="330"/>
      <c r="E96" s="330"/>
      <c r="F96" s="353" t="s">
        <v>8796</v>
      </c>
      <c r="G96" s="354"/>
      <c r="H96" s="330" t="s">
        <v>8833</v>
      </c>
      <c r="I96" s="330" t="s">
        <v>8831</v>
      </c>
      <c r="J96" s="330"/>
      <c r="K96" s="344"/>
    </row>
    <row r="97" s="1" customFormat="1" ht="15" customHeight="1">
      <c r="B97" s="355"/>
      <c r="C97" s="330" t="s">
        <v>48</v>
      </c>
      <c r="D97" s="330"/>
      <c r="E97" s="330"/>
      <c r="F97" s="353" t="s">
        <v>8796</v>
      </c>
      <c r="G97" s="354"/>
      <c r="H97" s="330" t="s">
        <v>8834</v>
      </c>
      <c r="I97" s="330" t="s">
        <v>8831</v>
      </c>
      <c r="J97" s="330"/>
      <c r="K97" s="344"/>
    </row>
    <row r="98" s="1" customFormat="1" ht="15" customHeight="1">
      <c r="B98" s="358"/>
      <c r="C98" s="359"/>
      <c r="D98" s="359"/>
      <c r="E98" s="359"/>
      <c r="F98" s="359"/>
      <c r="G98" s="359"/>
      <c r="H98" s="359"/>
      <c r="I98" s="359"/>
      <c r="J98" s="359"/>
      <c r="K98" s="360"/>
    </row>
    <row r="99" s="1" customFormat="1" ht="18.75" customHeight="1">
      <c r="B99" s="361"/>
      <c r="C99" s="362"/>
      <c r="D99" s="362"/>
      <c r="E99" s="362"/>
      <c r="F99" s="362"/>
      <c r="G99" s="362"/>
      <c r="H99" s="362"/>
      <c r="I99" s="362"/>
      <c r="J99" s="362"/>
      <c r="K99" s="361"/>
    </row>
    <row r="100" s="1" customFormat="1" ht="18.75" customHeight="1"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</row>
    <row r="101" s="1" customFormat="1" ht="7.5" customHeight="1">
      <c r="B101" s="339"/>
      <c r="C101" s="340"/>
      <c r="D101" s="340"/>
      <c r="E101" s="340"/>
      <c r="F101" s="340"/>
      <c r="G101" s="340"/>
      <c r="H101" s="340"/>
      <c r="I101" s="340"/>
      <c r="J101" s="340"/>
      <c r="K101" s="341"/>
    </row>
    <row r="102" s="1" customFormat="1" ht="45" customHeight="1">
      <c r="B102" s="342"/>
      <c r="C102" s="343" t="s">
        <v>8835</v>
      </c>
      <c r="D102" s="343"/>
      <c r="E102" s="343"/>
      <c r="F102" s="343"/>
      <c r="G102" s="343"/>
      <c r="H102" s="343"/>
      <c r="I102" s="343"/>
      <c r="J102" s="343"/>
      <c r="K102" s="344"/>
    </row>
    <row r="103" s="1" customFormat="1" ht="17.25" customHeight="1">
      <c r="B103" s="342"/>
      <c r="C103" s="345" t="s">
        <v>8790</v>
      </c>
      <c r="D103" s="345"/>
      <c r="E103" s="345"/>
      <c r="F103" s="345" t="s">
        <v>8791</v>
      </c>
      <c r="G103" s="346"/>
      <c r="H103" s="345" t="s">
        <v>54</v>
      </c>
      <c r="I103" s="345" t="s">
        <v>57</v>
      </c>
      <c r="J103" s="345" t="s">
        <v>8792</v>
      </c>
      <c r="K103" s="344"/>
    </row>
    <row r="104" s="1" customFormat="1" ht="17.25" customHeight="1">
      <c r="B104" s="342"/>
      <c r="C104" s="347" t="s">
        <v>8793</v>
      </c>
      <c r="D104" s="347"/>
      <c r="E104" s="347"/>
      <c r="F104" s="348" t="s">
        <v>8794</v>
      </c>
      <c r="G104" s="349"/>
      <c r="H104" s="347"/>
      <c r="I104" s="347"/>
      <c r="J104" s="347" t="s">
        <v>8795</v>
      </c>
      <c r="K104" s="344"/>
    </row>
    <row r="105" s="1" customFormat="1" ht="5.25" customHeight="1">
      <c r="B105" s="342"/>
      <c r="C105" s="345"/>
      <c r="D105" s="345"/>
      <c r="E105" s="345"/>
      <c r="F105" s="345"/>
      <c r="G105" s="363"/>
      <c r="H105" s="345"/>
      <c r="I105" s="345"/>
      <c r="J105" s="345"/>
      <c r="K105" s="344"/>
    </row>
    <row r="106" s="1" customFormat="1" ht="15" customHeight="1">
      <c r="B106" s="342"/>
      <c r="C106" s="330" t="s">
        <v>53</v>
      </c>
      <c r="D106" s="352"/>
      <c r="E106" s="352"/>
      <c r="F106" s="353" t="s">
        <v>8796</v>
      </c>
      <c r="G106" s="330"/>
      <c r="H106" s="330" t="s">
        <v>8836</v>
      </c>
      <c r="I106" s="330" t="s">
        <v>8798</v>
      </c>
      <c r="J106" s="330">
        <v>20</v>
      </c>
      <c r="K106" s="344"/>
    </row>
    <row r="107" s="1" customFormat="1" ht="15" customHeight="1">
      <c r="B107" s="342"/>
      <c r="C107" s="330" t="s">
        <v>8799</v>
      </c>
      <c r="D107" s="330"/>
      <c r="E107" s="330"/>
      <c r="F107" s="353" t="s">
        <v>8796</v>
      </c>
      <c r="G107" s="330"/>
      <c r="H107" s="330" t="s">
        <v>8836</v>
      </c>
      <c r="I107" s="330" t="s">
        <v>8798</v>
      </c>
      <c r="J107" s="330">
        <v>120</v>
      </c>
      <c r="K107" s="344"/>
    </row>
    <row r="108" s="1" customFormat="1" ht="15" customHeight="1">
      <c r="B108" s="355"/>
      <c r="C108" s="330" t="s">
        <v>8801</v>
      </c>
      <c r="D108" s="330"/>
      <c r="E108" s="330"/>
      <c r="F108" s="353" t="s">
        <v>8802</v>
      </c>
      <c r="G108" s="330"/>
      <c r="H108" s="330" t="s">
        <v>8836</v>
      </c>
      <c r="I108" s="330" t="s">
        <v>8798</v>
      </c>
      <c r="J108" s="330">
        <v>50</v>
      </c>
      <c r="K108" s="344"/>
    </row>
    <row r="109" s="1" customFormat="1" ht="15" customHeight="1">
      <c r="B109" s="355"/>
      <c r="C109" s="330" t="s">
        <v>8804</v>
      </c>
      <c r="D109" s="330"/>
      <c r="E109" s="330"/>
      <c r="F109" s="353" t="s">
        <v>8796</v>
      </c>
      <c r="G109" s="330"/>
      <c r="H109" s="330" t="s">
        <v>8836</v>
      </c>
      <c r="I109" s="330" t="s">
        <v>8806</v>
      </c>
      <c r="J109" s="330"/>
      <c r="K109" s="344"/>
    </row>
    <row r="110" s="1" customFormat="1" ht="15" customHeight="1">
      <c r="B110" s="355"/>
      <c r="C110" s="330" t="s">
        <v>8815</v>
      </c>
      <c r="D110" s="330"/>
      <c r="E110" s="330"/>
      <c r="F110" s="353" t="s">
        <v>8802</v>
      </c>
      <c r="G110" s="330"/>
      <c r="H110" s="330" t="s">
        <v>8836</v>
      </c>
      <c r="I110" s="330" t="s">
        <v>8798</v>
      </c>
      <c r="J110" s="330">
        <v>50</v>
      </c>
      <c r="K110" s="344"/>
    </row>
    <row r="111" s="1" customFormat="1" ht="15" customHeight="1">
      <c r="B111" s="355"/>
      <c r="C111" s="330" t="s">
        <v>8823</v>
      </c>
      <c r="D111" s="330"/>
      <c r="E111" s="330"/>
      <c r="F111" s="353" t="s">
        <v>8802</v>
      </c>
      <c r="G111" s="330"/>
      <c r="H111" s="330" t="s">
        <v>8836</v>
      </c>
      <c r="I111" s="330" t="s">
        <v>8798</v>
      </c>
      <c r="J111" s="330">
        <v>50</v>
      </c>
      <c r="K111" s="344"/>
    </row>
    <row r="112" s="1" customFormat="1" ht="15" customHeight="1">
      <c r="B112" s="355"/>
      <c r="C112" s="330" t="s">
        <v>8821</v>
      </c>
      <c r="D112" s="330"/>
      <c r="E112" s="330"/>
      <c r="F112" s="353" t="s">
        <v>8802</v>
      </c>
      <c r="G112" s="330"/>
      <c r="H112" s="330" t="s">
        <v>8836</v>
      </c>
      <c r="I112" s="330" t="s">
        <v>8798</v>
      </c>
      <c r="J112" s="330">
        <v>50</v>
      </c>
      <c r="K112" s="344"/>
    </row>
    <row r="113" s="1" customFormat="1" ht="15" customHeight="1">
      <c r="B113" s="355"/>
      <c r="C113" s="330" t="s">
        <v>53</v>
      </c>
      <c r="D113" s="330"/>
      <c r="E113" s="330"/>
      <c r="F113" s="353" t="s">
        <v>8796</v>
      </c>
      <c r="G113" s="330"/>
      <c r="H113" s="330" t="s">
        <v>8837</v>
      </c>
      <c r="I113" s="330" t="s">
        <v>8798</v>
      </c>
      <c r="J113" s="330">
        <v>20</v>
      </c>
      <c r="K113" s="344"/>
    </row>
    <row r="114" s="1" customFormat="1" ht="15" customHeight="1">
      <c r="B114" s="355"/>
      <c r="C114" s="330" t="s">
        <v>8838</v>
      </c>
      <c r="D114" s="330"/>
      <c r="E114" s="330"/>
      <c r="F114" s="353" t="s">
        <v>8796</v>
      </c>
      <c r="G114" s="330"/>
      <c r="H114" s="330" t="s">
        <v>8839</v>
      </c>
      <c r="I114" s="330" t="s">
        <v>8798</v>
      </c>
      <c r="J114" s="330">
        <v>120</v>
      </c>
      <c r="K114" s="344"/>
    </row>
    <row r="115" s="1" customFormat="1" ht="15" customHeight="1">
      <c r="B115" s="355"/>
      <c r="C115" s="330" t="s">
        <v>38</v>
      </c>
      <c r="D115" s="330"/>
      <c r="E115" s="330"/>
      <c r="F115" s="353" t="s">
        <v>8796</v>
      </c>
      <c r="G115" s="330"/>
      <c r="H115" s="330" t="s">
        <v>8840</v>
      </c>
      <c r="I115" s="330" t="s">
        <v>8831</v>
      </c>
      <c r="J115" s="330"/>
      <c r="K115" s="344"/>
    </row>
    <row r="116" s="1" customFormat="1" ht="15" customHeight="1">
      <c r="B116" s="355"/>
      <c r="C116" s="330" t="s">
        <v>48</v>
      </c>
      <c r="D116" s="330"/>
      <c r="E116" s="330"/>
      <c r="F116" s="353" t="s">
        <v>8796</v>
      </c>
      <c r="G116" s="330"/>
      <c r="H116" s="330" t="s">
        <v>8841</v>
      </c>
      <c r="I116" s="330" t="s">
        <v>8831</v>
      </c>
      <c r="J116" s="330"/>
      <c r="K116" s="344"/>
    </row>
    <row r="117" s="1" customFormat="1" ht="15" customHeight="1">
      <c r="B117" s="355"/>
      <c r="C117" s="330" t="s">
        <v>57</v>
      </c>
      <c r="D117" s="330"/>
      <c r="E117" s="330"/>
      <c r="F117" s="353" t="s">
        <v>8796</v>
      </c>
      <c r="G117" s="330"/>
      <c r="H117" s="330" t="s">
        <v>8842</v>
      </c>
      <c r="I117" s="330" t="s">
        <v>8843</v>
      </c>
      <c r="J117" s="330"/>
      <c r="K117" s="344"/>
    </row>
    <row r="118" s="1" customFormat="1" ht="15" customHeight="1">
      <c r="B118" s="358"/>
      <c r="C118" s="364"/>
      <c r="D118" s="364"/>
      <c r="E118" s="364"/>
      <c r="F118" s="364"/>
      <c r="G118" s="364"/>
      <c r="H118" s="364"/>
      <c r="I118" s="364"/>
      <c r="J118" s="364"/>
      <c r="K118" s="360"/>
    </row>
    <row r="119" s="1" customFormat="1" ht="18.75" customHeight="1">
      <c r="B119" s="365"/>
      <c r="C119" s="366"/>
      <c r="D119" s="366"/>
      <c r="E119" s="366"/>
      <c r="F119" s="367"/>
      <c r="G119" s="366"/>
      <c r="H119" s="366"/>
      <c r="I119" s="366"/>
      <c r="J119" s="366"/>
      <c r="K119" s="365"/>
    </row>
    <row r="120" s="1" customFormat="1" ht="18.75" customHeight="1"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</row>
    <row r="121" s="1" customFormat="1" ht="7.5" customHeight="1">
      <c r="B121" s="368"/>
      <c r="C121" s="369"/>
      <c r="D121" s="369"/>
      <c r="E121" s="369"/>
      <c r="F121" s="369"/>
      <c r="G121" s="369"/>
      <c r="H121" s="369"/>
      <c r="I121" s="369"/>
      <c r="J121" s="369"/>
      <c r="K121" s="370"/>
    </row>
    <row r="122" s="1" customFormat="1" ht="45" customHeight="1">
      <c r="B122" s="371"/>
      <c r="C122" s="321" t="s">
        <v>8844</v>
      </c>
      <c r="D122" s="321"/>
      <c r="E122" s="321"/>
      <c r="F122" s="321"/>
      <c r="G122" s="321"/>
      <c r="H122" s="321"/>
      <c r="I122" s="321"/>
      <c r="J122" s="321"/>
      <c r="K122" s="372"/>
    </row>
    <row r="123" s="1" customFormat="1" ht="17.25" customHeight="1">
      <c r="B123" s="373"/>
      <c r="C123" s="345" t="s">
        <v>8790</v>
      </c>
      <c r="D123" s="345"/>
      <c r="E123" s="345"/>
      <c r="F123" s="345" t="s">
        <v>8791</v>
      </c>
      <c r="G123" s="346"/>
      <c r="H123" s="345" t="s">
        <v>54</v>
      </c>
      <c r="I123" s="345" t="s">
        <v>57</v>
      </c>
      <c r="J123" s="345" t="s">
        <v>8792</v>
      </c>
      <c r="K123" s="374"/>
    </row>
    <row r="124" s="1" customFormat="1" ht="17.25" customHeight="1">
      <c r="B124" s="373"/>
      <c r="C124" s="347" t="s">
        <v>8793</v>
      </c>
      <c r="D124" s="347"/>
      <c r="E124" s="347"/>
      <c r="F124" s="348" t="s">
        <v>8794</v>
      </c>
      <c r="G124" s="349"/>
      <c r="H124" s="347"/>
      <c r="I124" s="347"/>
      <c r="J124" s="347" t="s">
        <v>8795</v>
      </c>
      <c r="K124" s="374"/>
    </row>
    <row r="125" s="1" customFormat="1" ht="5.25" customHeight="1">
      <c r="B125" s="375"/>
      <c r="C125" s="350"/>
      <c r="D125" s="350"/>
      <c r="E125" s="350"/>
      <c r="F125" s="350"/>
      <c r="G125" s="376"/>
      <c r="H125" s="350"/>
      <c r="I125" s="350"/>
      <c r="J125" s="350"/>
      <c r="K125" s="377"/>
    </row>
    <row r="126" s="1" customFormat="1" ht="15" customHeight="1">
      <c r="B126" s="375"/>
      <c r="C126" s="330" t="s">
        <v>8799</v>
      </c>
      <c r="D126" s="352"/>
      <c r="E126" s="352"/>
      <c r="F126" s="353" t="s">
        <v>8796</v>
      </c>
      <c r="G126" s="330"/>
      <c r="H126" s="330" t="s">
        <v>8836</v>
      </c>
      <c r="I126" s="330" t="s">
        <v>8798</v>
      </c>
      <c r="J126" s="330">
        <v>120</v>
      </c>
      <c r="K126" s="378"/>
    </row>
    <row r="127" s="1" customFormat="1" ht="15" customHeight="1">
      <c r="B127" s="375"/>
      <c r="C127" s="330" t="s">
        <v>8845</v>
      </c>
      <c r="D127" s="330"/>
      <c r="E127" s="330"/>
      <c r="F127" s="353" t="s">
        <v>8796</v>
      </c>
      <c r="G127" s="330"/>
      <c r="H127" s="330" t="s">
        <v>8846</v>
      </c>
      <c r="I127" s="330" t="s">
        <v>8798</v>
      </c>
      <c r="J127" s="330" t="s">
        <v>8847</v>
      </c>
      <c r="K127" s="378"/>
    </row>
    <row r="128" s="1" customFormat="1" ht="15" customHeight="1">
      <c r="B128" s="375"/>
      <c r="C128" s="330" t="s">
        <v>86</v>
      </c>
      <c r="D128" s="330"/>
      <c r="E128" s="330"/>
      <c r="F128" s="353" t="s">
        <v>8796</v>
      </c>
      <c r="G128" s="330"/>
      <c r="H128" s="330" t="s">
        <v>8848</v>
      </c>
      <c r="I128" s="330" t="s">
        <v>8798</v>
      </c>
      <c r="J128" s="330" t="s">
        <v>8847</v>
      </c>
      <c r="K128" s="378"/>
    </row>
    <row r="129" s="1" customFormat="1" ht="15" customHeight="1">
      <c r="B129" s="375"/>
      <c r="C129" s="330" t="s">
        <v>8807</v>
      </c>
      <c r="D129" s="330"/>
      <c r="E129" s="330"/>
      <c r="F129" s="353" t="s">
        <v>8802</v>
      </c>
      <c r="G129" s="330"/>
      <c r="H129" s="330" t="s">
        <v>8808</v>
      </c>
      <c r="I129" s="330" t="s">
        <v>8798</v>
      </c>
      <c r="J129" s="330">
        <v>15</v>
      </c>
      <c r="K129" s="378"/>
    </row>
    <row r="130" s="1" customFormat="1" ht="15" customHeight="1">
      <c r="B130" s="375"/>
      <c r="C130" s="356" t="s">
        <v>8809</v>
      </c>
      <c r="D130" s="356"/>
      <c r="E130" s="356"/>
      <c r="F130" s="357" t="s">
        <v>8802</v>
      </c>
      <c r="G130" s="356"/>
      <c r="H130" s="356" t="s">
        <v>8810</v>
      </c>
      <c r="I130" s="356" t="s">
        <v>8798</v>
      </c>
      <c r="J130" s="356">
        <v>15</v>
      </c>
      <c r="K130" s="378"/>
    </row>
    <row r="131" s="1" customFormat="1" ht="15" customHeight="1">
      <c r="B131" s="375"/>
      <c r="C131" s="356" t="s">
        <v>8811</v>
      </c>
      <c r="D131" s="356"/>
      <c r="E131" s="356"/>
      <c r="F131" s="357" t="s">
        <v>8802</v>
      </c>
      <c r="G131" s="356"/>
      <c r="H131" s="356" t="s">
        <v>8812</v>
      </c>
      <c r="I131" s="356" t="s">
        <v>8798</v>
      </c>
      <c r="J131" s="356">
        <v>20</v>
      </c>
      <c r="K131" s="378"/>
    </row>
    <row r="132" s="1" customFormat="1" ht="15" customHeight="1">
      <c r="B132" s="375"/>
      <c r="C132" s="356" t="s">
        <v>8813</v>
      </c>
      <c r="D132" s="356"/>
      <c r="E132" s="356"/>
      <c r="F132" s="357" t="s">
        <v>8802</v>
      </c>
      <c r="G132" s="356"/>
      <c r="H132" s="356" t="s">
        <v>8814</v>
      </c>
      <c r="I132" s="356" t="s">
        <v>8798</v>
      </c>
      <c r="J132" s="356">
        <v>20</v>
      </c>
      <c r="K132" s="378"/>
    </row>
    <row r="133" s="1" customFormat="1" ht="15" customHeight="1">
      <c r="B133" s="375"/>
      <c r="C133" s="330" t="s">
        <v>8801</v>
      </c>
      <c r="D133" s="330"/>
      <c r="E133" s="330"/>
      <c r="F133" s="353" t="s">
        <v>8802</v>
      </c>
      <c r="G133" s="330"/>
      <c r="H133" s="330" t="s">
        <v>8836</v>
      </c>
      <c r="I133" s="330" t="s">
        <v>8798</v>
      </c>
      <c r="J133" s="330">
        <v>50</v>
      </c>
      <c r="K133" s="378"/>
    </row>
    <row r="134" s="1" customFormat="1" ht="15" customHeight="1">
      <c r="B134" s="375"/>
      <c r="C134" s="330" t="s">
        <v>8815</v>
      </c>
      <c r="D134" s="330"/>
      <c r="E134" s="330"/>
      <c r="F134" s="353" t="s">
        <v>8802</v>
      </c>
      <c r="G134" s="330"/>
      <c r="H134" s="330" t="s">
        <v>8836</v>
      </c>
      <c r="I134" s="330" t="s">
        <v>8798</v>
      </c>
      <c r="J134" s="330">
        <v>50</v>
      </c>
      <c r="K134" s="378"/>
    </row>
    <row r="135" s="1" customFormat="1" ht="15" customHeight="1">
      <c r="B135" s="375"/>
      <c r="C135" s="330" t="s">
        <v>8821</v>
      </c>
      <c r="D135" s="330"/>
      <c r="E135" s="330"/>
      <c r="F135" s="353" t="s">
        <v>8802</v>
      </c>
      <c r="G135" s="330"/>
      <c r="H135" s="330" t="s">
        <v>8836</v>
      </c>
      <c r="I135" s="330" t="s">
        <v>8798</v>
      </c>
      <c r="J135" s="330">
        <v>50</v>
      </c>
      <c r="K135" s="378"/>
    </row>
    <row r="136" s="1" customFormat="1" ht="15" customHeight="1">
      <c r="B136" s="375"/>
      <c r="C136" s="330" t="s">
        <v>8823</v>
      </c>
      <c r="D136" s="330"/>
      <c r="E136" s="330"/>
      <c r="F136" s="353" t="s">
        <v>8802</v>
      </c>
      <c r="G136" s="330"/>
      <c r="H136" s="330" t="s">
        <v>8836</v>
      </c>
      <c r="I136" s="330" t="s">
        <v>8798</v>
      </c>
      <c r="J136" s="330">
        <v>50</v>
      </c>
      <c r="K136" s="378"/>
    </row>
    <row r="137" s="1" customFormat="1" ht="15" customHeight="1">
      <c r="B137" s="375"/>
      <c r="C137" s="330" t="s">
        <v>8824</v>
      </c>
      <c r="D137" s="330"/>
      <c r="E137" s="330"/>
      <c r="F137" s="353" t="s">
        <v>8802</v>
      </c>
      <c r="G137" s="330"/>
      <c r="H137" s="330" t="s">
        <v>8849</v>
      </c>
      <c r="I137" s="330" t="s">
        <v>8798</v>
      </c>
      <c r="J137" s="330">
        <v>255</v>
      </c>
      <c r="K137" s="378"/>
    </row>
    <row r="138" s="1" customFormat="1" ht="15" customHeight="1">
      <c r="B138" s="375"/>
      <c r="C138" s="330" t="s">
        <v>8826</v>
      </c>
      <c r="D138" s="330"/>
      <c r="E138" s="330"/>
      <c r="F138" s="353" t="s">
        <v>8796</v>
      </c>
      <c r="G138" s="330"/>
      <c r="H138" s="330" t="s">
        <v>8850</v>
      </c>
      <c r="I138" s="330" t="s">
        <v>8828</v>
      </c>
      <c r="J138" s="330"/>
      <c r="K138" s="378"/>
    </row>
    <row r="139" s="1" customFormat="1" ht="15" customHeight="1">
      <c r="B139" s="375"/>
      <c r="C139" s="330" t="s">
        <v>8829</v>
      </c>
      <c r="D139" s="330"/>
      <c r="E139" s="330"/>
      <c r="F139" s="353" t="s">
        <v>8796</v>
      </c>
      <c r="G139" s="330"/>
      <c r="H139" s="330" t="s">
        <v>8851</v>
      </c>
      <c r="I139" s="330" t="s">
        <v>8831</v>
      </c>
      <c r="J139" s="330"/>
      <c r="K139" s="378"/>
    </row>
    <row r="140" s="1" customFormat="1" ht="15" customHeight="1">
      <c r="B140" s="375"/>
      <c r="C140" s="330" t="s">
        <v>8832</v>
      </c>
      <c r="D140" s="330"/>
      <c r="E140" s="330"/>
      <c r="F140" s="353" t="s">
        <v>8796</v>
      </c>
      <c r="G140" s="330"/>
      <c r="H140" s="330" t="s">
        <v>8832</v>
      </c>
      <c r="I140" s="330" t="s">
        <v>8831</v>
      </c>
      <c r="J140" s="330"/>
      <c r="K140" s="378"/>
    </row>
    <row r="141" s="1" customFormat="1" ht="15" customHeight="1">
      <c r="B141" s="375"/>
      <c r="C141" s="330" t="s">
        <v>38</v>
      </c>
      <c r="D141" s="330"/>
      <c r="E141" s="330"/>
      <c r="F141" s="353" t="s">
        <v>8796</v>
      </c>
      <c r="G141" s="330"/>
      <c r="H141" s="330" t="s">
        <v>8852</v>
      </c>
      <c r="I141" s="330" t="s">
        <v>8831</v>
      </c>
      <c r="J141" s="330"/>
      <c r="K141" s="378"/>
    </row>
    <row r="142" s="1" customFormat="1" ht="15" customHeight="1">
      <c r="B142" s="375"/>
      <c r="C142" s="330" t="s">
        <v>8853</v>
      </c>
      <c r="D142" s="330"/>
      <c r="E142" s="330"/>
      <c r="F142" s="353" t="s">
        <v>8796</v>
      </c>
      <c r="G142" s="330"/>
      <c r="H142" s="330" t="s">
        <v>8854</v>
      </c>
      <c r="I142" s="330" t="s">
        <v>8831</v>
      </c>
      <c r="J142" s="330"/>
      <c r="K142" s="378"/>
    </row>
    <row r="143" s="1" customFormat="1" ht="15" customHeight="1">
      <c r="B143" s="379"/>
      <c r="C143" s="380"/>
      <c r="D143" s="380"/>
      <c r="E143" s="380"/>
      <c r="F143" s="380"/>
      <c r="G143" s="380"/>
      <c r="H143" s="380"/>
      <c r="I143" s="380"/>
      <c r="J143" s="380"/>
      <c r="K143" s="381"/>
    </row>
    <row r="144" s="1" customFormat="1" ht="18.75" customHeight="1">
      <c r="B144" s="366"/>
      <c r="C144" s="366"/>
      <c r="D144" s="366"/>
      <c r="E144" s="366"/>
      <c r="F144" s="367"/>
      <c r="G144" s="366"/>
      <c r="H144" s="366"/>
      <c r="I144" s="366"/>
      <c r="J144" s="366"/>
      <c r="K144" s="366"/>
    </row>
    <row r="145" s="1" customFormat="1" ht="18.75" customHeight="1"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</row>
    <row r="146" s="1" customFormat="1" ht="7.5" customHeight="1">
      <c r="B146" s="339"/>
      <c r="C146" s="340"/>
      <c r="D146" s="340"/>
      <c r="E146" s="340"/>
      <c r="F146" s="340"/>
      <c r="G146" s="340"/>
      <c r="H146" s="340"/>
      <c r="I146" s="340"/>
      <c r="J146" s="340"/>
      <c r="K146" s="341"/>
    </row>
    <row r="147" s="1" customFormat="1" ht="45" customHeight="1">
      <c r="B147" s="342"/>
      <c r="C147" s="343" t="s">
        <v>8855</v>
      </c>
      <c r="D147" s="343"/>
      <c r="E147" s="343"/>
      <c r="F147" s="343"/>
      <c r="G147" s="343"/>
      <c r="H147" s="343"/>
      <c r="I147" s="343"/>
      <c r="J147" s="343"/>
      <c r="K147" s="344"/>
    </row>
    <row r="148" s="1" customFormat="1" ht="17.25" customHeight="1">
      <c r="B148" s="342"/>
      <c r="C148" s="345" t="s">
        <v>8790</v>
      </c>
      <c r="D148" s="345"/>
      <c r="E148" s="345"/>
      <c r="F148" s="345" t="s">
        <v>8791</v>
      </c>
      <c r="G148" s="346"/>
      <c r="H148" s="345" t="s">
        <v>54</v>
      </c>
      <c r="I148" s="345" t="s">
        <v>57</v>
      </c>
      <c r="J148" s="345" t="s">
        <v>8792</v>
      </c>
      <c r="K148" s="344"/>
    </row>
    <row r="149" s="1" customFormat="1" ht="17.25" customHeight="1">
      <c r="B149" s="342"/>
      <c r="C149" s="347" t="s">
        <v>8793</v>
      </c>
      <c r="D149" s="347"/>
      <c r="E149" s="347"/>
      <c r="F149" s="348" t="s">
        <v>8794</v>
      </c>
      <c r="G149" s="349"/>
      <c r="H149" s="347"/>
      <c r="I149" s="347"/>
      <c r="J149" s="347" t="s">
        <v>8795</v>
      </c>
      <c r="K149" s="344"/>
    </row>
    <row r="150" s="1" customFormat="1" ht="5.25" customHeight="1">
      <c r="B150" s="355"/>
      <c r="C150" s="350"/>
      <c r="D150" s="350"/>
      <c r="E150" s="350"/>
      <c r="F150" s="350"/>
      <c r="G150" s="351"/>
      <c r="H150" s="350"/>
      <c r="I150" s="350"/>
      <c r="J150" s="350"/>
      <c r="K150" s="378"/>
    </row>
    <row r="151" s="1" customFormat="1" ht="15" customHeight="1">
      <c r="B151" s="355"/>
      <c r="C151" s="382" t="s">
        <v>8799</v>
      </c>
      <c r="D151" s="330"/>
      <c r="E151" s="330"/>
      <c r="F151" s="383" t="s">
        <v>8796</v>
      </c>
      <c r="G151" s="330"/>
      <c r="H151" s="382" t="s">
        <v>8836</v>
      </c>
      <c r="I151" s="382" t="s">
        <v>8798</v>
      </c>
      <c r="J151" s="382">
        <v>120</v>
      </c>
      <c r="K151" s="378"/>
    </row>
    <row r="152" s="1" customFormat="1" ht="15" customHeight="1">
      <c r="B152" s="355"/>
      <c r="C152" s="382" t="s">
        <v>8845</v>
      </c>
      <c r="D152" s="330"/>
      <c r="E152" s="330"/>
      <c r="F152" s="383" t="s">
        <v>8796</v>
      </c>
      <c r="G152" s="330"/>
      <c r="H152" s="382" t="s">
        <v>8856</v>
      </c>
      <c r="I152" s="382" t="s">
        <v>8798</v>
      </c>
      <c r="J152" s="382" t="s">
        <v>8847</v>
      </c>
      <c r="K152" s="378"/>
    </row>
    <row r="153" s="1" customFormat="1" ht="15" customHeight="1">
      <c r="B153" s="355"/>
      <c r="C153" s="382" t="s">
        <v>86</v>
      </c>
      <c r="D153" s="330"/>
      <c r="E153" s="330"/>
      <c r="F153" s="383" t="s">
        <v>8796</v>
      </c>
      <c r="G153" s="330"/>
      <c r="H153" s="382" t="s">
        <v>8857</v>
      </c>
      <c r="I153" s="382" t="s">
        <v>8798</v>
      </c>
      <c r="J153" s="382" t="s">
        <v>8847</v>
      </c>
      <c r="K153" s="378"/>
    </row>
    <row r="154" s="1" customFormat="1" ht="15" customHeight="1">
      <c r="B154" s="355"/>
      <c r="C154" s="382" t="s">
        <v>8801</v>
      </c>
      <c r="D154" s="330"/>
      <c r="E154" s="330"/>
      <c r="F154" s="383" t="s">
        <v>8802</v>
      </c>
      <c r="G154" s="330"/>
      <c r="H154" s="382" t="s">
        <v>8836</v>
      </c>
      <c r="I154" s="382" t="s">
        <v>8798</v>
      </c>
      <c r="J154" s="382">
        <v>50</v>
      </c>
      <c r="K154" s="378"/>
    </row>
    <row r="155" s="1" customFormat="1" ht="15" customHeight="1">
      <c r="B155" s="355"/>
      <c r="C155" s="382" t="s">
        <v>8804</v>
      </c>
      <c r="D155" s="330"/>
      <c r="E155" s="330"/>
      <c r="F155" s="383" t="s">
        <v>8796</v>
      </c>
      <c r="G155" s="330"/>
      <c r="H155" s="382" t="s">
        <v>8836</v>
      </c>
      <c r="I155" s="382" t="s">
        <v>8806</v>
      </c>
      <c r="J155" s="382"/>
      <c r="K155" s="378"/>
    </row>
    <row r="156" s="1" customFormat="1" ht="15" customHeight="1">
      <c r="B156" s="355"/>
      <c r="C156" s="382" t="s">
        <v>8815</v>
      </c>
      <c r="D156" s="330"/>
      <c r="E156" s="330"/>
      <c r="F156" s="383" t="s">
        <v>8802</v>
      </c>
      <c r="G156" s="330"/>
      <c r="H156" s="382" t="s">
        <v>8836</v>
      </c>
      <c r="I156" s="382" t="s">
        <v>8798</v>
      </c>
      <c r="J156" s="382">
        <v>50</v>
      </c>
      <c r="K156" s="378"/>
    </row>
    <row r="157" s="1" customFormat="1" ht="15" customHeight="1">
      <c r="B157" s="355"/>
      <c r="C157" s="382" t="s">
        <v>8823</v>
      </c>
      <c r="D157" s="330"/>
      <c r="E157" s="330"/>
      <c r="F157" s="383" t="s">
        <v>8802</v>
      </c>
      <c r="G157" s="330"/>
      <c r="H157" s="382" t="s">
        <v>8836</v>
      </c>
      <c r="I157" s="382" t="s">
        <v>8798</v>
      </c>
      <c r="J157" s="382">
        <v>50</v>
      </c>
      <c r="K157" s="378"/>
    </row>
    <row r="158" s="1" customFormat="1" ht="15" customHeight="1">
      <c r="B158" s="355"/>
      <c r="C158" s="382" t="s">
        <v>8821</v>
      </c>
      <c r="D158" s="330"/>
      <c r="E158" s="330"/>
      <c r="F158" s="383" t="s">
        <v>8802</v>
      </c>
      <c r="G158" s="330"/>
      <c r="H158" s="382" t="s">
        <v>8836</v>
      </c>
      <c r="I158" s="382" t="s">
        <v>8798</v>
      </c>
      <c r="J158" s="382">
        <v>50</v>
      </c>
      <c r="K158" s="378"/>
    </row>
    <row r="159" s="1" customFormat="1" ht="15" customHeight="1">
      <c r="B159" s="355"/>
      <c r="C159" s="382" t="s">
        <v>161</v>
      </c>
      <c r="D159" s="330"/>
      <c r="E159" s="330"/>
      <c r="F159" s="383" t="s">
        <v>8796</v>
      </c>
      <c r="G159" s="330"/>
      <c r="H159" s="382" t="s">
        <v>8858</v>
      </c>
      <c r="I159" s="382" t="s">
        <v>8798</v>
      </c>
      <c r="J159" s="382" t="s">
        <v>8859</v>
      </c>
      <c r="K159" s="378"/>
    </row>
    <row r="160" s="1" customFormat="1" ht="15" customHeight="1">
      <c r="B160" s="355"/>
      <c r="C160" s="382" t="s">
        <v>8860</v>
      </c>
      <c r="D160" s="330"/>
      <c r="E160" s="330"/>
      <c r="F160" s="383" t="s">
        <v>8796</v>
      </c>
      <c r="G160" s="330"/>
      <c r="H160" s="382" t="s">
        <v>8861</v>
      </c>
      <c r="I160" s="382" t="s">
        <v>8831</v>
      </c>
      <c r="J160" s="382"/>
      <c r="K160" s="378"/>
    </row>
    <row r="161" s="1" customFormat="1" ht="15" customHeight="1">
      <c r="B161" s="384"/>
      <c r="C161" s="364"/>
      <c r="D161" s="364"/>
      <c r="E161" s="364"/>
      <c r="F161" s="364"/>
      <c r="G161" s="364"/>
      <c r="H161" s="364"/>
      <c r="I161" s="364"/>
      <c r="J161" s="364"/>
      <c r="K161" s="385"/>
    </row>
    <row r="162" s="1" customFormat="1" ht="18.75" customHeight="1">
      <c r="B162" s="366"/>
      <c r="C162" s="376"/>
      <c r="D162" s="376"/>
      <c r="E162" s="376"/>
      <c r="F162" s="386"/>
      <c r="G162" s="376"/>
      <c r="H162" s="376"/>
      <c r="I162" s="376"/>
      <c r="J162" s="376"/>
      <c r="K162" s="366"/>
    </row>
    <row r="163" s="1" customFormat="1" ht="18.75" customHeight="1"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</row>
    <row r="164" s="1" customFormat="1" ht="7.5" customHeight="1">
      <c r="B164" s="317"/>
      <c r="C164" s="318"/>
      <c r="D164" s="318"/>
      <c r="E164" s="318"/>
      <c r="F164" s="318"/>
      <c r="G164" s="318"/>
      <c r="H164" s="318"/>
      <c r="I164" s="318"/>
      <c r="J164" s="318"/>
      <c r="K164" s="319"/>
    </row>
    <row r="165" s="1" customFormat="1" ht="45" customHeight="1">
      <c r="B165" s="320"/>
      <c r="C165" s="321" t="s">
        <v>8862</v>
      </c>
      <c r="D165" s="321"/>
      <c r="E165" s="321"/>
      <c r="F165" s="321"/>
      <c r="G165" s="321"/>
      <c r="H165" s="321"/>
      <c r="I165" s="321"/>
      <c r="J165" s="321"/>
      <c r="K165" s="322"/>
    </row>
    <row r="166" s="1" customFormat="1" ht="17.25" customHeight="1">
      <c r="B166" s="320"/>
      <c r="C166" s="345" t="s">
        <v>8790</v>
      </c>
      <c r="D166" s="345"/>
      <c r="E166" s="345"/>
      <c r="F166" s="345" t="s">
        <v>8791</v>
      </c>
      <c r="G166" s="387"/>
      <c r="H166" s="388" t="s">
        <v>54</v>
      </c>
      <c r="I166" s="388" t="s">
        <v>57</v>
      </c>
      <c r="J166" s="345" t="s">
        <v>8792</v>
      </c>
      <c r="K166" s="322"/>
    </row>
    <row r="167" s="1" customFormat="1" ht="17.25" customHeight="1">
      <c r="B167" s="323"/>
      <c r="C167" s="347" t="s">
        <v>8793</v>
      </c>
      <c r="D167" s="347"/>
      <c r="E167" s="347"/>
      <c r="F167" s="348" t="s">
        <v>8794</v>
      </c>
      <c r="G167" s="389"/>
      <c r="H167" s="390"/>
      <c r="I167" s="390"/>
      <c r="J167" s="347" t="s">
        <v>8795</v>
      </c>
      <c r="K167" s="325"/>
    </row>
    <row r="168" s="1" customFormat="1" ht="5.25" customHeight="1">
      <c r="B168" s="355"/>
      <c r="C168" s="350"/>
      <c r="D168" s="350"/>
      <c r="E168" s="350"/>
      <c r="F168" s="350"/>
      <c r="G168" s="351"/>
      <c r="H168" s="350"/>
      <c r="I168" s="350"/>
      <c r="J168" s="350"/>
      <c r="K168" s="378"/>
    </row>
    <row r="169" s="1" customFormat="1" ht="15" customHeight="1">
      <c r="B169" s="355"/>
      <c r="C169" s="330" t="s">
        <v>8799</v>
      </c>
      <c r="D169" s="330"/>
      <c r="E169" s="330"/>
      <c r="F169" s="353" t="s">
        <v>8796</v>
      </c>
      <c r="G169" s="330"/>
      <c r="H169" s="330" t="s">
        <v>8836</v>
      </c>
      <c r="I169" s="330" t="s">
        <v>8798</v>
      </c>
      <c r="J169" s="330">
        <v>120</v>
      </c>
      <c r="K169" s="378"/>
    </row>
    <row r="170" s="1" customFormat="1" ht="15" customHeight="1">
      <c r="B170" s="355"/>
      <c r="C170" s="330" t="s">
        <v>8845</v>
      </c>
      <c r="D170" s="330"/>
      <c r="E170" s="330"/>
      <c r="F170" s="353" t="s">
        <v>8796</v>
      </c>
      <c r="G170" s="330"/>
      <c r="H170" s="330" t="s">
        <v>8846</v>
      </c>
      <c r="I170" s="330" t="s">
        <v>8798</v>
      </c>
      <c r="J170" s="330" t="s">
        <v>8847</v>
      </c>
      <c r="K170" s="378"/>
    </row>
    <row r="171" s="1" customFormat="1" ht="15" customHeight="1">
      <c r="B171" s="355"/>
      <c r="C171" s="330" t="s">
        <v>86</v>
      </c>
      <c r="D171" s="330"/>
      <c r="E171" s="330"/>
      <c r="F171" s="353" t="s">
        <v>8796</v>
      </c>
      <c r="G171" s="330"/>
      <c r="H171" s="330" t="s">
        <v>8863</v>
      </c>
      <c r="I171" s="330" t="s">
        <v>8798</v>
      </c>
      <c r="J171" s="330" t="s">
        <v>8847</v>
      </c>
      <c r="K171" s="378"/>
    </row>
    <row r="172" s="1" customFormat="1" ht="15" customHeight="1">
      <c r="B172" s="355"/>
      <c r="C172" s="330" t="s">
        <v>8801</v>
      </c>
      <c r="D172" s="330"/>
      <c r="E172" s="330"/>
      <c r="F172" s="353" t="s">
        <v>8802</v>
      </c>
      <c r="G172" s="330"/>
      <c r="H172" s="330" t="s">
        <v>8863</v>
      </c>
      <c r="I172" s="330" t="s">
        <v>8798</v>
      </c>
      <c r="J172" s="330">
        <v>50</v>
      </c>
      <c r="K172" s="378"/>
    </row>
    <row r="173" s="1" customFormat="1" ht="15" customHeight="1">
      <c r="B173" s="355"/>
      <c r="C173" s="330" t="s">
        <v>8804</v>
      </c>
      <c r="D173" s="330"/>
      <c r="E173" s="330"/>
      <c r="F173" s="353" t="s">
        <v>8796</v>
      </c>
      <c r="G173" s="330"/>
      <c r="H173" s="330" t="s">
        <v>8863</v>
      </c>
      <c r="I173" s="330" t="s">
        <v>8806</v>
      </c>
      <c r="J173" s="330"/>
      <c r="K173" s="378"/>
    </row>
    <row r="174" s="1" customFormat="1" ht="15" customHeight="1">
      <c r="B174" s="355"/>
      <c r="C174" s="330" t="s">
        <v>8815</v>
      </c>
      <c r="D174" s="330"/>
      <c r="E174" s="330"/>
      <c r="F174" s="353" t="s">
        <v>8802</v>
      </c>
      <c r="G174" s="330"/>
      <c r="H174" s="330" t="s">
        <v>8863</v>
      </c>
      <c r="I174" s="330" t="s">
        <v>8798</v>
      </c>
      <c r="J174" s="330">
        <v>50</v>
      </c>
      <c r="K174" s="378"/>
    </row>
    <row r="175" s="1" customFormat="1" ht="15" customHeight="1">
      <c r="B175" s="355"/>
      <c r="C175" s="330" t="s">
        <v>8823</v>
      </c>
      <c r="D175" s="330"/>
      <c r="E175" s="330"/>
      <c r="F175" s="353" t="s">
        <v>8802</v>
      </c>
      <c r="G175" s="330"/>
      <c r="H175" s="330" t="s">
        <v>8863</v>
      </c>
      <c r="I175" s="330" t="s">
        <v>8798</v>
      </c>
      <c r="J175" s="330">
        <v>50</v>
      </c>
      <c r="K175" s="378"/>
    </row>
    <row r="176" s="1" customFormat="1" ht="15" customHeight="1">
      <c r="B176" s="355"/>
      <c r="C176" s="330" t="s">
        <v>8821</v>
      </c>
      <c r="D176" s="330"/>
      <c r="E176" s="330"/>
      <c r="F176" s="353" t="s">
        <v>8802</v>
      </c>
      <c r="G176" s="330"/>
      <c r="H176" s="330" t="s">
        <v>8863</v>
      </c>
      <c r="I176" s="330" t="s">
        <v>8798</v>
      </c>
      <c r="J176" s="330">
        <v>50</v>
      </c>
      <c r="K176" s="378"/>
    </row>
    <row r="177" s="1" customFormat="1" ht="15" customHeight="1">
      <c r="B177" s="355"/>
      <c r="C177" s="330" t="s">
        <v>176</v>
      </c>
      <c r="D177" s="330"/>
      <c r="E177" s="330"/>
      <c r="F177" s="353" t="s">
        <v>8796</v>
      </c>
      <c r="G177" s="330"/>
      <c r="H177" s="330" t="s">
        <v>8864</v>
      </c>
      <c r="I177" s="330" t="s">
        <v>8865</v>
      </c>
      <c r="J177" s="330"/>
      <c r="K177" s="378"/>
    </row>
    <row r="178" s="1" customFormat="1" ht="15" customHeight="1">
      <c r="B178" s="355"/>
      <c r="C178" s="330" t="s">
        <v>57</v>
      </c>
      <c r="D178" s="330"/>
      <c r="E178" s="330"/>
      <c r="F178" s="353" t="s">
        <v>8796</v>
      </c>
      <c r="G178" s="330"/>
      <c r="H178" s="330" t="s">
        <v>8866</v>
      </c>
      <c r="I178" s="330" t="s">
        <v>8867</v>
      </c>
      <c r="J178" s="330">
        <v>1</v>
      </c>
      <c r="K178" s="378"/>
    </row>
    <row r="179" s="1" customFormat="1" ht="15" customHeight="1">
      <c r="B179" s="355"/>
      <c r="C179" s="330" t="s">
        <v>53</v>
      </c>
      <c r="D179" s="330"/>
      <c r="E179" s="330"/>
      <c r="F179" s="353" t="s">
        <v>8796</v>
      </c>
      <c r="G179" s="330"/>
      <c r="H179" s="330" t="s">
        <v>8868</v>
      </c>
      <c r="I179" s="330" t="s">
        <v>8798</v>
      </c>
      <c r="J179" s="330">
        <v>20</v>
      </c>
      <c r="K179" s="378"/>
    </row>
    <row r="180" s="1" customFormat="1" ht="15" customHeight="1">
      <c r="B180" s="355"/>
      <c r="C180" s="330" t="s">
        <v>54</v>
      </c>
      <c r="D180" s="330"/>
      <c r="E180" s="330"/>
      <c r="F180" s="353" t="s">
        <v>8796</v>
      </c>
      <c r="G180" s="330"/>
      <c r="H180" s="330" t="s">
        <v>8869</v>
      </c>
      <c r="I180" s="330" t="s">
        <v>8798</v>
      </c>
      <c r="J180" s="330">
        <v>255</v>
      </c>
      <c r="K180" s="378"/>
    </row>
    <row r="181" s="1" customFormat="1" ht="15" customHeight="1">
      <c r="B181" s="355"/>
      <c r="C181" s="330" t="s">
        <v>177</v>
      </c>
      <c r="D181" s="330"/>
      <c r="E181" s="330"/>
      <c r="F181" s="353" t="s">
        <v>8796</v>
      </c>
      <c r="G181" s="330"/>
      <c r="H181" s="330" t="s">
        <v>8760</v>
      </c>
      <c r="I181" s="330" t="s">
        <v>8798</v>
      </c>
      <c r="J181" s="330">
        <v>10</v>
      </c>
      <c r="K181" s="378"/>
    </row>
    <row r="182" s="1" customFormat="1" ht="15" customHeight="1">
      <c r="B182" s="355"/>
      <c r="C182" s="330" t="s">
        <v>178</v>
      </c>
      <c r="D182" s="330"/>
      <c r="E182" s="330"/>
      <c r="F182" s="353" t="s">
        <v>8796</v>
      </c>
      <c r="G182" s="330"/>
      <c r="H182" s="330" t="s">
        <v>8870</v>
      </c>
      <c r="I182" s="330" t="s">
        <v>8831</v>
      </c>
      <c r="J182" s="330"/>
      <c r="K182" s="378"/>
    </row>
    <row r="183" s="1" customFormat="1" ht="15" customHeight="1">
      <c r="B183" s="355"/>
      <c r="C183" s="330" t="s">
        <v>8871</v>
      </c>
      <c r="D183" s="330"/>
      <c r="E183" s="330"/>
      <c r="F183" s="353" t="s">
        <v>8796</v>
      </c>
      <c r="G183" s="330"/>
      <c r="H183" s="330" t="s">
        <v>8872</v>
      </c>
      <c r="I183" s="330" t="s">
        <v>8831</v>
      </c>
      <c r="J183" s="330"/>
      <c r="K183" s="378"/>
    </row>
    <row r="184" s="1" customFormat="1" ht="15" customHeight="1">
      <c r="B184" s="355"/>
      <c r="C184" s="330" t="s">
        <v>8860</v>
      </c>
      <c r="D184" s="330"/>
      <c r="E184" s="330"/>
      <c r="F184" s="353" t="s">
        <v>8796</v>
      </c>
      <c r="G184" s="330"/>
      <c r="H184" s="330" t="s">
        <v>8873</v>
      </c>
      <c r="I184" s="330" t="s">
        <v>8831</v>
      </c>
      <c r="J184" s="330"/>
      <c r="K184" s="378"/>
    </row>
    <row r="185" s="1" customFormat="1" ht="15" customHeight="1">
      <c r="B185" s="355"/>
      <c r="C185" s="330" t="s">
        <v>180</v>
      </c>
      <c r="D185" s="330"/>
      <c r="E185" s="330"/>
      <c r="F185" s="353" t="s">
        <v>8802</v>
      </c>
      <c r="G185" s="330"/>
      <c r="H185" s="330" t="s">
        <v>8874</v>
      </c>
      <c r="I185" s="330" t="s">
        <v>8798</v>
      </c>
      <c r="J185" s="330">
        <v>50</v>
      </c>
      <c r="K185" s="378"/>
    </row>
    <row r="186" s="1" customFormat="1" ht="15" customHeight="1">
      <c r="B186" s="355"/>
      <c r="C186" s="330" t="s">
        <v>8875</v>
      </c>
      <c r="D186" s="330"/>
      <c r="E186" s="330"/>
      <c r="F186" s="353" t="s">
        <v>8802</v>
      </c>
      <c r="G186" s="330"/>
      <c r="H186" s="330" t="s">
        <v>8876</v>
      </c>
      <c r="I186" s="330" t="s">
        <v>8877</v>
      </c>
      <c r="J186" s="330"/>
      <c r="K186" s="378"/>
    </row>
    <row r="187" s="1" customFormat="1" ht="15" customHeight="1">
      <c r="B187" s="355"/>
      <c r="C187" s="330" t="s">
        <v>8878</v>
      </c>
      <c r="D187" s="330"/>
      <c r="E187" s="330"/>
      <c r="F187" s="353" t="s">
        <v>8802</v>
      </c>
      <c r="G187" s="330"/>
      <c r="H187" s="330" t="s">
        <v>8879</v>
      </c>
      <c r="I187" s="330" t="s">
        <v>8877</v>
      </c>
      <c r="J187" s="330"/>
      <c r="K187" s="378"/>
    </row>
    <row r="188" s="1" customFormat="1" ht="15" customHeight="1">
      <c r="B188" s="355"/>
      <c r="C188" s="330" t="s">
        <v>8880</v>
      </c>
      <c r="D188" s="330"/>
      <c r="E188" s="330"/>
      <c r="F188" s="353" t="s">
        <v>8802</v>
      </c>
      <c r="G188" s="330"/>
      <c r="H188" s="330" t="s">
        <v>8881</v>
      </c>
      <c r="I188" s="330" t="s">
        <v>8877</v>
      </c>
      <c r="J188" s="330"/>
      <c r="K188" s="378"/>
    </row>
    <row r="189" s="1" customFormat="1" ht="15" customHeight="1">
      <c r="B189" s="355"/>
      <c r="C189" s="391" t="s">
        <v>8882</v>
      </c>
      <c r="D189" s="330"/>
      <c r="E189" s="330"/>
      <c r="F189" s="353" t="s">
        <v>8802</v>
      </c>
      <c r="G189" s="330"/>
      <c r="H189" s="330" t="s">
        <v>8883</v>
      </c>
      <c r="I189" s="330" t="s">
        <v>8884</v>
      </c>
      <c r="J189" s="392" t="s">
        <v>8885</v>
      </c>
      <c r="K189" s="378"/>
    </row>
    <row r="190" s="1" customFormat="1" ht="15" customHeight="1">
      <c r="B190" s="355"/>
      <c r="C190" s="391" t="s">
        <v>42</v>
      </c>
      <c r="D190" s="330"/>
      <c r="E190" s="330"/>
      <c r="F190" s="353" t="s">
        <v>8796</v>
      </c>
      <c r="G190" s="330"/>
      <c r="H190" s="327" t="s">
        <v>8886</v>
      </c>
      <c r="I190" s="330" t="s">
        <v>8887</v>
      </c>
      <c r="J190" s="330"/>
      <c r="K190" s="378"/>
    </row>
    <row r="191" s="1" customFormat="1" ht="15" customHeight="1">
      <c r="B191" s="355"/>
      <c r="C191" s="391" t="s">
        <v>8888</v>
      </c>
      <c r="D191" s="330"/>
      <c r="E191" s="330"/>
      <c r="F191" s="353" t="s">
        <v>8796</v>
      </c>
      <c r="G191" s="330"/>
      <c r="H191" s="330" t="s">
        <v>8889</v>
      </c>
      <c r="I191" s="330" t="s">
        <v>8831</v>
      </c>
      <c r="J191" s="330"/>
      <c r="K191" s="378"/>
    </row>
    <row r="192" s="1" customFormat="1" ht="15" customHeight="1">
      <c r="B192" s="355"/>
      <c r="C192" s="391" t="s">
        <v>8890</v>
      </c>
      <c r="D192" s="330"/>
      <c r="E192" s="330"/>
      <c r="F192" s="353" t="s">
        <v>8796</v>
      </c>
      <c r="G192" s="330"/>
      <c r="H192" s="330" t="s">
        <v>8891</v>
      </c>
      <c r="I192" s="330" t="s">
        <v>8831</v>
      </c>
      <c r="J192" s="330"/>
      <c r="K192" s="378"/>
    </row>
    <row r="193" s="1" customFormat="1" ht="15" customHeight="1">
      <c r="B193" s="355"/>
      <c r="C193" s="391" t="s">
        <v>8892</v>
      </c>
      <c r="D193" s="330"/>
      <c r="E193" s="330"/>
      <c r="F193" s="353" t="s">
        <v>8802</v>
      </c>
      <c r="G193" s="330"/>
      <c r="H193" s="330" t="s">
        <v>8893</v>
      </c>
      <c r="I193" s="330" t="s">
        <v>8831</v>
      </c>
      <c r="J193" s="330"/>
      <c r="K193" s="378"/>
    </row>
    <row r="194" s="1" customFormat="1" ht="15" customHeight="1">
      <c r="B194" s="384"/>
      <c r="C194" s="393"/>
      <c r="D194" s="364"/>
      <c r="E194" s="364"/>
      <c r="F194" s="364"/>
      <c r="G194" s="364"/>
      <c r="H194" s="364"/>
      <c r="I194" s="364"/>
      <c r="J194" s="364"/>
      <c r="K194" s="385"/>
    </row>
    <row r="195" s="1" customFormat="1" ht="18.75" customHeight="1">
      <c r="B195" s="366"/>
      <c r="C195" s="376"/>
      <c r="D195" s="376"/>
      <c r="E195" s="376"/>
      <c r="F195" s="386"/>
      <c r="G195" s="376"/>
      <c r="H195" s="376"/>
      <c r="I195" s="376"/>
      <c r="J195" s="376"/>
      <c r="K195" s="366"/>
    </row>
    <row r="196" s="1" customFormat="1" ht="18.75" customHeight="1">
      <c r="B196" s="366"/>
      <c r="C196" s="376"/>
      <c r="D196" s="376"/>
      <c r="E196" s="376"/>
      <c r="F196" s="386"/>
      <c r="G196" s="376"/>
      <c r="H196" s="376"/>
      <c r="I196" s="376"/>
      <c r="J196" s="376"/>
      <c r="K196" s="366"/>
    </row>
    <row r="197" s="1" customFormat="1" ht="18.75" customHeight="1"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</row>
    <row r="198" s="1" customFormat="1" ht="13.5">
      <c r="B198" s="317"/>
      <c r="C198" s="318"/>
      <c r="D198" s="318"/>
      <c r="E198" s="318"/>
      <c r="F198" s="318"/>
      <c r="G198" s="318"/>
      <c r="H198" s="318"/>
      <c r="I198" s="318"/>
      <c r="J198" s="318"/>
      <c r="K198" s="319"/>
    </row>
    <row r="199" s="1" customFormat="1" ht="21">
      <c r="B199" s="320"/>
      <c r="C199" s="321" t="s">
        <v>8894</v>
      </c>
      <c r="D199" s="321"/>
      <c r="E199" s="321"/>
      <c r="F199" s="321"/>
      <c r="G199" s="321"/>
      <c r="H199" s="321"/>
      <c r="I199" s="321"/>
      <c r="J199" s="321"/>
      <c r="K199" s="322"/>
    </row>
    <row r="200" s="1" customFormat="1" ht="25.5" customHeight="1">
      <c r="B200" s="320"/>
      <c r="C200" s="394" t="s">
        <v>8895</v>
      </c>
      <c r="D200" s="394"/>
      <c r="E200" s="394"/>
      <c r="F200" s="394" t="s">
        <v>8896</v>
      </c>
      <c r="G200" s="395"/>
      <c r="H200" s="394" t="s">
        <v>8897</v>
      </c>
      <c r="I200" s="394"/>
      <c r="J200" s="394"/>
      <c r="K200" s="322"/>
    </row>
    <row r="201" s="1" customFormat="1" ht="5.25" customHeight="1">
      <c r="B201" s="355"/>
      <c r="C201" s="350"/>
      <c r="D201" s="350"/>
      <c r="E201" s="350"/>
      <c r="F201" s="350"/>
      <c r="G201" s="376"/>
      <c r="H201" s="350"/>
      <c r="I201" s="350"/>
      <c r="J201" s="350"/>
      <c r="K201" s="378"/>
    </row>
    <row r="202" s="1" customFormat="1" ht="15" customHeight="1">
      <c r="B202" s="355"/>
      <c r="C202" s="330" t="s">
        <v>8887</v>
      </c>
      <c r="D202" s="330"/>
      <c r="E202" s="330"/>
      <c r="F202" s="353" t="s">
        <v>43</v>
      </c>
      <c r="G202" s="330"/>
      <c r="H202" s="330" t="s">
        <v>8898</v>
      </c>
      <c r="I202" s="330"/>
      <c r="J202" s="330"/>
      <c r="K202" s="378"/>
    </row>
    <row r="203" s="1" customFormat="1" ht="15" customHeight="1">
      <c r="B203" s="355"/>
      <c r="C203" s="330"/>
      <c r="D203" s="330"/>
      <c r="E203" s="330"/>
      <c r="F203" s="353" t="s">
        <v>44</v>
      </c>
      <c r="G203" s="330"/>
      <c r="H203" s="330" t="s">
        <v>8899</v>
      </c>
      <c r="I203" s="330"/>
      <c r="J203" s="330"/>
      <c r="K203" s="378"/>
    </row>
    <row r="204" s="1" customFormat="1" ht="15" customHeight="1">
      <c r="B204" s="355"/>
      <c r="C204" s="330"/>
      <c r="D204" s="330"/>
      <c r="E204" s="330"/>
      <c r="F204" s="353" t="s">
        <v>47</v>
      </c>
      <c r="G204" s="330"/>
      <c r="H204" s="330" t="s">
        <v>8900</v>
      </c>
      <c r="I204" s="330"/>
      <c r="J204" s="330"/>
      <c r="K204" s="378"/>
    </row>
    <row r="205" s="1" customFormat="1" ht="15" customHeight="1">
      <c r="B205" s="355"/>
      <c r="C205" s="330"/>
      <c r="D205" s="330"/>
      <c r="E205" s="330"/>
      <c r="F205" s="353" t="s">
        <v>45</v>
      </c>
      <c r="G205" s="330"/>
      <c r="H205" s="330" t="s">
        <v>8901</v>
      </c>
      <c r="I205" s="330"/>
      <c r="J205" s="330"/>
      <c r="K205" s="378"/>
    </row>
    <row r="206" s="1" customFormat="1" ht="15" customHeight="1">
      <c r="B206" s="355"/>
      <c r="C206" s="330"/>
      <c r="D206" s="330"/>
      <c r="E206" s="330"/>
      <c r="F206" s="353" t="s">
        <v>46</v>
      </c>
      <c r="G206" s="330"/>
      <c r="H206" s="330" t="s">
        <v>8902</v>
      </c>
      <c r="I206" s="330"/>
      <c r="J206" s="330"/>
      <c r="K206" s="378"/>
    </row>
    <row r="207" s="1" customFormat="1" ht="15" customHeight="1">
      <c r="B207" s="355"/>
      <c r="C207" s="330"/>
      <c r="D207" s="330"/>
      <c r="E207" s="330"/>
      <c r="F207" s="353"/>
      <c r="G207" s="330"/>
      <c r="H207" s="330"/>
      <c r="I207" s="330"/>
      <c r="J207" s="330"/>
      <c r="K207" s="378"/>
    </row>
    <row r="208" s="1" customFormat="1" ht="15" customHeight="1">
      <c r="B208" s="355"/>
      <c r="C208" s="330" t="s">
        <v>8843</v>
      </c>
      <c r="D208" s="330"/>
      <c r="E208" s="330"/>
      <c r="F208" s="353" t="s">
        <v>78</v>
      </c>
      <c r="G208" s="330"/>
      <c r="H208" s="330" t="s">
        <v>8903</v>
      </c>
      <c r="I208" s="330"/>
      <c r="J208" s="330"/>
      <c r="K208" s="378"/>
    </row>
    <row r="209" s="1" customFormat="1" ht="15" customHeight="1">
      <c r="B209" s="355"/>
      <c r="C209" s="330"/>
      <c r="D209" s="330"/>
      <c r="E209" s="330"/>
      <c r="F209" s="353" t="s">
        <v>8742</v>
      </c>
      <c r="G209" s="330"/>
      <c r="H209" s="330" t="s">
        <v>8743</v>
      </c>
      <c r="I209" s="330"/>
      <c r="J209" s="330"/>
      <c r="K209" s="378"/>
    </row>
    <row r="210" s="1" customFormat="1" ht="15" customHeight="1">
      <c r="B210" s="355"/>
      <c r="C210" s="330"/>
      <c r="D210" s="330"/>
      <c r="E210" s="330"/>
      <c r="F210" s="353" t="s">
        <v>8740</v>
      </c>
      <c r="G210" s="330"/>
      <c r="H210" s="330" t="s">
        <v>8904</v>
      </c>
      <c r="I210" s="330"/>
      <c r="J210" s="330"/>
      <c r="K210" s="378"/>
    </row>
    <row r="211" s="1" customFormat="1" ht="15" customHeight="1">
      <c r="B211" s="396"/>
      <c r="C211" s="330"/>
      <c r="D211" s="330"/>
      <c r="E211" s="330"/>
      <c r="F211" s="353" t="s">
        <v>148</v>
      </c>
      <c r="G211" s="391"/>
      <c r="H211" s="382" t="s">
        <v>8744</v>
      </c>
      <c r="I211" s="382"/>
      <c r="J211" s="382"/>
      <c r="K211" s="397"/>
    </row>
    <row r="212" s="1" customFormat="1" ht="15" customHeight="1">
      <c r="B212" s="396"/>
      <c r="C212" s="330"/>
      <c r="D212" s="330"/>
      <c r="E212" s="330"/>
      <c r="F212" s="353" t="s">
        <v>5153</v>
      </c>
      <c r="G212" s="391"/>
      <c r="H212" s="382" t="s">
        <v>8079</v>
      </c>
      <c r="I212" s="382"/>
      <c r="J212" s="382"/>
      <c r="K212" s="397"/>
    </row>
    <row r="213" s="1" customFormat="1" ht="15" customHeight="1">
      <c r="B213" s="396"/>
      <c r="C213" s="330"/>
      <c r="D213" s="330"/>
      <c r="E213" s="330"/>
      <c r="F213" s="353"/>
      <c r="G213" s="391"/>
      <c r="H213" s="382"/>
      <c r="I213" s="382"/>
      <c r="J213" s="382"/>
      <c r="K213" s="397"/>
    </row>
    <row r="214" s="1" customFormat="1" ht="15" customHeight="1">
      <c r="B214" s="396"/>
      <c r="C214" s="330" t="s">
        <v>8867</v>
      </c>
      <c r="D214" s="330"/>
      <c r="E214" s="330"/>
      <c r="F214" s="353">
        <v>1</v>
      </c>
      <c r="G214" s="391"/>
      <c r="H214" s="382" t="s">
        <v>8905</v>
      </c>
      <c r="I214" s="382"/>
      <c r="J214" s="382"/>
      <c r="K214" s="397"/>
    </row>
    <row r="215" s="1" customFormat="1" ht="15" customHeight="1">
      <c r="B215" s="396"/>
      <c r="C215" s="330"/>
      <c r="D215" s="330"/>
      <c r="E215" s="330"/>
      <c r="F215" s="353">
        <v>2</v>
      </c>
      <c r="G215" s="391"/>
      <c r="H215" s="382" t="s">
        <v>8906</v>
      </c>
      <c r="I215" s="382"/>
      <c r="J215" s="382"/>
      <c r="K215" s="397"/>
    </row>
    <row r="216" s="1" customFormat="1" ht="15" customHeight="1">
      <c r="B216" s="396"/>
      <c r="C216" s="330"/>
      <c r="D216" s="330"/>
      <c r="E216" s="330"/>
      <c r="F216" s="353">
        <v>3</v>
      </c>
      <c r="G216" s="391"/>
      <c r="H216" s="382" t="s">
        <v>8907</v>
      </c>
      <c r="I216" s="382"/>
      <c r="J216" s="382"/>
      <c r="K216" s="397"/>
    </row>
    <row r="217" s="1" customFormat="1" ht="15" customHeight="1">
      <c r="B217" s="396"/>
      <c r="C217" s="330"/>
      <c r="D217" s="330"/>
      <c r="E217" s="330"/>
      <c r="F217" s="353">
        <v>4</v>
      </c>
      <c r="G217" s="391"/>
      <c r="H217" s="382" t="s">
        <v>8908</v>
      </c>
      <c r="I217" s="382"/>
      <c r="J217" s="382"/>
      <c r="K217" s="397"/>
    </row>
    <row r="218" s="1" customFormat="1" ht="12.75" customHeight="1">
      <c r="B218" s="398"/>
      <c r="C218" s="399"/>
      <c r="D218" s="399"/>
      <c r="E218" s="399"/>
      <c r="F218" s="399"/>
      <c r="G218" s="399"/>
      <c r="H218" s="399"/>
      <c r="I218" s="399"/>
      <c r="J218" s="399"/>
      <c r="K218" s="40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LAPTOP-G7BOETH2\Pavel</dc:creator>
  <cp:lastModifiedBy>LAPTOP-G7BOETH2\Pavel</cp:lastModifiedBy>
  <dcterms:created xsi:type="dcterms:W3CDTF">2023-12-12T16:41:35Z</dcterms:created>
  <dcterms:modified xsi:type="dcterms:W3CDTF">2023-12-12T16:43:18Z</dcterms:modified>
</cp:coreProperties>
</file>